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C:\Users\josefine.lynggaard\Downloads\"/>
    </mc:Choice>
  </mc:AlternateContent>
  <xr:revisionPtr revIDLastSave="0" documentId="8_{DD9F8E7D-4102-4CC3-AD7F-41CC2DCD7E29}" xr6:coauthVersionLast="47" xr6:coauthVersionMax="47" xr10:uidLastSave="{00000000-0000-0000-0000-000000000000}"/>
  <bookViews>
    <workbookView xWindow="22932" yWindow="-108" windowWidth="23256" windowHeight="12576" tabRatio="932" xr2:uid="{816036CA-4EAF-4D50-957A-4B6023CE47D6}"/>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Avril - Mai" sheetId="8" r:id="rId8"/>
    <sheet name="Evolution tous produits" sheetId="11" r:id="rId9"/>
    <sheet name="Retard acheminement" sheetId="12" r:id="rId10"/>
    <sheet name="Questionnaire KOBO" sheetId="13" r:id="rId11"/>
    <sheet name="Choix KOBO" sheetId="14" r:id="rId12"/>
  </sheets>
  <externalReferences>
    <externalReference r:id="rId13"/>
  </externalReferences>
  <definedNames>
    <definedName name="_xlnm._FilterDatabase" localSheetId="7" hidden="1">'Comparaison Avril - Mai'!$A$7:$Q$29</definedName>
    <definedName name="_xlnm._FilterDatabase" localSheetId="1" hidden="1">'Données nettoyées'!$A$2:$ABE$1089</definedName>
    <definedName name="_xlnm._FilterDatabase" localSheetId="6" hidden="1">'Evolution Catégories PMAS'!$A$14:$CQ$46</definedName>
    <definedName name="_xlnm._FilterDatabase" localSheetId="8" hidden="1">'Evolution tous produits'!$A$383:$AL$415</definedName>
    <definedName name="ABH">'[1]Données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X20" i="6" l="1"/>
  <c r="AY163" i="7"/>
  <c r="AZ163" i="7"/>
  <c r="BA163" i="7"/>
  <c r="BB163" i="7"/>
  <c r="BC163" i="7"/>
  <c r="BD163" i="7"/>
  <c r="BE163" i="7"/>
  <c r="BF163" i="7"/>
  <c r="BG163" i="7"/>
  <c r="BH163" i="7"/>
  <c r="BI163" i="7"/>
  <c r="BJ163" i="7"/>
  <c r="BK163" i="7"/>
  <c r="BL163" i="7"/>
  <c r="BM163" i="7"/>
  <c r="BN163" i="7"/>
  <c r="BO163" i="7"/>
  <c r="BP163" i="7"/>
  <c r="BQ163" i="7"/>
  <c r="BR163" i="7"/>
  <c r="BS163" i="7"/>
  <c r="BT163" i="7"/>
  <c r="BU163" i="7"/>
  <c r="BV163" i="7"/>
  <c r="BW163" i="7"/>
  <c r="BX163" i="7"/>
  <c r="BY163" i="7"/>
  <c r="BZ163" i="7"/>
  <c r="CA163" i="7"/>
  <c r="CB163" i="7"/>
  <c r="CC163" i="7"/>
  <c r="CD163" i="7"/>
  <c r="CE163" i="7"/>
  <c r="CF163" i="7"/>
  <c r="CG163" i="7"/>
  <c r="CH163" i="7"/>
  <c r="CI163" i="7"/>
  <c r="CJ163" i="7"/>
  <c r="CK163" i="7"/>
  <c r="CL163" i="7"/>
  <c r="CM163" i="7"/>
  <c r="CN163" i="7"/>
  <c r="CO163" i="7"/>
  <c r="BN124" i="7"/>
  <c r="BO124" i="7"/>
  <c r="BP124" i="7"/>
  <c r="BQ124" i="7"/>
  <c r="BR124" i="7"/>
  <c r="BS124" i="7"/>
  <c r="BT124" i="7"/>
  <c r="BU124" i="7"/>
  <c r="BV124" i="7"/>
  <c r="BW124" i="7"/>
  <c r="BX124" i="7"/>
  <c r="BY124" i="7"/>
  <c r="BZ124" i="7"/>
  <c r="CA124" i="7"/>
  <c r="CB124" i="7"/>
  <c r="CC124" i="7"/>
  <c r="CD124" i="7"/>
  <c r="CE124" i="7"/>
  <c r="CF124" i="7"/>
  <c r="CG124" i="7"/>
  <c r="CH124" i="7"/>
  <c r="CI124" i="7"/>
  <c r="CJ124" i="7"/>
  <c r="CK124" i="7"/>
  <c r="CL124" i="7"/>
  <c r="CM124" i="7"/>
  <c r="CN124" i="7"/>
  <c r="CO124" i="7"/>
  <c r="BS85" i="7"/>
  <c r="BT85" i="7"/>
  <c r="BU85" i="7"/>
  <c r="BV85" i="7"/>
  <c r="BW85" i="7"/>
  <c r="BX85" i="7"/>
  <c r="BY85" i="7"/>
  <c r="BZ85" i="7"/>
  <c r="CA85" i="7"/>
  <c r="CB85" i="7"/>
  <c r="CC85" i="7"/>
  <c r="CD85" i="7"/>
  <c r="CE85" i="7"/>
  <c r="CF85" i="7"/>
  <c r="CG85" i="7"/>
  <c r="CH85" i="7"/>
  <c r="CI85" i="7"/>
  <c r="CJ85" i="7"/>
  <c r="CK85" i="7"/>
  <c r="CL85" i="7"/>
  <c r="CM85" i="7"/>
  <c r="CN85" i="7"/>
  <c r="CO85" i="7"/>
  <c r="CP46" i="7"/>
  <c r="AY46" i="7"/>
  <c r="AZ46" i="7"/>
  <c r="BA46" i="7"/>
  <c r="BB46" i="7"/>
  <c r="BC46" i="7"/>
  <c r="BD46" i="7"/>
  <c r="BE46" i="7"/>
  <c r="BF46" i="7"/>
  <c r="BG46" i="7"/>
  <c r="BH46" i="7"/>
  <c r="BI46" i="7"/>
  <c r="BJ46" i="7"/>
  <c r="BK46" i="7"/>
  <c r="BL46" i="7"/>
  <c r="BM46" i="7"/>
  <c r="BN46" i="7"/>
  <c r="BO46" i="7"/>
  <c r="BP46" i="7"/>
  <c r="BQ46" i="7"/>
  <c r="BR46" i="7"/>
  <c r="BS46" i="7"/>
  <c r="BT46" i="7"/>
  <c r="BU46" i="7"/>
  <c r="BV46" i="7"/>
  <c r="BW46" i="7"/>
  <c r="BX46" i="7"/>
  <c r="BY46" i="7"/>
  <c r="BZ46" i="7"/>
  <c r="CA46" i="7"/>
  <c r="CB46" i="7"/>
  <c r="CC46" i="7"/>
  <c r="CD46" i="7"/>
  <c r="CE46" i="7"/>
  <c r="CF46" i="7"/>
  <c r="CG46" i="7"/>
  <c r="CH46" i="7"/>
  <c r="CI46" i="7"/>
  <c r="CJ46" i="7"/>
  <c r="CK46" i="7"/>
  <c r="CL46" i="7"/>
  <c r="CM46" i="7"/>
  <c r="CN46" i="7"/>
  <c r="CO46" i="7"/>
  <c r="M19" i="5" l="1"/>
  <c r="G19" i="5"/>
  <c r="CP152" i="7" l="1"/>
  <c r="M20" i="6"/>
  <c r="L20" i="6"/>
  <c r="C20" i="6"/>
  <c r="S7" i="6"/>
  <c r="X7" i="6" s="1"/>
  <c r="S8" i="6"/>
  <c r="S9" i="6"/>
  <c r="S10" i="6"/>
  <c r="S11" i="6"/>
  <c r="X11" i="6" s="1"/>
  <c r="S12" i="6"/>
  <c r="S13" i="6"/>
  <c r="S14" i="6"/>
  <c r="S15" i="6"/>
  <c r="X15" i="6" s="1"/>
  <c r="S16" i="6"/>
  <c r="S17" i="6"/>
  <c r="S18" i="6"/>
  <c r="S19" i="6"/>
  <c r="R7" i="6"/>
  <c r="R8" i="6"/>
  <c r="X8" i="6" s="1"/>
  <c r="R9" i="6"/>
  <c r="R10" i="6"/>
  <c r="X10" i="6" s="1"/>
  <c r="R11" i="6"/>
  <c r="R12" i="6"/>
  <c r="R13" i="6"/>
  <c r="X13" i="6" s="1"/>
  <c r="R14" i="6"/>
  <c r="R15" i="6"/>
  <c r="R16" i="6"/>
  <c r="X16" i="6" s="1"/>
  <c r="AW152" i="7" s="1"/>
  <c r="R17" i="6"/>
  <c r="R18" i="6"/>
  <c r="X18" i="6" s="1"/>
  <c r="R19" i="6"/>
  <c r="Q7" i="6"/>
  <c r="Q8" i="6"/>
  <c r="Q9" i="6"/>
  <c r="Q10" i="6"/>
  <c r="Q11" i="6"/>
  <c r="Q12" i="6"/>
  <c r="Q13" i="6"/>
  <c r="Q14" i="6"/>
  <c r="Q15" i="6"/>
  <c r="Q16" i="6"/>
  <c r="Q17" i="6"/>
  <c r="Q18" i="6"/>
  <c r="Q19" i="6"/>
  <c r="P7" i="6"/>
  <c r="P8" i="6"/>
  <c r="P9" i="6"/>
  <c r="P10" i="6"/>
  <c r="P11" i="6"/>
  <c r="P12" i="6"/>
  <c r="P13" i="6"/>
  <c r="P14" i="6"/>
  <c r="P15" i="6"/>
  <c r="P16" i="6"/>
  <c r="P17" i="6"/>
  <c r="P18" i="6"/>
  <c r="P19" i="6"/>
  <c r="X12" i="6"/>
  <c r="X19" i="6"/>
  <c r="AW140" i="7" s="1"/>
  <c r="CP140" i="7" s="1"/>
  <c r="V11" i="6"/>
  <c r="O7" i="6"/>
  <c r="O8" i="6"/>
  <c r="O9" i="6"/>
  <c r="O10" i="6"/>
  <c r="O11" i="6"/>
  <c r="O12" i="6"/>
  <c r="O13" i="6"/>
  <c r="O14" i="6"/>
  <c r="O15" i="6"/>
  <c r="O16" i="6"/>
  <c r="O17" i="6"/>
  <c r="O18" i="6"/>
  <c r="O19" i="6"/>
  <c r="N7" i="6"/>
  <c r="N8" i="6"/>
  <c r="N9" i="6"/>
  <c r="N10" i="6"/>
  <c r="N11" i="6"/>
  <c r="N12" i="6"/>
  <c r="N13" i="6"/>
  <c r="N14" i="6"/>
  <c r="N15" i="6"/>
  <c r="N16" i="6"/>
  <c r="N17" i="6"/>
  <c r="N18" i="6"/>
  <c r="N19" i="6"/>
  <c r="M7" i="6"/>
  <c r="M8" i="6"/>
  <c r="M9" i="6"/>
  <c r="M10" i="6"/>
  <c r="M11" i="6"/>
  <c r="M12" i="6"/>
  <c r="M13" i="6"/>
  <c r="M14" i="6"/>
  <c r="M15" i="6"/>
  <c r="M16" i="6"/>
  <c r="M17" i="6"/>
  <c r="M18" i="6"/>
  <c r="M19" i="6"/>
  <c r="L7" i="6"/>
  <c r="L8" i="6"/>
  <c r="L9" i="6"/>
  <c r="L10" i="6"/>
  <c r="L11" i="6"/>
  <c r="L12" i="6"/>
  <c r="L13" i="6"/>
  <c r="L14" i="6"/>
  <c r="L15" i="6"/>
  <c r="L16" i="6"/>
  <c r="L17" i="6"/>
  <c r="L18" i="6"/>
  <c r="L19" i="6"/>
  <c r="K7" i="6"/>
  <c r="K8" i="6"/>
  <c r="K9" i="6"/>
  <c r="K10" i="6"/>
  <c r="V10" i="6" s="1"/>
  <c r="K11" i="6"/>
  <c r="K12" i="6"/>
  <c r="K13" i="6"/>
  <c r="K14" i="6"/>
  <c r="K15" i="6"/>
  <c r="K16" i="6"/>
  <c r="K17" i="6"/>
  <c r="K18" i="6"/>
  <c r="K19" i="6"/>
  <c r="J7" i="6"/>
  <c r="J8" i="6"/>
  <c r="J9" i="6"/>
  <c r="J10" i="6"/>
  <c r="J11" i="6"/>
  <c r="J12" i="6"/>
  <c r="J13" i="6"/>
  <c r="J14" i="6"/>
  <c r="CY33" i="11" s="1"/>
  <c r="J15" i="6"/>
  <c r="J16" i="6"/>
  <c r="J17" i="6"/>
  <c r="CY32" i="11" s="1"/>
  <c r="J18" i="6"/>
  <c r="J19" i="6"/>
  <c r="I7" i="6"/>
  <c r="V7" i="6" s="1"/>
  <c r="I8" i="6"/>
  <c r="I9" i="6"/>
  <c r="V9" i="6" s="1"/>
  <c r="I10" i="6"/>
  <c r="I11" i="6"/>
  <c r="I12" i="6"/>
  <c r="I13" i="6"/>
  <c r="I14" i="6"/>
  <c r="I15" i="6"/>
  <c r="V15" i="6" s="1"/>
  <c r="I16" i="6"/>
  <c r="I17" i="6"/>
  <c r="I18" i="6"/>
  <c r="V18" i="6" s="1"/>
  <c r="I19" i="6"/>
  <c r="V19" i="6" s="1"/>
  <c r="H7" i="6"/>
  <c r="H8" i="6"/>
  <c r="H9" i="6"/>
  <c r="H10" i="6"/>
  <c r="H11" i="6"/>
  <c r="H12" i="6"/>
  <c r="H13" i="6"/>
  <c r="H14" i="6"/>
  <c r="H15" i="6"/>
  <c r="H16" i="6"/>
  <c r="H17" i="6"/>
  <c r="H18" i="6"/>
  <c r="H19" i="6"/>
  <c r="KT169" i="11" s="1"/>
  <c r="KS204" i="11" s="1"/>
  <c r="G7" i="6"/>
  <c r="IT164" i="11" s="1"/>
  <c r="G8" i="6"/>
  <c r="IT161" i="11" s="1"/>
  <c r="G9" i="6"/>
  <c r="IT187" i="11" s="1"/>
  <c r="G10" i="6"/>
  <c r="IT191" i="11" s="1"/>
  <c r="G11" i="6"/>
  <c r="IT175" i="11" s="1"/>
  <c r="G12" i="6"/>
  <c r="IT176" i="11" s="1"/>
  <c r="G13" i="6"/>
  <c r="IT163" i="11" s="1"/>
  <c r="G14" i="6"/>
  <c r="IT180" i="11" s="1"/>
  <c r="G15" i="6"/>
  <c r="IT172" i="11" s="1"/>
  <c r="G16" i="6"/>
  <c r="IT181" i="11" s="1"/>
  <c r="G17" i="6"/>
  <c r="IT179" i="11" s="1"/>
  <c r="G18" i="6"/>
  <c r="IT182" i="11" s="1"/>
  <c r="G19" i="6"/>
  <c r="IT169" i="11" s="1"/>
  <c r="F7" i="6"/>
  <c r="F8" i="6"/>
  <c r="F9" i="6"/>
  <c r="F10" i="6"/>
  <c r="F11" i="6"/>
  <c r="F12" i="6"/>
  <c r="F13" i="6"/>
  <c r="W13" i="6" s="1"/>
  <c r="F14" i="6"/>
  <c r="F15" i="6"/>
  <c r="F16" i="6"/>
  <c r="F17" i="6"/>
  <c r="F18" i="6"/>
  <c r="F19" i="6"/>
  <c r="E7" i="6"/>
  <c r="E8" i="6"/>
  <c r="E9" i="6"/>
  <c r="E10" i="6"/>
  <c r="E11" i="6"/>
  <c r="E12" i="6"/>
  <c r="E13" i="6"/>
  <c r="E14" i="6"/>
  <c r="E15" i="6"/>
  <c r="E16" i="6"/>
  <c r="E17" i="6"/>
  <c r="E18" i="6"/>
  <c r="E19" i="6"/>
  <c r="D7" i="6"/>
  <c r="U7" i="6" s="1"/>
  <c r="D8" i="6"/>
  <c r="D9" i="6"/>
  <c r="D10" i="6"/>
  <c r="D11" i="6"/>
  <c r="D12" i="6"/>
  <c r="D13" i="6"/>
  <c r="D14" i="6"/>
  <c r="D15" i="6"/>
  <c r="U15" i="6" s="1"/>
  <c r="D16" i="6"/>
  <c r="D17" i="6"/>
  <c r="D18" i="6"/>
  <c r="D19" i="6"/>
  <c r="W19" i="6" s="1"/>
  <c r="C7" i="6"/>
  <c r="W7" i="6" s="1"/>
  <c r="C8" i="6"/>
  <c r="W8" i="6" s="1"/>
  <c r="C9" i="6"/>
  <c r="W9" i="6" s="1"/>
  <c r="C10" i="6"/>
  <c r="W10" i="6" s="1"/>
  <c r="C11" i="6"/>
  <c r="W11" i="6" s="1"/>
  <c r="C12" i="6"/>
  <c r="W12" i="6" s="1"/>
  <c r="C13" i="6"/>
  <c r="C14" i="6"/>
  <c r="C15" i="6"/>
  <c r="W15" i="6" s="1"/>
  <c r="C16" i="6"/>
  <c r="W16" i="6" s="1"/>
  <c r="AW113" i="7" s="1"/>
  <c r="CP113" i="7" s="1"/>
  <c r="C17" i="6"/>
  <c r="W17" i="6" s="1"/>
  <c r="C18" i="6"/>
  <c r="C19" i="6"/>
  <c r="C19" i="5"/>
  <c r="D19" i="5"/>
  <c r="D20" i="6" s="1"/>
  <c r="E19" i="5"/>
  <c r="E20" i="6" s="1"/>
  <c r="F19" i="5"/>
  <c r="F20" i="6"/>
  <c r="H19" i="5"/>
  <c r="G20" i="6" s="1"/>
  <c r="IT192" i="11" s="1"/>
  <c r="I19" i="5"/>
  <c r="H20" i="6" s="1"/>
  <c r="J19" i="5"/>
  <c r="K19" i="5"/>
  <c r="I20" i="6" s="1"/>
  <c r="L19" i="5"/>
  <c r="J20" i="6" s="1"/>
  <c r="K20" i="6"/>
  <c r="N19" i="5"/>
  <c r="O19" i="5"/>
  <c r="P19" i="5"/>
  <c r="N20" i="6" s="1"/>
  <c r="Q19" i="5"/>
  <c r="O20" i="6" s="1"/>
  <c r="R19" i="5"/>
  <c r="P20" i="6" s="1"/>
  <c r="S19" i="5"/>
  <c r="Q20" i="6" s="1"/>
  <c r="T19" i="5"/>
  <c r="R20" i="6" s="1"/>
  <c r="U19" i="5"/>
  <c r="V19" i="5"/>
  <c r="S20" i="6" s="1"/>
  <c r="CY267" i="11" s="1"/>
  <c r="W19" i="5"/>
  <c r="X19" i="5"/>
  <c r="Y19" i="5"/>
  <c r="CO15" i="7"/>
  <c r="KT181" i="11"/>
  <c r="KS216" i="11" s="1"/>
  <c r="V13" i="6" l="1"/>
  <c r="V17" i="6"/>
  <c r="U11" i="6"/>
  <c r="V16" i="6"/>
  <c r="AW74" i="7" s="1"/>
  <c r="CP74" i="7" s="1"/>
  <c r="V12" i="6"/>
  <c r="U10" i="6"/>
  <c r="U19" i="6"/>
  <c r="W14" i="6"/>
  <c r="V8" i="6"/>
  <c r="X17" i="6"/>
  <c r="U9" i="6"/>
  <c r="W18" i="6"/>
  <c r="V20" i="6"/>
  <c r="U18" i="6"/>
  <c r="U20" i="6"/>
  <c r="W20" i="6"/>
  <c r="U17" i="6"/>
  <c r="X9" i="6"/>
  <c r="X14" i="6"/>
  <c r="U14" i="6"/>
  <c r="U13" i="6"/>
  <c r="U12" i="6"/>
  <c r="V14" i="6"/>
  <c r="U16" i="6"/>
  <c r="AW35" i="7" s="1"/>
  <c r="CP35" i="7" s="1"/>
  <c r="U8" i="6"/>
  <c r="IT34" i="11"/>
  <c r="IT22" i="11"/>
  <c r="IT57" i="11" s="1"/>
  <c r="IT69" i="11"/>
  <c r="IS216" i="11"/>
  <c r="IS204" i="11"/>
  <c r="IS349" i="11"/>
  <c r="IT341" i="11"/>
  <c r="IS376" i="11" s="1"/>
  <c r="IT337" i="11"/>
  <c r="IS372" i="11" s="1"/>
  <c r="IT335" i="11"/>
  <c r="IT332" i="11"/>
  <c r="IT331" i="11"/>
  <c r="IS366" i="11" s="1"/>
  <c r="IT330" i="11"/>
  <c r="IT329" i="11"/>
  <c r="IT326" i="11"/>
  <c r="IS361" i="11" s="1"/>
  <c r="IT325" i="11"/>
  <c r="IS360" i="11" s="1"/>
  <c r="IT322" i="11"/>
  <c r="IT319" i="11"/>
  <c r="IS354" i="11" s="1"/>
  <c r="IT314" i="11"/>
  <c r="IT313" i="11"/>
  <c r="IS348" i="11" s="1"/>
  <c r="IT311" i="11"/>
  <c r="IS346" i="11" s="1"/>
  <c r="IS370" i="11"/>
  <c r="IS364" i="11"/>
  <c r="GT341" i="11"/>
  <c r="GT337" i="11"/>
  <c r="GT335" i="11"/>
  <c r="GT332" i="11"/>
  <c r="GT331" i="11"/>
  <c r="GT330" i="11"/>
  <c r="GT329" i="11"/>
  <c r="GT326" i="11"/>
  <c r="GT325" i="11"/>
  <c r="GT322" i="11"/>
  <c r="GT319" i="11"/>
  <c r="GT314" i="11"/>
  <c r="GT313" i="11"/>
  <c r="GT311" i="11"/>
  <c r="GS346" i="11" s="1"/>
  <c r="GT181" i="11"/>
  <c r="GT169" i="11"/>
  <c r="GT106" i="11"/>
  <c r="GT94" i="11"/>
  <c r="GT34" i="11"/>
  <c r="GT69" i="11" s="1"/>
  <c r="GT22" i="11"/>
  <c r="GT57" i="11" s="1"/>
  <c r="EY34" i="11"/>
  <c r="EY69" i="11" s="1"/>
  <c r="EY22" i="11"/>
  <c r="EY57" i="11" s="1"/>
  <c r="EY94" i="11"/>
  <c r="EY129" i="11" s="1"/>
  <c r="EY106" i="11"/>
  <c r="EY141" i="11" s="1"/>
  <c r="EW227" i="11"/>
  <c r="EV227" i="11"/>
  <c r="EU227" i="11"/>
  <c r="EU197" i="11"/>
  <c r="EV197" i="11"/>
  <c r="EU198" i="11"/>
  <c r="EV198" i="11"/>
  <c r="EW198" i="11"/>
  <c r="EU199" i="11"/>
  <c r="EV199" i="11"/>
  <c r="EW199" i="11"/>
  <c r="EW200" i="11"/>
  <c r="EU204" i="11"/>
  <c r="EV204" i="11"/>
  <c r="EW204" i="11"/>
  <c r="EV205" i="11"/>
  <c r="EW205" i="11"/>
  <c r="EU207" i="11"/>
  <c r="EV207" i="11"/>
  <c r="EU208" i="11"/>
  <c r="EV208" i="11"/>
  <c r="EU209" i="11"/>
  <c r="EV209" i="11"/>
  <c r="EW209" i="11"/>
  <c r="EU210" i="11"/>
  <c r="EV210" i="11"/>
  <c r="EW210" i="11"/>
  <c r="EU211" i="11"/>
  <c r="EV211" i="11"/>
  <c r="EW211" i="11"/>
  <c r="EU213" i="11"/>
  <c r="EU214" i="11"/>
  <c r="EV214" i="11"/>
  <c r="EW214" i="11"/>
  <c r="EU215" i="11"/>
  <c r="EV215" i="11"/>
  <c r="EW215" i="11"/>
  <c r="EW216" i="11"/>
  <c r="EU217" i="11"/>
  <c r="EV217" i="11"/>
  <c r="EU220" i="11"/>
  <c r="EV220" i="11"/>
  <c r="EW220" i="11"/>
  <c r="EU222" i="11"/>
  <c r="EV222" i="11"/>
  <c r="EW222" i="11"/>
  <c r="EU225" i="11"/>
  <c r="EV225" i="11"/>
  <c r="EU226" i="11"/>
  <c r="EV226" i="11"/>
  <c r="EW226" i="11"/>
  <c r="EW196" i="11"/>
  <c r="EY169" i="11"/>
  <c r="EX204" i="11" s="1"/>
  <c r="EY181" i="11"/>
  <c r="EX216" i="11" s="1"/>
  <c r="EY311" i="11"/>
  <c r="EX346" i="11" s="1"/>
  <c r="EY314" i="11"/>
  <c r="EX349" i="11" s="1"/>
  <c r="EY313" i="11"/>
  <c r="EX348" i="11" s="1"/>
  <c r="EY319" i="11"/>
  <c r="EX354" i="11" s="1"/>
  <c r="EY322" i="11"/>
  <c r="EY326" i="11"/>
  <c r="EX361" i="11" s="1"/>
  <c r="EY325" i="11"/>
  <c r="EX360" i="11" s="1"/>
  <c r="EY329" i="11"/>
  <c r="EX364" i="11" s="1"/>
  <c r="EY330" i="11"/>
  <c r="EX365" i="11" s="1"/>
  <c r="EY331" i="11"/>
  <c r="EX366" i="11" s="1"/>
  <c r="EY332" i="11"/>
  <c r="EY335" i="11"/>
  <c r="EX370" i="11" s="1"/>
  <c r="EY337" i="11"/>
  <c r="EX372" i="11" s="1"/>
  <c r="EY341" i="11"/>
  <c r="EX376" i="11" s="1"/>
  <c r="CY341" i="11"/>
  <c r="CX376" i="11" s="1"/>
  <c r="CY337" i="11"/>
  <c r="CX372" i="11" s="1"/>
  <c r="CY335" i="11"/>
  <c r="CX370" i="11" s="1"/>
  <c r="CY332" i="11"/>
  <c r="CY331" i="11"/>
  <c r="CX366" i="11" s="1"/>
  <c r="CY330" i="11"/>
  <c r="CX365" i="11" s="1"/>
  <c r="CY329" i="11"/>
  <c r="CX364" i="11" s="1"/>
  <c r="CY326" i="11"/>
  <c r="CX361" i="11" s="1"/>
  <c r="CY325" i="11"/>
  <c r="CX360" i="11" s="1"/>
  <c r="CY322" i="11"/>
  <c r="CY319" i="11"/>
  <c r="CX354" i="11" s="1"/>
  <c r="CY314" i="11"/>
  <c r="CX349" i="11" s="1"/>
  <c r="CY313" i="11"/>
  <c r="CX348" i="11" s="1"/>
  <c r="CY311" i="11"/>
  <c r="CX346" i="11" s="1"/>
  <c r="CY256" i="11"/>
  <c r="CY244" i="11"/>
  <c r="CY169" i="11"/>
  <c r="CX204" i="11" s="1"/>
  <c r="CY181" i="11"/>
  <c r="CX216" i="11" s="1"/>
  <c r="CY106" i="11"/>
  <c r="CY141" i="11" s="1"/>
  <c r="CY94" i="11"/>
  <c r="CY129" i="11" s="1"/>
  <c r="CY22" i="11"/>
  <c r="CY57" i="11" s="1"/>
  <c r="CY34" i="11"/>
  <c r="CY69" i="11" s="1"/>
  <c r="CY68" i="11"/>
  <c r="CY67" i="11"/>
  <c r="AM414" i="11"/>
  <c r="AL449" i="11" s="1"/>
  <c r="AM410" i="11"/>
  <c r="AL445" i="11" s="1"/>
  <c r="AM408" i="11"/>
  <c r="AL443" i="11" s="1"/>
  <c r="AM405" i="11"/>
  <c r="AM404" i="11"/>
  <c r="AL439" i="11" s="1"/>
  <c r="AM403" i="11"/>
  <c r="AL438" i="11" s="1"/>
  <c r="AM402" i="11"/>
  <c r="AL437" i="11" s="1"/>
  <c r="AM399" i="11"/>
  <c r="AL434" i="11" s="1"/>
  <c r="AM398" i="11"/>
  <c r="AL433" i="11" s="1"/>
  <c r="AM395" i="11"/>
  <c r="AM392" i="11"/>
  <c r="AL427" i="11" s="1"/>
  <c r="AM387" i="11"/>
  <c r="AL422" i="11" s="1"/>
  <c r="AM386" i="11"/>
  <c r="AL421" i="11" s="1"/>
  <c r="AM384" i="11"/>
  <c r="AL419" i="11" s="1"/>
  <c r="AY341" i="11"/>
  <c r="AY337" i="11"/>
  <c r="AY335" i="11"/>
  <c r="AY332" i="11"/>
  <c r="AY331" i="11"/>
  <c r="AY330" i="11"/>
  <c r="AY329" i="11"/>
  <c r="AY326" i="11"/>
  <c r="AY325" i="11"/>
  <c r="AY322" i="11"/>
  <c r="AY319" i="11"/>
  <c r="AY314" i="11"/>
  <c r="AY313" i="11"/>
  <c r="AY311" i="11"/>
  <c r="AY256" i="11"/>
  <c r="AY291" i="11" s="1"/>
  <c r="AY181" i="11"/>
  <c r="AX216" i="11" s="1"/>
  <c r="AY106" i="11"/>
  <c r="IS365" i="11" l="1"/>
  <c r="AY141" i="11" l="1"/>
  <c r="AY34" i="11"/>
  <c r="AY69" i="11" s="1"/>
  <c r="AM415" i="11" l="1"/>
  <c r="AL450" i="11" s="1"/>
  <c r="IT342" i="11"/>
  <c r="IS377" i="11" s="1"/>
  <c r="GT342" i="11"/>
  <c r="EY342" i="11"/>
  <c r="EX377" i="11" s="1"/>
  <c r="CY342" i="11"/>
  <c r="CX377" i="11" s="1"/>
  <c r="AY342" i="11"/>
  <c r="IR346" i="11" l="1"/>
  <c r="GS376" i="11"/>
  <c r="GS372" i="11"/>
  <c r="GS370" i="11"/>
  <c r="GS366" i="11"/>
  <c r="GS365" i="11"/>
  <c r="GS364" i="11"/>
  <c r="GS361" i="11"/>
  <c r="GS360" i="11"/>
  <c r="GS354" i="11"/>
  <c r="GS349" i="11"/>
  <c r="GS348" i="11"/>
  <c r="EW376" i="11"/>
  <c r="EW372" i="11"/>
  <c r="EW370" i="11"/>
  <c r="EW366" i="11"/>
  <c r="EW365" i="11"/>
  <c r="EW364" i="11"/>
  <c r="EW361" i="11"/>
  <c r="EW360" i="11"/>
  <c r="EW359" i="11"/>
  <c r="EW355" i="11"/>
  <c r="EW354" i="11"/>
  <c r="EW350" i="11"/>
  <c r="EW349" i="11"/>
  <c r="EW348" i="11"/>
  <c r="EW346" i="11"/>
  <c r="CW346" i="11"/>
  <c r="AX376" i="11"/>
  <c r="AX372" i="11"/>
  <c r="AX370" i="11"/>
  <c r="AX366" i="11"/>
  <c r="AX365" i="11"/>
  <c r="AX364" i="11"/>
  <c r="AX361" i="11"/>
  <c r="AX360" i="11"/>
  <c r="AX354" i="11"/>
  <c r="AX349" i="11"/>
  <c r="AX348" i="11"/>
  <c r="AK449" i="11"/>
  <c r="AK445" i="11"/>
  <c r="AK443" i="11"/>
  <c r="AK439" i="11"/>
  <c r="AK438" i="11"/>
  <c r="AK437" i="11"/>
  <c r="AK434" i="11"/>
  <c r="AK433" i="11"/>
  <c r="AK432" i="11"/>
  <c r="AK428" i="11"/>
  <c r="AK427" i="11"/>
  <c r="AK423" i="11"/>
  <c r="AK422" i="11"/>
  <c r="AK421" i="11"/>
  <c r="AK419" i="11"/>
  <c r="AJ420" i="11"/>
  <c r="GR346" i="11" l="1"/>
  <c r="AW346" i="11"/>
  <c r="AX346" i="11"/>
  <c r="AY244" i="11"/>
  <c r="AY279" i="11" s="1"/>
  <c r="CV227" i="11"/>
  <c r="CV197" i="11"/>
  <c r="CV198" i="11"/>
  <c r="CV199" i="11"/>
  <c r="CV204" i="11"/>
  <c r="CV205" i="11"/>
  <c r="CV207" i="11"/>
  <c r="CV208" i="11"/>
  <c r="CV209" i="11"/>
  <c r="CV210" i="11"/>
  <c r="CV211" i="11"/>
  <c r="CV214" i="11"/>
  <c r="CV215" i="11"/>
  <c r="CV217" i="11"/>
  <c r="CV220" i="11"/>
  <c r="CV222" i="11"/>
  <c r="CV225" i="11"/>
  <c r="CV226" i="11"/>
  <c r="CY239" i="11" l="1"/>
  <c r="CY236" i="11"/>
  <c r="CY262" i="11"/>
  <c r="CY266" i="11"/>
  <c r="CY250" i="11"/>
  <c r="CY251" i="11"/>
  <c r="CY238" i="11"/>
  <c r="CY255" i="11"/>
  <c r="CY247" i="11"/>
  <c r="CY254" i="11"/>
  <c r="CY257" i="11"/>
  <c r="R6" i="6"/>
  <c r="AX280" i="11"/>
  <c r="AX284" i="11"/>
  <c r="GT86" i="11"/>
  <c r="GT116" i="11"/>
  <c r="GT129" i="11"/>
  <c r="EX130" i="11"/>
  <c r="EX134" i="11"/>
  <c r="EX129" i="11"/>
  <c r="CY116" i="11"/>
  <c r="CY151" i="11" s="1"/>
  <c r="CX130" i="11"/>
  <c r="CX134" i="11"/>
  <c r="CX129" i="11"/>
  <c r="AY116" i="11"/>
  <c r="AY151" i="11" s="1"/>
  <c r="AX130" i="11"/>
  <c r="AX134" i="11"/>
  <c r="IS58" i="11"/>
  <c r="IS62" i="11"/>
  <c r="IS57" i="11"/>
  <c r="GT17" i="11"/>
  <c r="GT52" i="11" s="1"/>
  <c r="GT40" i="11"/>
  <c r="GT75" i="11" s="1"/>
  <c r="GT44" i="11"/>
  <c r="GT79" i="11" s="1"/>
  <c r="GT28" i="11"/>
  <c r="GT63" i="11" s="1"/>
  <c r="GT29" i="11"/>
  <c r="GT64" i="11" s="1"/>
  <c r="GT16" i="11"/>
  <c r="GT51" i="11" s="1"/>
  <c r="GT33" i="11"/>
  <c r="GT68" i="11" s="1"/>
  <c r="GT25" i="11"/>
  <c r="GT32" i="11"/>
  <c r="GT67" i="11" s="1"/>
  <c r="EX75" i="11"/>
  <c r="EX58" i="11"/>
  <c r="EX62" i="11"/>
  <c r="EX57" i="11"/>
  <c r="CX49" i="11"/>
  <c r="CX68" i="11"/>
  <c r="CX53" i="11"/>
  <c r="CX67" i="11"/>
  <c r="CX58" i="11"/>
  <c r="CX62" i="11"/>
  <c r="CX57" i="11"/>
  <c r="AY17" i="11"/>
  <c r="AY52" i="11" s="1"/>
  <c r="AY14" i="11"/>
  <c r="AY49" i="11" s="1"/>
  <c r="AY40" i="11"/>
  <c r="AY75" i="11" s="1"/>
  <c r="AY44" i="11"/>
  <c r="AY79" i="11" s="1"/>
  <c r="AY28" i="11"/>
  <c r="AY63" i="11" s="1"/>
  <c r="AY29" i="11"/>
  <c r="AY64" i="11" s="1"/>
  <c r="AY16" i="11"/>
  <c r="AY51" i="11" s="1"/>
  <c r="AY33" i="11"/>
  <c r="AY68" i="11" s="1"/>
  <c r="AY25" i="11"/>
  <c r="AY32" i="11"/>
  <c r="AY67" i="11" s="1"/>
  <c r="AY35" i="11"/>
  <c r="AY22" i="11"/>
  <c r="AY57" i="11" s="1"/>
  <c r="KR205" i="11"/>
  <c r="KR209" i="11"/>
  <c r="KR204" i="11"/>
  <c r="IR199" i="11"/>
  <c r="IR196" i="11"/>
  <c r="IR222" i="11"/>
  <c r="IR226" i="11"/>
  <c r="IR210" i="11"/>
  <c r="IR211" i="11"/>
  <c r="IR198" i="11"/>
  <c r="IR215" i="11"/>
  <c r="IR216" i="11"/>
  <c r="IR200" i="11"/>
  <c r="IR214" i="11"/>
  <c r="IR205" i="11"/>
  <c r="IR209" i="11"/>
  <c r="IR204" i="11"/>
  <c r="GT164" i="11"/>
  <c r="GT161" i="11"/>
  <c r="GT187" i="11"/>
  <c r="GT191" i="11"/>
  <c r="GT175" i="11"/>
  <c r="GT176" i="11"/>
  <c r="GT163" i="11"/>
  <c r="GT180" i="11"/>
  <c r="GT172" i="11"/>
  <c r="GT179" i="11"/>
  <c r="GT182" i="11"/>
  <c r="EY161" i="11"/>
  <c r="EX196" i="11" s="1"/>
  <c r="EY187" i="11"/>
  <c r="EX222" i="11" s="1"/>
  <c r="EY191" i="11"/>
  <c r="EX226" i="11" s="1"/>
  <c r="EY175" i="11"/>
  <c r="EX210" i="11" s="1"/>
  <c r="EY176" i="11"/>
  <c r="EX211" i="11" s="1"/>
  <c r="EY180" i="11"/>
  <c r="EX215" i="11" s="1"/>
  <c r="EY172" i="11"/>
  <c r="EY179" i="11"/>
  <c r="EX214" i="11" s="1"/>
  <c r="EY182" i="11"/>
  <c r="CW196" i="11"/>
  <c r="CW205" i="11"/>
  <c r="CW209" i="11"/>
  <c r="CW204" i="11"/>
  <c r="AW205" i="11"/>
  <c r="AW209" i="11"/>
  <c r="CX75" i="11" l="1"/>
  <c r="CY40" i="11"/>
  <c r="CY75" i="11" s="1"/>
  <c r="EX52" i="11"/>
  <c r="EY17" i="11"/>
  <c r="EY52" i="11" s="1"/>
  <c r="IS67" i="11"/>
  <c r="IT35" i="11"/>
  <c r="CX123" i="11"/>
  <c r="CY88" i="11"/>
  <c r="CY123" i="11" s="1"/>
  <c r="CX63" i="11"/>
  <c r="CY28" i="11"/>
  <c r="CY63" i="11" s="1"/>
  <c r="EX67" i="11"/>
  <c r="EY35" i="11"/>
  <c r="IS63" i="11"/>
  <c r="IT28" i="11"/>
  <c r="IT63" i="11" s="1"/>
  <c r="CX141" i="11"/>
  <c r="CY97" i="11"/>
  <c r="CX124" i="11"/>
  <c r="CY89" i="11"/>
  <c r="CY124" i="11" s="1"/>
  <c r="EX123" i="11"/>
  <c r="EY88" i="11"/>
  <c r="EY123" i="11" s="1"/>
  <c r="GT101" i="11"/>
  <c r="GT136" i="11" s="1"/>
  <c r="EX53" i="11"/>
  <c r="EY32" i="11"/>
  <c r="EY67" i="11" s="1"/>
  <c r="EX49" i="11"/>
  <c r="EY14" i="11"/>
  <c r="EY49" i="11" s="1"/>
  <c r="IS79" i="11"/>
  <c r="IT44" i="11"/>
  <c r="IT79" i="11" s="1"/>
  <c r="CX140" i="11"/>
  <c r="CY105" i="11"/>
  <c r="CY140" i="11" s="1"/>
  <c r="EX136" i="11"/>
  <c r="EY101" i="11"/>
  <c r="EY136" i="11" s="1"/>
  <c r="GT135" i="11"/>
  <c r="GT100" i="11"/>
  <c r="IS75" i="11"/>
  <c r="IT40" i="11"/>
  <c r="IT75" i="11" s="1"/>
  <c r="EX135" i="11"/>
  <c r="EY100" i="11"/>
  <c r="EY135" i="11" s="1"/>
  <c r="EX68" i="11"/>
  <c r="EY33" i="11"/>
  <c r="EY68" i="11" s="1"/>
  <c r="IS53" i="11"/>
  <c r="IT32" i="11"/>
  <c r="IT67" i="11" s="1"/>
  <c r="IS49" i="11"/>
  <c r="IT14" i="11"/>
  <c r="IT49" i="11" s="1"/>
  <c r="CX136" i="11"/>
  <c r="CY101" i="11"/>
  <c r="CY136" i="11" s="1"/>
  <c r="EX151" i="11"/>
  <c r="EY116" i="11"/>
  <c r="EY151" i="11" s="1"/>
  <c r="GT107" i="11"/>
  <c r="GT112" i="11"/>
  <c r="GT147" i="11" s="1"/>
  <c r="CX69" i="11"/>
  <c r="CY25" i="11"/>
  <c r="CX52" i="11"/>
  <c r="CY17" i="11"/>
  <c r="CY52" i="11" s="1"/>
  <c r="EX51" i="11"/>
  <c r="EY16" i="11"/>
  <c r="EY51" i="11" s="1"/>
  <c r="CY35" i="11"/>
  <c r="GT35" i="11"/>
  <c r="IS69" i="11"/>
  <c r="IT25" i="11"/>
  <c r="IS52" i="11"/>
  <c r="IT17" i="11"/>
  <c r="IT52" i="11" s="1"/>
  <c r="CX135" i="11"/>
  <c r="CY100" i="11"/>
  <c r="CY135" i="11" s="1"/>
  <c r="EX139" i="11"/>
  <c r="EY107" i="11"/>
  <c r="EX147" i="11"/>
  <c r="EY112" i="11"/>
  <c r="EY147" i="11" s="1"/>
  <c r="GT104" i="11"/>
  <c r="GT139" i="11" s="1"/>
  <c r="EX121" i="11"/>
  <c r="EY86" i="11"/>
  <c r="EY121" i="11" s="1"/>
  <c r="GT141" i="11"/>
  <c r="GT97" i="11"/>
  <c r="GT89" i="11"/>
  <c r="GT124" i="11" s="1"/>
  <c r="EX69" i="11"/>
  <c r="EY25" i="11"/>
  <c r="EX64" i="11"/>
  <c r="EY29" i="11"/>
  <c r="EY64" i="11" s="1"/>
  <c r="EY40" i="11"/>
  <c r="EY75" i="11" s="1"/>
  <c r="GT14" i="11"/>
  <c r="GT49" i="11" s="1"/>
  <c r="IS68" i="11"/>
  <c r="IT33" i="11"/>
  <c r="IT68" i="11" s="1"/>
  <c r="CX51" i="11"/>
  <c r="CY16" i="11"/>
  <c r="CY51" i="11" s="1"/>
  <c r="EX63" i="11"/>
  <c r="EY28" i="11"/>
  <c r="EY63" i="11" s="1"/>
  <c r="IS51" i="11"/>
  <c r="IT16" i="11"/>
  <c r="IT51" i="11" s="1"/>
  <c r="CX147" i="11"/>
  <c r="CY112" i="11"/>
  <c r="CY147" i="11" s="1"/>
  <c r="EX141" i="11"/>
  <c r="EY97" i="11"/>
  <c r="EX124" i="11"/>
  <c r="EY89" i="11"/>
  <c r="EY124" i="11" s="1"/>
  <c r="GT105" i="11"/>
  <c r="GT140" i="11" s="1"/>
  <c r="CX64" i="11"/>
  <c r="CY29" i="11"/>
  <c r="CY64" i="11" s="1"/>
  <c r="EX79" i="11"/>
  <c r="EY44" i="11"/>
  <c r="EY79" i="11" s="1"/>
  <c r="CX125" i="11"/>
  <c r="CY104" i="11"/>
  <c r="CY139" i="11" s="1"/>
  <c r="CX121" i="11"/>
  <c r="CY86" i="11"/>
  <c r="CY121" i="11" s="1"/>
  <c r="EX140" i="11"/>
  <c r="EY105" i="11"/>
  <c r="EY140" i="11" s="1"/>
  <c r="GT88" i="11"/>
  <c r="GT123" i="11" s="1"/>
  <c r="EX125" i="11"/>
  <c r="EY104" i="11"/>
  <c r="EY139" i="11" s="1"/>
  <c r="CX139" i="11"/>
  <c r="CY107" i="11"/>
  <c r="IS64" i="11"/>
  <c r="IT29" i="11"/>
  <c r="IT64" i="11" s="1"/>
  <c r="CX79" i="11"/>
  <c r="CY44" i="11"/>
  <c r="CY79" i="11" s="1"/>
  <c r="KR214" i="11"/>
  <c r="KT182" i="11"/>
  <c r="KR222" i="11"/>
  <c r="KT187" i="11"/>
  <c r="KS222" i="11" s="1"/>
  <c r="IS222" i="11"/>
  <c r="KR200" i="11"/>
  <c r="KT179" i="11"/>
  <c r="KS214" i="11" s="1"/>
  <c r="IS214" i="11"/>
  <c r="KR196" i="11"/>
  <c r="KT161" i="11"/>
  <c r="KS196" i="11" s="1"/>
  <c r="IS196" i="11"/>
  <c r="KR226" i="11"/>
  <c r="KT191" i="11"/>
  <c r="KS226" i="11" s="1"/>
  <c r="IS226" i="11"/>
  <c r="KR199" i="11"/>
  <c r="KT164" i="11"/>
  <c r="KS199" i="11" s="1"/>
  <c r="IS199" i="11"/>
  <c r="KR198" i="11"/>
  <c r="KT163" i="11"/>
  <c r="KS198" i="11" s="1"/>
  <c r="IS198" i="11"/>
  <c r="KR210" i="11"/>
  <c r="KT175" i="11"/>
  <c r="KS210" i="11" s="1"/>
  <c r="IS210" i="11"/>
  <c r="KR216" i="11"/>
  <c r="KT172" i="11"/>
  <c r="KR215" i="11"/>
  <c r="KT180" i="11"/>
  <c r="KS215" i="11" s="1"/>
  <c r="IS215" i="11"/>
  <c r="KR211" i="11"/>
  <c r="KT176" i="11"/>
  <c r="KS211" i="11" s="1"/>
  <c r="IS211" i="11"/>
  <c r="CW215" i="11"/>
  <c r="CY180" i="11"/>
  <c r="CX215" i="11" s="1"/>
  <c r="CW211" i="11"/>
  <c r="CY176" i="11"/>
  <c r="CX211" i="11" s="1"/>
  <c r="CW210" i="11"/>
  <c r="CY175" i="11"/>
  <c r="CX210" i="11" s="1"/>
  <c r="CW199" i="11"/>
  <c r="EY164" i="11"/>
  <c r="EX199" i="11" s="1"/>
  <c r="CY164" i="11"/>
  <c r="CX199" i="11" s="1"/>
  <c r="CY161" i="11"/>
  <c r="CX196" i="11" s="1"/>
  <c r="CW198" i="11"/>
  <c r="EY163" i="11"/>
  <c r="EX198" i="11" s="1"/>
  <c r="CY163" i="11"/>
  <c r="CX198" i="11" s="1"/>
  <c r="CW226" i="11"/>
  <c r="CY191" i="11"/>
  <c r="CX226" i="11" s="1"/>
  <c r="CW214" i="11"/>
  <c r="CY182" i="11"/>
  <c r="CW222" i="11"/>
  <c r="CY187" i="11"/>
  <c r="CX222" i="11" s="1"/>
  <c r="CW216" i="11"/>
  <c r="CY172" i="11"/>
  <c r="CW200" i="11"/>
  <c r="CY179" i="11"/>
  <c r="CX214" i="11" s="1"/>
  <c r="GR200" i="11"/>
  <c r="GR196" i="11"/>
  <c r="GS196" i="11"/>
  <c r="GS57" i="11"/>
  <c r="GS51" i="11"/>
  <c r="GR216" i="11"/>
  <c r="GS216" i="11"/>
  <c r="GR199" i="11"/>
  <c r="GS199" i="11"/>
  <c r="GS64" i="11"/>
  <c r="GS62" i="11"/>
  <c r="GR198" i="11"/>
  <c r="GS198" i="11"/>
  <c r="GR215" i="11"/>
  <c r="GS215" i="11"/>
  <c r="GR204" i="11"/>
  <c r="GS204" i="11"/>
  <c r="GS58" i="11"/>
  <c r="GS67" i="11"/>
  <c r="GR210" i="11"/>
  <c r="GS210" i="11"/>
  <c r="GS53" i="11"/>
  <c r="GS49" i="11"/>
  <c r="GS121" i="11"/>
  <c r="GT121" i="11"/>
  <c r="GS63" i="11"/>
  <c r="GS79" i="11"/>
  <c r="GR211" i="11"/>
  <c r="GS211" i="11"/>
  <c r="GS75" i="11"/>
  <c r="GR209" i="11"/>
  <c r="GR205" i="11"/>
  <c r="GR226" i="11"/>
  <c r="GS226" i="11"/>
  <c r="GS69" i="11"/>
  <c r="GS52" i="11"/>
  <c r="GR214" i="11"/>
  <c r="GS214" i="11"/>
  <c r="GR222" i="11"/>
  <c r="GS222" i="11"/>
  <c r="GS68" i="11"/>
  <c r="CW279" i="11"/>
  <c r="CX279" i="11"/>
  <c r="CW273" i="11"/>
  <c r="CX273" i="11"/>
  <c r="CW286" i="11"/>
  <c r="CX286" i="11"/>
  <c r="CW284" i="11"/>
  <c r="CW285" i="11"/>
  <c r="CX285" i="11"/>
  <c r="CW290" i="11"/>
  <c r="CX290" i="11"/>
  <c r="CW280" i="11"/>
  <c r="CW301" i="11"/>
  <c r="CX301" i="11"/>
  <c r="CW289" i="11"/>
  <c r="CX289" i="11"/>
  <c r="CW297" i="11"/>
  <c r="CX297" i="11"/>
  <c r="CW275" i="11"/>
  <c r="CW271" i="11"/>
  <c r="CX271" i="11"/>
  <c r="CW291" i="11"/>
  <c r="CX291" i="11"/>
  <c r="CW274" i="11"/>
  <c r="CX274" i="11"/>
  <c r="AW216" i="11"/>
  <c r="AY172" i="11"/>
  <c r="AW199" i="11"/>
  <c r="AY164" i="11"/>
  <c r="AX199" i="11" s="1"/>
  <c r="AX123" i="11"/>
  <c r="AY88" i="11"/>
  <c r="AY123" i="11" s="1"/>
  <c r="AX291" i="11"/>
  <c r="AY247" i="11"/>
  <c r="AX295" i="11"/>
  <c r="AY260" i="11"/>
  <c r="AY295" i="11" s="1"/>
  <c r="AX129" i="11"/>
  <c r="AY94" i="11"/>
  <c r="AY129" i="11" s="1"/>
  <c r="AX136" i="11"/>
  <c r="AY101" i="11"/>
  <c r="AY136" i="11" s="1"/>
  <c r="AX290" i="11"/>
  <c r="AY255" i="11"/>
  <c r="AY290" i="11" s="1"/>
  <c r="AX274" i="11"/>
  <c r="AY239" i="11"/>
  <c r="AY274" i="11" s="1"/>
  <c r="AW198" i="11"/>
  <c r="AY163" i="11"/>
  <c r="AX198" i="11" s="1"/>
  <c r="AX135" i="11"/>
  <c r="AY100" i="11"/>
  <c r="AY135" i="11" s="1"/>
  <c r="AX273" i="11"/>
  <c r="AY238" i="11"/>
  <c r="AY273" i="11" s="1"/>
  <c r="AW215" i="11"/>
  <c r="AY180" i="11"/>
  <c r="AX215" i="11" s="1"/>
  <c r="AW204" i="11"/>
  <c r="AY169" i="11"/>
  <c r="AX204" i="11" s="1"/>
  <c r="AW211" i="11"/>
  <c r="AY176" i="11"/>
  <c r="AX211" i="11" s="1"/>
  <c r="AX286" i="11"/>
  <c r="AY251" i="11"/>
  <c r="AY286" i="11" s="1"/>
  <c r="AW222" i="11"/>
  <c r="AY187" i="11"/>
  <c r="AX222" i="11" s="1"/>
  <c r="AW210" i="11"/>
  <c r="AY175" i="11"/>
  <c r="AX210" i="11" s="1"/>
  <c r="AX139" i="11"/>
  <c r="AY107" i="11"/>
  <c r="AX147" i="11"/>
  <c r="AY112" i="11"/>
  <c r="AY147" i="11" s="1"/>
  <c r="AX285" i="11"/>
  <c r="AY250" i="11"/>
  <c r="AY285" i="11" s="1"/>
  <c r="AW214" i="11"/>
  <c r="AY182" i="11"/>
  <c r="AW226" i="11"/>
  <c r="AY191" i="11"/>
  <c r="AX226" i="11" s="1"/>
  <c r="AX125" i="11"/>
  <c r="AY104" i="11"/>
  <c r="AY139" i="11" s="1"/>
  <c r="AX121" i="11"/>
  <c r="AY86" i="11"/>
  <c r="AY121" i="11" s="1"/>
  <c r="AX301" i="11"/>
  <c r="AY266" i="11"/>
  <c r="AY301" i="11" s="1"/>
  <c r="AX141" i="11"/>
  <c r="AY97" i="11"/>
  <c r="AX124" i="11"/>
  <c r="AY89" i="11"/>
  <c r="AY124" i="11" s="1"/>
  <c r="AX289" i="11"/>
  <c r="AY257" i="11"/>
  <c r="AX297" i="11"/>
  <c r="AY262" i="11"/>
  <c r="AY297" i="11" s="1"/>
  <c r="AW200" i="11"/>
  <c r="AY179" i="11"/>
  <c r="AX214" i="11" s="1"/>
  <c r="AW196" i="11"/>
  <c r="AY161" i="11"/>
  <c r="AX196" i="11" s="1"/>
  <c r="AX140" i="11"/>
  <c r="AY105" i="11"/>
  <c r="AY140" i="11" s="1"/>
  <c r="AX275" i="11"/>
  <c r="AY254" i="11"/>
  <c r="AY289" i="11" s="1"/>
  <c r="AX271" i="11"/>
  <c r="AY236" i="11"/>
  <c r="AY271" i="11" s="1"/>
  <c r="GT151" i="11"/>
  <c r="CX152" i="11"/>
  <c r="CX151" i="11"/>
  <c r="AX152" i="11"/>
  <c r="AX151" i="11"/>
  <c r="B6" i="12"/>
  <c r="CO80" i="7" l="1"/>
  <c r="AW80" i="7"/>
  <c r="CP80" i="7" s="1"/>
  <c r="B7" i="12"/>
  <c r="B8" i="12"/>
  <c r="B9" i="12"/>
  <c r="B10" i="12"/>
  <c r="B11" i="12"/>
  <c r="B12" i="12"/>
  <c r="B13" i="12"/>
  <c r="B14" i="12"/>
  <c r="B15" i="12"/>
  <c r="B16" i="12"/>
  <c r="B17" i="12"/>
  <c r="B18" i="12"/>
  <c r="B19" i="12"/>
  <c r="B20" i="12"/>
  <c r="B21" i="12"/>
  <c r="B22" i="12"/>
  <c r="B24" i="12"/>
  <c r="B25" i="12"/>
  <c r="B26" i="12"/>
  <c r="B27" i="12"/>
  <c r="EV376" i="11"/>
  <c r="EV375" i="11"/>
  <c r="EV372" i="11"/>
  <c r="EV370" i="11"/>
  <c r="EV367" i="11"/>
  <c r="EV365" i="11"/>
  <c r="EV364" i="11"/>
  <c r="EV361" i="11"/>
  <c r="EV360" i="11"/>
  <c r="EV359" i="11"/>
  <c r="EV358" i="11"/>
  <c r="EV357" i="11"/>
  <c r="EV355" i="11"/>
  <c r="EV354" i="11"/>
  <c r="EV349" i="11"/>
  <c r="EV348" i="11"/>
  <c r="EV347" i="11"/>
  <c r="GR366" i="11"/>
  <c r="GR350" i="11"/>
  <c r="IR366" i="11"/>
  <c r="IR350" i="11"/>
  <c r="CW366" i="11"/>
  <c r="CW350" i="11"/>
  <c r="AW366" i="11"/>
  <c r="AW350" i="11"/>
  <c r="CV300" i="11"/>
  <c r="CV290" i="11"/>
  <c r="CV285" i="11"/>
  <c r="AW297" i="11"/>
  <c r="AW284" i="11"/>
  <c r="AV222" i="11"/>
  <c r="C6" i="6"/>
  <c r="AY185" i="11" s="1"/>
  <c r="AX220" i="11" s="1"/>
  <c r="D6" i="6"/>
  <c r="E6" i="6"/>
  <c r="EY185" i="11" s="1"/>
  <c r="EX220" i="11" s="1"/>
  <c r="F6" i="6"/>
  <c r="GT185" i="11" s="1"/>
  <c r="G6" i="6"/>
  <c r="IT185" i="11" s="1"/>
  <c r="H6" i="6"/>
  <c r="I6" i="6"/>
  <c r="AY38" i="11" s="1"/>
  <c r="AY73" i="11" s="1"/>
  <c r="J6" i="6"/>
  <c r="K6" i="6"/>
  <c r="EY38" i="11" s="1"/>
  <c r="EY73" i="11" s="1"/>
  <c r="L6" i="6"/>
  <c r="GT38" i="11" s="1"/>
  <c r="GT73" i="11" s="1"/>
  <c r="M6" i="6"/>
  <c r="IT38" i="11" s="1"/>
  <c r="IT73" i="11" s="1"/>
  <c r="N6" i="6"/>
  <c r="AY110" i="11" s="1"/>
  <c r="AY145" i="11" s="1"/>
  <c r="O6" i="6"/>
  <c r="CY110" i="11" s="1"/>
  <c r="CY145" i="11" s="1"/>
  <c r="P6" i="6"/>
  <c r="Q6" i="6"/>
  <c r="GT110" i="11" s="1"/>
  <c r="GT145" i="11" s="1"/>
  <c r="AW295" i="11"/>
  <c r="S6" i="6"/>
  <c r="CY260" i="11" s="1"/>
  <c r="KQ199" i="11"/>
  <c r="AW274" i="11"/>
  <c r="CV274" i="11"/>
  <c r="KQ222" i="11"/>
  <c r="CV297" i="11"/>
  <c r="KQ226" i="11"/>
  <c r="CW151" i="11"/>
  <c r="AW301" i="11"/>
  <c r="CV301" i="11"/>
  <c r="KQ210" i="11"/>
  <c r="AW63" i="11"/>
  <c r="AW285" i="11"/>
  <c r="KQ211" i="11"/>
  <c r="AW286" i="11"/>
  <c r="CV286" i="11"/>
  <c r="KQ225" i="11"/>
  <c r="AW300" i="11"/>
  <c r="KQ198" i="11"/>
  <c r="AW273" i="11"/>
  <c r="CV273" i="11"/>
  <c r="KQ215" i="11"/>
  <c r="CW68" i="11"/>
  <c r="AW290" i="11"/>
  <c r="KQ208" i="11"/>
  <c r="AW61" i="11"/>
  <c r="AW283" i="11"/>
  <c r="CV283" i="11"/>
  <c r="KQ207" i="11"/>
  <c r="AW282" i="11"/>
  <c r="CV282" i="11"/>
  <c r="KQ197" i="11"/>
  <c r="CW50" i="11"/>
  <c r="AW272" i="11"/>
  <c r="CV272" i="11"/>
  <c r="KQ214" i="11"/>
  <c r="GR67" i="11"/>
  <c r="AW289" i="11"/>
  <c r="CV289" i="11"/>
  <c r="KQ217" i="11"/>
  <c r="CN75" i="7"/>
  <c r="EW70" i="11"/>
  <c r="AW292" i="11"/>
  <c r="CV292" i="11"/>
  <c r="KQ205" i="11"/>
  <c r="CW58" i="11"/>
  <c r="IR58" i="11"/>
  <c r="AW280" i="11"/>
  <c r="CV280" i="11"/>
  <c r="KQ209" i="11"/>
  <c r="AW62" i="11"/>
  <c r="CW62" i="11"/>
  <c r="CV284" i="11"/>
  <c r="AV204" i="11"/>
  <c r="IQ204" i="11"/>
  <c r="KQ204" i="11"/>
  <c r="AW57" i="11"/>
  <c r="CW57" i="11"/>
  <c r="AW279" i="11"/>
  <c r="CV279" i="11"/>
  <c r="IQ226" i="11"/>
  <c r="IQ211" i="11"/>
  <c r="IQ199" i="11"/>
  <c r="GQ205" i="11"/>
  <c r="AV214" i="11"/>
  <c r="CW136" i="11"/>
  <c r="CW123" i="11"/>
  <c r="AW147" i="11"/>
  <c r="AW134" i="11"/>
  <c r="AW124" i="11"/>
  <c r="IR79" i="11"/>
  <c r="IR64" i="11"/>
  <c r="IR51" i="11"/>
  <c r="GR68" i="11"/>
  <c r="GR57" i="11"/>
  <c r="EW61" i="11"/>
  <c r="GT117" i="11"/>
  <c r="GT152" i="11" s="1"/>
  <c r="AW52" i="11"/>
  <c r="AW75" i="11"/>
  <c r="AW79" i="11"/>
  <c r="AW64" i="11"/>
  <c r="AW78" i="11"/>
  <c r="AW51" i="11"/>
  <c r="AW68" i="11"/>
  <c r="AW60" i="11"/>
  <c r="AW50" i="11"/>
  <c r="AW67" i="11"/>
  <c r="AW70" i="11"/>
  <c r="AW58" i="11"/>
  <c r="CW52" i="11"/>
  <c r="CW63" i="11"/>
  <c r="CW75" i="11"/>
  <c r="CW79" i="11"/>
  <c r="CW64" i="11"/>
  <c r="CW78" i="11"/>
  <c r="CW51" i="11"/>
  <c r="CW61" i="11"/>
  <c r="CW60" i="11"/>
  <c r="CW67" i="11"/>
  <c r="CW73" i="11"/>
  <c r="EW52" i="11"/>
  <c r="EW63" i="11"/>
  <c r="EW75" i="11"/>
  <c r="EW79" i="11"/>
  <c r="EW64" i="11"/>
  <c r="EW78" i="11"/>
  <c r="EW51" i="11"/>
  <c r="EW68" i="11"/>
  <c r="EW60" i="11"/>
  <c r="EW50" i="11"/>
  <c r="EW67" i="11"/>
  <c r="EW58" i="11"/>
  <c r="EW62" i="11"/>
  <c r="EW57" i="11"/>
  <c r="GR52" i="11"/>
  <c r="GR63" i="11"/>
  <c r="GR75" i="11"/>
  <c r="GR79" i="11"/>
  <c r="GR64" i="11"/>
  <c r="GR78" i="11"/>
  <c r="GR61" i="11"/>
  <c r="GR60" i="11"/>
  <c r="GR50" i="11"/>
  <c r="GR70" i="11"/>
  <c r="GR58" i="11"/>
  <c r="GR62" i="11"/>
  <c r="GR73" i="11"/>
  <c r="IR52" i="11"/>
  <c r="IR63" i="11"/>
  <c r="IR75" i="11"/>
  <c r="IR78" i="11"/>
  <c r="IR68" i="11"/>
  <c r="IR61" i="11"/>
  <c r="IR60" i="11"/>
  <c r="IR50" i="11"/>
  <c r="IR67" i="11"/>
  <c r="IR70" i="11"/>
  <c r="IR62" i="11"/>
  <c r="IR57" i="11"/>
  <c r="AW135" i="11"/>
  <c r="AW151" i="11"/>
  <c r="AW136" i="11"/>
  <c r="AW150" i="11"/>
  <c r="AW123" i="11"/>
  <c r="AW140" i="11"/>
  <c r="AW133" i="11"/>
  <c r="AW132" i="11"/>
  <c r="AW122" i="11"/>
  <c r="AW139" i="11"/>
  <c r="AW142" i="11"/>
  <c r="AW130" i="11"/>
  <c r="AW129" i="11"/>
  <c r="CW124" i="11"/>
  <c r="CW135" i="11"/>
  <c r="CW147" i="11"/>
  <c r="CW150" i="11"/>
  <c r="CW140" i="11"/>
  <c r="CW133" i="11"/>
  <c r="CW132" i="11"/>
  <c r="CW122" i="11"/>
  <c r="CW139" i="11"/>
  <c r="CW142" i="11"/>
  <c r="CW130" i="11"/>
  <c r="CW134" i="11"/>
  <c r="CW129" i="11"/>
  <c r="AW69" i="7"/>
  <c r="CP69" i="7" s="1"/>
  <c r="GS141" i="11"/>
  <c r="GS125" i="11"/>
  <c r="CO145" i="7"/>
  <c r="GQ199" i="11"/>
  <c r="GQ210" i="11"/>
  <c r="GQ222" i="11"/>
  <c r="GQ226" i="11"/>
  <c r="GQ211" i="11"/>
  <c r="GQ225" i="11"/>
  <c r="GQ198" i="11"/>
  <c r="GQ215" i="11"/>
  <c r="GQ208" i="11"/>
  <c r="GQ207" i="11"/>
  <c r="GQ197" i="11"/>
  <c r="GQ214" i="11"/>
  <c r="GQ217" i="11"/>
  <c r="GQ209" i="11"/>
  <c r="GQ204" i="11"/>
  <c r="IQ210" i="11"/>
  <c r="IQ222" i="11"/>
  <c r="IQ225" i="11"/>
  <c r="IQ198" i="11"/>
  <c r="IQ215" i="11"/>
  <c r="IQ208" i="11"/>
  <c r="IQ207" i="11"/>
  <c r="IQ197" i="11"/>
  <c r="IQ214" i="11"/>
  <c r="IQ217" i="11"/>
  <c r="IQ205" i="11"/>
  <c r="IQ209" i="11"/>
  <c r="AV199" i="11"/>
  <c r="AV210" i="11"/>
  <c r="AV226" i="11"/>
  <c r="AV211" i="11"/>
  <c r="AV225" i="11"/>
  <c r="AV198" i="11"/>
  <c r="AV215" i="11"/>
  <c r="AV208" i="11"/>
  <c r="AV207" i="11"/>
  <c r="AV197" i="11"/>
  <c r="AV217" i="11"/>
  <c r="AV205" i="11"/>
  <c r="AV209" i="11"/>
  <c r="AW68" i="7"/>
  <c r="CP68" i="7" s="1"/>
  <c r="AW146" i="7"/>
  <c r="CP146" i="7" s="1"/>
  <c r="AW147" i="7"/>
  <c r="CP147" i="7" s="1"/>
  <c r="AW134" i="7"/>
  <c r="CP134" i="7" s="1"/>
  <c r="AW151" i="7"/>
  <c r="CP151" i="7" s="1"/>
  <c r="AW153" i="7"/>
  <c r="CN140" i="7"/>
  <c r="AY45" i="11"/>
  <c r="AY80" i="11" s="1"/>
  <c r="CY45" i="11"/>
  <c r="CY80" i="11" s="1"/>
  <c r="EY45" i="11"/>
  <c r="EY80" i="11" s="1"/>
  <c r="GT45" i="11"/>
  <c r="IT45" i="11"/>
  <c r="IT80" i="11" s="1"/>
  <c r="GS377" i="11"/>
  <c r="AK450" i="11"/>
  <c r="AX377" i="11"/>
  <c r="GT192" i="11"/>
  <c r="CW220" i="11" l="1"/>
  <c r="CY185" i="11"/>
  <c r="CX220" i="11" s="1"/>
  <c r="CX73" i="11"/>
  <c r="CY14" i="11"/>
  <c r="CY49" i="11" s="1"/>
  <c r="CY38" i="11"/>
  <c r="CY73" i="11" s="1"/>
  <c r="CW152" i="11"/>
  <c r="CY117" i="11"/>
  <c r="CY152" i="11" s="1"/>
  <c r="EX145" i="11"/>
  <c r="EY110" i="11"/>
  <c r="EY145" i="11" s="1"/>
  <c r="EX152" i="11"/>
  <c r="EY117" i="11"/>
  <c r="EY152" i="11" s="1"/>
  <c r="KT192" i="11"/>
  <c r="KS227" i="11" s="1"/>
  <c r="IS227" i="11"/>
  <c r="KT185" i="11"/>
  <c r="KS220" i="11" s="1"/>
  <c r="IS220" i="11"/>
  <c r="EY192" i="11"/>
  <c r="EX227" i="11" s="1"/>
  <c r="CY192" i="11"/>
  <c r="CX227" i="11" s="1"/>
  <c r="GS73" i="11"/>
  <c r="CW227" i="11"/>
  <c r="AY192" i="11"/>
  <c r="AX227" i="11" s="1"/>
  <c r="AX302" i="11"/>
  <c r="AY267" i="11"/>
  <c r="AY302" i="11" s="1"/>
  <c r="AW152" i="11"/>
  <c r="AY117" i="11"/>
  <c r="AY152" i="11" s="1"/>
  <c r="CW145" i="11"/>
  <c r="CX145" i="11"/>
  <c r="IQ220" i="11"/>
  <c r="IR220" i="11"/>
  <c r="AW145" i="11"/>
  <c r="AX145" i="11"/>
  <c r="GQ220" i="11"/>
  <c r="IR73" i="11"/>
  <c r="IS73" i="11"/>
  <c r="CV295" i="11"/>
  <c r="EW73" i="11"/>
  <c r="EX73" i="11"/>
  <c r="AV220" i="11"/>
  <c r="AW220" i="11"/>
  <c r="AW73" i="11"/>
  <c r="KQ220" i="11"/>
  <c r="KR220" i="11"/>
  <c r="CN134" i="7"/>
  <c r="CO151" i="7"/>
  <c r="CN68" i="7"/>
  <c r="CO68" i="7"/>
  <c r="CN69" i="7"/>
  <c r="CO69" i="7"/>
  <c r="CN147" i="7"/>
  <c r="CO147" i="7"/>
  <c r="CN146" i="7"/>
  <c r="CO146" i="7"/>
  <c r="CN94" i="7"/>
  <c r="CO102" i="7"/>
  <c r="CN133" i="7"/>
  <c r="CO141" i="7"/>
  <c r="CN143" i="7"/>
  <c r="CO150" i="7"/>
  <c r="AW80" i="11"/>
  <c r="CN161" i="7"/>
  <c r="CO134" i="7"/>
  <c r="GR80" i="11"/>
  <c r="IQ227" i="11"/>
  <c r="IR227" i="11"/>
  <c r="IR80" i="11"/>
  <c r="IS80" i="11"/>
  <c r="CV302" i="11"/>
  <c r="CW80" i="11"/>
  <c r="CX80" i="11"/>
  <c r="AV227" i="11"/>
  <c r="AW227" i="11"/>
  <c r="EV377" i="11"/>
  <c r="EW377" i="11"/>
  <c r="EW80" i="11"/>
  <c r="EX80" i="11"/>
  <c r="GQ227" i="11"/>
  <c r="KQ227" i="11"/>
  <c r="KR227" i="11"/>
  <c r="AV364" i="11"/>
  <c r="AW364" i="11"/>
  <c r="CV358" i="11"/>
  <c r="CV370" i="11"/>
  <c r="CW370" i="11"/>
  <c r="IQ364" i="11"/>
  <c r="IR364" i="11"/>
  <c r="GQ358" i="11"/>
  <c r="GQ370" i="11"/>
  <c r="GR370" i="11"/>
  <c r="AJ437" i="11"/>
  <c r="AV377" i="11"/>
  <c r="AW377" i="11"/>
  <c r="AV354" i="11"/>
  <c r="AW354" i="11"/>
  <c r="AV365" i="11"/>
  <c r="AW365" i="11"/>
  <c r="CV347" i="11"/>
  <c r="CV359" i="11"/>
  <c r="CW359" i="11"/>
  <c r="CV372" i="11"/>
  <c r="CW372" i="11"/>
  <c r="IQ354" i="11"/>
  <c r="IR354" i="11"/>
  <c r="IQ365" i="11"/>
  <c r="IR365" i="11"/>
  <c r="GQ347" i="11"/>
  <c r="GQ359" i="11"/>
  <c r="GR359" i="11"/>
  <c r="GQ372" i="11"/>
  <c r="GR372" i="11"/>
  <c r="AJ449" i="11"/>
  <c r="AJ434" i="11"/>
  <c r="AJ422" i="11"/>
  <c r="AJ450" i="11"/>
  <c r="AV355" i="11"/>
  <c r="AW355" i="11"/>
  <c r="CV348" i="11"/>
  <c r="CW348" i="11"/>
  <c r="CV375" i="11"/>
  <c r="GQ348" i="11"/>
  <c r="GR348" i="11"/>
  <c r="GQ375" i="11"/>
  <c r="AJ421" i="11"/>
  <c r="AV357" i="11"/>
  <c r="AV367" i="11"/>
  <c r="CV349" i="11"/>
  <c r="CW349" i="11"/>
  <c r="CV361" i="11"/>
  <c r="CW361" i="11"/>
  <c r="CV376" i="11"/>
  <c r="CW376" i="11"/>
  <c r="IQ357" i="11"/>
  <c r="IQ367" i="11"/>
  <c r="GQ349" i="11"/>
  <c r="GR349" i="11"/>
  <c r="GQ361" i="11"/>
  <c r="GR361" i="11"/>
  <c r="GQ376" i="11"/>
  <c r="GR376" i="11"/>
  <c r="AJ445" i="11"/>
  <c r="AJ432" i="11"/>
  <c r="GQ377" i="11"/>
  <c r="GR377" i="11"/>
  <c r="AV358" i="11"/>
  <c r="AV370" i="11"/>
  <c r="AW370" i="11"/>
  <c r="CV364" i="11"/>
  <c r="CW364" i="11"/>
  <c r="IQ358" i="11"/>
  <c r="IQ370" i="11"/>
  <c r="IR370" i="11"/>
  <c r="GQ364" i="11"/>
  <c r="GR364" i="11"/>
  <c r="AJ443" i="11"/>
  <c r="AJ431" i="11"/>
  <c r="CV360" i="11"/>
  <c r="CW360" i="11"/>
  <c r="GQ360" i="11"/>
  <c r="GR360" i="11"/>
  <c r="AV347" i="11"/>
  <c r="AV359" i="11"/>
  <c r="AW359" i="11"/>
  <c r="AV372" i="11"/>
  <c r="AW372" i="11"/>
  <c r="CV354" i="11"/>
  <c r="CW354" i="11"/>
  <c r="CV365" i="11"/>
  <c r="CW365" i="11"/>
  <c r="IQ347" i="11"/>
  <c r="IQ359" i="11"/>
  <c r="IR359" i="11"/>
  <c r="IQ372" i="11"/>
  <c r="IR372" i="11"/>
  <c r="GQ354" i="11"/>
  <c r="GR354" i="11"/>
  <c r="GQ365" i="11"/>
  <c r="GR365" i="11"/>
  <c r="AJ440" i="11"/>
  <c r="AJ430" i="11"/>
  <c r="AJ448" i="11"/>
  <c r="AV348" i="11"/>
  <c r="AW348" i="11"/>
  <c r="AV360" i="11"/>
  <c r="AW360" i="11"/>
  <c r="AV375" i="11"/>
  <c r="CV355" i="11"/>
  <c r="CW355" i="11"/>
  <c r="IQ348" i="11"/>
  <c r="IR348" i="11"/>
  <c r="IQ360" i="11"/>
  <c r="IR360" i="11"/>
  <c r="IQ375" i="11"/>
  <c r="GQ355" i="11"/>
  <c r="GR355" i="11"/>
  <c r="AJ428" i="11"/>
  <c r="IQ355" i="11"/>
  <c r="IR355" i="11"/>
  <c r="AJ433" i="11"/>
  <c r="IQ377" i="11"/>
  <c r="IR377" i="11"/>
  <c r="CV377" i="11"/>
  <c r="CW377" i="11"/>
  <c r="AV349" i="11"/>
  <c r="AW349" i="11"/>
  <c r="AV361" i="11"/>
  <c r="AW361" i="11"/>
  <c r="AV376" i="11"/>
  <c r="AW376" i="11"/>
  <c r="CV357" i="11"/>
  <c r="CV367" i="11"/>
  <c r="IQ349" i="11"/>
  <c r="IR349" i="11"/>
  <c r="IQ361" i="11"/>
  <c r="IR361" i="11"/>
  <c r="IQ376" i="11"/>
  <c r="IR376" i="11"/>
  <c r="GQ357" i="11"/>
  <c r="GQ367" i="11"/>
  <c r="AJ438" i="11"/>
  <c r="AJ427" i="11"/>
  <c r="GR147" i="11"/>
  <c r="GS147" i="11"/>
  <c r="GR132" i="11"/>
  <c r="GR145" i="11"/>
  <c r="GS145" i="11"/>
  <c r="GR122" i="11"/>
  <c r="GR133" i="11"/>
  <c r="GR151" i="11"/>
  <c r="GS151" i="11"/>
  <c r="GR135" i="11"/>
  <c r="GS135" i="11"/>
  <c r="GR129" i="11"/>
  <c r="GS129" i="11"/>
  <c r="GR140" i="11"/>
  <c r="GS140" i="11"/>
  <c r="GR124" i="11"/>
  <c r="GS124" i="11"/>
  <c r="GR152" i="11"/>
  <c r="GS152" i="11"/>
  <c r="GR134" i="11"/>
  <c r="GS134" i="11"/>
  <c r="GR123" i="11"/>
  <c r="GS123" i="11"/>
  <c r="GR130" i="11"/>
  <c r="GS130" i="11"/>
  <c r="GR150" i="11"/>
  <c r="GR142" i="11"/>
  <c r="GR139" i="11"/>
  <c r="GS139" i="11"/>
  <c r="CW70" i="11"/>
  <c r="AW302" i="11"/>
  <c r="CN114" i="7"/>
  <c r="X6" i="6"/>
  <c r="AW156" i="7" s="1"/>
  <c r="CP156" i="7" s="1"/>
  <c r="AW158" i="7"/>
  <c r="CP158" i="7" s="1"/>
  <c r="AW56" i="7"/>
  <c r="CP56" i="7" s="1"/>
  <c r="AW112" i="7"/>
  <c r="CP112" i="7" s="1"/>
  <c r="AW162" i="7"/>
  <c r="CP162" i="7" s="1"/>
  <c r="CN141" i="7"/>
  <c r="AW73" i="7"/>
  <c r="CP73" i="7" s="1"/>
  <c r="CN102" i="7"/>
  <c r="CN62" i="7"/>
  <c r="AW75" i="7"/>
  <c r="GR51" i="11"/>
  <c r="AW84" i="7"/>
  <c r="CP84" i="7" s="1"/>
  <c r="AW65" i="7"/>
  <c r="CN80" i="7"/>
  <c r="AW41" i="7"/>
  <c r="CP41" i="7" s="1"/>
  <c r="AW62" i="7"/>
  <c r="CP62" i="7" s="1"/>
  <c r="CN23" i="7"/>
  <c r="AW36" i="7"/>
  <c r="AW29" i="7"/>
  <c r="CP29" i="7" s="1"/>
  <c r="CO67" i="7"/>
  <c r="CN67" i="7"/>
  <c r="AW72" i="7"/>
  <c r="CP72" i="7" s="1"/>
  <c r="CN63" i="7"/>
  <c r="CN36" i="7"/>
  <c r="AW57" i="7"/>
  <c r="CP57" i="7" s="1"/>
  <c r="V6" i="6"/>
  <c r="AW78" i="7" s="1"/>
  <c r="CP78" i="7" s="1"/>
  <c r="AW143" i="7"/>
  <c r="CN145" i="7"/>
  <c r="AW150" i="7"/>
  <c r="CP150" i="7" s="1"/>
  <c r="AW135" i="7"/>
  <c r="CP135" i="7" s="1"/>
  <c r="CN153" i="7"/>
  <c r="AW30" i="7"/>
  <c r="CP30" i="7" s="1"/>
  <c r="AW26" i="7"/>
  <c r="CN24" i="7"/>
  <c r="AW18" i="7"/>
  <c r="CP18" i="7" s="1"/>
  <c r="AW45" i="7"/>
  <c r="CP45" i="7" s="1"/>
  <c r="CO28" i="7"/>
  <c r="AW96" i="7"/>
  <c r="CP96" i="7" s="1"/>
  <c r="AW101" i="7"/>
  <c r="CP101" i="7" s="1"/>
  <c r="AW95" i="7"/>
  <c r="CP95" i="7" s="1"/>
  <c r="AW119" i="7"/>
  <c r="CP119" i="7" s="1"/>
  <c r="AW104" i="7"/>
  <c r="AW34" i="7"/>
  <c r="CP34" i="7" s="1"/>
  <c r="CO106" i="7"/>
  <c r="AW123" i="7"/>
  <c r="CP123" i="7" s="1"/>
  <c r="CN28" i="7"/>
  <c r="AW33" i="7"/>
  <c r="CP33" i="7" s="1"/>
  <c r="AW15" i="7"/>
  <c r="CP15" i="7" s="1"/>
  <c r="AW17" i="7"/>
  <c r="CP17" i="7" s="1"/>
  <c r="W6" i="6"/>
  <c r="AW117" i="7" s="1"/>
  <c r="CP117" i="7" s="1"/>
  <c r="CN101" i="7"/>
  <c r="AW114" i="7"/>
  <c r="AW107" i="7"/>
  <c r="CP107" i="7" s="1"/>
  <c r="CN106" i="7"/>
  <c r="AW111" i="7"/>
  <c r="CP111" i="7" s="1"/>
  <c r="AW108" i="7"/>
  <c r="CP108" i="7" s="1"/>
  <c r="U6" i="6"/>
  <c r="AW39" i="7" s="1"/>
  <c r="CP39" i="7" s="1"/>
  <c r="BU7" i="4"/>
  <c r="BV7" i="4"/>
  <c r="BU8" i="4"/>
  <c r="BV8" i="4"/>
  <c r="BU9" i="4"/>
  <c r="BV9" i="4"/>
  <c r="BU10" i="4"/>
  <c r="BV10" i="4"/>
  <c r="BU11" i="4"/>
  <c r="BV11" i="4"/>
  <c r="BU12" i="4"/>
  <c r="BV12" i="4"/>
  <c r="BU13" i="4"/>
  <c r="BV13" i="4"/>
  <c r="BU14" i="4"/>
  <c r="BV14" i="4"/>
  <c r="BU15" i="4"/>
  <c r="BV15" i="4"/>
  <c r="BU16" i="4"/>
  <c r="BV16" i="4"/>
  <c r="BU17" i="4"/>
  <c r="BV17" i="4"/>
  <c r="BU18" i="4"/>
  <c r="BV18" i="4"/>
  <c r="BV6" i="4"/>
  <c r="BU6" i="4"/>
  <c r="BW16" i="4" l="1"/>
  <c r="CO132" i="7"/>
  <c r="AW132" i="7"/>
  <c r="CP132" i="7" s="1"/>
  <c r="AW85" i="7"/>
  <c r="CP85" i="7" s="1"/>
  <c r="CO54" i="7"/>
  <c r="AW54" i="7"/>
  <c r="CP54" i="7" s="1"/>
  <c r="AW163" i="7"/>
  <c r="CP163" i="7" s="1"/>
  <c r="AW46" i="7"/>
  <c r="CO93" i="7"/>
  <c r="AW93" i="7"/>
  <c r="CP93" i="7" s="1"/>
  <c r="AW124" i="7"/>
  <c r="CP124" i="7" s="1"/>
  <c r="BW10" i="4"/>
  <c r="GR220" i="11"/>
  <c r="GS220" i="11"/>
  <c r="GS80" i="11"/>
  <c r="GT80" i="11"/>
  <c r="GR227" i="11"/>
  <c r="GS227" i="11"/>
  <c r="CW302" i="11"/>
  <c r="CX302" i="11"/>
  <c r="CW295" i="11"/>
  <c r="CX295" i="11"/>
  <c r="CN123" i="7"/>
  <c r="CO123" i="7"/>
  <c r="CN162" i="7"/>
  <c r="CO162" i="7"/>
  <c r="CN45" i="7"/>
  <c r="CO45" i="7"/>
  <c r="CN84" i="7"/>
  <c r="CO84" i="7"/>
  <c r="CN158" i="7"/>
  <c r="CO158" i="7"/>
  <c r="CN119" i="7"/>
  <c r="CO119" i="7"/>
  <c r="CN41" i="7"/>
  <c r="CO41" i="7"/>
  <c r="CN117" i="7"/>
  <c r="CO117" i="7"/>
  <c r="CN156" i="7"/>
  <c r="CO156" i="7"/>
  <c r="CN78" i="7"/>
  <c r="CO78" i="7"/>
  <c r="CN39" i="7"/>
  <c r="CO39" i="7"/>
  <c r="CN17" i="7"/>
  <c r="CO34" i="7"/>
  <c r="CN73" i="7"/>
  <c r="CO74" i="7"/>
  <c r="CN112" i="7"/>
  <c r="CO113" i="7"/>
  <c r="CN56" i="7"/>
  <c r="CO73" i="7"/>
  <c r="CN95" i="7"/>
  <c r="CO112" i="7"/>
  <c r="CN34" i="7"/>
  <c r="CO35" i="7"/>
  <c r="CN151" i="7"/>
  <c r="CO152" i="7"/>
  <c r="CN30" i="7"/>
  <c r="CO30" i="7"/>
  <c r="CN107" i="7"/>
  <c r="CO107" i="7"/>
  <c r="CN29" i="7"/>
  <c r="CO29" i="7"/>
  <c r="CN108" i="7"/>
  <c r="CO108" i="7"/>
  <c r="CN16" i="7"/>
  <c r="CO24" i="7"/>
  <c r="CN55" i="7"/>
  <c r="CO63" i="7"/>
  <c r="CN72" i="7"/>
  <c r="CO62" i="7"/>
  <c r="CN111" i="7"/>
  <c r="CO101" i="7"/>
  <c r="CN104" i="7"/>
  <c r="CO111" i="7"/>
  <c r="CN144" i="7"/>
  <c r="CO136" i="7"/>
  <c r="CN65" i="7"/>
  <c r="CO72" i="7"/>
  <c r="CN105" i="7"/>
  <c r="CO97" i="7"/>
  <c r="CN66" i="7"/>
  <c r="CO58" i="7"/>
  <c r="CN27" i="7"/>
  <c r="CO19" i="7"/>
  <c r="CN26" i="7"/>
  <c r="CO33" i="7"/>
  <c r="CN57" i="7"/>
  <c r="CO57" i="7"/>
  <c r="CN96" i="7"/>
  <c r="CO96" i="7"/>
  <c r="CN135" i="7"/>
  <c r="CO135" i="7"/>
  <c r="CN18" i="7"/>
  <c r="CO18" i="7"/>
  <c r="CN83" i="7"/>
  <c r="CO56" i="7"/>
  <c r="CN44" i="7"/>
  <c r="CO17" i="7"/>
  <c r="CN122" i="7"/>
  <c r="CO95" i="7"/>
  <c r="BW13" i="4"/>
  <c r="GR136" i="11"/>
  <c r="GS136" i="11"/>
  <c r="BW15" i="4"/>
  <c r="BW14" i="4"/>
  <c r="BW11" i="4"/>
  <c r="BW6" i="4"/>
  <c r="BW17" i="4"/>
  <c r="BW9" i="4"/>
  <c r="BW12" i="4"/>
  <c r="BW8" i="4"/>
  <c r="BW18" i="4"/>
  <c r="BW7" i="4"/>
  <c r="CN33" i="7"/>
  <c r="CN150" i="7"/>
  <c r="AX279" i="11"/>
  <c r="CO23" i="7" l="1"/>
  <c r="AW23" i="7"/>
  <c r="CP23" i="7" s="1"/>
  <c r="CO140" i="7"/>
</calcChain>
</file>

<file path=xl/sharedStrings.xml><?xml version="1.0" encoding="utf-8"?>
<sst xmlns="http://schemas.openxmlformats.org/spreadsheetml/2006/main" count="47891" uniqueCount="3821">
  <si>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</si>
  <si>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</si>
  <si>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</si>
  <si>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</si>
  <si>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</si>
  <si>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</si>
  <si>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</si>
  <si>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</si>
  <si>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</si>
  <si>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</si>
  <si>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Termes de référence</t>
  </si>
  <si>
    <t>Lien ToR</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</si>
  <si>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</si>
  <si>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</si>
  <si>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</si>
  <si>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</si>
  <si>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</si>
  <si>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</si>
  <si>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</si>
  <si>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</si>
  <si>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</si>
  <si>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</si>
  <si>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</si>
  <si>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</si>
  <si>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</si>
  <si>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</si>
  <si>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</si>
  <si>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</si>
  <si>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</si>
  <si>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</si>
  <si>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</si>
  <si>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</si>
  <si>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</si>
  <si>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</si>
  <si>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</si>
  <si>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</si>
  <si>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</si>
  <si>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</si>
  <si>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</si>
  <si>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</si>
  <si>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</si>
  <si>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</si>
  <si>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</si>
  <si>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</si>
  <si>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</si>
  <si>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</si>
  <si>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</si>
  <si>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</si>
  <si>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</si>
  <si>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</si>
  <si>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</si>
  <si>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</si>
  <si>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</si>
  <si>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</si>
  <si>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</si>
  <si>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</si>
  <si>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</si>
  <si>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</si>
  <si>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</si>
  <si>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</si>
  <si>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</si>
  <si>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</si>
  <si>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</si>
  <si>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</si>
  <si>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</si>
  <si>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</si>
  <si>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</si>
  <si>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</si>
  <si>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</si>
  <si>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</si>
  <si>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</si>
  <si>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</si>
  <si>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</si>
  <si>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</si>
  <si>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</si>
  <si>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</si>
  <si>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</si>
  <si>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</si>
  <si>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</si>
  <si>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</si>
  <si>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</si>
  <si>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</si>
  <si>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</si>
  <si>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</si>
  <si>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</si>
  <si>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</si>
  <si>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</si>
  <si>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</si>
  <si>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</si>
  <si>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</si>
  <si>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</si>
  <si>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</si>
  <si>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</si>
  <si>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</si>
  <si>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</si>
  <si>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</si>
  <si>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</si>
  <si>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</si>
  <si>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</si>
  <si>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</si>
  <si>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</si>
  <si>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</si>
  <si>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</si>
  <si>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</si>
  <si>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</si>
  <si>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</si>
  <si>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</si>
  <si>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</si>
  <si>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</si>
  <si>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</si>
  <si>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</si>
  <si>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</si>
  <si>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</si>
  <si>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</si>
  <si>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</si>
  <si>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</si>
  <si>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</si>
  <si>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</si>
  <si>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</si>
  <si>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</si>
  <si>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</si>
  <si>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</si>
  <si>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</si>
  <si>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</si>
  <si>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</si>
  <si>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</si>
  <si>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</si>
  <si>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</si>
  <si>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</si>
  <si>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</si>
  <si>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</si>
  <si>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</si>
  <si>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</si>
  <si>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</si>
  <si>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</si>
  <si>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</si>
  <si>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</si>
  <si>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</si>
  <si>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</si>
  <si>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</si>
  <si>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</si>
  <si>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</si>
  <si>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</si>
  <si>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</si>
  <si>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</si>
  <si>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</si>
  <si>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</si>
  <si>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</si>
  <si>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</si>
  <si>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</si>
  <si>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</si>
  <si>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</si>
  <si>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</si>
  <si>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</si>
  <si>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</si>
  <si>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</si>
  <si>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</si>
  <si>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</si>
  <si>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</si>
  <si>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</si>
  <si>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</si>
  <si>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</si>
  <si>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</si>
  <si>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</si>
  <si>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</si>
  <si>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</si>
  <si>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</si>
  <si>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</si>
  <si>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</si>
  <si>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</si>
  <si>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</si>
  <si>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</si>
  <si>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</si>
  <si>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</si>
  <si>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</si>
  <si>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</si>
  <si>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</si>
  <si>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</si>
  <si>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</si>
  <si>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</si>
  <si>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</si>
  <si>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</si>
  <si>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</si>
  <si>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</si>
  <si>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</si>
  <si>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</si>
  <si>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</si>
  <si>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</si>
  <si>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</si>
  <si>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</si>
  <si>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</si>
  <si>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</si>
  <si>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</si>
  <si>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</si>
  <si>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</si>
  <si>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</si>
  <si>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</si>
  <si>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</si>
  <si>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</si>
  <si>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</si>
  <si>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</si>
  <si>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</si>
  <si>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</si>
  <si>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</si>
  <si>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</si>
  <si>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</si>
  <si>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</si>
  <si>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</si>
  <si>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</si>
  <si>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</si>
  <si>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</si>
  <si>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</si>
  <si>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</si>
  <si>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</si>
  <si>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</si>
  <si>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</si>
  <si>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</si>
  <si>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</si>
  <si>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</si>
  <si>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</si>
  <si>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</si>
  <si>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</si>
  <si>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</si>
  <si>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</si>
  <si>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</si>
  <si>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</si>
  <si>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</si>
  <si>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</si>
  <si>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</si>
  <si>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</si>
  <si>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</si>
  <si>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</si>
  <si>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</si>
  <si>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</si>
  <si>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</si>
  <si>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</si>
  <si>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</si>
  <si>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</si>
  <si>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</si>
  <si>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</si>
  <si>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</si>
  <si>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</si>
  <si>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</si>
  <si>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</si>
  <si>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</si>
  <si>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</si>
  <si>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</si>
  <si>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</si>
  <si>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</si>
  <si>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</si>
  <si>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</si>
  <si>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</si>
  <si>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</si>
  <si>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</si>
  <si>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</si>
  <si>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</si>
  <si>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</si>
  <si>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</si>
  <si>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</si>
  <si>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</si>
  <si>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</si>
  <si>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</si>
  <si>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</si>
  <si>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</si>
  <si>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</si>
  <si>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</si>
  <si>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</si>
  <si>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</si>
  <si>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</si>
  <si>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</si>
  <si>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</si>
  <si>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</si>
  <si>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</si>
  <si>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</si>
  <si>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</si>
  <si>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</si>
  <si>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</si>
  <si>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</si>
  <si>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</si>
  <si>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</si>
  <si>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</si>
  <si>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</si>
  <si>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</si>
  <si>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</si>
  <si>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</si>
  <si>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</si>
  <si>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</si>
  <si>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</si>
  <si>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</si>
  <si>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</si>
  <si>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</si>
  <si>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</si>
  <si>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</si>
  <si>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</si>
  <si>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</si>
  <si>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</si>
  <si>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</si>
  <si>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</si>
  <si>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</si>
  <si>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</si>
  <si>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</si>
  <si>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</si>
  <si>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</si>
  <si>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</si>
  <si>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</si>
  <si>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</si>
  <si>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</si>
  <si>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</si>
  <si>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</si>
  <si>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</si>
  <si>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</si>
  <si>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</si>
  <si>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</si>
  <si>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</si>
  <si>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</si>
  <si>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</si>
  <si>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</si>
  <si>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</si>
  <si>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</si>
  <si>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</si>
  <si>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</si>
  <si>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</si>
  <si>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</si>
  <si>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</si>
  <si>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</si>
  <si>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</si>
  <si>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</si>
  <si>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</si>
  <si>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</si>
  <si>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</si>
  <si>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</si>
  <si>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</si>
  <si>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</si>
  <si>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</si>
  <si>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</si>
  <si>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</si>
  <si>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</si>
  <si>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</si>
  <si>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</si>
  <si>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</si>
  <si>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</si>
  <si>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</si>
  <si>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</si>
  <si>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</si>
  <si>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</si>
  <si>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</si>
  <si>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</si>
  <si>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</si>
  <si>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</si>
  <si>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</si>
  <si>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</si>
  <si>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</si>
  <si>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</si>
  <si>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</si>
  <si>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</si>
  <si>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</si>
  <si>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</si>
  <si>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</si>
  <si>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</si>
  <si>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</si>
  <si>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</si>
  <si>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</si>
  <si>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</si>
  <si>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</si>
  <si>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</si>
  <si>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</si>
  <si>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</si>
  <si>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</si>
  <si>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</si>
  <si>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</si>
  <si>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</si>
  <si>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</si>
  <si>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</si>
  <si>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</si>
  <si>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</si>
  <si>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</si>
  <si>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</si>
  <si>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</si>
  <si>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</si>
  <si>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</si>
  <si>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</si>
  <si>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</si>
  <si>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</si>
  <si>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</si>
  <si>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</si>
  <si>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</si>
  <si>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</si>
  <si>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</si>
  <si>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</si>
  <si>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</si>
  <si>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</si>
  <si>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</si>
  <si>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</si>
  <si>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</si>
  <si>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</si>
  <si>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</si>
  <si>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</si>
  <si>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</si>
  <si>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</si>
  <si>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</si>
  <si>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</si>
  <si>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</si>
  <si>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</si>
  <si>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</si>
  <si>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</si>
  <si>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</si>
  <si>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</si>
  <si>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</si>
  <si>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</si>
  <si>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</si>
  <si>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</si>
  <si>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</si>
  <si>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</si>
  <si>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</si>
  <si>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</si>
  <si>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</si>
  <si>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</si>
  <si>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</si>
  <si>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</si>
  <si>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</si>
  <si>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</si>
  <si>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</si>
  <si>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</si>
  <si>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</si>
  <si>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</si>
  <si>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</si>
  <si>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</si>
  <si>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</si>
  <si>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</si>
  <si>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</si>
  <si>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</si>
  <si>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</si>
  <si>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</si>
  <si>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</si>
  <si>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</si>
  <si>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</si>
  <si>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</si>
  <si>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</si>
  <si>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</si>
  <si>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</si>
  <si>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</si>
  <si>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</si>
  <si>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</si>
  <si>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</si>
  <si>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</si>
  <si>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</si>
  <si>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</si>
  <si>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</si>
  <si>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</si>
  <si>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</si>
  <si>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</si>
  <si>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</si>
  <si>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</si>
  <si>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</si>
  <si>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</si>
  <si>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</si>
  <si>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</si>
  <si>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</si>
  <si>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</si>
  <si>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</si>
  <si>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</si>
  <si>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</si>
  <si>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</si>
  <si>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</si>
  <si>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</si>
  <si>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</si>
  <si>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</si>
  <si>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</si>
  <si>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</si>
  <si>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</si>
  <si>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</si>
  <si>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</si>
  <si>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</si>
  <si>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</si>
  <si>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</si>
  <si>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</si>
  <si>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</si>
  <si>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</si>
  <si>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</si>
  <si>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</si>
  <si>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</si>
  <si>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</si>
  <si>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</si>
  <si>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</si>
  <si>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</si>
  <si>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</si>
  <si>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</si>
  <si>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</si>
  <si>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</si>
  <si>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</si>
  <si>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</si>
  <si>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</si>
  <si>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</si>
  <si>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</si>
  <si>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</si>
  <si>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</si>
  <si>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</si>
  <si>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</si>
  <si>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</si>
  <si>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</si>
  <si>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</si>
  <si>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</si>
  <si>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</si>
  <si>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</si>
  <si>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</si>
  <si>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</si>
  <si>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</si>
  <si>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</si>
  <si>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</si>
  <si>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</si>
  <si>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</si>
  <si>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</si>
  <si>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</si>
  <si>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</si>
  <si>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</si>
  <si>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</si>
  <si>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</si>
  <si>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</si>
  <si>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</si>
  <si>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</si>
  <si>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</si>
  <si>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</si>
  <si>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</si>
  <si>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</si>
  <si>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</si>
  <si>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</si>
  <si>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</si>
  <si>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</si>
  <si>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</si>
  <si>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</si>
  <si>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</si>
  <si>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</si>
  <si>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</si>
  <si>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</si>
  <si>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</si>
  <si>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</si>
  <si>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</si>
  <si>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</si>
  <si>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</si>
  <si>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</si>
  <si>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</si>
  <si>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</si>
  <si>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</si>
  <si>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</si>
  <si>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</si>
  <si>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</si>
  <si>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</si>
  <si>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</si>
  <si>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</si>
  <si>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</si>
  <si>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</si>
  <si>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</si>
  <si>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</si>
  <si>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</si>
  <si>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</si>
  <si>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</si>
  <si>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</si>
  <si>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</si>
  <si>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</si>
  <si>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</si>
  <si>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</si>
  <si>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</si>
  <si>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</si>
  <si>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</si>
  <si>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</si>
  <si>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</si>
  <si>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</si>
  <si>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</si>
  <si>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</si>
  <si>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</si>
  <si>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</si>
  <si>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</si>
  <si>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</si>
  <si>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</si>
  <si>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</si>
  <si>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</si>
  <si>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</si>
  <si>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</si>
  <si>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</si>
  <si>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</si>
  <si>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</si>
  <si>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</si>
  <si>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</si>
  <si>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</si>
  <si>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</si>
  <si>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</si>
  <si>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</si>
  <si>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</si>
  <si>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</si>
  <si>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</si>
  <si>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</si>
  <si>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</si>
  <si>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</si>
  <si>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</si>
  <si>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</si>
  <si>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</si>
  <si>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</si>
  <si>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</si>
  <si>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</si>
  <si>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</si>
  <si>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</si>
  <si>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</si>
  <si>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</si>
  <si>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</si>
  <si>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</si>
  <si>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</si>
  <si>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</si>
  <si>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</si>
  <si>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</si>
  <si>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</si>
  <si>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</si>
  <si>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</si>
  <si>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</si>
  <si>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</si>
  <si>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</si>
  <si>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</si>
  <si>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</si>
  <si>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</si>
  <si>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</si>
  <si>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</si>
  <si>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</si>
  <si>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</si>
  <si>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</si>
  <si>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</si>
  <si>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</si>
  <si>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</si>
  <si>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</si>
  <si>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</si>
  <si>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</si>
  <si>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</si>
  <si>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</si>
  <si>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</si>
  <si>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</si>
  <si>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</si>
  <si>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</si>
  <si>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</si>
  <si>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</si>
  <si>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</si>
  <si>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</si>
  <si>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</si>
  <si>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</si>
  <si>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</si>
  <si>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</si>
  <si>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</si>
  <si>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</si>
  <si>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</si>
  <si>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</si>
  <si>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</si>
  <si>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</si>
  <si>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</si>
  <si>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</si>
  <si>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</si>
  <si>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</si>
  <si>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</si>
  <si>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</si>
  <si>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</si>
  <si>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</si>
  <si>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</si>
  <si>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</si>
  <si>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</si>
  <si>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</si>
  <si>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</si>
  <si>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</si>
  <si>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</si>
  <si>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</si>
  <si>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</si>
  <si>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</si>
  <si>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</si>
  <si>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</si>
  <si>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</si>
  <si>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</si>
  <si>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</si>
  <si>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</si>
  <si>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</si>
  <si>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</si>
  <si>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</si>
  <si>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</si>
  <si>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</si>
  <si>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</si>
  <si>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</si>
  <si>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</si>
  <si>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</si>
  <si>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</si>
  <si>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</si>
  <si>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</si>
  <si>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</si>
  <si>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</si>
  <si>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</si>
  <si>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</si>
  <si>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</si>
  <si>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</si>
  <si>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</si>
  <si>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</si>
  <si>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</si>
  <si>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</si>
  <si>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</si>
  <si>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</si>
  <si>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</si>
  <si>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</si>
  <si>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</si>
  <si>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</si>
  <si>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</si>
  <si>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</si>
  <si>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</si>
  <si>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</si>
  <si>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</si>
  <si>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</si>
  <si>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</si>
  <si>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</si>
  <si>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</si>
  <si>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</si>
  <si>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</si>
  <si>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</si>
  <si>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</si>
  <si>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</si>
  <si>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</si>
  <si>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</si>
  <si>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</si>
  <si>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</si>
  <si>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</si>
  <si>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</si>
  <si>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</si>
  <si>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</si>
  <si>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</si>
  <si>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</si>
  <si>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</si>
  <si>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</si>
  <si>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</si>
  <si>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</si>
  <si>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</si>
  <si>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</si>
  <si>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</si>
  <si>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</si>
  <si>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</si>
  <si>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</si>
  <si>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</si>
  <si>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</si>
  <si>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</si>
  <si>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</si>
  <si>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</si>
  <si>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</si>
  <si>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</si>
  <si>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</si>
  <si>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</si>
  <si>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</si>
  <si>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</si>
  <si>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</si>
  <si>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</si>
  <si>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</si>
  <si>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</si>
  <si>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</si>
  <si>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</si>
  <si>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</si>
  <si>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</si>
  <si>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</si>
  <si>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</si>
  <si>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</si>
  <si>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</si>
  <si>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</si>
  <si>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</si>
  <si>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</si>
  <si>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</si>
  <si>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</si>
  <si>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</si>
  <si>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</si>
  <si>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</si>
  <si>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</si>
  <si>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</si>
  <si>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</si>
  <si>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</si>
  <si>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</si>
  <si>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</si>
  <si>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</si>
  <si>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</si>
  <si>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</si>
  <si>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</si>
  <si>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</si>
  <si>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</si>
  <si>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</si>
  <si>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</si>
  <si>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</si>
  <si>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</si>
  <si>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</si>
  <si>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</si>
  <si>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</si>
  <si>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</si>
  <si>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</si>
  <si>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</si>
  <si>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</si>
  <si>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</si>
  <si>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</si>
  <si>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mbomou</t>
  </si>
  <si>
    <t>bangassou</t>
  </si>
  <si>
    <t>marche_central</t>
  </si>
  <si>
    <t>oui</t>
  </si>
  <si>
    <t>national</t>
  </si>
  <si>
    <t>CF71</t>
  </si>
  <si>
    <t>non</t>
  </si>
  <si>
    <t>etat_route</t>
  </si>
  <si>
    <t>bouteille</t>
  </si>
  <si>
    <t>CF43</t>
  </si>
  <si>
    <t>international</t>
  </si>
  <si>
    <t>congo</t>
  </si>
  <si>
    <t>CF62</t>
  </si>
  <si>
    <t>alim_manioc</t>
  </si>
  <si>
    <t>local</t>
  </si>
  <si>
    <t>prefecture</t>
  </si>
  <si>
    <t>nfi_pagne</t>
  </si>
  <si>
    <t>rdc</t>
  </si>
  <si>
    <t>nfi_drap</t>
  </si>
  <si>
    <t>pas_saison</t>
  </si>
  <si>
    <t>nfi_bache</t>
  </si>
  <si>
    <t>alim_huile_vegetale</t>
  </si>
  <si>
    <t>nfi_cuvette</t>
  </si>
  <si>
    <t>nfi_marmite</t>
  </si>
  <si>
    <t>wash_seau</t>
  </si>
  <si>
    <t>alim_viande</t>
  </si>
  <si>
    <t>alim_sel</t>
  </si>
  <si>
    <t>ouaka</t>
  </si>
  <si>
    <t>ippy</t>
  </si>
  <si>
    <t>nfi_bidon</t>
  </si>
  <si>
    <t>nfi_natte</t>
  </si>
  <si>
    <t>alim_sucre</t>
  </si>
  <si>
    <t>alim_riz</t>
  </si>
  <si>
    <t>grammes</t>
  </si>
  <si>
    <t>wash_savon</t>
  </si>
  <si>
    <t>wash_theiere</t>
  </si>
  <si>
    <t>nfi_moustiquaire</t>
  </si>
  <si>
    <t>nana_mambere</t>
  </si>
  <si>
    <t>bouar</t>
  </si>
  <si>
    <t>cameroun</t>
  </si>
  <si>
    <t>marche_secondaire</t>
  </si>
  <si>
    <t>wash_eau</t>
  </si>
  <si>
    <t>insecurite_routes_arche</t>
  </si>
  <si>
    <t>combustible_essence</t>
  </si>
  <si>
    <t>alim_mais</t>
  </si>
  <si>
    <t>stockage</t>
  </si>
  <si>
    <t>autre</t>
  </si>
  <si>
    <t>alim_haricot</t>
  </si>
  <si>
    <t>alim_arachide</t>
  </si>
  <si>
    <t>combustible_bois_chauffage</t>
  </si>
  <si>
    <t>trop_cher</t>
  </si>
  <si>
    <t>taxe_impots</t>
  </si>
  <si>
    <t>bambari</t>
  </si>
  <si>
    <t>soudan</t>
  </si>
  <si>
    <t>nsp</t>
  </si>
  <si>
    <t>nana_gribizi</t>
  </si>
  <si>
    <t>kagabandoro</t>
  </si>
  <si>
    <t>CF42</t>
  </si>
  <si>
    <t>tchad</t>
  </si>
  <si>
    <t>CF63</t>
  </si>
  <si>
    <t>vakaga</t>
  </si>
  <si>
    <t>birao</t>
  </si>
  <si>
    <t>ouham</t>
  </si>
  <si>
    <t>markounda</t>
  </si>
  <si>
    <t>absence_transport</t>
  </si>
  <si>
    <t>CF31</t>
  </si>
  <si>
    <t>haut_mbomou</t>
  </si>
  <si>
    <t>zemio</t>
  </si>
  <si>
    <t>ouganda</t>
  </si>
  <si>
    <t>sud_soudan</t>
  </si>
  <si>
    <t>CF32</t>
  </si>
  <si>
    <t>obo</t>
  </si>
  <si>
    <t>kemo</t>
  </si>
  <si>
    <t>sibut</t>
  </si>
  <si>
    <t>CF41</t>
  </si>
  <si>
    <t>indisponible</t>
  </si>
  <si>
    <t>dekoa</t>
  </si>
  <si>
    <t>pas_souhaite</t>
  </si>
  <si>
    <t>ouham_pende</t>
  </si>
  <si>
    <t>bozoum</t>
  </si>
  <si>
    <t>CF61</t>
  </si>
  <si>
    <t>haute_kotto</t>
  </si>
  <si>
    <t>bria</t>
  </si>
  <si>
    <t>ombella_mpoko</t>
  </si>
  <si>
    <t>bossembele</t>
  </si>
  <si>
    <t>CF11</t>
  </si>
  <si>
    <t>kabo</t>
  </si>
  <si>
    <t>fermeture_frontiere</t>
  </si>
  <si>
    <t>Tchad</t>
  </si>
  <si>
    <t>bangui</t>
  </si>
  <si>
    <t>bangui_8</t>
  </si>
  <si>
    <t>CF22</t>
  </si>
  <si>
    <t>CF21</t>
  </si>
  <si>
    <t>bangui_5</t>
  </si>
  <si>
    <t>CF53</t>
  </si>
  <si>
    <t>CF23</t>
  </si>
  <si>
    <t>CF51</t>
  </si>
  <si>
    <t>bocaranga</t>
  </si>
  <si>
    <t>mambere_kadei</t>
  </si>
  <si>
    <t>berberati</t>
  </si>
  <si>
    <t>bamingui_bangoran</t>
  </si>
  <si>
    <t>ndele</t>
  </si>
  <si>
    <t>En grammes</t>
  </si>
  <si>
    <t>Préfecture : provient de la même sous-prefécture</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</si>
  <si>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</si>
  <si>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</si>
  <si>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</si>
  <si>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</si>
  <si>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</si>
  <si>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</si>
  <si>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</si>
  <si>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</si>
  <si>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</si>
  <si>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</si>
  <si>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</si>
  <si>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</si>
  <si>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</si>
  <si>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</si>
  <si>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</si>
  <si>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</si>
  <si>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</si>
  <si>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</si>
  <si>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</si>
  <si>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</si>
  <si>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Haute-Kotto</t>
  </si>
  <si>
    <t>Bria</t>
  </si>
  <si>
    <t>Haut-Mbomou</t>
  </si>
  <si>
    <t>Obo</t>
  </si>
  <si>
    <t>Zémio</t>
  </si>
  <si>
    <t>Kémo</t>
  </si>
  <si>
    <t>Dékoa</t>
  </si>
  <si>
    <t>Sibut</t>
  </si>
  <si>
    <t>Mambéré-Kadéï</t>
  </si>
  <si>
    <t>Berbérati</t>
  </si>
  <si>
    <t>Mbomou</t>
  </si>
  <si>
    <t>Bangassou</t>
  </si>
  <si>
    <t>Nana-Gribizi</t>
  </si>
  <si>
    <t>Kaga-Bandoro</t>
  </si>
  <si>
    <t>Nana-Mambéré</t>
  </si>
  <si>
    <t>Bouar</t>
  </si>
  <si>
    <t>Bossembélé</t>
  </si>
  <si>
    <t>Ouaka</t>
  </si>
  <si>
    <t>Bambari</t>
  </si>
  <si>
    <t>Ippy</t>
  </si>
  <si>
    <t>Ouham</t>
  </si>
  <si>
    <t>Kabo</t>
  </si>
  <si>
    <t>Markounda</t>
  </si>
  <si>
    <t>Ouham-Pendé</t>
  </si>
  <si>
    <t>Bocaranga</t>
  </si>
  <si>
    <t>Bozoum</t>
  </si>
  <si>
    <t>Vakaga</t>
  </si>
  <si>
    <t>Birao</t>
  </si>
  <si>
    <t>Eau</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</si>
  <si>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</si>
  <si>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</si>
  <si>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</si>
  <si>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</si>
  <si>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</si>
  <si>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</si>
  <si>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</si>
  <si>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</si>
  <si>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</si>
  <si>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</si>
  <si>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</si>
  <si>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</si>
  <si>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</si>
  <si>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</si>
  <si>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Moustiquaire
(2 par an)</t>
  </si>
  <si>
    <t>Bidon
(1 tous les six mois)</t>
  </si>
  <si>
    <t>Drap 
(2 par an)</t>
  </si>
  <si>
    <t>Natte
(2 par an)</t>
  </si>
  <si>
    <t>Bâche
(2 par an)</t>
  </si>
  <si>
    <t>Marmite
(2 par an)</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</si>
  <si>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</si>
  <si>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</si>
  <si>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</si>
  <si>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</si>
  <si>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</si>
  <si>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</si>
  <si>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</si>
  <si>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</si>
  <si>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</si>
  <si>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</si>
  <si>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</si>
  <si>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</si>
  <si>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</si>
  <si>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</si>
  <si>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</si>
  <si>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</si>
  <si>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</si>
  <si>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</si>
  <si>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</si>
  <si>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</si>
  <si>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</si>
  <si>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</si>
  <si>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</si>
  <si>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</si>
  <si>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</si>
  <si>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</si>
  <si>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</si>
  <si>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</si>
  <si>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</si>
  <si>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</si>
  <si>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</si>
  <si>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</si>
  <si>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</si>
  <si>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</si>
  <si>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</si>
  <si>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</si>
  <si>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</si>
  <si>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</si>
  <si>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</si>
  <si>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</si>
  <si>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</si>
  <si>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</si>
  <si>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</si>
  <si>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</si>
  <si>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</si>
  <si>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</si>
  <si>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</si>
  <si>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</si>
  <si>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</si>
  <si>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</si>
  <si>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</si>
  <si>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</si>
  <si>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</si>
  <si>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</si>
  <si>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</si>
  <si>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</si>
  <si>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</si>
  <si>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</si>
  <si>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</si>
  <si>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</si>
  <si>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</si>
  <si>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</si>
  <si>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</si>
  <si>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</si>
  <si>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</si>
  <si>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</si>
  <si>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</si>
  <si>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</si>
  <si>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</si>
  <si>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</si>
  <si>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</si>
  <si>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</si>
  <si>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</si>
  <si>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</si>
  <si>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</si>
  <si>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</si>
  <si>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</si>
  <si>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</si>
  <si>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</si>
  <si>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</si>
  <si>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</si>
  <si>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</si>
  <si>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</si>
  <si>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</si>
  <si>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</si>
  <si>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</si>
  <si>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</si>
  <si>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</si>
  <si>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</si>
  <si>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</si>
  <si>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</si>
  <si>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</si>
  <si>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</si>
  <si>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</si>
  <si>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</si>
  <si>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</si>
  <si>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</si>
  <si>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</si>
  <si>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</si>
  <si>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</si>
  <si>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</si>
  <si>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</si>
  <si>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</si>
  <si>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</si>
  <si>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</si>
  <si>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</si>
  <si>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</si>
  <si>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Alindao</t>
  </si>
  <si>
    <t>Non évalué</t>
  </si>
  <si>
    <t>Aucune enquête réalisée sur ce mois - Réalisation du rapport des 6 mois</t>
  </si>
  <si>
    <t/>
  </si>
  <si>
    <t xml:space="preserve">1er tour </t>
  </si>
  <si>
    <t>Batangafo</t>
  </si>
  <si>
    <t>Bégoua</t>
  </si>
  <si>
    <t>Bimbo</t>
  </si>
  <si>
    <t>Bossangoa</t>
  </si>
  <si>
    <t xml:space="preserve">Bria </t>
  </si>
  <si>
    <t>Dimbi</t>
  </si>
  <si>
    <t>Kouango</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</si>
  <si>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</si>
  <si>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</si>
  <si>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</si>
  <si>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</si>
  <si>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</si>
  <si>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</si>
  <si>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</si>
  <si>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</si>
  <si>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</si>
  <si>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</si>
  <si>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</si>
  <si>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</si>
  <si>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Novembre2022 - Janvier 2023</t>
  </si>
  <si>
    <t>Produits non-alimentaires du PMAS</t>
  </si>
  <si>
    <t>Produits d'hygiène du PMAS</t>
  </si>
  <si>
    <t>Aout 2020</t>
  </si>
  <si>
    <t xml:space="preserve">Bangui </t>
  </si>
  <si>
    <t>Produits</t>
  </si>
  <si>
    <t>Unité utilisée pour l'enquête</t>
  </si>
  <si>
    <t>Marchés concernés</t>
  </si>
  <si>
    <t>1
(pc carrée)</t>
  </si>
  <si>
    <t>1
(20 L)</t>
  </si>
  <si>
    <t>1
(2 places)</t>
  </si>
  <si>
    <t>1
(6 yards)</t>
  </si>
  <si>
    <t>4x5m</t>
  </si>
  <si>
    <t>1 (5L)</t>
  </si>
  <si>
    <t>Cuvette metalique</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</si>
  <si>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</si>
  <si>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</si>
  <si>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</si>
  <si>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</si>
  <si>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</si>
  <si>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</si>
  <si>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</si>
  <si>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</si>
  <si>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</si>
  <si>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</si>
  <si>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</si>
  <si>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</si>
  <si>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</si>
  <si>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</si>
  <si>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</si>
  <si>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</si>
  <si>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</si>
  <si>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</si>
  <si>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</si>
  <si>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</si>
  <si>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</si>
  <si>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</si>
  <si>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</si>
  <si>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</si>
  <si>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</si>
  <si>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</si>
  <si>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</si>
  <si>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</si>
  <si>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</si>
  <si>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</si>
  <si>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</si>
  <si>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</si>
  <si>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</si>
  <si>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</si>
  <si>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</si>
  <si>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</si>
  <si>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</si>
  <si>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</si>
  <si>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</si>
  <si>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</si>
  <si>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</si>
  <si>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</si>
  <si>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</si>
  <si>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</si>
  <si>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</si>
  <si>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</si>
  <si>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</si>
  <si>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</si>
  <si>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</si>
  <si>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</si>
  <si>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</si>
  <si>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</si>
  <si>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</si>
  <si>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</si>
  <si>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</si>
  <si>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</si>
  <si>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</si>
  <si>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</si>
  <si>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</si>
  <si>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</si>
  <si>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</si>
  <si>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</si>
  <si>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</si>
  <si>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</si>
  <si>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</si>
  <si>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</si>
  <si>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</si>
  <si>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</si>
  <si>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</si>
  <si>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</si>
  <si>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</si>
  <si>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</si>
  <si>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</si>
  <si>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</si>
  <si>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</si>
  <si>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</si>
  <si>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</si>
  <si>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</si>
  <si>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</si>
  <si>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</si>
  <si>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</si>
  <si>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</si>
  <si>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</si>
  <si>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</si>
  <si>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</si>
  <si>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</si>
  <si>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</si>
  <si>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</si>
  <si>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</si>
  <si>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</si>
  <si>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</si>
  <si>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</si>
  <si>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</si>
  <si>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</si>
  <si>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</si>
  <si>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</si>
  <si>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</si>
  <si>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</si>
  <si>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</si>
  <si>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</si>
  <si>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</si>
  <si>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</si>
  <si>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</si>
  <si>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</si>
  <si>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fin mai/ fin-juin 2020</t>
  </si>
  <si>
    <t>Evolution fin novenbre 2020 / mi-janvier 2021</t>
  </si>
  <si>
    <t>Evolution fin novembre 2020 / fin janvier 2021</t>
  </si>
  <si>
    <t>Evolution fin mai / fin juin 2021</t>
  </si>
  <si>
    <t>Evolution fin Septembre / fin octobre 2021</t>
  </si>
  <si>
    <t>Evolution janvier / février 2023</t>
  </si>
  <si>
    <t>Evolution fin septembre/ fin octobre 2021</t>
  </si>
  <si>
    <t>Evolution fin octobre / fin novembre 2021</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</si>
  <si>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</si>
  <si>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</si>
  <si>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</si>
  <si>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</si>
  <si>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</si>
  <si>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</si>
  <si>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</si>
  <si>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</si>
  <si>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</si>
  <si>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</si>
  <si>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</si>
  <si>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</si>
  <si>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</si>
  <si>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</si>
  <si>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</si>
  <si>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</si>
  <si>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</si>
  <si>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</si>
  <si>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</si>
  <si>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</si>
  <si>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</si>
  <si>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</si>
  <si>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</si>
  <si>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</si>
  <si>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</si>
  <si>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</si>
  <si>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</si>
  <si>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</si>
  <si>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</si>
  <si>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</si>
  <si>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</si>
  <si>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</si>
  <si>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</si>
  <si>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</si>
  <si>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</si>
  <si>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</si>
  <si>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</si>
  <si>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</si>
  <si>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</si>
  <si>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</si>
  <si>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Evolutionfin novembre2020 / fin janvier 2021</t>
  </si>
  <si>
    <t>Evolution fin Avril /fin Mai 2021</t>
  </si>
  <si>
    <t>Evolution fin octobre/ fin novembre 2021</t>
  </si>
  <si>
    <t>Evolution produits non alimentaires</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</si>
  <si>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</si>
  <si>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</si>
  <si>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</si>
  <si>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</si>
  <si>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</si>
  <si>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</si>
  <si>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</si>
  <si>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</si>
  <si>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</si>
  <si>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</si>
  <si>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</si>
  <si>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</si>
  <si>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</si>
  <si>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</si>
  <si>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</si>
  <si>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</si>
  <si>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</si>
  <si>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</si>
  <si>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</si>
  <si>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</si>
  <si>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</si>
  <si>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</si>
  <si>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</si>
  <si>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</si>
  <si>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</si>
  <si>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</si>
  <si>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</si>
  <si>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</si>
  <si>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</si>
  <si>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</si>
  <si>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</si>
  <si>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</si>
  <si>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</si>
  <si>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</si>
  <si>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</si>
  <si>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</si>
  <si>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</si>
  <si>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</si>
  <si>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</si>
  <si>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</si>
  <si>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</si>
  <si>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</si>
  <si>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</si>
  <si>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</si>
  <si>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</si>
  <si>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</si>
  <si>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</si>
  <si>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</si>
  <si>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</si>
  <si>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</si>
  <si>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</si>
  <si>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</si>
  <si>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</si>
  <si>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</si>
  <si>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</si>
  <si>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</si>
  <si>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</si>
  <si>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</si>
  <si>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</si>
  <si>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</si>
  <si>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</si>
  <si>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</si>
  <si>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</si>
  <si>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</si>
  <si>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</si>
  <si>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</si>
  <si>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</si>
  <si>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</si>
  <si>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</si>
  <si>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</si>
  <si>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</si>
  <si>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</si>
  <si>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</si>
  <si>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</si>
  <si>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</si>
  <si>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</si>
  <si>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</si>
  <si>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</si>
  <si>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</si>
  <si>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</si>
  <si>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</si>
  <si>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</si>
  <si>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</si>
  <si>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</si>
  <si>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</si>
  <si>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</si>
  <si>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</si>
  <si>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</si>
  <si>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</si>
  <si>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</si>
  <si>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</si>
  <si>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</si>
  <si>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</si>
  <si>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</si>
  <si>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</si>
  <si>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</si>
  <si>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</si>
  <si>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</si>
  <si>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</si>
  <si>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</si>
  <si>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</si>
  <si>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</si>
  <si>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</si>
  <si>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</si>
  <si>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</si>
  <si>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</si>
  <si>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q0_10_magasin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</si>
  <si>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</si>
  <si>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</si>
  <si>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</si>
  <si>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</si>
  <si>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</si>
  <si>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</si>
  <si>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</si>
  <si>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</si>
  <si>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</si>
  <si>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</si>
  <si>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</si>
  <si>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</si>
  <si>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</si>
  <si>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</si>
  <si>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</si>
  <si>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</si>
  <si>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</si>
  <si>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</si>
  <si>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</si>
  <si>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</si>
  <si>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</si>
  <si>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</si>
  <si>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</si>
  <si>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</si>
  <si>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</si>
  <si>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</si>
  <si>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</si>
  <si>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</si>
  <si>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</si>
  <si>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</si>
  <si>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</si>
  <si>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</si>
  <si>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</si>
  <si>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</si>
  <si>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</si>
  <si>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</si>
  <si>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</si>
  <si>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</si>
  <si>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</si>
  <si>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</si>
  <si>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</si>
  <si>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</si>
  <si>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</si>
  <si>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</si>
  <si>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</si>
  <si>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</si>
  <si>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</si>
  <si>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</si>
  <si>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</si>
  <si>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</si>
  <si>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</si>
  <si>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</si>
  <si>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</si>
  <si>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</si>
  <si>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</si>
  <si>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</si>
  <si>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</si>
  <si>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</si>
  <si>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</si>
  <si>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</si>
  <si>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</si>
  <si>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</si>
  <si>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</si>
  <si>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</si>
  <si>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</si>
  <si>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</si>
  <si>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</si>
  <si>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</si>
  <si>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</si>
  <si>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</si>
  <si>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</si>
  <si>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</si>
  <si>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</si>
  <si>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</si>
  <si>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</si>
  <si>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</si>
  <si>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</si>
  <si>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</si>
  <si>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</si>
  <si>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</si>
  <si>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</si>
  <si>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</si>
  <si>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</si>
  <si>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</si>
  <si>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</si>
  <si>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</si>
  <si>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</si>
  <si>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</si>
  <si>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</si>
  <si>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</si>
  <si>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</si>
  <si>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</si>
  <si>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</si>
  <si>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</si>
  <si>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</si>
  <si>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</si>
  <si>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</si>
  <si>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</si>
  <si>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</si>
  <si>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</si>
  <si>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</si>
  <si>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</si>
  <si>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</si>
  <si>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</si>
  <si>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</si>
  <si>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</si>
  <si>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</si>
  <si>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</si>
  <si>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</si>
  <si>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</si>
  <si>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</si>
  <si>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</si>
  <si>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</si>
  <si>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</si>
  <si>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</si>
  <si>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</si>
  <si>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</si>
  <si>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</si>
  <si>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</si>
  <si>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</si>
  <si>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</si>
  <si>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</si>
  <si>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</si>
  <si>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</si>
  <si>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</si>
  <si>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</si>
  <si>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</si>
  <si>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</si>
  <si>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</si>
  <si>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</si>
  <si>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</si>
  <si>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</si>
  <si>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</si>
  <si>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</si>
  <si>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</si>
  <si>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</si>
  <si>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</si>
  <si>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</si>
  <si>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</si>
  <si>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</si>
  <si>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</si>
  <si>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</si>
  <si>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</si>
  <si>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</si>
  <si>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</si>
  <si>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</si>
  <si>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</si>
  <si>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</si>
  <si>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</si>
  <si>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</si>
  <si>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</si>
  <si>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</si>
  <si>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</si>
  <si>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</si>
  <si>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</si>
  <si>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</si>
  <si>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</si>
  <si>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</si>
  <si>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</si>
  <si>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</si>
  <si>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</si>
  <si>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</si>
  <si>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</si>
  <si>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</si>
  <si>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</si>
  <si>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</si>
  <si>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</si>
  <si>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</si>
  <si>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</si>
  <si>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</si>
  <si>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</si>
  <si>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</si>
  <si>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</si>
  <si>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</si>
  <si>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</si>
  <si>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</si>
  <si>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</si>
  <si>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</si>
  <si>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</si>
  <si>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</si>
  <si>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</si>
  <si>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</si>
  <si>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</si>
  <si>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</si>
  <si>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</si>
  <si>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</si>
  <si>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</si>
  <si>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</si>
  <si>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</si>
  <si>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</si>
  <si>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</si>
  <si>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</si>
  <si>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</si>
  <si>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</si>
  <si>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</si>
  <si>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</si>
  <si>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</si>
  <si>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</si>
  <si>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</si>
  <si>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</si>
  <si>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</si>
  <si>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</si>
  <si>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</si>
  <si>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</si>
  <si>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</si>
  <si>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</si>
  <si>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</si>
  <si>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</si>
  <si>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</si>
  <si>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</si>
  <si>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</si>
  <si>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</si>
  <si>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</si>
  <si>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</si>
  <si>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</si>
  <si>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</si>
  <si>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</si>
  <si>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</si>
  <si>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</si>
  <si>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</si>
  <si>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</si>
  <si>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</si>
  <si>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</si>
  <si>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</si>
  <si>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</si>
  <si>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</si>
  <si>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</si>
  <si>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</si>
  <si>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</si>
  <si>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</si>
  <si>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</si>
  <si>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</si>
  <si>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</si>
  <si>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</si>
  <si>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</si>
  <si>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</si>
  <si>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</si>
  <si>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</si>
  <si>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</si>
  <si>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</si>
  <si>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</si>
  <si>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</si>
  <si>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</si>
  <si>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</si>
  <si>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</si>
  <si>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</si>
  <si>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</si>
  <si>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</si>
  <si>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</si>
  <si>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</si>
  <si>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</si>
  <si>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</si>
  <si>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</si>
  <si>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</si>
  <si>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</si>
  <si>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</si>
  <si>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</si>
  <si>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</si>
  <si>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</si>
  <si>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</si>
  <si>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</si>
  <si>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</si>
  <si>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</si>
  <si>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</si>
  <si>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</si>
  <si>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</si>
  <si>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</si>
  <si>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</si>
  <si>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</si>
  <si>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</si>
  <si>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</si>
  <si>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</si>
  <si>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</si>
  <si>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</si>
  <si>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</si>
  <si>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</si>
  <si>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</si>
  <si>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</si>
  <si>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</si>
  <si>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</si>
  <si>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</si>
  <si>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</si>
  <si>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</si>
  <si>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</si>
  <si>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</si>
  <si>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</si>
  <si>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</si>
  <si>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</si>
  <si>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</si>
  <si>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</si>
  <si>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</si>
  <si>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</si>
  <si>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</si>
  <si>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</si>
  <si>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</si>
  <si>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</si>
  <si>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</si>
  <si>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</si>
  <si>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</si>
  <si>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</si>
  <si>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</si>
  <si>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</si>
  <si>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</si>
  <si>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</si>
  <si>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</si>
  <si>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</si>
  <si>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</si>
  <si>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</si>
  <si>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</si>
  <si>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</si>
  <si>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</si>
  <si>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</si>
  <si>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</si>
  <si>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</si>
  <si>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</si>
  <si>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</si>
  <si>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</si>
  <si>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</si>
  <si>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</si>
  <si>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</si>
  <si>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</si>
  <si>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</si>
  <si>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</si>
  <si>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</si>
  <si>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</si>
  <si>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</si>
  <si>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</si>
  <si>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</si>
  <si>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</si>
  <si>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</si>
  <si>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</si>
  <si>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</si>
  <si>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</si>
  <si>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</si>
  <si>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</si>
  <si>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</si>
  <si>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</si>
  <si>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</si>
  <si>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</si>
  <si>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</si>
  <si>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</si>
  <si>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</si>
  <si>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</si>
  <si>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</si>
  <si>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</si>
  <si>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</si>
  <si>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</si>
  <si>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</si>
  <si>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</si>
  <si>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</si>
  <si>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</si>
  <si>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</si>
  <si>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</si>
  <si>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</si>
  <si>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</si>
  <si>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</si>
  <si>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</si>
  <si>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</si>
  <si>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</si>
  <si>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</si>
  <si>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</si>
  <si>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</si>
  <si>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</si>
  <si>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</si>
  <si>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</si>
  <si>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</si>
  <si>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</si>
  <si>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</si>
  <si>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</si>
  <si>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</si>
  <si>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</si>
  <si>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</si>
  <si>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</si>
  <si>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</si>
  <si>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</si>
  <si>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</si>
  <si>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</si>
  <si>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</si>
  <si>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</si>
  <si>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</si>
  <si>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</si>
  <si>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</si>
  <si>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</si>
  <si>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</si>
  <si>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</si>
  <si>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</si>
  <si>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</si>
  <si>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</si>
  <si>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</si>
  <si>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</si>
  <si>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</si>
  <si>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</si>
  <si>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</si>
  <si>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</si>
  <si>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</si>
  <si>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</si>
  <si>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</si>
  <si>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</si>
  <si>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</si>
  <si>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</si>
  <si>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</si>
  <si>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</si>
  <si>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</si>
  <si>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</si>
  <si>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</si>
  <si>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</si>
  <si>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</si>
  <si>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</si>
  <si>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</si>
  <si>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</si>
  <si>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</si>
  <si>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</si>
  <si>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</si>
  <si>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</si>
  <si>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</si>
  <si>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</si>
  <si>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</si>
  <si>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</si>
  <si>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</si>
  <si>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</si>
  <si>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</si>
  <si>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</si>
  <si>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</si>
  <si>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</si>
  <si>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</si>
  <si>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</si>
  <si>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</si>
  <si>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</si>
  <si>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</si>
  <si>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</si>
  <si>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</si>
  <si>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</si>
  <si>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</si>
  <si>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</si>
  <si>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</si>
  <si>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</si>
  <si>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</si>
  <si>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</si>
  <si>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</si>
  <si>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</si>
  <si>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</si>
  <si>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</si>
  <si>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</si>
  <si>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</si>
  <si>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</si>
  <si>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</si>
  <si>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</si>
  <si>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</si>
  <si>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</si>
  <si>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</si>
  <si>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</si>
  <si>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</si>
  <si>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</si>
  <si>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</si>
  <si>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approvisionnement</t>
  </si>
  <si>
    <t xml:space="preserve">Autre (précisez) </t>
  </si>
  <si>
    <t>Taxes / Impôts</t>
  </si>
  <si>
    <t xml:space="preserve">Mauvaise relation avec les fournisseurs </t>
  </si>
  <si>
    <t>relation_fournisseurs</t>
  </si>
  <si>
    <t xml:space="preserve">Article indisponible chez les fournisseurs </t>
  </si>
  <si>
    <t xml:space="preserve">Problème de stockage </t>
  </si>
  <si>
    <t>Je n'avais pas d'argent pour me réapprovisionner</t>
  </si>
  <si>
    <t>paiement</t>
  </si>
  <si>
    <t xml:space="preserve">Article trop cher </t>
  </si>
  <si>
    <t xml:space="preserve">Je n'ai pas souhaité faire un ré-approvisionnement </t>
  </si>
  <si>
    <t xml:space="preserve">Intempéries et saison des pluies </t>
  </si>
  <si>
    <t>intemperies</t>
  </si>
  <si>
    <t xml:space="preserve">Ce n'est pas la saison pour cet article </t>
  </si>
  <si>
    <t>Absence de moyen de transport (pas lié à la fermeture d'une frontière)</t>
  </si>
  <si>
    <t>Fermeture d'une frontière (précisez)</t>
  </si>
  <si>
    <t>unite</t>
  </si>
  <si>
    <t>Avec la bouteille</t>
  </si>
  <si>
    <t>origin2</t>
  </si>
  <si>
    <t xml:space="preserve">Sud-Soudan </t>
  </si>
  <si>
    <t xml:space="preserve">Soudan </t>
  </si>
  <si>
    <t>République Démocratique du Congo (RDC)</t>
  </si>
  <si>
    <t>Ouganda</t>
  </si>
  <si>
    <t xml:space="preserve">Congo </t>
  </si>
  <si>
    <t>Cameroun</t>
  </si>
  <si>
    <t xml:space="preserve"> origin1</t>
  </si>
  <si>
    <t>Basse-Kotto</t>
  </si>
  <si>
    <t>CF52</t>
  </si>
  <si>
    <t>Ouham Pendé</t>
  </si>
  <si>
    <t>Sangha-Mbaéré</t>
  </si>
  <si>
    <t>Lobaye</t>
  </si>
  <si>
    <t>CF12</t>
  </si>
  <si>
    <t>Ombella M'Poko</t>
  </si>
  <si>
    <t>origin</t>
  </si>
  <si>
    <t>International : provient de l'étranger</t>
  </si>
  <si>
    <t>National : provient d'une autre préfecture en Centrafrique</t>
  </si>
  <si>
    <t>Local : provient du marché ou d'une localité voisine, à distance de marche</t>
  </si>
  <si>
    <t>Je n'ai pas de fournisseur</t>
  </si>
  <si>
    <t>je_n_ai_pas_de_fournisseur</t>
  </si>
  <si>
    <t>oui_non_pas_de_fournisseur</t>
  </si>
  <si>
    <t>Non</t>
  </si>
  <si>
    <t>Oui</t>
  </si>
  <si>
    <t>oui_non</t>
  </si>
  <si>
    <t>Eau - Bidon de 20 litres</t>
  </si>
  <si>
    <t>meb</t>
  </si>
  <si>
    <t>Théière / bouta</t>
  </si>
  <si>
    <t>Natte (1place)</t>
  </si>
  <si>
    <t>Drap (2 places)</t>
  </si>
  <si>
    <t>Bidon (20 litres)</t>
  </si>
  <si>
    <t>Moustiquaire (pièce carré)</t>
  </si>
  <si>
    <t>Marché secondaire</t>
  </si>
  <si>
    <t>market_size</t>
  </si>
  <si>
    <t>Marché Central</t>
  </si>
  <si>
    <t>Femme</t>
  </si>
  <si>
    <t>fem</t>
  </si>
  <si>
    <t>genre</t>
  </si>
  <si>
    <t>Homme</t>
  </si>
  <si>
    <t>ouanda_djalle</t>
  </si>
  <si>
    <t>Ouanda-Djallé</t>
  </si>
  <si>
    <t>ville</t>
  </si>
  <si>
    <t>nola</t>
  </si>
  <si>
    <t>sangha_mbaere</t>
  </si>
  <si>
    <t>Nola</t>
  </si>
  <si>
    <t>bayanga</t>
  </si>
  <si>
    <t>Bayanga</t>
  </si>
  <si>
    <t>bambio</t>
  </si>
  <si>
    <t>Bambio</t>
  </si>
  <si>
    <t>paoua</t>
  </si>
  <si>
    <t>ngaoundaye</t>
  </si>
  <si>
    <t>Ngaoundaye</t>
  </si>
  <si>
    <t>koui</t>
  </si>
  <si>
    <t>Koui</t>
  </si>
  <si>
    <t>bossemtele</t>
  </si>
  <si>
    <t>Bossemtélé</t>
  </si>
  <si>
    <t>nanghaboguila</t>
  </si>
  <si>
    <t>Nangha Boguila</t>
  </si>
  <si>
    <t>nanabakassa</t>
  </si>
  <si>
    <t>Nana-Bakassa</t>
  </si>
  <si>
    <t>bouca</t>
  </si>
  <si>
    <t>Bouca</t>
  </si>
  <si>
    <t>bossangoa</t>
  </si>
  <si>
    <t>batangafo</t>
  </si>
  <si>
    <t>kouango</t>
  </si>
  <si>
    <t>grimari</t>
  </si>
  <si>
    <t>Grimari</t>
  </si>
  <si>
    <t>bakala</t>
  </si>
  <si>
    <t>Bakala</t>
  </si>
  <si>
    <t>yaloke</t>
  </si>
  <si>
    <t>Yaloké</t>
  </si>
  <si>
    <t>damara</t>
  </si>
  <si>
    <t>Damara</t>
  </si>
  <si>
    <t>bogangolo</t>
  </si>
  <si>
    <t>Bogangolo</t>
  </si>
  <si>
    <t>boali</t>
  </si>
  <si>
    <t>Boali</t>
  </si>
  <si>
    <t>bimbo</t>
  </si>
  <si>
    <t>baoro</t>
  </si>
  <si>
    <t>Baoro</t>
  </si>
  <si>
    <t>baboua</t>
  </si>
  <si>
    <t>Baboua</t>
  </si>
  <si>
    <t>abba</t>
  </si>
  <si>
    <t>Abba</t>
  </si>
  <si>
    <t>mbres</t>
  </si>
  <si>
    <t>rafai</t>
  </si>
  <si>
    <t>Rafaï</t>
  </si>
  <si>
    <t>ouango</t>
  </si>
  <si>
    <t>Ouango</t>
  </si>
  <si>
    <t>gambo</t>
  </si>
  <si>
    <t>Gambo</t>
  </si>
  <si>
    <t>bakouma</t>
  </si>
  <si>
    <t>Bakouma</t>
  </si>
  <si>
    <t>sossonakombo</t>
  </si>
  <si>
    <t>Sosso-Nakombo</t>
  </si>
  <si>
    <t>gamboula</t>
  </si>
  <si>
    <t>Gamboula</t>
  </si>
  <si>
    <t>gadzi</t>
  </si>
  <si>
    <t>Gadzi</t>
  </si>
  <si>
    <t>dedemokouba</t>
  </si>
  <si>
    <t>Dédé-Mokouba</t>
  </si>
  <si>
    <t>carnot</t>
  </si>
  <si>
    <t>Carnot</t>
  </si>
  <si>
    <t>amadagaza</t>
  </si>
  <si>
    <t>Amada-Gaza</t>
  </si>
  <si>
    <t>mongoumba</t>
  </si>
  <si>
    <t>lobaye</t>
  </si>
  <si>
    <t>Mongoumba</t>
  </si>
  <si>
    <t>mbaiki</t>
  </si>
  <si>
    <t>boganda</t>
  </si>
  <si>
    <t>Boganda</t>
  </si>
  <si>
    <t>boganangone</t>
  </si>
  <si>
    <t>Boganangone</t>
  </si>
  <si>
    <t>boda</t>
  </si>
  <si>
    <t>Boda</t>
  </si>
  <si>
    <t>ndjoukou</t>
  </si>
  <si>
    <t>Ndjoukou</t>
  </si>
  <si>
    <t>mala</t>
  </si>
  <si>
    <t>Mala</t>
  </si>
  <si>
    <t>djema</t>
  </si>
  <si>
    <t>Djéma</t>
  </si>
  <si>
    <t>bambouti</t>
  </si>
  <si>
    <t>Bambouti</t>
  </si>
  <si>
    <t>yalinga</t>
  </si>
  <si>
    <t>Yalinga</t>
  </si>
  <si>
    <t>ouadda</t>
  </si>
  <si>
    <t>Ouadda</t>
  </si>
  <si>
    <t>zangba</t>
  </si>
  <si>
    <t>basse_kotto</t>
  </si>
  <si>
    <t>Zangba</t>
  </si>
  <si>
    <t>satema</t>
  </si>
  <si>
    <t>Satéma</t>
  </si>
  <si>
    <t>mobaye</t>
  </si>
  <si>
    <t>Mobaye</t>
  </si>
  <si>
    <t>mingala</t>
  </si>
  <si>
    <t>Mingala</t>
  </si>
  <si>
    <t>dimbi</t>
  </si>
  <si>
    <t>kembe</t>
  </si>
  <si>
    <t>alindao</t>
  </si>
  <si>
    <t>Bangui - Arrondissement 8</t>
  </si>
  <si>
    <t>bangui_7</t>
  </si>
  <si>
    <t>Bangui - Arrondissement 7</t>
  </si>
  <si>
    <t>bangui_6</t>
  </si>
  <si>
    <t>Bangui - Arrondissement 6</t>
  </si>
  <si>
    <t>Bangui - Arrondissement 5</t>
  </si>
  <si>
    <t>bangui_4</t>
  </si>
  <si>
    <t>Bangui - Arrondissement 4</t>
  </si>
  <si>
    <t>bangui_3</t>
  </si>
  <si>
    <t>Bangui - Arrondissement 3</t>
  </si>
  <si>
    <t>bangui_2</t>
  </si>
  <si>
    <t>Bangui - Arrondissement 2</t>
  </si>
  <si>
    <t>bangui_1</t>
  </si>
  <si>
    <t>Bangui - Arrondissement 1</t>
  </si>
  <si>
    <t>bamingui</t>
  </si>
  <si>
    <t>Bamingui</t>
  </si>
  <si>
    <t>admin3</t>
  </si>
  <si>
    <t>admin2</t>
  </si>
  <si>
    <t>Kembé</t>
  </si>
  <si>
    <t>admin1</t>
  </si>
  <si>
    <t xml:space="preserve">nana_gribizi </t>
  </si>
  <si>
    <t>Mambéré-Kadéi</t>
  </si>
  <si>
    <t xml:space="preserve">bangui </t>
  </si>
  <si>
    <t>Autre</t>
  </si>
  <si>
    <t>org</t>
  </si>
  <si>
    <t>World Vision</t>
  </si>
  <si>
    <t>world vision</t>
  </si>
  <si>
    <t>TEARFUND</t>
  </si>
  <si>
    <t>tearfund</t>
  </si>
  <si>
    <t>Solidarités International</t>
  </si>
  <si>
    <t>solidarite</t>
  </si>
  <si>
    <t>Première Urgence Internationale</t>
  </si>
  <si>
    <t>pui</t>
  </si>
  <si>
    <t>Plan International</t>
  </si>
  <si>
    <t>plan</t>
  </si>
  <si>
    <t>OXFAM</t>
  </si>
  <si>
    <t>oxfam</t>
  </si>
  <si>
    <t>OIM Centrafrique</t>
  </si>
  <si>
    <t>oim rca</t>
  </si>
  <si>
    <t>NRC</t>
  </si>
  <si>
    <t>nrc</t>
  </si>
  <si>
    <t>Mercy Corps</t>
  </si>
  <si>
    <t>mercy corps</t>
  </si>
  <si>
    <t>IRC</t>
  </si>
  <si>
    <t>irc</t>
  </si>
  <si>
    <t>FCA</t>
  </si>
  <si>
    <t>fca</t>
  </si>
  <si>
    <t>DRC</t>
  </si>
  <si>
    <t>drc</t>
  </si>
  <si>
    <t>DCA</t>
  </si>
  <si>
    <t>dca</t>
  </si>
  <si>
    <t>CRS</t>
  </si>
  <si>
    <t>crs</t>
  </si>
  <si>
    <t>COOPI</t>
  </si>
  <si>
    <t>coopi</t>
  </si>
  <si>
    <t>Concern Worldwide</t>
  </si>
  <si>
    <t>concern</t>
  </si>
  <si>
    <t>ACTED</t>
  </si>
  <si>
    <t>acted</t>
  </si>
  <si>
    <t>ACF</t>
  </si>
  <si>
    <t>acf</t>
  </si>
  <si>
    <t>eqr</t>
  </si>
  <si>
    <t>E3</t>
  </si>
  <si>
    <t>e3</t>
  </si>
  <si>
    <t>list_name</t>
  </si>
  <si>
    <t>Données brutes nettoyées, incluant les localités conservées pour l'analyse de mars. Les unités d'origine ont été conservées, mais les prix affichés ont été convertis selon les unités de référence pour les enquêtes.</t>
  </si>
  <si>
    <t>q3_1_1_evolution_nombre_clients</t>
  </si>
  <si>
    <t>q3_1_2_evolution_nombre_clients_raisons</t>
  </si>
  <si>
    <t>q3_1_2_evolution_nombre_clients_raisons_autre</t>
  </si>
  <si>
    <t>q4_1_1_evolution_nombre_commercants</t>
  </si>
  <si>
    <t>q4_1_2_evolution_nombre_commercants_raisons</t>
  </si>
  <si>
    <t>q4_1_2_evolution_nombre_commercants_raisons_autre</t>
  </si>
  <si>
    <t>q5_1_1_evolution_prix_transports_entrepot_marche</t>
  </si>
  <si>
    <t>q5_1_2_evolution_prix_transports_raisons_1</t>
  </si>
  <si>
    <t>q5_1_2_evolution_prix_transports_raisons_1_autre</t>
  </si>
  <si>
    <t>q6_1_1_evolution_prix_transports_fournisseur_entrepot</t>
  </si>
  <si>
    <t>q6_1_2_evolution_prix_transports_raisons_2</t>
  </si>
  <si>
    <t>q6_1_2_evolution_prix_transports_raisons_2_autre</t>
  </si>
  <si>
    <t>Total</t>
  </si>
  <si>
    <t>Mars 2023</t>
  </si>
  <si>
    <t>Evolution Février - Mars 2023</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</si>
  <si>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</si>
  <si>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</si>
  <si>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</si>
  <si>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</si>
  <si>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</si>
  <si>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</si>
  <si>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Insécurité</t>
  </si>
  <si>
    <t>Le prix du carburant a augmenté</t>
  </si>
  <si>
    <t>Les routes sont impraticables (mauvais état)</t>
  </si>
  <si>
    <t>Ils n'ont pas pu s'approvisionner à cause du contexte du Coronavirus</t>
  </si>
  <si>
    <t>Ils vendent leurs produits à domicile à cause du contexte du Coronavirus</t>
  </si>
  <si>
    <t>Ils sont partis travailler au champ</t>
  </si>
  <si>
    <t>version__</t>
  </si>
  <si>
    <t>hom</t>
  </si>
  <si>
    <t>etat_route trop_cher stockage</t>
  </si>
  <si>
    <t>etat_route stockage</t>
  </si>
  <si>
    <t>submitted_via_web</t>
  </si>
  <si>
    <t>augmentation_prix_carburant</t>
  </si>
  <si>
    <t>taxe_impots etat_route</t>
  </si>
  <si>
    <t>etat_route taxe_impots</t>
  </si>
  <si>
    <t>insecurite</t>
  </si>
  <si>
    <t>moyens_financiers</t>
  </si>
  <si>
    <t>travail_champs</t>
  </si>
  <si>
    <t>moyens_financiers_transport</t>
  </si>
  <si>
    <t>insecurite_routes_arche etat_route</t>
  </si>
  <si>
    <t>Ras</t>
  </si>
  <si>
    <t>etat_route trop_cher</t>
  </si>
  <si>
    <t>travail_champ</t>
  </si>
  <si>
    <t>nfi_drap nfi_pagne</t>
  </si>
  <si>
    <t>augmentation_prix_et_rarete</t>
  </si>
  <si>
    <t>etat_route insecurite_routes_arche</t>
  </si>
  <si>
    <t>insecurite_routes_arche absence_transport</t>
  </si>
  <si>
    <t>insecurite_routes_arche etat_route trop_cher</t>
  </si>
  <si>
    <t>insecurite_routes_arche trop_cher</t>
  </si>
  <si>
    <t>restriction_mouvements_covid</t>
  </si>
  <si>
    <t>RAS</t>
  </si>
  <si>
    <t>insecurite_routes_arche etat_route absence_transport</t>
  </si>
  <si>
    <t>alim_riz alim_sucre alim_sel alim_huile_vegetale wash_savon</t>
  </si>
  <si>
    <t>trop_cher stockage indisponible</t>
  </si>
  <si>
    <t>nfi_bidon combustible_essence</t>
  </si>
  <si>
    <t>collect:45VNBPIi2XTTxg0t</t>
  </si>
  <si>
    <t>collect:MOmLbPF0VMDJGuNA</t>
  </si>
  <si>
    <t>alim_mais alim_manioc</t>
  </si>
  <si>
    <t>pas_saison trop_cher</t>
  </si>
  <si>
    <t>taxes_services_sanitaires</t>
  </si>
  <si>
    <t>routes_impraticables</t>
  </si>
  <si>
    <t>limitation_mouvements</t>
  </si>
  <si>
    <t>insecurite_routes_arche taxe_impots</t>
  </si>
  <si>
    <t>etat_route trop_cher taxe_impots</t>
  </si>
  <si>
    <t>50d43ce92f7cc36c</t>
  </si>
  <si>
    <t>alim_haricot alim_manioc</t>
  </si>
  <si>
    <t>Rareté</t>
  </si>
  <si>
    <t>insecurite_routes_arche etat_route indisponible</t>
  </si>
  <si>
    <t>insecurite_routes_arche etat_route taxe_impots</t>
  </si>
  <si>
    <t>etat_route insecurite_routes_arche trop_cher</t>
  </si>
  <si>
    <t>etat_route insecurite_routes_arche taxe_impots</t>
  </si>
  <si>
    <t>nfi_marmite nfi_cuvette</t>
  </si>
  <si>
    <t>wash_theiere wash_seau</t>
  </si>
  <si>
    <t>problemes_logistiques</t>
  </si>
  <si>
    <t>etat_route absence_transport taxe_impots</t>
  </si>
  <si>
    <t>etat_route absence_transport</t>
  </si>
  <si>
    <t>absence_transport taxe_impots</t>
  </si>
  <si>
    <t>absence_transport etat_route</t>
  </si>
  <si>
    <t>jtt_augmentation</t>
  </si>
  <si>
    <t>stockage indisponible</t>
  </si>
  <si>
    <t>absence_transport trop_cher</t>
  </si>
  <si>
    <t>Transport</t>
  </si>
  <si>
    <t>insecurite_routes_arche etat_route absence_transport intemperies</t>
  </si>
  <si>
    <t>insecurite_routes_arche etat_route trop_cher taxe_impots</t>
  </si>
  <si>
    <t>insecurite_routes_arche absence_transport taxe_impots</t>
  </si>
  <si>
    <t>pas_saison stockage</t>
  </si>
  <si>
    <t>Je ne sais pas</t>
  </si>
  <si>
    <t>Problème de transport</t>
  </si>
  <si>
    <t>insecurite_routes_arche etat_route trop_cher stockage taxe_impots</t>
  </si>
  <si>
    <t>etat_route absence_transport intemperies</t>
  </si>
  <si>
    <t>etat_route intemperies</t>
  </si>
  <si>
    <t>insecurite_routes_arche etat_route taxe_impots absence_transport</t>
  </si>
  <si>
    <t>insecurite_routes_arche etat_route intemperies</t>
  </si>
  <si>
    <t>alim_mais alim_manioc alim_arachide</t>
  </si>
  <si>
    <t>etat_route paiement stockage taxe_impots</t>
  </si>
  <si>
    <t>insecurite_routes_arche etat_route stockage taxe_impots</t>
  </si>
  <si>
    <t>etat_route stockage taxe_impots</t>
  </si>
  <si>
    <t>absence_transport insecurite_routes_arche</t>
  </si>
  <si>
    <t>nfi_moustiquaire nfi_bidon nfi_drap nfi_pagne nfi_natte nfi_bache</t>
  </si>
  <si>
    <t>collect:6gqBS5ScKtjRiNvK</t>
  </si>
  <si>
    <t>Coût de transport</t>
  </si>
  <si>
    <t>collect:zGyaCteO7jTwIvay</t>
  </si>
  <si>
    <t>Le prix de transport a augmente</t>
  </si>
  <si>
    <t>Le prix de carburant a augmente</t>
  </si>
  <si>
    <t>Le prix de transport</t>
  </si>
  <si>
    <t>alim_mais alim_manioc alim_riz alim_haricot alim_arachide alim_sucre alim_sel alim_viande combustible_bois_chauffage</t>
  </si>
  <si>
    <t>Evolution fin février /fin mars 2023</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</si>
  <si>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</si>
  <si>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</si>
  <si>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</si>
  <si>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</si>
  <si>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</si>
  <si>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</si>
  <si>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</si>
  <si>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</si>
  <si>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</si>
  <si>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</si>
  <si>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</si>
  <si>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</si>
  <si>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</si>
  <si>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</si>
  <si>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</si>
  <si>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</si>
  <si>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</si>
  <si>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</si>
  <si>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</si>
  <si>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 xml:space="preserve">clients </t>
  </si>
  <si>
    <t>peur_incertitude_covid</t>
  </si>
  <si>
    <t>commercants</t>
  </si>
  <si>
    <t>approvisionnement_coronavirus</t>
  </si>
  <si>
    <t>vente_domicile_coronavirus</t>
  </si>
  <si>
    <t>transports</t>
  </si>
  <si>
    <t>jtt_peur</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</si>
  <si>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</si>
  <si>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</si>
  <si>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</si>
  <si>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</si>
  <si>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</si>
  <si>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Maïs en grains (12kg par mois)</t>
  </si>
  <si>
    <t>Manioc cossette (30kg par mois)</t>
  </si>
  <si>
    <t>Avril 2023</t>
  </si>
  <si>
    <t>Evolution Mars-Avril 2023</t>
  </si>
  <si>
    <t>Evolution fin mars / fin avril 2023</t>
  </si>
  <si>
    <t>Evolution fin février / fin mars 2023</t>
  </si>
  <si>
    <r>
      <t>Légende</t>
    </r>
    <r>
      <rPr>
        <b/>
        <sz val="10"/>
        <color theme="1"/>
        <rFont val="Segoe UI"/>
        <family val="2"/>
      </rPr>
      <t xml:space="preserve"> :</t>
    </r>
  </si>
  <si>
    <r>
      <rPr>
        <b/>
        <u/>
        <sz val="11"/>
        <rFont val="Segoe UI"/>
        <family val="2"/>
      </rPr>
      <t xml:space="preserve">Note pour le lecteur </t>
    </r>
    <r>
      <rPr>
        <sz val="11"/>
        <rFont val="Segoe UI"/>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</si>
  <si>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collect:46ijRBHbe9xkHRhg</t>
  </si>
  <si>
    <t>collect:ACPy83KzUay8xHRH</t>
  </si>
  <si>
    <t>fdb162a63838e223</t>
  </si>
  <si>
    <t>ee.humanitarianresponse.info:Us7dTaw09HcQLIuO</t>
  </si>
  <si>
    <t>collect:i4d8gJD9i5B9FKhh</t>
  </si>
  <si>
    <t>collect:1RzYg8Vh8pg5RjAm</t>
  </si>
  <si>
    <t>alim_riz alim_arachide alim_sel alim_huile_vegetale</t>
  </si>
  <si>
    <t>wash_seau wash_theiere nfi_cuvette</t>
  </si>
  <si>
    <t>alim_manioc alim_haricot</t>
  </si>
  <si>
    <t>wash_savon alim_sel</t>
  </si>
  <si>
    <t>nfi_moustiquaire nfi_bidon</t>
  </si>
  <si>
    <t>nfi_moustiquaire nfi_drap nfi_pagne nfi_natte nfi_marmite nfi_cuvette alim_huile_vegetale wash_savon wash_theiere wash_seau</t>
  </si>
  <si>
    <t>alim_mais alim_manioc alim_riz alim_haricot alim_arachide alim_sucre alim_sel</t>
  </si>
  <si>
    <t>nfi_marmite nfi_cuvette wash_seau</t>
  </si>
  <si>
    <t>nfi_moustiquaire nfi_bidon nfi_drap nfi_pagne nfi_natte nfi_bache nfi_marmite nfi_cuvette alim_huile_vegetale wash_savon wash_theiere wash_seau combustible_essence</t>
  </si>
  <si>
    <t>taxe_impots absence_transport etat_route insecurite_routes_arche</t>
  </si>
  <si>
    <t>insecurite_routes_arche etat_route absence_transport taxe_impots</t>
  </si>
  <si>
    <t>insecurite_routes_arche etat_route indisponible taxe_impots</t>
  </si>
  <si>
    <t>trop_cher absence_transport</t>
  </si>
  <si>
    <t>etat_route insecurite_routes_arche taxe_impots absence_transport</t>
  </si>
  <si>
    <t>indisponible trop_cher</t>
  </si>
  <si>
    <t>insecurite_routes_arche etat_route absence_transport intemperies taxe_impots</t>
  </si>
  <si>
    <t>etat_route trop_cher stockage indisponible</t>
  </si>
  <si>
    <t>Saison pluvieuse</t>
  </si>
  <si>
    <t>Par rapport au transport</t>
  </si>
  <si>
    <t>Insécurité sur la route</t>
  </si>
  <si>
    <t>etat_route absence_transport trop_cher</t>
  </si>
  <si>
    <t>etat_route stockage intemperies</t>
  </si>
  <si>
    <t>fermeture_frontiere etat_route taxe_impots</t>
  </si>
  <si>
    <t>etat_route trop_cher absence_transport</t>
  </si>
  <si>
    <t>taxe_impots absence_transport etat_route</t>
  </si>
  <si>
    <t>pas_saison etat_route insecurite_routes_arche</t>
  </si>
  <si>
    <t>insecurite_routes_arche absence_transport etat_route taxe_impots</t>
  </si>
  <si>
    <t>Rien à signaler</t>
  </si>
  <si>
    <t>insecurite_routes_arche etat_route intemperies stockage</t>
  </si>
  <si>
    <t>La saison  pluvieuse</t>
  </si>
  <si>
    <t>insecurite_routes_arche etat_route pas_saison</t>
  </si>
  <si>
    <t>insecurite_routes_arche etat_route fermeture_frontiere</t>
  </si>
  <si>
    <t>etat_route insecurite_routes_arche absence_transport</t>
  </si>
  <si>
    <t>insecurite_routes_arche etat_route fermeture_frontiere absence_transport</t>
  </si>
  <si>
    <t>etat_route trop_cher stockage taxe_impots</t>
  </si>
  <si>
    <t>insecurite_routes_arche etat_route stockage</t>
  </si>
  <si>
    <t>insecurite_routes_arche etat_route trop_cher stockage</t>
  </si>
  <si>
    <t>pui_contrib_rca</t>
  </si>
  <si>
    <t>Le rarete du carburant a augmente le prix de transport</t>
  </si>
  <si>
    <t>stockage pas_saison</t>
  </si>
  <si>
    <t>Sur la base des nouvelles unités du MEB validées en mars 2020.</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</si>
  <si>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t>
    </r>
    <r>
      <rPr>
        <sz val="8"/>
        <rFont val="Segoe UI"/>
        <family val="2"/>
      </rPr>
      <t xml:space="preserve">
</t>
    </r>
    <r>
      <rPr>
        <sz val="11"/>
        <rFont val="Segoe UI"/>
        <family val="2"/>
      </rPr>
      <t xml:space="preserve">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</si>
  <si>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Mai 2023</t>
  </si>
  <si>
    <t>Ombella-M'Poko</t>
  </si>
  <si>
    <t>Evolution février / mars 2023</t>
  </si>
  <si>
    <t>Evolution février /mars 2023</t>
  </si>
  <si>
    <t>Evolution mars / avril 2023</t>
  </si>
  <si>
    <t>Evolution avril / mai 2023</t>
  </si>
  <si>
    <t>Evolution avril-mai</t>
  </si>
  <si>
    <t>Comparaison Avril - Mai</t>
  </si>
  <si>
    <r>
      <rPr>
        <b/>
        <sz val="16"/>
        <color theme="1"/>
        <rFont val="Segoe UI"/>
        <family val="2"/>
      </rPr>
      <t xml:space="preserve">REACH République Centrafricaine  |  </t>
    </r>
    <r>
      <rPr>
        <b/>
        <sz val="12"/>
        <color theme="1"/>
        <rFont val="Segoe UI"/>
        <family val="2"/>
      </rPr>
      <t xml:space="preserve">
</t>
    </r>
    <r>
      <rPr>
        <b/>
        <sz val="20"/>
        <color theme="1"/>
        <rFont val="Segoe UI"/>
        <family val="2"/>
      </rPr>
      <t xml:space="preserve">Initiative Conjointe de Suivi des Marchés 
</t>
    </r>
    <r>
      <rPr>
        <b/>
        <sz val="12"/>
        <color theme="1"/>
        <rFont val="Segoe UI"/>
        <family val="2"/>
      </rPr>
      <t>Mai 2023</t>
    </r>
  </si>
  <si>
    <r>
      <t xml:space="preserve">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t>
    </r>
    <r>
      <rPr>
        <b/>
        <sz val="8"/>
        <rFont val="Segoe UI"/>
        <family val="2"/>
      </rPr>
      <t xml:space="preserve">
</t>
    </r>
    <r>
      <rPr>
        <b/>
        <sz val="10"/>
        <rFont val="Segoe UI"/>
        <family val="2"/>
      </rPr>
      <t xml:space="preserve">Suite à la collecte des données, REACH compile et nettoie les données recueillies par les partenaires, afin de calculer le coût médian du PMAS sur chaque marché évalué. 
</t>
    </r>
    <r>
      <rPr>
        <b/>
        <sz val="8"/>
        <rFont val="Segoe UI"/>
        <family val="2"/>
      </rPr>
      <t xml:space="preserve">
</t>
    </r>
    <r>
      <rPr>
        <b/>
        <sz val="10"/>
        <rFont val="Segoe UI"/>
        <family val="2"/>
      </rPr>
      <t>Pour l'analyse de mai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r>
  </si>
  <si>
    <r>
      <t xml:space="preserve">Les collectes de données pour le mois de mai 2023 ont eu lieu entre le 23 mai 2023 au 05 juin 2023. Elles ont été réalisées par les partenaires de REACH. Les données sur les prix ne sont fournies qu’à titre indicatif pour la période de collecte. Les prix peuvent varier au cours des semaines, entre les séries de collecte.
</t>
    </r>
    <r>
      <rPr>
        <b/>
        <sz val="8"/>
        <color theme="0"/>
        <rFont val="Segoe UI"/>
        <family val="2"/>
      </rPr>
      <t xml:space="preserve">
</t>
    </r>
    <r>
      <rPr>
        <b/>
        <sz val="10"/>
        <color theme="0"/>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</si>
  <si>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Les activités de suivi des marchés ont couvert les localités d'Alindao, Bangassou, Bangui, Birao, Bossembélé, Bria, Dékoa, Kabo, Kaga-Bandoro, Kouango, Markounda, Ndélé, Obo, et Zémio.</t>
  </si>
  <si>
    <t>Action Contre la Faim, ACTED, Concern Worldwide, COOPI, OXFAM, Première Urgence International, Solidarités International.</t>
  </si>
  <si>
    <t>Comparaison faite entre avril et mai 2023. Etude des marchés pour lesquels nous avons des données pour les deux mois étudiés</t>
  </si>
  <si>
    <t>Comparaison faite entre avril et mai 2023 basée sur les données strictement comparables. Etude des marchés pour lesquels nous avons des données pour les deux mois étudiés. 
Pour avril et mai 2023, il s'agit de : Alindao, Bangassou, Bangui, Birao, Bria, Dékoa, Kabo, Kaga-Bandoro, Kouango, Ndélé, Obo, Zémio.</t>
  </si>
  <si>
    <t>ca0d311f-649a-4b97-92c8-125e02ce6d44</t>
  </si>
  <si>
    <t>collect:YOHzoq5AkdWvqRMs</t>
  </si>
  <si>
    <t>nfi_moustiquaire nfi_bidon nfi_drap nfi_pagne nfi_natte alim_riz alim_sucre alim_sel alim_huile_vegetale wash_savon wash_theiere wash_seau</t>
  </si>
  <si>
    <t>Notre problème c'est par raport a l’augmentation du prix de véhicule accusé du carburant</t>
  </si>
  <si>
    <t>vGqwzCDJBCq86BcXs3iPux</t>
  </si>
  <si>
    <t>1569693e-7b7c-4d88-bcd2-974a654a5259</t>
  </si>
  <si>
    <t>stockage trop_cher intemperies</t>
  </si>
  <si>
    <t>fd0f3a6e-cf94-4717-b93a-e20ae1f08f5e</t>
  </si>
  <si>
    <t>nfi_moustiquaire nfi_bidon nfi_drap nfi_pagne nfi_natte nfi_cuvette alim_riz alim_sucre alim_sel alim_huile_vegetale wash_savon wash_theiere wash_seau</t>
  </si>
  <si>
    <t>trop_cher stockage</t>
  </si>
  <si>
    <t>92f88d86-8238-4715-b94f-a2c18267fa5d</t>
  </si>
  <si>
    <t>Problème de véhicule parraport ala augmentation du carburant</t>
  </si>
  <si>
    <t>899e88fb-e32b-489f-95ce-2079ebeb0943</t>
  </si>
  <si>
    <t>Il ya une augmentation du prix de véhicule parraport aux carburants</t>
  </si>
  <si>
    <t>7cf8aefa-792c-4cd7-bbbf-64744d86afb0</t>
  </si>
  <si>
    <t>Augmentation du prix de véhicule parraport à la carburant</t>
  </si>
  <si>
    <t>5125b619-017a-4ddb-9662-3290c2a39afe</t>
  </si>
  <si>
    <t>trop_cher stockage intemperies</t>
  </si>
  <si>
    <t>c45ae7d4-2035-44e8-a81c-3ecd4a39f4ca</t>
  </si>
  <si>
    <t>trop_cher stockage etat_route</t>
  </si>
  <si>
    <t>19dc2b07-850a-4728-a2e5-548cd7579b4e</t>
  </si>
  <si>
    <t>d804888c-a5e2-40da-89b5-1a163a249e93</t>
  </si>
  <si>
    <t>dc9d40ff-f1a6-4d61-a698-69fc227224ec</t>
  </si>
  <si>
    <t>dd590084-bcf4-440e-8568-5202600f8f63</t>
  </si>
  <si>
    <t>81329aa0-d2dc-4064-b4b3-907ba644ae2b</t>
  </si>
  <si>
    <t>trop_cher intemperies</t>
  </si>
  <si>
    <t>43b8cc28-1c3a-443e-8060-79825eff9226</t>
  </si>
  <si>
    <t>trop_cher indisponible intemperies</t>
  </si>
  <si>
    <t>0d6d5304-ae0f-42c9-a9e6-0e8aa8764c32</t>
  </si>
  <si>
    <t>intemperies trop_cher</t>
  </si>
  <si>
    <t>e92782af-081f-42af-8619-106c2c2ce1c4</t>
  </si>
  <si>
    <t>f865426b-68f1-4b01-bd00-49471fdefaca</t>
  </si>
  <si>
    <t>52af95f9-3536-43a9-b636-8ce54756b59b</t>
  </si>
  <si>
    <t>c653f725-48c7-4ae7-879d-784ee02861f2</t>
  </si>
  <si>
    <t>intemperies stockage</t>
  </si>
  <si>
    <t>cf426302-a88b-4583-aa2a-16c3501e5327</t>
  </si>
  <si>
    <t>dc828a8e-6c28-4a5c-a166-4130cfefe878</t>
  </si>
  <si>
    <t>alim_mais alim_haricot alim_arachide</t>
  </si>
  <si>
    <t>Le prix reste mais la quantité qui diminuent</t>
  </si>
  <si>
    <t>02310f50-1814-43e6-9600-c894f32ede42</t>
  </si>
  <si>
    <t>alim_haricot alim_arachide alim_mais</t>
  </si>
  <si>
    <t>aeb7e88a-dc45-4c05-8163-92600b8b77c6</t>
  </si>
  <si>
    <t>16f3f73b-9420-4e1b-9044-ff8c59af7e56</t>
  </si>
  <si>
    <t>4687ebe1-12d9-4b59-b480-405635614512</t>
  </si>
  <si>
    <t>effea610-dd53-4ac6-a394-108687933848</t>
  </si>
  <si>
    <t>efeea0d5-7abc-499e-a35e-13bff7f530b9</t>
  </si>
  <si>
    <t>7b81c8dd-a02f-42ec-8776-ba30abf29bc6</t>
  </si>
  <si>
    <t>aa5ff179-461b-4e24-952b-f7f327b7f16a</t>
  </si>
  <si>
    <t>59a8c8ad-91b9-4dfb-8e49-48363e7ea25d</t>
  </si>
  <si>
    <t>89760812-0300-4bc0-b73c-7c473165c8b8</t>
  </si>
  <si>
    <t>f4e0f770-1672-4e3a-b6c6-759298509f00</t>
  </si>
  <si>
    <t>5dec1cd7-e176-4bfd-98ad-0d695475f7a3</t>
  </si>
  <si>
    <t>a4ed8000-4bac-4d45-a6ee-342134d49e51</t>
  </si>
  <si>
    <t>50123ed4-47da-4e74-81c7-4140be945b70</t>
  </si>
  <si>
    <t>c8a3b0e7-f4ea-4871-9d39-5eb497b406c4</t>
  </si>
  <si>
    <t>collect:x3ovTtWoyohhQZ3i</t>
  </si>
  <si>
    <t>nfi_bidon alim_riz alim_sucre alim_sel alim_huile_vegetale wash_savon</t>
  </si>
  <si>
    <t>Cette n a pas de problème pour l approvisionnement</t>
  </si>
  <si>
    <t>d3ad6115-7db9-42ea-b5e4-d14ecaef8b67</t>
  </si>
  <si>
    <t>Malgré  les difficultés  de route il a quand Même  de stocks en reserve</t>
  </si>
  <si>
    <t>9f782c88-5598-4521-8383-312de0c67b64</t>
  </si>
  <si>
    <t>wash_savon alim_sel alim_sucre alim_riz</t>
  </si>
  <si>
    <t>9b9d053c-e804-4783-8330-d352cc3ab3e5</t>
  </si>
  <si>
    <t>nfi_pagne wash_seau</t>
  </si>
  <si>
    <t>Rien à signaler comme graviter pur cette boutique</t>
  </si>
  <si>
    <t>34655f35-66bb-4894-81b9-29f7ed482d0d</t>
  </si>
  <si>
    <t>alim_riz alim_sucre alim_sel wash_savon alim_huile_vegetale</t>
  </si>
  <si>
    <t>b29f707d-444e-4bbe-8c50-cd551d49c727</t>
  </si>
  <si>
    <t>nfi_bidon alim_sucre alim_sel alim_huile_vegetale wash_savon</t>
  </si>
  <si>
    <t>3a0b7bc5-518f-430a-ac15-985901b4bc53</t>
  </si>
  <si>
    <t>5009d5e2-2667-46a2-ba43-134821b945ce</t>
  </si>
  <si>
    <t>Réserve de stockage</t>
  </si>
  <si>
    <t>a2ef50df-06ba-479d-88d9-7ee17704d9d2</t>
  </si>
  <si>
    <t>Le problème  de carburant  rend les produits chers donc cette boutique  est handicap en huile de temps en temps</t>
  </si>
  <si>
    <t>0f9877a7-6668-4f80-89b8-72ec79bd5d16</t>
  </si>
  <si>
    <t>Un véhicule nous approvisionne chaque fois.donc pour les produits de temps en temps  nous  en avons mais chers vu les problèmes de carburants</t>
  </si>
  <si>
    <t>d30eaf81-af40-46ee-9248-a4d871bbdbde</t>
  </si>
  <si>
    <t>nfi_bidon alim_riz alim_sucre alim_sel alim_huile_vegetale wash_savon nfi_natte</t>
  </si>
  <si>
    <t>Pour la natte vu les condition de route le produit est souvent absent puisque j achete à  l extérieur</t>
  </si>
  <si>
    <t>44c1d66d-6e8a-4367-9aa1-f3ef31e213d9</t>
  </si>
  <si>
    <t>nfi_bidon nfi_natte alim_riz alim_sucre alim_sel alim_huile_vegetale wash_savon wash_theiere</t>
  </si>
  <si>
    <t>Cette boutique est alimentée à tout temps</t>
  </si>
  <si>
    <t>46c0a5b9-6bc3-480c-9ae5-7878db55923a</t>
  </si>
  <si>
    <t>La rareté des marchandises par rapport au coupeur de route</t>
  </si>
  <si>
    <t>db6d3d2a-9f33-44b3-a829-864c5eff6ae8</t>
  </si>
  <si>
    <t>Stockage suffisante</t>
  </si>
  <si>
    <t>64dc8bdf-a592-40a1-8898-7b83170430cc</t>
  </si>
  <si>
    <t>Produit de temps en temps en cours</t>
  </si>
  <si>
    <t>2add784f-33ee-4be1-bf5b-e9cc00ab1ca9</t>
  </si>
  <si>
    <t>Trop de dépense par rapport  à la mauvaise condition de route</t>
  </si>
  <si>
    <t>dd41b26f-6243-4037-b0cb-afcd99b93495</t>
  </si>
  <si>
    <t>Mauvaise état de route</t>
  </si>
  <si>
    <t>5506bb46-4b1a-4dce-92e5-00889634ecc6</t>
  </si>
  <si>
    <t>Trop de difficultés  pour le transport</t>
  </si>
  <si>
    <t>e08ac1c0-66c5-4c7b-be20-be6b1a8919bf</t>
  </si>
  <si>
    <t>On paye pour la réparation de forage en cas d abimation</t>
  </si>
  <si>
    <t>c8dd801a-193b-4c2e-b258-65446529057b</t>
  </si>
  <si>
    <t>Le fagot est permanent  dans la brouse mais cher à cause de la distance</t>
  </si>
  <si>
    <t>341f24ae-e549-41f1-b941-160176d56289</t>
  </si>
  <si>
    <t>nfi_pagne nfi_drap</t>
  </si>
  <si>
    <t>a31e6970-ba21-467d-8903-037185642c4d</t>
  </si>
  <si>
    <t>L eau n est pas gratuite parce que  sa recette permet sa réparation dans le cas d une animation  or de la présence d un organisme</t>
  </si>
  <si>
    <t>017430a8-60fe-4fa7-abaf-69b863bfa9b7</t>
  </si>
  <si>
    <t>pas_saison etat_route</t>
  </si>
  <si>
    <t>etat_route nsp</t>
  </si>
  <si>
    <t>Le commerçant s approvisionné dans la localité  mais les fournisseurs  ont des difficultés par rapport au transport et même  les coupeurs de route</t>
  </si>
  <si>
    <t>8dfde713-cbb7-45da-9832-233b5cc82990</t>
  </si>
  <si>
    <t>alim_mais alim_haricot alim_arachide alim_sel</t>
  </si>
  <si>
    <t>Certains  des produits de ce commerçant sont parfois rares et chers vu la saison et ce produit vient d une autre préfecture pour être revendu à celui ci  donc problème d insécurité  et de route</t>
  </si>
  <si>
    <t>49b1a29b-8731-4007-9d27-3ce5f4d41103</t>
  </si>
  <si>
    <t>C est la saison  de pluie et les travaux  champêtres empêchent les ouvriers de fabriquer le manioc cossete</t>
  </si>
  <si>
    <t>e4d1b959-5e32-4abc-806c-c3c408080cbc</t>
  </si>
  <si>
    <t>Travaux champêtre  regulier</t>
  </si>
  <si>
    <t>01f25cbd-8eae-45ae-9860-7b121645a32c</t>
  </si>
  <si>
    <t>alim_haricot alim_arachide alim_mais alim_sel</t>
  </si>
  <si>
    <t>Ce commerçant  a des produit qu il acquiert difficilement</t>
  </si>
  <si>
    <t>8319cfb2-f4fe-4aea-a5b5-f24b78429adb</t>
  </si>
  <si>
    <t>alim_arachide alim_mais alim_sel alim_haricot</t>
  </si>
  <si>
    <t>La rareté des produit,le transport rendent les produits chers</t>
  </si>
  <si>
    <t>38d760fe-040c-4e22-a189-5da99d30ff59</t>
  </si>
  <si>
    <t>Difficultés à avoir des produits ce qui provoque l augmentation des prix sur le marché</t>
  </si>
  <si>
    <t>553529e7-2e17-42a9-b221-3f5ad8e7afba</t>
  </si>
  <si>
    <t>Stockage régulier mais l achat est rare</t>
  </si>
  <si>
    <t>3276a0ca-50d1-49bc-baf3-d3db1bc6e2ee</t>
  </si>
  <si>
    <t>7a9b319a-3438-4e16-b72f-adf5003e25f6</t>
  </si>
  <si>
    <t>L achat des produit est rare vu la situations financière du pays</t>
  </si>
  <si>
    <t>60b9c4c7-9711-481f-a7ce-53a0e8403b01</t>
  </si>
  <si>
    <t>62df8dc6-62d0-4d78-a714-3a5c8fcc9590</t>
  </si>
  <si>
    <t>La vente d eau permet de payer le contrôleur et d acheter les pièces  de la pompe en cas d abimation</t>
  </si>
  <si>
    <t>a0429bdf-5955-494b-86fa-49410c9b0635</t>
  </si>
  <si>
    <t>90ba95c0-bda5-447b-9ce3-f46078fd59ad</t>
  </si>
  <si>
    <t>C est un forage gratuit parce que c est destiné  aux services des malades</t>
  </si>
  <si>
    <t>176e82d4-a32b-4f29-8112-f0ace8f9f21e</t>
  </si>
  <si>
    <t>8c339866-6cc2-44a6-922a-856c208b8213</t>
  </si>
  <si>
    <t>86be8d8c-c1ef-4d8a-90d7-68f07445acec</t>
  </si>
  <si>
    <t>Rien à signeler</t>
  </si>
  <si>
    <t>65c7b8e0-11b1-414c-a1f8-bbe857764237</t>
  </si>
  <si>
    <t>Le bois est en permanence  dans la brouse mais distant ,et dépourvu de moyen de transport (pousse )  les vendeurs  sont obligés  d augmenter  le prix qui est passé de 50f à 100fcfa</t>
  </si>
  <si>
    <t>deda8347-b8d9-4f24-bba3-141e6f60e8de</t>
  </si>
  <si>
    <t>Les tracasseries routières et douanes jouent un rôle nécessaire sur l augmentation  des marchandises</t>
  </si>
  <si>
    <t>962e3631-8b2d-4f90-b85a-0fec36618279</t>
  </si>
  <si>
    <t>Malgré  les tracasseries  et impôts  ce marchand préfère solder ces marchandises  afin d y retourner pour un autre achat</t>
  </si>
  <si>
    <t>03392776-20f4-4bee-af7f-6671c5218b57</t>
  </si>
  <si>
    <t>Le problème  de transport est très intense  dans cette  ville et l augmentation du prix de carburant  engendre la hausse des prix des marchandises</t>
  </si>
  <si>
    <t>ccd7f388-339a-41b8-b9ce-20bb5196d68f</t>
  </si>
  <si>
    <t>nfi_pagne nfi_drap nfi_natte wash_theiere wash_seau</t>
  </si>
  <si>
    <t>Les impôts et taxes augmentent les prix haussent aussi</t>
  </si>
  <si>
    <t>6727ff46-e66f-4d8a-8e95-81e0197e567a</t>
  </si>
  <si>
    <t>L éloignement des peuls rend la viande trop chère vu le transport  et les tracasseries, insécurité .</t>
  </si>
  <si>
    <t>ce4e5205-610c-41d6-b6f4-dfcbab17344f</t>
  </si>
  <si>
    <t>trop_cher insecurite_routes_arche absence_transport</t>
  </si>
  <si>
    <t>Même raisonnement que les autres bouchers</t>
  </si>
  <si>
    <t>7e66c885-8d04-4058-a4ab-8773efa93fe0</t>
  </si>
  <si>
    <t>insecurite_routes_arche absence_transport stockage trop_cher</t>
  </si>
  <si>
    <t>Les troupeaux sont  lointains et trop de tracasseries pour l achat et les bœufs sont chers</t>
  </si>
  <si>
    <t>80d5b6f7-06a5-4985-978d-824616d90a03</t>
  </si>
  <si>
    <t>Rachat</t>
  </si>
  <si>
    <t>Le rachat  des viandes auprès des bouchers pour  la vente est très chèr pour avoir un bénéfice comme les autres</t>
  </si>
  <si>
    <t>bbd46377-1c4d-4b4d-b7b3-88aa059917af</t>
  </si>
  <si>
    <t>Trop de travaux champêtre et manque de financement</t>
  </si>
  <si>
    <t>1726a108-f293-4741-bf5d-828589f98569</t>
  </si>
  <si>
    <t>Juste une vente pour le survie</t>
  </si>
  <si>
    <t>9cc18345-a644-49c5-8d0d-d72e26e60319</t>
  </si>
  <si>
    <t>alim_riz alim_haricot alim_sel alim_huile_vegetale wash_savon</t>
  </si>
  <si>
    <t>Rareté des clients</t>
  </si>
  <si>
    <t>Souvent on achète cher pour revendre ça ne marche pas comme au par avant</t>
  </si>
  <si>
    <t>7d471c8e-cb6c-4c19-9a4d-1687ef0baf00</t>
  </si>
  <si>
    <t>alim_arachide alim_manioc alim_riz alim_haricot</t>
  </si>
  <si>
    <t>Augmentation du prix de transport</t>
  </si>
  <si>
    <t>Par rapport au prix du carburant, le prix de transport a augmenté</t>
  </si>
  <si>
    <t>56c010fd-7728-41e7-b21e-6f6d1333f4dc</t>
  </si>
  <si>
    <t>alim_sel alim_huile_vegetale wash_savon</t>
  </si>
  <si>
    <t>Augmentation du prix de carburant</t>
  </si>
  <si>
    <t>4b185443-2679-4b5e-8a3b-40ddec1cf616</t>
  </si>
  <si>
    <t>5435b5aa-af36-4043-b391-8221b68cac8c</t>
  </si>
  <si>
    <t>Tous les éleveurs sont allés trop loin</t>
  </si>
  <si>
    <t>b8c2e598-a63b-4c45-992e-0b51cd1b9e64</t>
  </si>
  <si>
    <t>a7eb03db-a3c7-4dd0-8120-1ad5847b0d67</t>
  </si>
  <si>
    <t>nfi_bidon wash_theiere wash_seau</t>
  </si>
  <si>
    <t>Difficile de trouver le bidon de 20l, il y'a que le bidon de 25l</t>
  </si>
  <si>
    <t>50b06257-9ecc-47a7-888b-3195225ea39b</t>
  </si>
  <si>
    <t>trop_cher taxe_impots</t>
  </si>
  <si>
    <t>taxe_impots trop_cher</t>
  </si>
  <si>
    <t>Augmentation du prix de taxe</t>
  </si>
  <si>
    <t>34ec3b96-f4e5-40d4-b43e-223089bb5d0d</t>
  </si>
  <si>
    <t>d75b85a4-3d6e-4b53-b519-fbfc409dca41</t>
  </si>
  <si>
    <t>taxe_impots paiement</t>
  </si>
  <si>
    <t>b39e1a4f-9ae6-455f-b72f-abda9a373f16</t>
  </si>
  <si>
    <t>nfi_natte alim_sucre nfi_moustiquaire</t>
  </si>
  <si>
    <t>taxe_impots stockage</t>
  </si>
  <si>
    <t>Augmentation des prix de transport</t>
  </si>
  <si>
    <t>d261e59d-a88f-4b7a-9824-38fbf3b54a24</t>
  </si>
  <si>
    <t>c8675489-8672-4f20-8571-bcc1758d6f41</t>
  </si>
  <si>
    <t>b35cdd95-3d59-49f5-aa2d-5c31a711081e</t>
  </si>
  <si>
    <t>nfi_moustiquaire nfi_bidon wash_theiere alim_huile_vegetale</t>
  </si>
  <si>
    <t>Il y'a que les bidons de 25l sur le marché</t>
  </si>
  <si>
    <t>bc072fb9-bc8f-444f-8e95-bc917135cf9b</t>
  </si>
  <si>
    <t>Difficile de trouver les éleveurs</t>
  </si>
  <si>
    <t>5fd27ff5-be83-4418-86cb-880a8431e5f8</t>
  </si>
  <si>
    <t>Par rapport à l'arrivage de carburant</t>
  </si>
  <si>
    <t>Le prix n'est pas fixe</t>
  </si>
  <si>
    <t>112015c2-e024-4b6c-9241-2323e8913acd</t>
  </si>
  <si>
    <t>Rareté produits sur le marché</t>
  </si>
  <si>
    <t>indisponible pas_saison</t>
  </si>
  <si>
    <t>Rareté de produits, et augmentation de prix de transport</t>
  </si>
  <si>
    <t>e07b4233-ee10-4db6-b9b1-89806a0f2506</t>
  </si>
  <si>
    <t>Rareté de produits</t>
  </si>
  <si>
    <t>Rareté de produits sur le marché</t>
  </si>
  <si>
    <t>50561422-5814-4b8b-881d-c5e9032a34a3</t>
  </si>
  <si>
    <t>b711a19d-445d-4a36-bb45-8d9b13480704</t>
  </si>
  <si>
    <t>915e6784-a72a-4ac9-88b3-ac7ef9c8e2cc</t>
  </si>
  <si>
    <t>alim_arachide alim_mais</t>
  </si>
  <si>
    <t>Rareté des produits</t>
  </si>
  <si>
    <t>d453911e-fc36-4165-98ba-3ff26ddbfdcf</t>
  </si>
  <si>
    <t>c182375f-8e07-4172-aa70-0c02ff9f6c14</t>
  </si>
  <si>
    <t>alim_haricot alim_riz alim_arachide alim_sucre</t>
  </si>
  <si>
    <t>Par rapports au prix transport</t>
  </si>
  <si>
    <t>etat_route pas_saison</t>
  </si>
  <si>
    <t>Augmentation du prix par les grossistes</t>
  </si>
  <si>
    <t>Le marché est devenu trois chère</t>
  </si>
  <si>
    <t>9a27ee93-0bd6-43eb-863e-5ca4d8eea245</t>
  </si>
  <si>
    <t>alim_manioc alim_riz alim_haricot alim_arachide</t>
  </si>
  <si>
    <t>Le transport est devenu trop chère</t>
  </si>
  <si>
    <t>Le coût de transport est trop chère</t>
  </si>
  <si>
    <t>La rareté sur le marché et augmentation du prix de transport</t>
  </si>
  <si>
    <t>2c25faca-7a06-4bbe-b08c-4cc3a6dc1a69</t>
  </si>
  <si>
    <t>Les éleveurs ne sont disponible dans les zones d'élevage</t>
  </si>
  <si>
    <t>216d90eb-47f4-46f7-8b97-08f89f2c1be5</t>
  </si>
  <si>
    <t>Trop de taxe et le transport trop chère</t>
  </si>
  <si>
    <t>4fad0017-a544-4d64-889f-5d1ec266100b</t>
  </si>
  <si>
    <t>alim_sucre alim_sel alim_riz alim_huile_vegetale</t>
  </si>
  <si>
    <t>trop_cher paiement</t>
  </si>
  <si>
    <t>Faire beaucoup de plaidoyer pour avoir un marché surplace</t>
  </si>
  <si>
    <t>38a4f42d-3d09-4191-9399-11ccce61edaa</t>
  </si>
  <si>
    <t>Le bateau ne viennent pas régulièrement</t>
  </si>
  <si>
    <t>C'est le prix normal</t>
  </si>
  <si>
    <t>e12dcb26-41dc-4b36-a7e2-615fb1768d52</t>
  </si>
  <si>
    <t>C'est le seul bénéfice de huile végétale</t>
  </si>
  <si>
    <t>c12e36c5-7f56-4a7e-84a7-48368c7a0006</t>
  </si>
  <si>
    <t>96eeea24-b78f-45bf-8b91-0cb9b4f6f199</t>
  </si>
  <si>
    <t>nfi_marmite wash_theiere wash_seau</t>
  </si>
  <si>
    <t>32fbde36-e9f0-42b6-aa16-05c0bf5fbfc9</t>
  </si>
  <si>
    <t>Par rapport a la décision du gouvernement.</t>
  </si>
  <si>
    <t>Pas d'essence au station service</t>
  </si>
  <si>
    <t>2f9b3d79-d1c5-41a9-93a1-8acdc1ececf5</t>
  </si>
  <si>
    <t>nfi_pagne nfi_natte nfi_drap</t>
  </si>
  <si>
    <t>fc1f5879-f764-4e7b-a05a-3d8355d2bad8</t>
  </si>
  <si>
    <t>nfi_cuvette nfi_marmite nfi_bidon</t>
  </si>
  <si>
    <t>Le bidon de 20 l est rare</t>
  </si>
  <si>
    <t>85cc73e7-836e-40be-a995-7fb534798df1</t>
  </si>
  <si>
    <t>fe1893af-b54d-4967-95ca-315d77469dd8</t>
  </si>
  <si>
    <t>nfi_drap nfi_pagne nfi_natte</t>
  </si>
  <si>
    <t>Prix transport</t>
  </si>
  <si>
    <t>7573517b-ff68-424b-8841-9958a4989c32</t>
  </si>
  <si>
    <t>Rareté sur le marché</t>
  </si>
  <si>
    <t>Rareté sur le marché et augmentation du transport</t>
  </si>
  <si>
    <t>63e883a0-5858-446c-9825-721acb514a84</t>
  </si>
  <si>
    <t>Présence de carburant au station service</t>
  </si>
  <si>
    <t>0d6fe5e6-b443-4e14-9c87-68007a1c3a8a</t>
  </si>
  <si>
    <t>96082b05-be9f-485b-8d8b-8897cba5ebaa</t>
  </si>
  <si>
    <t>Par ce que acheminement n'est pas faciles</t>
  </si>
  <si>
    <t>0b877553-36cb-460a-ace5-2c7c52d3f91d</t>
  </si>
  <si>
    <t>alim_mais alim_riz</t>
  </si>
  <si>
    <t>Le prix de transport est trop chère</t>
  </si>
  <si>
    <t>d09a71a6-c573-4285-9293-603d2151aada</t>
  </si>
  <si>
    <t>Rareté de maïs sur le marché</t>
  </si>
  <si>
    <t>04b8520b-b241-4e6c-97e7-2d4c0d7d27f6</t>
  </si>
  <si>
    <t>alim_arachide alim_sel alim_riz</t>
  </si>
  <si>
    <t>Le prix à augmenter</t>
  </si>
  <si>
    <t>Produit disponible</t>
  </si>
  <si>
    <t>45b85b44-4dbb-4fe0-8274-48b155bb077b</t>
  </si>
  <si>
    <t>alim_sel alim_sucre</t>
  </si>
  <si>
    <t>Besoin de financement</t>
  </si>
  <si>
    <t>0572794f-1572-46e4-9e72-09ea0637d9b2</t>
  </si>
  <si>
    <t>nfi_cuvette alim_riz alim_arachide alim_sucre alim_sel wash_savon</t>
  </si>
  <si>
    <t>Produit rare</t>
  </si>
  <si>
    <t>d984252b-8db6-4761-a661-f623f3089c4e</t>
  </si>
  <si>
    <t>alim_huile_vegetale alim_manioc alim_sel alim_sucre alim_arachide wash_savon</t>
  </si>
  <si>
    <t>4fd7efef-37a3-4a4a-a687-52248cddeea5</t>
  </si>
  <si>
    <t>nfi_moustiquaire nfi_bidon nfi_pagne nfi_natte nfi_bache nfi_cuvette alim_huile_vegetale wash_savon wash_theiere wash_seau</t>
  </si>
  <si>
    <t>Construire la route pour faciliter le transport des marchandises</t>
  </si>
  <si>
    <t>83b7e156-7526-4c45-a37c-b93164a6a28c</t>
  </si>
  <si>
    <t>nfi_moustiquaire nfi_drap nfi_pagne wash_savon</t>
  </si>
  <si>
    <t>Difficulté d'écouler les produits et mauvais état des routes ne facilite pas l'activité.</t>
  </si>
  <si>
    <t>127ee97f-7164-449a-b87d-7da3a6f001b5</t>
  </si>
  <si>
    <t>collect:qn3syp3eARK6nU94</t>
  </si>
  <si>
    <t>alim_riz alim_arachide alim_sucre</t>
  </si>
  <si>
    <t>Parce que c'est  le moment de semence</t>
  </si>
  <si>
    <t>Mauvaise Etat de route</t>
  </si>
  <si>
    <t>d1fdc27a-701d-4fe4-b284-f3b8773bdbcc</t>
  </si>
  <si>
    <t>9366feed-5c18-4b82-b7b8-74a9ecf04884</t>
  </si>
  <si>
    <t>90ce9976-4f56-46d1-bfbe-81d6d9132343</t>
  </si>
  <si>
    <t>35537125-9587-49f2-a83f-28c107cf700f</t>
  </si>
  <si>
    <t>Le produit est abondant sur le marché</t>
  </si>
  <si>
    <t>b4ab1793-1eee-4756-9370-06f492643225</t>
  </si>
  <si>
    <t>Parce que nous sommes au moment de la saison des pluies</t>
  </si>
  <si>
    <t>0f8e5fd6-e398-4f4a-a1d9-f088f1bd9bf6</t>
  </si>
  <si>
    <t>8188e30a-984e-4eaa-98e1-f964e75cbb09</t>
  </si>
  <si>
    <t>b8d6c5c3-803d-47ca-96b3-5953a7c30e8d</t>
  </si>
  <si>
    <t>C'est 100 depuis le mois passé</t>
  </si>
  <si>
    <t>trop_cher indisponible</t>
  </si>
  <si>
    <t>Produit disponible sur le marché</t>
  </si>
  <si>
    <t>Nous voulons des appuis</t>
  </si>
  <si>
    <t>684360e1-a205-4aaf-93de-e09d17316ffb</t>
  </si>
  <si>
    <t>Il faut réhabiliter le route Bangassou -Bambari</t>
  </si>
  <si>
    <t>b338f599-5499-4df9-bd18-94d51f76c54d</t>
  </si>
  <si>
    <t>Il faut veillé sur l'axe Bangassou-Bambari</t>
  </si>
  <si>
    <t>6fb8c7a4-a9bc-4db9-a97b-9cd58dd42738</t>
  </si>
  <si>
    <t>Le prix de ce produit a augmenter et le problème de transport,c'est des effets nuisibles dans notre affaire.</t>
  </si>
  <si>
    <t>42ff897e-f498-4ea0-a889-a6454aec5183</t>
  </si>
  <si>
    <t>alim_huile_vegetale wash_savon</t>
  </si>
  <si>
    <t>Ce produit est suffisant pour le marché</t>
  </si>
  <si>
    <t>C'est l'infrastructure routière qui cause des problèmes.</t>
  </si>
  <si>
    <t>01612d03-e778-4cf0-bd15-91a69fc74408</t>
  </si>
  <si>
    <t>collect:LjVZMEYjbPmcxvdo</t>
  </si>
  <si>
    <t>Beaucoup  sur  marche</t>
  </si>
  <si>
    <t>01d0d635-b65e-4385-8f6b-f3adb6d90895</t>
  </si>
  <si>
    <t>Beaucoup sur  le marche</t>
  </si>
  <si>
    <t>intemperies etat_route</t>
  </si>
  <si>
    <t>d094fdc5-fa20-4ca8-a100-23a81df3aa79</t>
  </si>
  <si>
    <t>1e7719a6-5e27-400e-bdb7-51c21f89d393</t>
  </si>
  <si>
    <t>d887569e-6efe-4d82-a30c-2cbc93d4800d</t>
  </si>
  <si>
    <t>497d1bc5-8a01-426a-a961-baec94be8c31</t>
  </si>
  <si>
    <t>6bee6bc8-edae-4231-baf8-283b4ccbe76b</t>
  </si>
  <si>
    <t>Pas  beaucoup  sur le marche</t>
  </si>
  <si>
    <t>cc072dac-ae35-4914-887d-a7cea8157195</t>
  </si>
  <si>
    <t>0787ad93-6182-4b45-b241-aad1ce3548d3</t>
  </si>
  <si>
    <t>Pas  de clients</t>
  </si>
  <si>
    <t>intemperies absence_transport</t>
  </si>
  <si>
    <t>67c4778e-bdae-4b3b-85e9-2ddde5592a10</t>
  </si>
  <si>
    <t>e1c62115-4773-4091-a820-162e78b66687</t>
  </si>
  <si>
    <t>Y a pas  sur  le  marche</t>
  </si>
  <si>
    <t>b0fa76d4-b162-4023-8c11-371b098e9c09</t>
  </si>
  <si>
    <t>Problème  de  taxe</t>
  </si>
  <si>
    <t>intemperies etat_route fermeture_frontiere</t>
  </si>
  <si>
    <t>TCHAD</t>
  </si>
  <si>
    <t>b054af8c-26ae-461a-a5e0-83729c5e04ef</t>
  </si>
  <si>
    <t>34883d63-6623-4737-b0ed-0a0e750677a2</t>
  </si>
  <si>
    <t>Problème  de  qualite</t>
  </si>
  <si>
    <t>6a717b30-ffed-4bdb-a1ba-110925259744</t>
  </si>
  <si>
    <t>Mauvaise  qualite</t>
  </si>
  <si>
    <t>30b11696-266e-4e6e-b3d0-bdac1c7985b5</t>
  </si>
  <si>
    <t>Par rapport  au  manque  sur  le  marche</t>
  </si>
  <si>
    <t>4ff1c5d2-e101-4408-9a19-1aa8e6ff357f</t>
  </si>
  <si>
    <t>etat_route taxe_impots insecurite_routes_arche</t>
  </si>
  <si>
    <t>790a7128-4b05-45f0-a5ad-24e6a807d469</t>
  </si>
  <si>
    <t>PAS  CLIENT</t>
  </si>
  <si>
    <t>taxe_impots intemperies etat_route</t>
  </si>
  <si>
    <t>59751fde-c1dc-4433-adb4-0f168d083cf1</t>
  </si>
  <si>
    <t>Pas  beaucoup  sur  le  marche</t>
  </si>
  <si>
    <t>9edfaaa1-354b-48fb-bf0d-36243f9e37d3</t>
  </si>
  <si>
    <t>Pas  de  client</t>
  </si>
  <si>
    <t>bf0ebb7a-ec80-4c3a-8de5-c5c50eb03043</t>
  </si>
  <si>
    <t>ab93c369-c6a9-4c1a-a94c-bbcfbccf5040</t>
  </si>
  <si>
    <t>Beaucoup  sur  le  marche</t>
  </si>
  <si>
    <t>absence_transport etat_route taxe_impots</t>
  </si>
  <si>
    <t>de70e015-01dd-41a5-8443-be0acf2dde81</t>
  </si>
  <si>
    <t>Ya  n'as  beaucoup sur  marche</t>
  </si>
  <si>
    <t>etat_route taxe_impots intemperies</t>
  </si>
  <si>
    <t>a4e9ff9b-244b-4a37-bd67-e015a694d10c</t>
  </si>
  <si>
    <t>Beaucoup  sur  le marche</t>
  </si>
  <si>
    <t>fb5de59a-63d7-4c6b-8a13-f8c1df083f98</t>
  </si>
  <si>
    <t>d90764de-3611-4358-aebd-4d60b52e7855</t>
  </si>
  <si>
    <t>Manque des  clients</t>
  </si>
  <si>
    <t>etat_route insecurite_routes_arche taxe_impots intemperies</t>
  </si>
  <si>
    <t>d29a2e52-0ed3-44c1-8cfe-2dc4c79a333f</t>
  </si>
  <si>
    <t>16754e5f-17e1-4268-8d2c-1908a53043f1</t>
  </si>
  <si>
    <t>Manque</t>
  </si>
  <si>
    <t>stockage insecurite_routes_arche</t>
  </si>
  <si>
    <t>73d68215-f5a2-4095-97d1-5342012b62ae</t>
  </si>
  <si>
    <t>Problème de qualite</t>
  </si>
  <si>
    <t>intemperies insecurite_routes_arche</t>
  </si>
  <si>
    <t>61e218ef-6484-40ca-a2af-5a75eb76ddcd</t>
  </si>
  <si>
    <t>taxe_impots stockage absence_transport</t>
  </si>
  <si>
    <t>25aa61cd-826f-4ca6-bc2d-634413d48904</t>
  </si>
  <si>
    <t>Manque  sur  le marche</t>
  </si>
  <si>
    <t>taxe_impots stockage etat_route</t>
  </si>
  <si>
    <t>68d6edad-81b1-4eb0-962c-ce0715f1a9d8</t>
  </si>
  <si>
    <t>afdc9739-e843-4ca2-a0a1-7bb27d7e358d</t>
  </si>
  <si>
    <t>Pas  de  cleint</t>
  </si>
  <si>
    <t>stockage etat_route taxe_impots</t>
  </si>
  <si>
    <t>a5a3c2c0-cb27-4f8b-bf03-f05e96dba808</t>
  </si>
  <si>
    <t>Pas  sur le  marche</t>
  </si>
  <si>
    <t>096b045c-18e6-4390-9e67-c148a4d26bcd</t>
  </si>
  <si>
    <t>insecurite_routes_arche etat_route intemperies taxe_impots stockage</t>
  </si>
  <si>
    <t>3f1aa9d1-5d4b-4a78-86b3-0359705e5370</t>
  </si>
  <si>
    <t>5ae01406-f099-4913-812c-6a77dc808f79</t>
  </si>
  <si>
    <t>taxe_impots fermeture_frontiere etat_route</t>
  </si>
  <si>
    <t>6e27ab86-485d-4996-92e4-598ebb6fdb9b</t>
  </si>
  <si>
    <t>Periode</t>
  </si>
  <si>
    <t>66f3cea0-abf7-4064-8869-912e31c66acc</t>
  </si>
  <si>
    <t>Manque  des  moyens</t>
  </si>
  <si>
    <t>467e5a96-4b55-4fef-9a26-3376755ae6b3</t>
  </si>
  <si>
    <t>c115162a-c20f-4632-9ad1-7175f9a929d1</t>
  </si>
  <si>
    <t>fermeture_frontiere taxe_impots etat_route</t>
  </si>
  <si>
    <t>5e169ee0-42fc-4ff2-b7ed-9e73cb1dde5d</t>
  </si>
  <si>
    <t>Taxe</t>
  </si>
  <si>
    <t>taxe_impots intemperies etat_route insecurite_routes_arche</t>
  </si>
  <si>
    <t>3bd2d427-6446-4003-895b-dd06d01fc1e7</t>
  </si>
  <si>
    <t>Pas  beaucoup  sur  le marche</t>
  </si>
  <si>
    <t>ac174e96-d590-4ad5-93ee-45a3b7802892</t>
  </si>
  <si>
    <t>taxe_impots etat_route insecurite_routes_arche</t>
  </si>
  <si>
    <t>27cfa95e-7af7-48df-b839-bc5b7b511018</t>
  </si>
  <si>
    <t>9e89d234-b8b2-463c-a10d-5bead27e8c0a</t>
  </si>
  <si>
    <t>e62ef82e-2a55-4ac0-a127-a542e1118c25</t>
  </si>
  <si>
    <t>Problème  de taxe</t>
  </si>
  <si>
    <t>355dd9ae-d624-418c-9d8a-27cdf717d4c7</t>
  </si>
  <si>
    <t>etat_route insecurite_routes_arche absence_transport taxe_impots</t>
  </si>
  <si>
    <t>d4f93533-9cd2-4cf1-b0b4-e856e46e5bec</t>
  </si>
  <si>
    <t>taxe_impots etat_route insecurite_routes_arche absence_transport</t>
  </si>
  <si>
    <t>7a5f2ba6-45f8-4d14-9d81-4c8dd57e6542</t>
  </si>
  <si>
    <t>absence_transport etat_route stockage</t>
  </si>
  <si>
    <t>315e5695-c17e-4352-9fb9-f5c9f790509c</t>
  </si>
  <si>
    <t>2929bfdd-b65b-40b1-9ed3-129b811e9cc5</t>
  </si>
  <si>
    <t>paiement etat_route taxe_impots absence_transport</t>
  </si>
  <si>
    <t>dd237508-5b19-427c-b21a-d8fc6fc46a77</t>
  </si>
  <si>
    <t>01186eae-a74b-4e70-8b18-5cfda769b18a</t>
  </si>
  <si>
    <t>2c95f602-4184-4ef8-be8c-305a3e844030</t>
  </si>
  <si>
    <t>Problème  de  transport</t>
  </si>
  <si>
    <t>absence_transport taxe_impots etat_route</t>
  </si>
  <si>
    <t>79c03eb9-c645-4eef-a08e-e92b6ec26c53</t>
  </si>
  <si>
    <t>Pas  client</t>
  </si>
  <si>
    <t>absence_transport stockage taxe_impots etat_route</t>
  </si>
  <si>
    <t>c74be6ba-2f70-4f73-915a-f8b69ff8c5aa</t>
  </si>
  <si>
    <t>Problème  transport</t>
  </si>
  <si>
    <t>2a858a0e-80ff-481a-8beb-e0b189c158ee</t>
  </si>
  <si>
    <t>PROBLEME  DE TRANSPORT</t>
  </si>
  <si>
    <t>f0876fd0-33d6-460c-b64d-f41e86160e2c</t>
  </si>
  <si>
    <t>stockage taxe_impots absence_transport etat_route</t>
  </si>
  <si>
    <t>c9d2022b-184c-4868-84f9-eb78593bae1e</t>
  </si>
  <si>
    <t>546e7ca0-8a93-4443-95ee-6820f17287de</t>
  </si>
  <si>
    <t>4298d7dc-11bf-4133-b251-a019ea28b2ed</t>
  </si>
  <si>
    <t>etat_route fermeture_frontiere taxe_impots</t>
  </si>
  <si>
    <t>0bb94f9d-1a6d-41d7-b4a4-188f8bf34c80</t>
  </si>
  <si>
    <t>0eeca132-2438-4e7d-9531-8fb418d0498f</t>
  </si>
  <si>
    <t>fermeture_frontiere etat_route taxe_impots insecurite_routes_arche</t>
  </si>
  <si>
    <t>7160da30-4fad-4f7a-a62c-c67fe8e0f754</t>
  </si>
  <si>
    <t>fermeture_frontiere etat_route taxe_impots absence_transport</t>
  </si>
  <si>
    <t>5f1b6a46-7024-4e58-978a-82ab8fd4b6eb</t>
  </si>
  <si>
    <t>etat_route fermeture_frontiere taxe_impots absence_transport</t>
  </si>
  <si>
    <t>86309b29-e24e-4113-959d-525e857f9aae</t>
  </si>
  <si>
    <t>insecurite_routes_arche absence_transport etat_route</t>
  </si>
  <si>
    <t>04342ccb-76ad-48d5-bfc1-d20281324a71</t>
  </si>
  <si>
    <t>intemperies etat_route insecurite_routes_arche</t>
  </si>
  <si>
    <t>dfe2e97d-427e-490c-989c-c2564c3df348</t>
  </si>
  <si>
    <t>3a564e55-c55f-4d51-8413-dcd05cc470e6</t>
  </si>
  <si>
    <t>6b09cb6b-6430-49c9-afd2-249c9dfaa5f1</t>
  </si>
  <si>
    <t>73d065c3-551d-44da-8278-0e9fa0665cf6</t>
  </si>
  <si>
    <t>combustible_bois_chauffage alim_sel</t>
  </si>
  <si>
    <t>d41061e5-c4ab-4732-92cf-0fa35351ce54</t>
  </si>
  <si>
    <t>21106ec1-2f61-47b5-851b-7a13b84ca67d</t>
  </si>
  <si>
    <t>etat_route insecurite_routes_arche stockage</t>
  </si>
  <si>
    <t>40a4259d-c51e-4b1d-94cb-4647946d5dbe</t>
  </si>
  <si>
    <t>b621794e-3d53-436d-80fa-b69080cc1c31</t>
  </si>
  <si>
    <t>TAXE</t>
  </si>
  <si>
    <t>etat_route taxe_impots fermeture_frontiere</t>
  </si>
  <si>
    <t>cd013262-8fca-4b79-b76a-f9e41b5bc33c</t>
  </si>
  <si>
    <t>TRANSPORT</t>
  </si>
  <si>
    <t>insecurite_routes_arche taxe_impots fermeture_frontiere absence_transport</t>
  </si>
  <si>
    <t>dcdcaee0-c157-4124-aa29-a64e9b21a8da</t>
  </si>
  <si>
    <t>cd732512-c3ff-4aa4-a912-fe0e8560e375</t>
  </si>
  <si>
    <t>absence_transport insecurite_routes_arche etat_route taxe_impots</t>
  </si>
  <si>
    <t>2997a90d-7840-4186-a7c7-0aa6e61a4c35</t>
  </si>
  <si>
    <t>5b082194-4350-4a20-bcdd-8cf19ec68e46</t>
  </si>
  <si>
    <t>0eff8ec4-2450-4316-9f65-bde22f0e5b3a</t>
  </si>
  <si>
    <t>c5a4c2aa-cbe7-426f-af82-ea63eca17cff</t>
  </si>
  <si>
    <t>1f631090-278f-4818-bcda-228c057fd205</t>
  </si>
  <si>
    <t>1573aeb9-f763-470e-8c56-b08d847ace70</t>
  </si>
  <si>
    <t>c65a75bf-46ac-4cfd-b8df-db2da678e35a</t>
  </si>
  <si>
    <t>64328299-882b-4ebc-a0b2-ec066a4d6c9c</t>
  </si>
  <si>
    <t>689d4dab-9716-4403-912f-ad5359f2f385</t>
  </si>
  <si>
    <t>etat_route taxe_impots absence_transport</t>
  </si>
  <si>
    <t>95c3675a-1236-4530-8cad-8ee484f043d4</t>
  </si>
  <si>
    <t>a5dcd5ca-2730-40f1-9dc1-9b4b49d00bd5</t>
  </si>
  <si>
    <t>49106bea-2c31-4884-9d02-b11ed37a0e2e</t>
  </si>
  <si>
    <t>5b887851-8c13-4218-be13-04a000ad5da9</t>
  </si>
  <si>
    <t>7d42a8f5-f0ad-4060-b8bc-9aaae07628fe</t>
  </si>
  <si>
    <t>b5f71db6-9505-4737-9c8e-f4bb6c0d5632</t>
  </si>
  <si>
    <t>7a94886b-4686-44df-b16e-64b07c10a29d</t>
  </si>
  <si>
    <t>Route</t>
  </si>
  <si>
    <t>b6f61a2f-7c0d-44eb-ae9b-dbe8cd49b01b</t>
  </si>
  <si>
    <t>4b6343d4-f137-414f-a154-b1a46f90ecc4</t>
  </si>
  <si>
    <t>Pas client</t>
  </si>
  <si>
    <t>a9a4265d-3d6c-4371-8e98-dfd9b47b2fe6</t>
  </si>
  <si>
    <t>e7271df2-4ba6-4d9c-88e3-084a6df93134</t>
  </si>
  <si>
    <t>fermeture_frontiere etat_route insecurite_routes_arche taxe_impots</t>
  </si>
  <si>
    <t>c64ab7ee-b2d5-48e6-8011-227e7842a0c9</t>
  </si>
  <si>
    <t>2c5ec672-49ef-407d-8d3a-f685d6eabde6</t>
  </si>
  <si>
    <t>Pas de  client</t>
  </si>
  <si>
    <t>701617ee-6f30-4969-9d70-98ea884345f7</t>
  </si>
  <si>
    <t>02cb4437-f1e8-4c71-84b4-8243f40f590d</t>
  </si>
  <si>
    <t>collect:RPDmJugYtN424UCN</t>
  </si>
  <si>
    <t>Insécurité  puis la est impraticable</t>
  </si>
  <si>
    <t>e26534a9-3e21-4a00-b9ec-b036a09fa1b7</t>
  </si>
  <si>
    <t>Par rapport à  insécurité  sur la route.</t>
  </si>
  <si>
    <t>Le prix  de transport  son augmente par rapport  au prix  du carburant.</t>
  </si>
  <si>
    <t>93cca0ce-5127-4cc3-bdff-393a062dfd5a</t>
  </si>
  <si>
    <t>Augmentation de prix  de transport</t>
  </si>
  <si>
    <t>4afff4a3-082e-42c9-add5-90dfcbc5b574</t>
  </si>
  <si>
    <t>Par rapport  état de la route.</t>
  </si>
  <si>
    <t>etat_route insecurite_routes_arche intemperies</t>
  </si>
  <si>
    <t>Retard  de  causes par les transportaire.</t>
  </si>
  <si>
    <t>a8da0901-1325-45b3-a348-2865abbc0cc9</t>
  </si>
  <si>
    <t>Par rapport  à retard  de transport y compris insécurité.</t>
  </si>
  <si>
    <t>stockage pas_souhaite absence_transport</t>
  </si>
  <si>
    <t>État  de route  et insécurité sur la route.</t>
  </si>
  <si>
    <t>fc4453ef-e125-48fc-880c-9bf26299c91f</t>
  </si>
  <si>
    <t>Problème  de transport et insécurité</t>
  </si>
  <si>
    <t>fdd15d52-76bf-43fe-9a3e-308cc8abb74e</t>
  </si>
  <si>
    <t>Route est impraticable et insécurité.</t>
  </si>
  <si>
    <t>La route  est impraticable et insécurité  .</t>
  </si>
  <si>
    <t>9398397b-ac59-4df8-a22e-8af3656ee46d</t>
  </si>
  <si>
    <t>Distance  de la route  et insécurité  plus transport.</t>
  </si>
  <si>
    <t>63d05859-5b2d-4fec-b933-f1c5d1b1dc60</t>
  </si>
  <si>
    <t>insecurite_routes_arche etat_route paiement</t>
  </si>
  <si>
    <t>7effb4b8-a66f-46ef-ae13-23ece0d3af68</t>
  </si>
  <si>
    <t>Route  et insécurité</t>
  </si>
  <si>
    <t>Insécurité  augmentation  de prix du  carburant.</t>
  </si>
  <si>
    <t>da2a127c-802b-4262-8e23-349a7ec808ad</t>
  </si>
  <si>
    <t>Le prix  de transport  est  augmenté.</t>
  </si>
  <si>
    <t>Insécurité  sur la route.</t>
  </si>
  <si>
    <t>34a8d561-4402-4059-8bd0-741a1fc032da</t>
  </si>
  <si>
    <t>Augmentation de prix  de transport.</t>
  </si>
  <si>
    <t>insecurite_routes_arche etat_route relation_fournisseurs</t>
  </si>
  <si>
    <t>Braquage sur  la route.</t>
  </si>
  <si>
    <t>a9479435-ce3c-4d91-92ad-7431d75b306d</t>
  </si>
  <si>
    <t>La distance  de la route  et insécurité.</t>
  </si>
  <si>
    <t>insecurite_routes_arche etat_route pas_souhaite</t>
  </si>
  <si>
    <t>Augmentation des prix de carburant et insécurité.</t>
  </si>
  <si>
    <t>74dc10af-ed2a-4ac8-a0a6-27c720fdee64</t>
  </si>
  <si>
    <t>Transport  .</t>
  </si>
  <si>
    <t>Insécurité sur la route et même  augmentation de transport  .</t>
  </si>
  <si>
    <t>bd8e95bd-44a3-4b1f-8f7b-2aadbd505823</t>
  </si>
  <si>
    <t>Insécurité facteur numéro  et numéro 1 aussi  le prix  de transport.</t>
  </si>
  <si>
    <t>6a1aae25-3d80-4fec-932d-c752d50b6d90</t>
  </si>
  <si>
    <t>Distance  de la route  plus  le transport.</t>
  </si>
  <si>
    <t>8da1d450-b95f-41e7-858e-6d7d69eb8724</t>
  </si>
  <si>
    <t>Par rapport  la distance.</t>
  </si>
  <si>
    <t>Distance augmentation  de prix  ailleurs.</t>
  </si>
  <si>
    <t>7858c3a6-5e70-4fd2-bedc-cd1e1cf930ae</t>
  </si>
  <si>
    <t>Conditions de la route.</t>
  </si>
  <si>
    <t>7134b56c-b50c-47c4-82aa-1e3b9c49af41</t>
  </si>
  <si>
    <t>Conditions de route aussi  les taxes forfaitaire.</t>
  </si>
  <si>
    <t>Insécurité sur la route.</t>
  </si>
  <si>
    <t>1ba1db69-1dea-4e52-95fe-69b90d95cfcf</t>
  </si>
  <si>
    <t>Distance et aussi le prix  de transport.</t>
  </si>
  <si>
    <t>181a3183-0596-45b9-a711-2354d9b9689f</t>
  </si>
  <si>
    <t>Par rapport  au transport.</t>
  </si>
  <si>
    <t>2f6ebdb1-040d-42d0-a903-0d7b48b0d941</t>
  </si>
  <si>
    <t>etat_route absence_transport insecurite_routes_arche</t>
  </si>
  <si>
    <t>5bcb56c9-8225-4617-be1c-3d21171bd1b9</t>
  </si>
  <si>
    <t>Distance et aussi  taxes  forfaiture.</t>
  </si>
  <si>
    <t>Insécurité sur  la route et aussi  augmentation de prix  du  carburant.</t>
  </si>
  <si>
    <t>c0229168-18a6-4735-91e2-653509f20ee8</t>
  </si>
  <si>
    <t>Distance de  le transport.</t>
  </si>
  <si>
    <t>Insécurité et taxes  forfaiture.</t>
  </si>
  <si>
    <t>80771493-ba8f-4712-a4a9-45bfdb8d7b71</t>
  </si>
  <si>
    <t>Distance aussi le prix de transport.</t>
  </si>
  <si>
    <t>Insécurité  sur la route aussi les taxes.</t>
  </si>
  <si>
    <t>0775d6f9-8d11-40ea-b72f-67ca22cd80d2</t>
  </si>
  <si>
    <t>etat_route stockage insecurite_routes_arche</t>
  </si>
  <si>
    <t>État  de route  ne pas  bonne.</t>
  </si>
  <si>
    <t>3ce8e292-74b8-4c50-9b54-bf1f9b7ffba5</t>
  </si>
  <si>
    <t>Distance  aussi  y a pas des grands stocks   chez  nous.</t>
  </si>
  <si>
    <t>Insécurité sur la route aussi  les  taxes.</t>
  </si>
  <si>
    <t>ca8c4bc3-8ffa-4bd9-a6e6-d51398a22c6b</t>
  </si>
  <si>
    <t>Augmentation du carburant ça joue sur le transport.</t>
  </si>
  <si>
    <t>9dbbec49-5c36-4e2c-881a-7b543aa5adf6</t>
  </si>
  <si>
    <t>Distance aussi  taxes forfaitaire.</t>
  </si>
  <si>
    <t>316003f2-5f19-476f-823c-85d13da9eb54</t>
  </si>
  <si>
    <t>Problème de transport.</t>
  </si>
  <si>
    <t>1e71df87-adeb-43d1-8408-b317f40ed42c</t>
  </si>
  <si>
    <t>9df75906-f80c-432b-b1ed-44bd27bf143d</t>
  </si>
  <si>
    <t>aace823f-d596-4594-bf6a-d991c2c075da</t>
  </si>
  <si>
    <t>de06284b-120b-4c91-8ac0-a8e840cc869b</t>
  </si>
  <si>
    <t>trop_cher insecurite_routes_arche etat_route</t>
  </si>
  <si>
    <t>6b1e707b-02c3-4fcd-862e-e8d58189ffec</t>
  </si>
  <si>
    <t>82e9935f-9966-4e34-a7df-a980f3576d69</t>
  </si>
  <si>
    <t>Distance aussi le transport.</t>
  </si>
  <si>
    <t>Insécurité  braquage et augmentation  de prix de transport.</t>
  </si>
  <si>
    <t>0d3b189c-4b8f-4347-9c76-0e661a138fad</t>
  </si>
  <si>
    <t>Distance  et taxes forfaitaire.</t>
  </si>
  <si>
    <t>Insécurité sur la route et taxes forfaitaire.</t>
  </si>
  <si>
    <t>12b1179a-60ae-40e6-83c8-9b4649c88598</t>
  </si>
  <si>
    <t>Distance  et aussi  augmentation de prix  de transport.</t>
  </si>
  <si>
    <t>Insécurité et taxes  forfaitaire.</t>
  </si>
  <si>
    <t>18450e3e-2eff-4088-9651-7682f9f2ecce</t>
  </si>
  <si>
    <t>La présentement impraticables.</t>
  </si>
  <si>
    <t>Insécurité facteur numéro 1 aussi transport.</t>
  </si>
  <si>
    <t>174f61db-1ffd-4955-87fc-37f889dc10d3</t>
  </si>
  <si>
    <t>Augmentation de prix de carburant et insécurité.</t>
  </si>
  <si>
    <t>insecurite_routes_arche etat_route trop_cher paiement</t>
  </si>
  <si>
    <t>Nos n’à des usine pour fabriquer des chose tout viennent  de étrange.</t>
  </si>
  <si>
    <t>f754b1c5-8903-4db6-b7e8-e5b1850942ce</t>
  </si>
  <si>
    <t>Transport et aussi le taxes.</t>
  </si>
  <si>
    <t>Insécurité transport aussi  .</t>
  </si>
  <si>
    <t>1d98f3f5-2e50-4f6b-abe7-4b40fedd64fb</t>
  </si>
  <si>
    <t>Augmentation de prix sur marché.</t>
  </si>
  <si>
    <t>Insécurité aussi la route est impraticable.</t>
  </si>
  <si>
    <t>2c80bb36-43f5-4034-840b-1ff399d8d987</t>
  </si>
  <si>
    <t>Distance prix de transport.</t>
  </si>
  <si>
    <t>insecurite_routes_arche etat_route absence_transport stockage</t>
  </si>
  <si>
    <t>Augmentation de prix de transport et insécurité.</t>
  </si>
  <si>
    <t>02be05e9-fd66-48f0-b3aa-c3bf74765394</t>
  </si>
  <si>
    <t>Nous sommes au saison de pluie donc problème de transport.</t>
  </si>
  <si>
    <t>Comme ça vient d’un autre villes problème de transport aussi taxes.</t>
  </si>
  <si>
    <t>4cc1cd3a-8445-4137-9c29-d3fef9be46de</t>
  </si>
  <si>
    <t>Coup de transport.</t>
  </si>
  <si>
    <t>Transport et insécurité aussi  le taxes.</t>
  </si>
  <si>
    <t>cb7630b3-6743-44c9-a382-be60e6ecd116</t>
  </si>
  <si>
    <t>Problème de insécurité</t>
  </si>
  <si>
    <t>pas_saison stockage indisponible</t>
  </si>
  <si>
    <t>39a13299-98ba-42f1-bad3-2cf0daa34ecc</t>
  </si>
  <si>
    <t>pas_saison stockage taxe_impots</t>
  </si>
  <si>
    <t>1dcf3d30-7e0d-4225-a4a1-1dd7c90a3a52</t>
  </si>
  <si>
    <t>Problème de insécurité qui fait  que ces produits son cher sur  le marché.</t>
  </si>
  <si>
    <t>300103f1-f4b8-437f-a91d-9393ccf41c28</t>
  </si>
  <si>
    <t>d1350ad9-e4fc-4e7f-993d-8b3d71a936ac</t>
  </si>
  <si>
    <t>060a3f02-ecc4-4b7c-bc7c-b376f5006d4e</t>
  </si>
  <si>
    <t>f96e9bfa-e60c-46fe-a0a8-1d8f9a2717c2</t>
  </si>
  <si>
    <t>Problème de  transport.</t>
  </si>
  <si>
    <t>d35e5400-4321-4f30-98d1-fed78f448108</t>
  </si>
  <si>
    <t>0f856631-758f-41c8-a919-f17548953d14</t>
  </si>
  <si>
    <t>Transport et insécurité.</t>
  </si>
  <si>
    <t>72120dd4-6d32-4dec-828f-cfda4f4fa300</t>
  </si>
  <si>
    <t>661f3230-db96-4d35-9b13-0c94c3929ab8</t>
  </si>
  <si>
    <t>Nous sommes saison de pluie ça fait que le prix augmente.</t>
  </si>
  <si>
    <t>paiement stockage</t>
  </si>
  <si>
    <t>760cadba-f2f9-4ae2-bcfe-e11e1dc916bd</t>
  </si>
  <si>
    <t>7a32667a-2346-4c90-9fdc-d77dc9385e6d</t>
  </si>
  <si>
    <t>41316634-b739-4bc7-810b-1dbba4a67fc3</t>
  </si>
  <si>
    <t>Nous  sommes au saison de pluie.</t>
  </si>
  <si>
    <t>7c4f0479-68cd-465b-b19e-ba6174c68504</t>
  </si>
  <si>
    <t>stockage trop_cher</t>
  </si>
  <si>
    <t>ea2e0417-fca9-49d9-bf6e-ae8114dc2057</t>
  </si>
  <si>
    <t>Nous sommes  moments de semences.</t>
  </si>
  <si>
    <t>b7d4a797-abae-4337-8e58-9a8a0676d887</t>
  </si>
  <si>
    <t>Moment de semences.</t>
  </si>
  <si>
    <t>stockage trop_cher pas_saison</t>
  </si>
  <si>
    <t>a1396f20-5849-415d-a688-b48f76a02e35</t>
  </si>
  <si>
    <t>trop_cher stockage pas_saison</t>
  </si>
  <si>
    <t>4f039bc9-877c-4f1c-8bf2-1ce6f779b22e</t>
  </si>
  <si>
    <t>3bbdfad0-d711-4ac7-a6d1-112f20aa0f8b</t>
  </si>
  <si>
    <t>34718522-f280-4d19-a04e-c669bb21003a</t>
  </si>
  <si>
    <t>e8176cd8-ed95-4d27-a3ce-a34cb5f9d11d</t>
  </si>
  <si>
    <t>stockage etat_route insecurite_routes_arche trop_cher</t>
  </si>
  <si>
    <t>da8c09b2-1d28-43ec-a569-9d1cbebe3ae3</t>
  </si>
  <si>
    <t>2878f2e8-75a0-4b14-bd4c-9aaec20b83fc</t>
  </si>
  <si>
    <t>trop_cher etat_route insecurite_routes_arche</t>
  </si>
  <si>
    <t>015c22ac-ebb2-403f-9262-0d9c25ca1605</t>
  </si>
  <si>
    <t>f79fde64-7a59-4d14-aa22-29e0c9c370d5</t>
  </si>
  <si>
    <t>Transport.</t>
  </si>
  <si>
    <t>02c36cf8-64ff-4e2a-aa24-a7f682f56af9</t>
  </si>
  <si>
    <t>Transport et  insécurité.</t>
  </si>
  <si>
    <t>b8b7a84a-51b4-47c2-b442-d5b97d9ea949</t>
  </si>
  <si>
    <t>040adde6-245c-4136-8ce1-ffbc0cb2baa6</t>
  </si>
  <si>
    <t>d7014ac8-96b3-41fc-b5ab-fe99f71655f7</t>
  </si>
  <si>
    <t>ed9ab96a-c73f-488f-b151-b00350ccf7eb</t>
  </si>
  <si>
    <t>71d0836a-858f-4d5e-be88-6970d1d8d718</t>
  </si>
  <si>
    <t>d5f8090a-7d80-4368-a020-fd99f7dbe4d4</t>
  </si>
  <si>
    <t>f7206f17-92e8-4fe6-8eaf-056f5a038bcc</t>
  </si>
  <si>
    <t>trop_cher relation_fournisseurs</t>
  </si>
  <si>
    <t>a7b91b91-461d-446e-b2f6-e312adf0af93</t>
  </si>
  <si>
    <t>20dc1db0-142c-4c4f-a6a7-23ab533d99b8</t>
  </si>
  <si>
    <t>571dfe75-6909-413e-9ad8-258f2d76b477</t>
  </si>
  <si>
    <t>878fef0e-9215-40f0-927d-2682dd18d4aa</t>
  </si>
  <si>
    <t>etat_route insecurite_routes_arche trop_cher stockage</t>
  </si>
  <si>
    <t>4cf4cba3-8589-4633-9ed6-9e7d262dd629</t>
  </si>
  <si>
    <t>d619e0bf-804f-4634-9239-f7a9a9fe8039</t>
  </si>
  <si>
    <t>d8214d5e-2ad5-49d8-b233-aafeaecc5b82</t>
  </si>
  <si>
    <t>34a1f4eb-73ae-474d-8c1e-a5cc731ca62a</t>
  </si>
  <si>
    <t>2699d340-4b8c-490f-942e-9c9cb70340d5</t>
  </si>
  <si>
    <t>30540eb3-eda4-4eb6-9aa6-90dfaf4c8252</t>
  </si>
  <si>
    <t>insecurite_routes_arche etat_route stockage trop_cher</t>
  </si>
  <si>
    <t>50055c5f-be13-4099-b801-54c7102818ad</t>
  </si>
  <si>
    <t>ff23727a-cb88-4e7b-9df2-4ed86a2b6188</t>
  </si>
  <si>
    <t>8fb8e4f4-c02c-434c-8018-659b3fb23d69</t>
  </si>
  <si>
    <t>fd9de874-012b-4733-8d2c-54718e0a8e89</t>
  </si>
  <si>
    <t>6390a2eb-cf1d-4f14-9af0-02b96d5008ea</t>
  </si>
  <si>
    <t>40e79f84-fbfb-43c4-b8f3-e3a465139d67</t>
  </si>
  <si>
    <t>faca1f3b-3e8c-4749-a5bf-00be10bb6377</t>
  </si>
  <si>
    <t>22723cf8-ea97-433c-b431-64a19a3197fa</t>
  </si>
  <si>
    <t>fc85166b-3455-4225-897d-7eb7ee9b470e</t>
  </si>
  <si>
    <t>78d04285-aa01-4787-89ee-754e5a7a4998</t>
  </si>
  <si>
    <t>8d0700a6-d4f6-48e8-959d-b25eb94bf7d0</t>
  </si>
  <si>
    <t>3fb569d6-716f-4c32-8179-3153a34dfe80</t>
  </si>
  <si>
    <t>3f2e09f8-6d38-4a3e-8f75-d7a15baac10e</t>
  </si>
  <si>
    <t>Insécurité qui règne dans  la brousse .</t>
  </si>
  <si>
    <t>20074de4-271a-4294-adbe-1bef1871c5ed</t>
  </si>
  <si>
    <t>Insécurité dans la brousse.</t>
  </si>
  <si>
    <t>ccbaea21-2307-46e2-996f-87db00e7565c</t>
  </si>
  <si>
    <t>d5a37aa3-3932-44cc-a42b-f33a20ffca8b</t>
  </si>
  <si>
    <t>82ad4b4d-6a2c-4500-bed7-68c48cbf044a</t>
  </si>
  <si>
    <t>0476999b-1672-4385-a5de-905e34c7378d</t>
  </si>
  <si>
    <t>b5a8ab7e-bade-4edf-bc41-21cee084a06f</t>
  </si>
  <si>
    <t>108d344f-1500-41b6-a7b0-1812e9df6ba1</t>
  </si>
  <si>
    <t>58c28b7c-88d9-4062-aa75-6a8e1b0e5867</t>
  </si>
  <si>
    <t>35f5d941-b8bb-4e06-aa7b-6a2066bc88f1</t>
  </si>
  <si>
    <t>f0655714-dcdc-442c-8485-1559a64c04aa</t>
  </si>
  <si>
    <t>5acf92a1-6016-48d7-9167-96440b3de8d3</t>
  </si>
  <si>
    <t>7835f249-09f9-4d77-968a-e10d246d3f01</t>
  </si>
  <si>
    <t>a61ad1e3-540d-49bb-b1bb-f662cf73c2dc</t>
  </si>
  <si>
    <t>44d19225-7d67-4882-af2d-a3a740fe98d9</t>
  </si>
  <si>
    <t>nfi_moustiquaire nfi_bidon nfi_drap nfi_pagne nfi_natte nfi_bache nfi_marmite nfi_cuvette alim_riz alim_haricot alim_sucre alim_sel alim_huile_vegetale wash_savon wash_theiere wash_seau combustible_essence</t>
  </si>
  <si>
    <t>f8dc5323-da4f-45a9-9e8e-083b07c03ea6</t>
  </si>
  <si>
    <t>d89867ba-2d31-4ccf-b236-d44eb62e2b44</t>
  </si>
  <si>
    <t>nfi_moustiquaire nfi_bidon nfi_drap nfi_pagne nfi_natte nfi_bache nfi_marmite nfi_cuvette alim_riz alim_haricot alim_sucre alim_sel alim_huile_vegetale wash_theiere wash_seau combustible_essence wash_savon</t>
  </si>
  <si>
    <t>feb09aac-a92a-4d65-8186-6f47b55047fe</t>
  </si>
  <si>
    <t>877a8001-18fa-422b-8d4f-511394d3cdd8</t>
  </si>
  <si>
    <t>nfi_moustiquaire nfi_bidon nfi_drap nfi_pagne nfi_natte nfi_bache nfi_marmite nfi_cuvette alim_riz alim_sucre alim_sel alim_huile_vegetale wash_savon wash_seau combustible_essence alim_haricot wash_theiere</t>
  </si>
  <si>
    <t>b6daa1d1-89bf-498a-b299-49240182ddc8</t>
  </si>
  <si>
    <t>2fe30b7f-2b5d-4705-9969-129694889452</t>
  </si>
  <si>
    <t>36bca590-790b-44bc-975e-6d7f0991df98</t>
  </si>
  <si>
    <t>72989ea3-5e24-46e7-b97a-35b48a3f6f0c</t>
  </si>
  <si>
    <t>03d696d5-e9cf-45c8-9ffd-7137e3464b4f</t>
  </si>
  <si>
    <t>b19c64ee-8a6b-48dd-9200-74f6da879e46</t>
  </si>
  <si>
    <t>a175b11d-3bb9-4623-aad6-b8e6c326062b</t>
  </si>
  <si>
    <t>11f45eed-2867-47f4-82bb-dad7bfe72b4e</t>
  </si>
  <si>
    <t>7a02161f-d916-4bd0-b8af-392a293bcba7</t>
  </si>
  <si>
    <t>1c1e9103-6565-4693-8ca4-501832bba460</t>
  </si>
  <si>
    <t>2ba47b5d-93fd-42b5-9a84-33e2c4ebc5fd</t>
  </si>
  <si>
    <t>c33c262b-7548-4055-b90d-cc3e2903cf05</t>
  </si>
  <si>
    <t>23f76f80-0155-4f65-b67d-cfff78345e71</t>
  </si>
  <si>
    <t>69a15764-a0dc-4642-a466-831acbafa9c6</t>
  </si>
  <si>
    <t>30738fbc-a03c-4b2c-b171-6189c9b19ad8</t>
  </si>
  <si>
    <t>1f6f805a-5175-432a-9c89-aeeb442434c9</t>
  </si>
  <si>
    <t>982a24d9-9560-4bf2-845f-13f47a5e603c</t>
  </si>
  <si>
    <t>alim_mais alim_arachide</t>
  </si>
  <si>
    <t>68c9266c-a23b-4a86-ae86-319411018e89</t>
  </si>
  <si>
    <t>9c184575-fb0e-4386-a3bc-b261e2409075</t>
  </si>
  <si>
    <t>10843c9f-28e8-4d77-818f-8f47a6b4566a</t>
  </si>
  <si>
    <t>7cc5e51b-7c45-4632-9d9a-8d1d31de624d</t>
  </si>
  <si>
    <t>ee.humanitarianresponse.info:FGvscLr8IJFIrEc7</t>
  </si>
  <si>
    <t>Par ce que le produit est disponible chez le fournisseur et les commerçants ont constaté l'arrivée de ces produits par les trafiquants congolais.</t>
  </si>
  <si>
    <t>Les produits existent sur le marché sécondaire, mais la fréquentation est timide.</t>
  </si>
  <si>
    <t>03697d8b-103d-457d-84cd-7ea4d3a86374</t>
  </si>
  <si>
    <t>Insécurité sur les routes y compris la fermeture d'une frontière Sud-Soudanaise par leurs autorités.</t>
  </si>
  <si>
    <t>Sud-Soudan</t>
  </si>
  <si>
    <t>Après les acrochages qui avaient opposés les Milices ANI KPI GBE et les UPC à Bambouti, la frontière Sud-soudanaise était fermé automatiquement. C'est ce qui à la cause de hausse des prix de certains produits importés via ce pays.</t>
  </si>
  <si>
    <t>ce2e30dd-45b5-4eb5-bf7d-23c82e1aba39</t>
  </si>
  <si>
    <t>nfi_moustiquaire nfi_bidon nfi_drap nfi_pagne nfi_marmite nfi_cuvette alim_sucre alim_sel wash_savon wash_seau combustible_essence</t>
  </si>
  <si>
    <t>Absence de moyen de trasport.</t>
  </si>
  <si>
    <t>Le varie selon la qualité des drap.</t>
  </si>
  <si>
    <t>Le prix varie selon les qualités de pagnes.</t>
  </si>
  <si>
    <t>Le produits est rare sur le marché et voire indisponible chez les fournisseurs..</t>
  </si>
  <si>
    <t>insecurite_routes_arche etat_route absence_transport intemperies indisponible taxe_impots</t>
  </si>
  <si>
    <t>Par ce que le produit devient rare sur les marchés de la place.</t>
  </si>
  <si>
    <t>insecurite_routes_arche etat_route fermeture_frontiere intemperies</t>
  </si>
  <si>
    <t>Le produit est indisponible chz les fournisseurs.</t>
  </si>
  <si>
    <t>f3b0ea1b-7ebf-4756-aeac-ac9a544dd503</t>
  </si>
  <si>
    <t>alim_manioc combustible_bois_chauffage wash_eau</t>
  </si>
  <si>
    <t>abd4e051-2bb9-4301-a152-14925b49277a</t>
  </si>
  <si>
    <t>01b389d7-5d11-4375-bd8f-ebca0370c50f</t>
  </si>
  <si>
    <t>alim_arachide alim_huile_vegetale</t>
  </si>
  <si>
    <t>Le produit est indisponible chez les fournisseurs.</t>
  </si>
  <si>
    <t>insecurite_routes_arche etat_route fermeture_frontiere absence_transport taxe_impots</t>
  </si>
  <si>
    <t>L'huile devient très rare sur les marchés à cause de l'insécurité grandissante entre les frontières centrafricano-Sud-soudanaise par les autorités Sud-soudanaises.</t>
  </si>
  <si>
    <t>596d7c50-1515-4550-b1ae-e929567e8980</t>
  </si>
  <si>
    <t>alim_manioc alim_riz alim_haricot alim_huile_vegetale</t>
  </si>
  <si>
    <t>Le prix varie selon le prix d'achat chez le fournisseur.</t>
  </si>
  <si>
    <t>L'insécurité est grandissante sur axe Obo-Bambouti avec la frontière Sud-Soudanaise.</t>
  </si>
  <si>
    <t>f9d94837-71e7-4dd8-8695-b4f1216bddea</t>
  </si>
  <si>
    <t>alim_manioc alim_riz</t>
  </si>
  <si>
    <t>Le produit est disponible en quantité suffisante chez les fournisseurs.</t>
  </si>
  <si>
    <t>Le riz est disponible sur les marchés de la place.</t>
  </si>
  <si>
    <t>891d7f0c-5d43-44d8-809d-4b0b50a03d05</t>
  </si>
  <si>
    <t>alim_haricot alim_arachide alim_sel alim_huile_vegetale</t>
  </si>
  <si>
    <t>Par ce que la frontière Sud-Soudanaise est fermée.</t>
  </si>
  <si>
    <t>505439d1-2cd3-406d-ac20-4b54732b9de2</t>
  </si>
  <si>
    <t>alim_riz alim_arachide alim_huile_vegetale</t>
  </si>
  <si>
    <t>Le produit est très disponible sur le marché actuellement grâce à l'arrivée des trafiquants de la même sous préfecture.</t>
  </si>
  <si>
    <t>Indisponibilité de ces produits chez les fournisseurs dû à l'insécurité grandissante dans la zone.</t>
  </si>
  <si>
    <t>dcb5a38d-0ada-4b52-8c7a-a815042f36a8</t>
  </si>
  <si>
    <t>alim_manioc alim_sel</t>
  </si>
  <si>
    <t>f1e9a792-8bd2-4237-93a1-5784bc016efb</t>
  </si>
  <si>
    <t>alim_haricot alim_sel</t>
  </si>
  <si>
    <t>ab28182f-b9f8-4b1e-a974-82b95d13004d</t>
  </si>
  <si>
    <t>nfi_bidon alim_sucre wash_savon combustible_bois_chauffage combustible_essence wash_eau</t>
  </si>
  <si>
    <t>C'est le prix actuel des bidon de 20L sur les marchés de la place.</t>
  </si>
  <si>
    <t>Le prix a augmenté par rapport aux tensions sécuritaires instables dans la zone.</t>
  </si>
  <si>
    <t>L'eau est payée mensuellement à 100f au forage pour un ménage.</t>
  </si>
  <si>
    <t>1ae414f7-5bea-4752-bf03-692e4ff825c9</t>
  </si>
  <si>
    <t>nfi_moustiquaire nfi_bidon nfi_drap nfi_pagne nfi_natte nfi_cuvette alim_sucre combustible_bois_chauffage combustible_essence wash_eau</t>
  </si>
  <si>
    <t>Le prix dépend du prix d'achat chez les fournisseurs.</t>
  </si>
  <si>
    <t>Il y a baisse de prix des bidons chez les fournisseurs.</t>
  </si>
  <si>
    <t>Par rapport à l'indisponibilité de ces produits chez les fournisseurs.</t>
  </si>
  <si>
    <t>Le prix a considérablement augmenté chez les fournisseurs.</t>
  </si>
  <si>
    <t>Le produit est rare un peu partout sur les marchés.</t>
  </si>
  <si>
    <t>89b6fc0e-3e94-4c56-bd76-fbfc751b1b02</t>
  </si>
  <si>
    <t>nfi_drap nfi_pagne combustible_essence</t>
  </si>
  <si>
    <t>Le prix varie selon les qualités des draps.</t>
  </si>
  <si>
    <t>8aa8bed2-b5f2-4b0b-a5c8-03ec47e03cd9</t>
  </si>
  <si>
    <t>nfi_bidon wash_savon wash_seau</t>
  </si>
  <si>
    <t>C'est le prix des bidons sur le marché</t>
  </si>
  <si>
    <t>87440617-4010-459a-a5b8-77dab29e19dc</t>
  </si>
  <si>
    <t>nfi_drap nfi_marmite alim_sucre</t>
  </si>
  <si>
    <t>le produit dévient rare sur le marché ce qui fait appliqué la loi de l'offre et de la demande.</t>
  </si>
  <si>
    <t>insecurite_routes_arche etat_route fermeture_frontiere absence_transport intemperies taxe_impots</t>
  </si>
  <si>
    <t>12fb4385-cd68-4708-b6a9-77c6f63e3c37</t>
  </si>
  <si>
    <t>nfi_moustiquaire nfi_bidon nfi_drap nfi_cuvette alim_sucre combustible_bois_chauffage combustible_essence wash_eau</t>
  </si>
  <si>
    <t>La demande est plus que l'offre.</t>
  </si>
  <si>
    <t>L'offre est plus grande que la demande.</t>
  </si>
  <si>
    <t>Par ce que le produit est rare sur le marché.</t>
  </si>
  <si>
    <t>Le prix mensuel du frais de forage est de 500F.</t>
  </si>
  <si>
    <t>df4286fb-7a6d-4f12-ac84-8cd5f90ae452</t>
  </si>
  <si>
    <t>nfi_pagne nfi_marmite nfi_cuvette wash_savon wash_seau</t>
  </si>
  <si>
    <t>Le prix a considérablement augmenté chez les vendeurs.</t>
  </si>
  <si>
    <t>C'est le prix actuel sur le marché de la place.</t>
  </si>
  <si>
    <t>02ffab8d-810a-489b-a93e-2c97b1d1bcf5</t>
  </si>
  <si>
    <t>nfi_moustiquaire nfi_marmite wash_savon wash_seau combustible_bois_chauffage wash_eau</t>
  </si>
  <si>
    <t>C'est le prix actuel sur les marchés d'Obo.</t>
  </si>
  <si>
    <t>C'est le prix sur les marchés de la place.</t>
  </si>
  <si>
    <t>cee7c35e-36d9-4a31-bf18-3d2c62e0c804</t>
  </si>
  <si>
    <t>nfi_natte nfi_cuvette wash_seau</t>
  </si>
  <si>
    <t>C'est partout sur les marchés de la place.</t>
  </si>
  <si>
    <t>Le prix a considérablement augmenté selon la loi du marché.</t>
  </si>
  <si>
    <t>C'est le valable actuellement sur le marché selon les marchands de la place.</t>
  </si>
  <si>
    <t>f262d1a8-4e87-40f0-85af-bc178a4c2b22</t>
  </si>
  <si>
    <t>Le prix varie selon la quantité de litre de thiéière.</t>
  </si>
  <si>
    <t>497f2a67-9688-4ce7-ba75-ac6b4aa90ecf</t>
  </si>
  <si>
    <t>679388ed-b1e2-4e03-af6f-5e877e79f64f</t>
  </si>
  <si>
    <t>Le produit dévient rare sur les marchés de la place.</t>
  </si>
  <si>
    <t>2e36d4f9-9e9d-44ba-ac09-6406f1db705a</t>
  </si>
  <si>
    <t>collect:dgcO5f1nPAnHM2Bm</t>
  </si>
  <si>
    <t>b73e4a36-abb6-4777-8d8e-0eb50261f15f</t>
  </si>
  <si>
    <t>alim_riz alim_arachide alim_sel</t>
  </si>
  <si>
    <t>C'est le prix existent</t>
  </si>
  <si>
    <t>Problème d'estok</t>
  </si>
  <si>
    <t>0dc29166-22dd-48f7-ad14-2f0aad819803</t>
  </si>
  <si>
    <t>nfi_drap nfi_pagne nfi_natte nfi_cuvette wash_savon alim_sucre alim_sel</t>
  </si>
  <si>
    <t>C'est le prix dans ce magasin</t>
  </si>
  <si>
    <t>Mauvaise état routier c'est ce qui fait que les marchandises arrive en retard ici chez nous</t>
  </si>
  <si>
    <t>3682bf19-9f9c-4011-9ae9-77556ce35e9a</t>
  </si>
  <si>
    <t>collect:1HbVzL99toeHM4PX</t>
  </si>
  <si>
    <t>nfi_pagne nfi_bache alim_sucre wash_savon</t>
  </si>
  <si>
    <t>R a s</t>
  </si>
  <si>
    <t>27e19c4b-8dca-490a-9e5f-ab564b0bbc56</t>
  </si>
  <si>
    <t>nfi_pagne nfi_natte nfi_bache nfi_cuvette alim_sucre alim_sel wash_savon</t>
  </si>
  <si>
    <t>insecurite_routes_arche etat_route absence_transport intemperies fermeture_frontiere</t>
  </si>
  <si>
    <t>94f56ce6-8c33-4aa2-b149-ecb00a4611ca</t>
  </si>
  <si>
    <t>nfi_moustiquaire nfi_bache alim_sucre alim_sel wash_savon combustible_essence</t>
  </si>
  <si>
    <t>insecurite_routes_arche etat_route absence_transport trop_cher taxe_impots</t>
  </si>
  <si>
    <t>1316a141-7b66-42d5-9dbf-4a868e38bbcf</t>
  </si>
  <si>
    <t>nfi_bidon nfi_bache alim_sucre alim_sel wash_savon combustible_essence wash_eau</t>
  </si>
  <si>
    <t>insecurite_routes_arche etat_route absence_transport taxe_impots trop_cher</t>
  </si>
  <si>
    <t>taxe_impots stockage etat_route insecurite_routes_arche absence_transport</t>
  </si>
  <si>
    <t>6b968f5c-e13b-426f-85c1-51cc6d8c9b61</t>
  </si>
  <si>
    <t>nfi_moustiquaire nfi_drap nfi_pagne nfi_natte nfi_bache alim_sucre alim_sel wash_savon wash_theiere wash_seau</t>
  </si>
  <si>
    <t>3b414210-2673-49f2-bbb4-9a5a1243e800</t>
  </si>
  <si>
    <t>nfi_bidon nfi_drap nfi_pagne nfi_natte nfi_bache alim_sucre alim_sel wash_savon wash_theiere</t>
  </si>
  <si>
    <t>6f74481f-8320-44bf-a627-88d6d89c8f95</t>
  </si>
  <si>
    <t>50aaf38e-cbce-40d1-9542-d1a5a0171c9a</t>
  </si>
  <si>
    <t>collect:JrK0mWS4bLvsy77y</t>
  </si>
  <si>
    <t>alim_sel alim_haricot alim_arachide alim_huile_vegetale</t>
  </si>
  <si>
    <t>etat_route intemperies trop_cher</t>
  </si>
  <si>
    <t>taxe_impots intemperies</t>
  </si>
  <si>
    <t>Pas assez d argent pour le stockage des produits.</t>
  </si>
  <si>
    <t>ebc64c14-b688-494a-81a9-0c14f1efe828</t>
  </si>
  <si>
    <t>alim_sel alim_huile_vegetale alim_riz</t>
  </si>
  <si>
    <t>intemperies etat_route trop_cher taxe_impots</t>
  </si>
  <si>
    <t>intemperies stockage trop_cher taxe_impots</t>
  </si>
  <si>
    <t>La saison de pluie a occasionné le  prix de transport.</t>
  </si>
  <si>
    <t>9c5d9548-11a8-4148-a56a-620da9d596a9</t>
  </si>
  <si>
    <t>alim_sel alim_haricot</t>
  </si>
  <si>
    <t>taxe_impots stockage pas_souhaite intemperies</t>
  </si>
  <si>
    <t>Le prix de formalités augmente de temps en temps.</t>
  </si>
  <si>
    <t>614dc2f6-e65a-4695-b6a4-82e624697e3d</t>
  </si>
  <si>
    <t>alim_huile_vegetale alim_sel alim_arachide alim_haricot</t>
  </si>
  <si>
    <t>pas_saison intemperies taxe_impots stockage</t>
  </si>
  <si>
    <t>trop_cher stockage intemperies pas_saison</t>
  </si>
  <si>
    <t>Pas assez d'argent pour faire le nécessaire.</t>
  </si>
  <si>
    <t>853dd68c-f53b-4497-8634-000236526d68</t>
  </si>
  <si>
    <t>alim_huile_vegetale alim_sel</t>
  </si>
  <si>
    <t>Pas de problème la distribution viens de passer moins d un mois , concernant l'huile.</t>
  </si>
  <si>
    <t>16c8fcf1-b23d-4aae-868f-45d12eacb0da</t>
  </si>
  <si>
    <t>alim_haricot alim_arachide alim_huile_vegetale</t>
  </si>
  <si>
    <t>Tros de formalités sur l axe .</t>
  </si>
  <si>
    <t>2cfce8d6-3e82-44ee-9370-56a52fe726db</t>
  </si>
  <si>
    <t>alim_huile_vegetale alim_arachide alim_haricot</t>
  </si>
  <si>
    <t>La saison de pluie a fait que les produits ne marchent plus.</t>
  </si>
  <si>
    <t>425e95ff-afed-4629-8c1b-864a6c94289a</t>
  </si>
  <si>
    <t>trop_cher taxe_impots paiement</t>
  </si>
  <si>
    <t>Pas de matériels pour améliorer la place , manque de crédit pour faciliter les autres  bouches.</t>
  </si>
  <si>
    <t>569ca675-387b-4005-a636-e4999b02fa4f</t>
  </si>
  <si>
    <t>c2f696f6-e1ad-4bbd-b180-e53d4ce76a05</t>
  </si>
  <si>
    <t>etat_route absence_transport pas_saison stockage taxe_impots</t>
  </si>
  <si>
    <t>Pas de manioc ici chez nous pour le moment cela vient de bossangoa</t>
  </si>
  <si>
    <t>c1f2534b-3d93-482e-a0c1-face75e8bc4e</t>
  </si>
  <si>
    <t>etat_route insecurite_routes_arche absence_transport trop_cher</t>
  </si>
  <si>
    <t>Rarement sur le marché</t>
  </si>
  <si>
    <t>8d53c337-e582-4cff-8c39-09097407302a</t>
  </si>
  <si>
    <t>etat_route intemperies trop_cher paiement taxe_impots</t>
  </si>
  <si>
    <t>Tros de formalités sur les axes.</t>
  </si>
  <si>
    <t>5f1e2e3a-9dfa-4fb8-b2d8-dd08a6ab14d3</t>
  </si>
  <si>
    <t>Il y'a d'hause de prix des carburant ce dernier temps</t>
  </si>
  <si>
    <t>9554b983-40ee-4bcd-ba25-1080fb492a64</t>
  </si>
  <si>
    <t>Produit disponible et habituellement varié de 80,100et si c'est fort 125frs</t>
  </si>
  <si>
    <t>le prix de manoic c'est varie quand il pleut</t>
  </si>
  <si>
    <t>9e2cb06c-80ba-4109-a595-e071a264a382</t>
  </si>
  <si>
    <t>d8c2f849-5b0c-4c10-91fa-3373d3a32d5d</t>
  </si>
  <si>
    <t>etat_route stockage autre</t>
  </si>
  <si>
    <t>Axe trop long</t>
  </si>
  <si>
    <t>Nous somme abandonner par tous les organisations</t>
  </si>
  <si>
    <t>519abebb-b9b8-4e7c-976d-be67a7f6a3ef</t>
  </si>
  <si>
    <t>nfi_bidon wash_theiere</t>
  </si>
  <si>
    <t>Indisponibilité de ce produit</t>
  </si>
  <si>
    <t>Il n'a pas de bidon en quantité suffisant</t>
  </si>
  <si>
    <t>315f945b-ee0c-459a-bb39-2d7ec0e96b3f</t>
  </si>
  <si>
    <t>nfi_natte wash_seau</t>
  </si>
  <si>
    <t>7f35f8b2-58e8-4ad7-8872-f260787df40b</t>
  </si>
  <si>
    <t>4cb693a1-bb62-482a-9229-f9dbd70bdb86</t>
  </si>
  <si>
    <t>On veux une station ici chez nous.</t>
  </si>
  <si>
    <t>a1024046-ec1b-425f-ba02-3ca47f2a5a3b</t>
  </si>
  <si>
    <t>Manque du trétement</t>
  </si>
  <si>
    <t>185524df-7ffe-4069-b861-4f5f0279b121</t>
  </si>
  <si>
    <t>Difficile de trouver les peuls à cause de l'insécurité</t>
  </si>
  <si>
    <t>82fbd569-a610-4b8e-9a9e-3c83c50b8064</t>
  </si>
  <si>
    <t>Rien à signalé</t>
  </si>
  <si>
    <t>6fcebaa9-37d4-4806-841f-9ec18d95425f</t>
  </si>
  <si>
    <t>Mettre à disposition des moyens pour faciliter le transport</t>
  </si>
  <si>
    <t>fb44edf9-8835-4e8f-aac7-bb51537c4b92</t>
  </si>
  <si>
    <t>Améliorer l'état de route pour favoriser le transport du produit</t>
  </si>
  <si>
    <t>68b16bf2-5f41-4240-abfa-90ea0645d578</t>
  </si>
  <si>
    <t>9e75bc7a-d43c-4da4-b398-4686af5cc8b1</t>
  </si>
  <si>
    <t>Toujours Etat routière et la sécurité</t>
  </si>
  <si>
    <t>beae4bea-e963-4ef4-98e7-77ae4d2e0069</t>
  </si>
  <si>
    <t>C'est le problème routière qui s'impose</t>
  </si>
  <si>
    <t>1ce83121-bf8e-4910-82dc-ef5d7350ad29</t>
  </si>
  <si>
    <t>Le premier produit est abondant sur le marché</t>
  </si>
  <si>
    <t>6bf8e4e9-a6ce-4f11-961d-214f290c025f</t>
  </si>
  <si>
    <t>Toujours mauvaise Etat de route</t>
  </si>
  <si>
    <t>0dbaa176-8428-4e5a-870d-9d8379747c95</t>
  </si>
  <si>
    <t>insecurite_routes_arche trop_cher stockage indisponible taxe_impots</t>
  </si>
  <si>
    <t>Pour avoir des boeuf,il faut aller loin</t>
  </si>
  <si>
    <t>2b8edf5b-9c30-4823-af4c-7f9b4eeba19d</t>
  </si>
  <si>
    <t>3a95f212-7c7b-4194-9d0c-d30da07394ef</t>
  </si>
  <si>
    <t>Nous voulons des appuies</t>
  </si>
  <si>
    <t>eab1273d-d06c-4f5d-a00d-544c47f495f3</t>
  </si>
  <si>
    <t>trop_cher paiement stockage</t>
  </si>
  <si>
    <t>Il  n'ya pas  de stockage suffisant de ce produit</t>
  </si>
  <si>
    <t>7d23095d-5110-483f-bdfb-66ea49e5327b</t>
  </si>
  <si>
    <t>Il y'a de stock suffisant</t>
  </si>
  <si>
    <t>etat_route taxe_impots autre</t>
  </si>
  <si>
    <t>Problème de transport par rapport au prix de carburant</t>
  </si>
  <si>
    <t>Notre besoin  c'est la réhabilitation d'infrastructure routine,axe Bangassou-Bambari</t>
  </si>
  <si>
    <t>4cc6bd61-c2aa-44f4-b541-1d2f6cfe1cdf</t>
  </si>
  <si>
    <t>nfi_natte nfi_bache wash_seau</t>
  </si>
  <si>
    <t>Rendre la route accessible pour faciliter l'acheminement des produits</t>
  </si>
  <si>
    <t>a2968156-0f88-470a-bf3b-ccd2826b32ee</t>
  </si>
  <si>
    <t>a01aa249-286e-440f-bfca-fbffcb86fa11</t>
  </si>
  <si>
    <t>Produit rare sur le marché</t>
  </si>
  <si>
    <t>Appui pour augmenter le capital</t>
  </si>
  <si>
    <t>19d7b716-573b-4c3c-b6da-8fb9deeee07b</t>
  </si>
  <si>
    <t>Améliorer l'État de route pour favoriser le transport des produits</t>
  </si>
  <si>
    <t>cf2a98aa-143e-48b0-aaf6-2a95400e16dc</t>
  </si>
  <si>
    <t>wash_seau wash_theiere nfi_natte nfi_pagne</t>
  </si>
  <si>
    <t>C'est le prix habituel</t>
  </si>
  <si>
    <t>Problème routier et le impôt qui son élève</t>
  </si>
  <si>
    <t>0a97f45f-deb8-494f-b7e0-00e07f01e14d</t>
  </si>
  <si>
    <t>Les gens du cartier ne veulent pas payer l'eau par ce que le pompe est trop dur à pompé</t>
  </si>
  <si>
    <t>26990b6d-bd1e-4c79-8389-ebd5ebfd649f</t>
  </si>
  <si>
    <t>On veux qu'on nous aider à former un gouvernement puis  qu'on ne sait pas lire ni écrire</t>
  </si>
  <si>
    <t>d5a98d21-8e6e-4f1c-bc1e-49c0a9418501</t>
  </si>
  <si>
    <t>C'est ne pas rarel</t>
  </si>
  <si>
    <t>8d89e539-95c2-47be-93f3-35ba8879587d</t>
  </si>
  <si>
    <t>Insécurité des éleveurs</t>
  </si>
  <si>
    <t>10633129-f2a9-48a5-9a06-c8d2c27166c7</t>
  </si>
  <si>
    <t>Augmentation de forages dans le quartier</t>
  </si>
  <si>
    <t>8f9d4a35-cd9d-4b02-88c2-84cc78e1dc30</t>
  </si>
  <si>
    <t>Parce que c'est ne pas le période</t>
  </si>
  <si>
    <t>Nous avons pas encore sur le période</t>
  </si>
  <si>
    <t>ad2a816f-d130-43a0-aa03-e6385dd8fb51</t>
  </si>
  <si>
    <t>Insécurité de route</t>
  </si>
  <si>
    <t>816f46ba-d66c-4b2b-b0fc-8b1687dbd7ab</t>
  </si>
  <si>
    <t>Parce qu'il y a le moment de carences alimentaires</t>
  </si>
  <si>
    <t>c1228d5c-31d8-40f0-b341-b86614639df8</t>
  </si>
  <si>
    <t>nfi_marmite nfi_natte wash_savon alim_sel alim_sucre wash_theiere nfi_cuvette nfi_pagne alim_riz</t>
  </si>
  <si>
    <t>Augmentation du carburant</t>
  </si>
  <si>
    <t>absence_transport etat_route intemperies</t>
  </si>
  <si>
    <t>Augmentation de carburant</t>
  </si>
  <si>
    <t>950c73ed-335c-4cdb-82c7-d24df1cfd8a3</t>
  </si>
  <si>
    <t>0228f2db-c253-451b-92d3-acd418ff6c82</t>
  </si>
  <si>
    <t>109c1243-b1fd-4eeb-a6f4-ce610366981e</t>
  </si>
  <si>
    <t>70d1fc20-98b8-41cf-b5c7-575b25d1f7a8</t>
  </si>
  <si>
    <t>012e9ab8-b079-45a7-b06d-9d9d0683605d</t>
  </si>
  <si>
    <t>a63cda64-8ef6-488c-8066-5b75d9cf46d1</t>
  </si>
  <si>
    <t>nfi_moustiquaire nfi_natte nfi_bache alim_riz alim_sucre alim_sel alim_huile_vegetale wash_savon wash_theiere wash_seau</t>
  </si>
  <si>
    <t>500</t>
  </si>
  <si>
    <t>2500</t>
  </si>
  <si>
    <t>Rareté de ce produit</t>
  </si>
  <si>
    <t>Augmentation  de prix  a bangui</t>
  </si>
  <si>
    <t>Le prix trop élevé</t>
  </si>
  <si>
    <t>Prix élevé</t>
  </si>
  <si>
    <t>etat_route pas_souhaite</t>
  </si>
  <si>
    <t>Coût élevé</t>
  </si>
  <si>
    <t>Transport  élevé</t>
  </si>
  <si>
    <t>137d7679-4bad-4262-bf64-08823ec0e5ff</t>
  </si>
  <si>
    <t>nfi_bidon nfi_moustiquaire nfi_natte alim_riz alim_sucre alim_sel alim_huile_vegetale wash_savon wash_theiere wash_seau</t>
  </si>
  <si>
    <t>Augmentation de  prix</t>
  </si>
  <si>
    <t>Prix  augmente</t>
  </si>
  <si>
    <t>Rareté  de ce produit</t>
  </si>
  <si>
    <t>Hausse de prix</t>
  </si>
  <si>
    <t>Que solidarité  nous soutienne,</t>
  </si>
  <si>
    <t>6650f91d-270a-40b4-90f9-936bd511af38</t>
  </si>
  <si>
    <t>nfi_bidon nfi_drap nfi_natte nfi_marmite alim_riz alim_sucre alim_sel alim_huile_vegetale wash_seau</t>
  </si>
  <si>
    <t>Prix élevés</t>
  </si>
  <si>
    <t>etat_route absence_transport indisponible</t>
  </si>
  <si>
    <t>Rareté  de cet article</t>
  </si>
  <si>
    <t>Rareté  du produit</t>
  </si>
  <si>
    <t>Ruptures chez les fournisseurs</t>
  </si>
  <si>
    <t>absence_transport insecurite_routes_arche indisponible</t>
  </si>
  <si>
    <t>Prix  élevé</t>
  </si>
  <si>
    <t>autre etat_route absence_transport stockage</t>
  </si>
  <si>
    <t>Rareté  de produits</t>
  </si>
  <si>
    <t>Coût  de transport  élevé</t>
  </si>
  <si>
    <t>5d49abe6-5ca9-4890-993c-c0edfbeee852</t>
  </si>
  <si>
    <t>nfi_drap nfi_natte alim_mais alim_manioc alim_haricot alim_arachide alim_sucre alim_sel alim_viande alim_huile_vegetale wash_savon wash_theiere combustible_bois_chauffage</t>
  </si>
  <si>
    <t>Manque  de ce produit</t>
  </si>
  <si>
    <t>Période de soudure</t>
  </si>
  <si>
    <t>Périodes de soudure</t>
  </si>
  <si>
    <t>Période  de semi</t>
  </si>
  <si>
    <t>Période  des semi</t>
  </si>
  <si>
    <t>e3a98f3d-65c4-462f-b199-57114b0d3b41</t>
  </si>
  <si>
    <t>nfi_cuvette combustible_essence nfi_bache nfi_natte nfi_moustiquaire wash_theiere wash_eau</t>
  </si>
  <si>
    <t>Rareté sur marché</t>
  </si>
  <si>
    <t>Proble de transport</t>
  </si>
  <si>
    <t>etat_route pas_souhaite trop_cher</t>
  </si>
  <si>
    <t>Transport  élevés</t>
  </si>
  <si>
    <t>etat_route pas_souhaite absence_transport trop_cher</t>
  </si>
  <si>
    <t>Rareté  de l articles</t>
  </si>
  <si>
    <t>2231bca5-8f84-4a64-aace-d4657f1b761a</t>
  </si>
  <si>
    <t>nfi_drap nfi_pagne nfi_natte nfi_marmite nfi_cuvette alim_sucre alim_sel alim_huile_vegetale wash_savon wash_theiere wash_seau</t>
  </si>
  <si>
    <t>Pro,bleme de carburant</t>
  </si>
  <si>
    <t>Coût de  transport</t>
  </si>
  <si>
    <t>b2183780-1d12-4d14-b1df-543be9a7be2b</t>
  </si>
  <si>
    <t>4c1244bf-96e2-42e6-90cb-ca17dca29ee7</t>
  </si>
  <si>
    <t>nfi_bidon nfi_drap nfi_pagne nfi_natte nfi_marmite nfi_cuvette alim_riz alim_sel alim_sucre alim_huile_vegetale wash_savon wash_theiere</t>
  </si>
  <si>
    <t>absence_transport intemperies</t>
  </si>
  <si>
    <t>e1da478b-6ecc-4506-a423-6285a58ed095</t>
  </si>
  <si>
    <t>Rareté  sur le marché</t>
  </si>
  <si>
    <t>Saison de  pluie</t>
  </si>
  <si>
    <t>Moment de semences</t>
  </si>
  <si>
    <t>3e98cdec-a14b-480c-90ca-5f3b9348d8d3</t>
  </si>
  <si>
    <t>RAs</t>
  </si>
  <si>
    <t>ab143494-8e0a-4c08-8356-489675231036</t>
  </si>
  <si>
    <t>cd392d18-9b1b-4181-bee8-b8bf32eef580</t>
  </si>
  <si>
    <t>c59a9502-7552-4713-a725-bbbc52f68ca6</t>
  </si>
  <si>
    <t>41109017-8aa0-4e28-9856-540d2e0e1472</t>
  </si>
  <si>
    <t>206f3941-eb98-4306-94d9-5d8cf807f60f</t>
  </si>
  <si>
    <t>Les bœufs sont rares</t>
  </si>
  <si>
    <t>trop_cher insecurite_routes_arche</t>
  </si>
  <si>
    <t>b94b2c5e-ac20-4eb3-b75f-b3a856aa581a</t>
  </si>
  <si>
    <t>Cela est dû à la pénurie</t>
  </si>
  <si>
    <t>b5b32993-f518-4775-b9bc-d97a0a33e05f</t>
  </si>
  <si>
    <t>collect:0xyOoiUcCMlJiDvQ</t>
  </si>
  <si>
    <t>nfi_moustiquaire nfi_drap nfi_pagne nfi_natte nfi_marmite nfi_cuvette wash_savon wash_theiere wash_seau alim_huile_vegetale</t>
  </si>
  <si>
    <t>6c46720b-891b-4176-9e09-46b33631dfb0</t>
  </si>
  <si>
    <t>df79398f-fb51-4fcc-a824-5f4386ba073a</t>
  </si>
  <si>
    <t>nfi_moustiquaire nfi_drap nfi_pagne nfi_natte nfi_bache nfi_marmite nfi_cuvette wash_seau wash_theiere wash_savon alim_huile_vegetale</t>
  </si>
  <si>
    <t>2c73cb4d-d1e5-48e4-831f-969bcd6170db</t>
  </si>
  <si>
    <t>nfi_moustiquaire nfi_drap nfi_pagne nfi_natte nfi_marmite nfi_cuvette wash_seau wash_theiere wash_savon alim_huile_vegetale</t>
  </si>
  <si>
    <t>66bea0b6-5ce3-490d-8810-40760264be73</t>
  </si>
  <si>
    <t>d03effab-c5d4-4be0-9f41-f10c5b9f5e61</t>
  </si>
  <si>
    <t>etat_route intemperies trop_cher stockage indisponible taxe_impots</t>
  </si>
  <si>
    <t>L'essence est augmenté par rapport au decret du Président sur l'interdiction de vente de l'essence au bord de la route qui n'est pas dans station.</t>
  </si>
  <si>
    <t>8aad3d65-1703-46cf-a0b3-d0e635c9e8a3</t>
  </si>
  <si>
    <t>insecurite_routes_arche etat_route intemperies trop_cher stockage indisponible taxe_impots</t>
  </si>
  <si>
    <t>2e415db1-99b6-41a1-b64f-03acb45152d2</t>
  </si>
  <si>
    <t>95769029-da03-4352-b107-310b7886ebec</t>
  </si>
  <si>
    <t>etat_route insecurite_routes_arche intemperies trop_cher stockage indisponible taxe_impots</t>
  </si>
  <si>
    <t>e660e560-2d3c-4b98-bdb5-1be328e8482f</t>
  </si>
  <si>
    <t>insecurite_routes_arche etat_route trop_cher paiement stockage taxe_impots</t>
  </si>
  <si>
    <t>bc127bc0-c836-4948-afbf-8aa723b8d850</t>
  </si>
  <si>
    <t>c98463eb-a0b2-4c3f-ae86-7b5bf52e5e6d</t>
  </si>
  <si>
    <t>d6493db4-bded-440a-9b2c-f99c749b3785</t>
  </si>
  <si>
    <t>cee26862-06d2-459b-a4a7-2e807fa23a41</t>
  </si>
  <si>
    <t>bbd290be-8db9-436c-a998-68d1af566331</t>
  </si>
  <si>
    <t>98a2a0dd-4df4-4569-9651-a08bae0c13a3</t>
  </si>
  <si>
    <t>ddd2abf8-dba3-4b58-93a1-20864f560c0e</t>
  </si>
  <si>
    <t>alim_manioc alim_riz alim_haricot alim_arachide alim_sucre alim_sel alim_mais</t>
  </si>
  <si>
    <t>d82e3269-3105-4aa8-8c18-903989e841fe</t>
  </si>
  <si>
    <t>b8f14f47-af89-4816-a075-97b5210c9746</t>
  </si>
  <si>
    <t>100e394e-6b6a-4899-a751-2eb7fb1cee6a</t>
  </si>
  <si>
    <t>555546be-f079-4643-9b62-3935d7ed5953</t>
  </si>
  <si>
    <t>c576949f-347e-4fba-962a-a920ada493e4</t>
  </si>
  <si>
    <t>fa1525b1-3288-4496-b776-3fb27e2c0401</t>
  </si>
  <si>
    <t>3dbc06c7-8db9-4dfa-8c40-821d54e3b4ea</t>
  </si>
  <si>
    <t>d6bd257e-c8e0-4c4e-8a9a-eea7dd7601b1</t>
  </si>
  <si>
    <t>d21e24e2-d826-46e8-a007-4894eff91d8c</t>
  </si>
  <si>
    <t>120f7140-aaba-4faa-b0d6-509805a62f87</t>
  </si>
  <si>
    <t>6ad73e62-fede-4705-b499-b096bee56134</t>
  </si>
  <si>
    <t>4be2a116-39db-471e-8eab-1a523f2ee149</t>
  </si>
  <si>
    <t>db528521-56b0-44a7-8b3d-f25ad5aa050d</t>
  </si>
  <si>
    <t>cd697706-f3af-4c2a-b10d-bd8c2bc6ad2a</t>
  </si>
  <si>
    <t>Ils sont rares</t>
  </si>
  <si>
    <t>ef7be4d7-437b-4ead-8b3e-85e1bbab079e</t>
  </si>
  <si>
    <t>Parce que c'est rare</t>
  </si>
  <si>
    <t>f53a7b7c-bea9-4ba9-8058-16c27e11889a</t>
  </si>
  <si>
    <t>Créer d'autres forages pour réduire l'attroupement</t>
  </si>
  <si>
    <t>19ea8280-878e-4311-ba43-308805a7638d</t>
  </si>
  <si>
    <t>85a4470f-fde4-429d-b297-98ffdf79f331</t>
  </si>
  <si>
    <t>Ce produit c'est disponible sur le marché</t>
  </si>
  <si>
    <t>Ce produit c'est disponible ce dernier temp</t>
  </si>
  <si>
    <t>d5c5a26c-fa59-4f23-9cef-f460a7ec005f</t>
  </si>
  <si>
    <t>5fe53c42-6a40-46dd-b671-803a7b419a14</t>
  </si>
  <si>
    <t>Problème de médicaments pour traiter l'eau avec</t>
  </si>
  <si>
    <t>59fb8ea4-00dd-40ff-9bd2-29241bf4ed88</t>
  </si>
  <si>
    <t>wash_theiere wash_seau wash_savon</t>
  </si>
  <si>
    <t>Le produit diminuer sur le marché</t>
  </si>
  <si>
    <t>e63a776b-0366-4bc7-bf97-10966d579d25</t>
  </si>
  <si>
    <t>4f19134a-e090-4979-a388-c1fb7c1da605</t>
  </si>
  <si>
    <t>8215310d-2208-4334-9e8c-df6db1c33d6f</t>
  </si>
  <si>
    <t>9f6b6149-2b5d-443a-a924-66e9082fd258</t>
  </si>
  <si>
    <t>Grand forme</t>
  </si>
  <si>
    <t>15cec433-c7c6-4e52-be23-f7d06eafefa0</t>
  </si>
  <si>
    <t>Baisse de prix</t>
  </si>
  <si>
    <t>8b53d454-3abb-4762-b750-bfc144886cf4</t>
  </si>
  <si>
    <t>2ab08299-9880-4527-8316-5936ee81b8ab</t>
  </si>
  <si>
    <t>3409ecbc-da06-4dd7-99c9-497e7fea663e</t>
  </si>
  <si>
    <t>58d76274-43b6-450a-8224-a844a99db9dc</t>
  </si>
  <si>
    <t>9ec34c65-d047-4d75-a789-050290e63f3a</t>
  </si>
  <si>
    <t>15ec8b68-9fc4-414c-8480-70f8c02c9a5f</t>
  </si>
  <si>
    <t>613de3a2-cd6b-45de-993d-3894d208fa3d</t>
  </si>
  <si>
    <t>f09f7c6d-5dd1-4b40-969e-cbfb5561ae30</t>
  </si>
  <si>
    <t>wash_savon wash_theiere wash_seau</t>
  </si>
  <si>
    <t>e20dad2d-3b47-4db2-95cb-42cb5d024e07</t>
  </si>
  <si>
    <t>95a211e6-fb8a-411f-9345-78704b720f2d</t>
  </si>
  <si>
    <t>Produit commence à venir</t>
  </si>
  <si>
    <t>etat_route relation_fournisseurs</t>
  </si>
  <si>
    <t>0461eed2-1e16-44d2-a4b0-3a933af0dda9</t>
  </si>
  <si>
    <t>Le produit augmente</t>
  </si>
  <si>
    <t>de20f269-c8de-412b-9cb8-8c55401af493</t>
  </si>
  <si>
    <t>Grand quantité</t>
  </si>
  <si>
    <t>2f560b36-53bd-44eb-8230-a7aa297f7903</t>
  </si>
  <si>
    <t>f72a0bac-3d16-4115-96ae-3647f8d629f2</t>
  </si>
  <si>
    <t>Produit augmente</t>
  </si>
  <si>
    <t>9e2f4dd7-bdc8-44f8-8755-2494418cd87c</t>
  </si>
  <si>
    <t>collect:dVhsz1ki5pUxI7u1</t>
  </si>
  <si>
    <t>Rareté par rapport au prix</t>
  </si>
  <si>
    <t>c0d0aed6-d6ab-410b-9599-b54322c38211</t>
  </si>
  <si>
    <t>alim_huile_vegetale alim_haricot alim_sel</t>
  </si>
  <si>
    <t>3c403a96-a9e7-4b7d-9c97-7a3820b243e9</t>
  </si>
  <si>
    <t>Augmente du produit</t>
  </si>
  <si>
    <t>95cfd2e7-017d-4e89-8068-fc8edda52aa7</t>
  </si>
  <si>
    <t>alim_huile_vegetale alim_haricot alim_sel alim_arachide</t>
  </si>
  <si>
    <t>Par rapport au rareté sur le marché</t>
  </si>
  <si>
    <t>075fad32-f120-472b-a9f1-b02eb97d359f</t>
  </si>
  <si>
    <t>Rsa</t>
  </si>
  <si>
    <t>83e428d0-ca05-47c3-bea6-ec45f11ea4cc</t>
  </si>
  <si>
    <t>d1918033-542a-407c-81cc-70ce9f526245</t>
  </si>
  <si>
    <t>f16ab12c-8818-4824-9191-97c37374f70c</t>
  </si>
  <si>
    <t>alim_haricot alim_arachide alim_sel</t>
  </si>
  <si>
    <t>b15e8d2c-3720-4ce4-91da-156d943f21e7</t>
  </si>
  <si>
    <t>alim_arachide alim_sel alim_haricot</t>
  </si>
  <si>
    <t>6c5af16e-c5bd-4274-8d20-24f4169c17b1</t>
  </si>
  <si>
    <t>94185054-350b-40cb-91a8-3d8fd76cf1b3</t>
  </si>
  <si>
    <t>fb09857c-c69e-4b69-a0ae-fc90f65b73e9</t>
  </si>
  <si>
    <t>b3d72bed-48f6-4d70-a7ac-b5473d43eaba</t>
  </si>
  <si>
    <t>7859a772-cade-4947-9e5b-02ab589fdadf</t>
  </si>
  <si>
    <t>28b91319-59c3-4101-94cb-9007356d7018</t>
  </si>
  <si>
    <t>b843433c-5ae2-4860-9d3b-3ef4de8b7a46</t>
  </si>
  <si>
    <t>184fd029-788f-45d8-98d2-d68995838098</t>
  </si>
  <si>
    <t>d52cf28c-b2e5-4c53-a172-2f68f8bc67f4</t>
  </si>
  <si>
    <t>a9901343-7b20-4d06-af6e-72b1438eae3b</t>
  </si>
  <si>
    <t>1e824215-89e0-4ef4-8889-6a1f01e29bea</t>
  </si>
  <si>
    <t>1a49af63-ba60-4e08-89c9-83a8ffe01d62</t>
  </si>
  <si>
    <t>alim_sucre alim_sel</t>
  </si>
  <si>
    <t>57b4b458-4928-4030-8d47-e9e8e8125d33</t>
  </si>
  <si>
    <t>7f193857-be22-4b36-973f-d70274af2c59</t>
  </si>
  <si>
    <t>b37f9917-67fb-4c79-bc4a-a8d1b3f3bcfa</t>
  </si>
  <si>
    <t>5a7cb2f5-fedc-46f7-bdd6-21544539f933</t>
  </si>
  <si>
    <t>collect:hdv3383E88uzhR6r</t>
  </si>
  <si>
    <t>Ya le rupture de cette article</t>
  </si>
  <si>
    <t>La où nous sommes toutes est cher a présent</t>
  </si>
  <si>
    <t>aaa3ae86-2cac-4dc5-ad4b-aa9eec124463</t>
  </si>
  <si>
    <t>Par ce que le produit est indisponible sur le marché</t>
  </si>
  <si>
    <t>Par ce que vient de loin</t>
  </si>
  <si>
    <t>Parce que y'a n'a pas assez</t>
  </si>
  <si>
    <t>Ya le rupture</t>
  </si>
  <si>
    <t>Ausse de prix sur marché</t>
  </si>
  <si>
    <t>d7e9699d-4212-4711-9edf-729aeec1121f</t>
  </si>
  <si>
    <t>Rupture</t>
  </si>
  <si>
    <t>Problème de marchandise</t>
  </si>
  <si>
    <t>Problème de route</t>
  </si>
  <si>
    <t>Problème de carburant</t>
  </si>
  <si>
    <t>2d9249db-59fa-4562-9066-cfda87551e39</t>
  </si>
  <si>
    <t>a075ea5d-ce2c-4269-bc4e-125080d8a03b</t>
  </si>
  <si>
    <t>Problème</t>
  </si>
  <si>
    <t>ad185f8b-99e5-4720-8388-2c42e6a57505</t>
  </si>
  <si>
    <t>Problème de marchandise sur marché</t>
  </si>
  <si>
    <t>246ea782-6d32-4521-b735-0de95badc808</t>
  </si>
  <si>
    <t>0f2e3c68-9988-4bdf-ab73-873747376401</t>
  </si>
  <si>
    <t>Manque des produits</t>
  </si>
  <si>
    <t>eea88af9-b2c8-4f75-bdd4-0abd4d2a96d2</t>
  </si>
  <si>
    <t>8d39aa2b-1412-46d5-9dac-ca9ca52f988c</t>
  </si>
  <si>
    <t>10d8c9bd-20e2-429c-aea1-79ba6c48d210</t>
  </si>
  <si>
    <t>Manque des produits sur marché</t>
  </si>
  <si>
    <t>Manque des marchandises</t>
  </si>
  <si>
    <t>e4444e0e-c15c-4b14-8b41-aa9daa64c620</t>
  </si>
  <si>
    <t>Manque des articles</t>
  </si>
  <si>
    <t>14c014f2-bde5-4b48-8d99-071739dfe921</t>
  </si>
  <si>
    <t>Manque de produits</t>
  </si>
  <si>
    <t>ca010877-564c-4720-9ace-6f11be2e234c</t>
  </si>
  <si>
    <t>3fbc86c5-dba1-4d3c-99fa-2cc2db8eff73</t>
  </si>
  <si>
    <t>11373010-29c3-4c14-b94c-5babb9b524c9</t>
  </si>
  <si>
    <t>Problème de produits</t>
  </si>
  <si>
    <t>35e0e8b9-714d-4a3d-b974-bfc10eb99659</t>
  </si>
  <si>
    <t>Je sais pas</t>
  </si>
  <si>
    <t>6904b5c9-ed9e-49e2-b71e-18c483d124fd</t>
  </si>
  <si>
    <t>Manque articles</t>
  </si>
  <si>
    <t>62c47305-1320-48fd-9822-567f58842803</t>
  </si>
  <si>
    <t>7cf1cd08-4d30-4c80-8b44-1ee25826daf7</t>
  </si>
  <si>
    <t>aad001ee-4e60-469b-a936-5e9c0a0a85dc</t>
  </si>
  <si>
    <t>Manque des bâche</t>
  </si>
  <si>
    <t>0f805fb8-0a64-4976-b7be-18d54c322218</t>
  </si>
  <si>
    <t>0566c1ff-0b0a-4117-8819-47a1c3c61059</t>
  </si>
  <si>
    <t>900f113b-6342-4afb-9321-a35c8482dcf2</t>
  </si>
  <si>
    <t>def7599c-c1aa-4124-b363-5bc1daa7d62e</t>
  </si>
  <si>
    <t>e62f28e4-660a-4668-99c6-501a41fddce6</t>
  </si>
  <si>
    <t>b329f87b-a7dd-4d64-9926-d09bbc587c89</t>
  </si>
  <si>
    <t>5f0abb1f-e734-4e53-a2ee-6beaaa26c4d3</t>
  </si>
  <si>
    <t>Ausse de prix de transport</t>
  </si>
  <si>
    <t>469162a3-22b9-460e-988a-1091ba9b4e14</t>
  </si>
  <si>
    <t>3872ce44-d3d8-4e61-a175-04b047d64b46</t>
  </si>
  <si>
    <t>35296946-600e-402f-ab05-839cfc9be350</t>
  </si>
  <si>
    <t>collect:dA0ibHAFjWO5IkPZ</t>
  </si>
  <si>
    <t>5e63143a-e6fc-47f7-a755-b889484e1eaa</t>
  </si>
  <si>
    <t>4375876a-ad36-4d62-91f3-24217a6b296c</t>
  </si>
  <si>
    <t>e6cf8b05-9b29-49cc-9269-f244b185161a</t>
  </si>
  <si>
    <t>bfaca015-b4bd-444a-8aa2-c354bc16478f</t>
  </si>
  <si>
    <t>f2beb8aa-0089-4216-b8cf-b8ee35952178</t>
  </si>
  <si>
    <t>07ce709f-3126-4807-9450-a5b6bd10e6b9</t>
  </si>
  <si>
    <t>9cee8f29-4f00-4c67-b4c9-ec8258e8eb03</t>
  </si>
  <si>
    <t>e989f5fd-a5ad-49f0-9b7f-f933f895819f</t>
  </si>
  <si>
    <t>6173c095-b2b3-40ab-9928-625c11eb98c3</t>
  </si>
  <si>
    <t>098fc04d-00c0-4591-a061-3b283eddef32</t>
  </si>
  <si>
    <t>509f6b57-67dc-4dec-b2e2-1ac988b9ab8f</t>
  </si>
  <si>
    <t>7eb0ab40-66bc-4ae1-bc26-bb3c10d6c91e</t>
  </si>
  <si>
    <t>e754c9a2-daa4-4c60-b50c-6c90ae77cb04</t>
  </si>
  <si>
    <t>fa44cdd0-6096-4fa6-8ac7-0a99238113ec</t>
  </si>
  <si>
    <t>27d5b765-1451-461b-9345-334f9aa188de</t>
  </si>
  <si>
    <t>61051df0-58cc-4d1f-80ce-aec77aba57c3</t>
  </si>
  <si>
    <t>363afaab-5bc9-4e03-ac35-be0f31a7e3a2</t>
  </si>
  <si>
    <t>64ebb56e-56b5-4795-a11c-63dc3d83fdb1</t>
  </si>
  <si>
    <t>bdaac584-c799-4b2d-a208-c04725df5c8f</t>
  </si>
  <si>
    <t>896221ac-a39f-4aca-809d-81cb4dc32edb</t>
  </si>
  <si>
    <t>e29447de-63ba-4960-8805-66787646955e</t>
  </si>
  <si>
    <t>39715b99-bbeb-4bbf-a8bc-21f66a34ac72</t>
  </si>
  <si>
    <t>0517f705-da89-4da7-997b-470e1d901adf</t>
  </si>
  <si>
    <t>02dc1079-c2c1-426f-a214-660e69129e6b</t>
  </si>
  <si>
    <t>d8188b06-f61b-484b-86b3-f10cc490dd97</t>
  </si>
  <si>
    <t>ea20b066-6a60-42ed-bf9d-c88da2043819</t>
  </si>
  <si>
    <t>c7968528-9d9f-437c-8140-ee0720b34160</t>
  </si>
  <si>
    <t>13580ac4-73af-4dfe-8d30-696087f80aa0</t>
  </si>
  <si>
    <t>3dd8f1b3-e054-41a6-ba4d-cc1b81b3c528</t>
  </si>
  <si>
    <t>a6b5e1b6-1582-4ea8-b9e2-9e1284d5921a</t>
  </si>
  <si>
    <t>deb9f5b3-5d07-49c9-ac89-171d94e9ebf2</t>
  </si>
  <si>
    <t>7ff16b69-beb7-44e0-a634-967cec9d1ed9</t>
  </si>
  <si>
    <t>9ffc02dd-2cbf-4e81-ac2a-a697b677686c</t>
  </si>
  <si>
    <t>00b19109-7b63-4d3e-9a6b-7924228b0b2f</t>
  </si>
  <si>
    <t>85ab8c8c-c765-40aa-8eaa-c388fb8be097</t>
  </si>
  <si>
    <t>034bcad9-21b6-494d-83ee-89e43659b1ca</t>
  </si>
  <si>
    <t>d12f5c33-5d3c-4d13-9e9a-681b1db1b0e1</t>
  </si>
  <si>
    <t>560dc8e3-c284-4834-be91-7ec6439f3736</t>
  </si>
  <si>
    <t>60af5aad-e5a2-41d9-86d1-c98e250b1d0f</t>
  </si>
  <si>
    <t>f539bbd6-5050-4932-a5a8-3a2eaadc767b</t>
  </si>
  <si>
    <t>0cac9b0b-000e-460d-b43e-fe023c859f80</t>
  </si>
  <si>
    <t>46d2d060-fa30-42e8-8e55-35397e28f5c2</t>
  </si>
  <si>
    <t>a33710f9-9003-4f11-a590-c5af502b6d05</t>
  </si>
  <si>
    <t>92469f58-6d48-457f-91e2-348317134839</t>
  </si>
  <si>
    <t>fd17b75b-74e1-49cf-ac4f-916557f338ab</t>
  </si>
  <si>
    <t>79e4397e-09c6-48e1-88b8-f5c33304a846</t>
  </si>
  <si>
    <t>e31b67d4-b53c-45bd-8af7-fbf5e37cf0f1</t>
  </si>
  <si>
    <t>697654d4-77d8-46f5-b6f7-5dc3aa637a37</t>
  </si>
  <si>
    <t>c0680e41-0f29-4d93-b97c-853085a82de2</t>
  </si>
  <si>
    <t>d76ded6c-ef45-4a3f-a889-c8922bfbe4fa</t>
  </si>
  <si>
    <t>ce64d502-f154-4442-9960-bfa82abeefa9</t>
  </si>
  <si>
    <t>4494c4ef-5224-47e6-a1e5-65e671961567</t>
  </si>
  <si>
    <t>insecurite_routes_arche etat_route trop_cher paiement taxe_impots</t>
  </si>
  <si>
    <t>2e1c06cc-7c7b-4596-b1b2-4fdc51440991</t>
  </si>
  <si>
    <t>148a82eb-4ac3-4c4f-8c69-38ecebd99efd</t>
  </si>
  <si>
    <t>a9861227-6821-4b9a-a902-6e30e8e2381c</t>
  </si>
  <si>
    <t>e150cc90-025d-49f2-b831-f46a1d3bf688</t>
  </si>
  <si>
    <t>31fdfc3c-de48-475d-a818-8fb193d230f3</t>
  </si>
  <si>
    <t>30b323d1-dda8-4c28-8b59-27b81707d748</t>
  </si>
  <si>
    <t>abc262da-e39e-45a0-a74c-9d06ada09d81</t>
  </si>
  <si>
    <t>74748f85-8de3-4af5-8f41-c288680c473f</t>
  </si>
  <si>
    <t>2a130572-8f1b-47f3-a6e3-62c8bb777204</t>
  </si>
  <si>
    <t>06a4fb23-0f24-49df-a260-ef36d10494da</t>
  </si>
  <si>
    <t>92a24327-330f-42e8-b00c-0d484bc14ae5</t>
  </si>
  <si>
    <t>ac83f379-9d0b-431a-b8ee-f38591b95bcf</t>
  </si>
  <si>
    <t>insecurite_routes_arche etat_route pas_souhaite trop_cher taxe_impots</t>
  </si>
  <si>
    <t>a3b326dd-ea81-4a8d-9f6a-cf0ed5bfb4ac</t>
  </si>
  <si>
    <t>d4b7781f-cc04-4886-a69d-8c94a446b2db</t>
  </si>
  <si>
    <t>d365d4bb-32e2-4084-9e47-3542a4b12799</t>
  </si>
  <si>
    <t>89ac1380-6249-4673-aaf9-4c0e008a3c49</t>
  </si>
  <si>
    <t>2d83d191-4f5c-4410-98ae-cdd341238948</t>
  </si>
  <si>
    <t>022d0c68-81c8-4138-9ae1-5236f2f1a163</t>
  </si>
  <si>
    <t>7e00e14e-027d-46ae-a8ff-1a20407dc19b</t>
  </si>
  <si>
    <t>eb8275e8-7fc1-4564-a7f9-e26481b4b7e9</t>
  </si>
  <si>
    <t>6628fd65-29ae-4c3c-823c-195c12169012</t>
  </si>
  <si>
    <t>061227b9-c71b-41c0-88cc-81856ce94d24</t>
  </si>
  <si>
    <t>e24f6f84-e449-4ce0-a3b6-8b5215336a21</t>
  </si>
  <si>
    <t>f026d41e-fa60-49ac-9925-061923fb602d</t>
  </si>
  <si>
    <t>0d607bfb-e822-4b70-9947-cfe1da3f113f</t>
  </si>
  <si>
    <t>insecurite_routes_arche etat_route paiement stockage taxe_impots</t>
  </si>
  <si>
    <t>7db9e894-a57d-447c-b86d-60dfd19034c7</t>
  </si>
  <si>
    <t>86fc55e6-7409-4f50-8935-9cf1ffdc19e0</t>
  </si>
  <si>
    <t>f4886b42-8584-4afb-892c-ae0623cc5583</t>
  </si>
  <si>
    <t>b1a4ee54-3f42-4fcb-b873-cfd535d6d450</t>
  </si>
  <si>
    <t>trop_cher paiement stockage indisponible taxe_impots</t>
  </si>
  <si>
    <t>0170549e-7573-47e5-9b4f-8a4ab5148520</t>
  </si>
  <si>
    <t>etat_route trop_cher paiement taxe_impots</t>
  </si>
  <si>
    <t>c6d5953f-e236-40ef-bf6b-a4b2ffa2f62e</t>
  </si>
  <si>
    <t>a982b19e-45d7-443c-8575-67b27d5db4f3</t>
  </si>
  <si>
    <t>89f862db-1ab7-44a9-aaed-d27778e67eca</t>
  </si>
  <si>
    <t>50e73fb4-0ec7-470b-955a-973948c1e143</t>
  </si>
  <si>
    <t>7451945b-0306-480f-9726-52b82b575e8f</t>
  </si>
  <si>
    <t>0f8d6d21-6ca8-48cd-8b16-992ad392e976</t>
  </si>
  <si>
    <t>33539f49-bf17-4248-814f-be228b8ec186</t>
  </si>
  <si>
    <t>562e6a5a-bab7-487d-a659-3d429b92583a</t>
  </si>
  <si>
    <t>probleme de transport est trop eleve</t>
  </si>
  <si>
    <t>4aa99abf-4959-4907-95a1-1456c1984b75</t>
  </si>
  <si>
    <t>par rapport aux taxes</t>
  </si>
  <si>
    <t>a93a4159-0646-43d5-ba2a-8b765d276e08</t>
  </si>
  <si>
    <t>Probleme des stocks</t>
  </si>
  <si>
    <t>etat_route indisponible taxe_impots</t>
  </si>
  <si>
    <t>f7753370-f68d-4763-8b5d-f187d327db32</t>
  </si>
  <si>
    <t>Le coup de transport est trop cher</t>
  </si>
  <si>
    <t>634f170a-152c-4421-94f7-93ebaccaa64f</t>
  </si>
  <si>
    <t>647eaefe-a744-4451-a0e4-16555c4ac597</t>
  </si>
  <si>
    <t>8fe1b360-9055-40e4-9ae4-63a959fadaee</t>
  </si>
  <si>
    <t>86b27a02-09f2-4856-a551-8f3b4d46178d</t>
  </si>
  <si>
    <t>9f44bfc1-c481-4b80-a524-b824eddb8996</t>
  </si>
  <si>
    <t>1f57c13c-b827-4a11-ac36-f3dc8b38915c</t>
  </si>
  <si>
    <t>de2e2f2b-6dc4-41e8-b466-3b0074a3acda</t>
  </si>
  <si>
    <t>eb9b39a1-2236-4e81-924c-bc669989c9a8</t>
  </si>
  <si>
    <t>d3b23bbd-a8f9-41da-845e-e2e83eaba9e0</t>
  </si>
  <si>
    <t>96510576-5d2b-4712-9acf-13ea92fe8ede</t>
  </si>
  <si>
    <t>048a149e-bd9b-4d15-bfd7-8591c6dcb7ef</t>
  </si>
  <si>
    <t>3b1d5ca8-5ae1-4951-baac-f31c9142d01b</t>
  </si>
  <si>
    <t>06bb3688-24f6-4767-bfc3-a95dca9f8cc7</t>
  </si>
  <si>
    <t>390d2212-74b2-4fa3-9e9b-2b1c161cb12d</t>
  </si>
  <si>
    <t>c7970509-4dfc-40a8-a87b-5e541eeed21d</t>
  </si>
  <si>
    <t>794abf5f-123e-44c5-ada0-0647beec7611</t>
  </si>
  <si>
    <t>041539ba-e681-47b7-a0f0-37aa792e7f54</t>
  </si>
  <si>
    <t>4ddbb3b4-9123-4391-add6-79320b84295a</t>
  </si>
  <si>
    <t>fa09d590-bce1-47ff-9eba-dfe97dc54bc6</t>
  </si>
  <si>
    <t>dfe48a8d-87e4-4787-a069-3dd2e8778d81</t>
  </si>
  <si>
    <t>e8a7c67c-3d68-4261-ad43-be0d9930cce4</t>
  </si>
  <si>
    <t>5ee5ba17-cdfa-4097-8401-258a9501b938</t>
  </si>
  <si>
    <t>aeeea84f-eb21-474d-8123-7e1510146097</t>
  </si>
  <si>
    <t>1408e174-1b9b-448c-8490-71b4c3efb0b9</t>
  </si>
  <si>
    <t>73be87e3-5794-42ff-98f9-04ff2a29fe9b</t>
  </si>
  <si>
    <t>7bbfae88-eb69-4fbb-90b7-09175e890679</t>
  </si>
  <si>
    <t>a3b4b68a-1d67-45ab-accb-5ad287caf740</t>
  </si>
  <si>
    <t>df676387-e2f7-4a57-976b-33c24ff74d70</t>
  </si>
  <si>
    <t>2afe29ea-bc60-4652-b61f-627ffb7c4893</t>
  </si>
  <si>
    <t>6974e635-b015-4864-9d84-6971cd179d11</t>
  </si>
  <si>
    <t>5360a126-a141-4374-a71c-377ad2855461</t>
  </si>
  <si>
    <t>b7605e87-e819-43a0-b8ef-183cacc12a51</t>
  </si>
  <si>
    <t>36d3545e-d69a-4636-ba14-6e45df6e6446</t>
  </si>
  <si>
    <t>b50fe255-ee28-4056-bc61-59ee4610ef47</t>
  </si>
  <si>
    <t>1744889a-c2ef-4e0d-b2e2-f7d9f8e79ae5</t>
  </si>
  <si>
    <t>045e5f9e-ce9b-45a7-8a27-0ebd76fb84c2</t>
  </si>
  <si>
    <t>9af306c4-12d8-4426-87ea-c05ca4e5bb3b</t>
  </si>
  <si>
    <t>a5a6b2f0-28bc-4c27-b405-7c7c5f25c3e1</t>
  </si>
  <si>
    <t>463a4681-44f2-4fbd-b0e4-944f2b34340a</t>
  </si>
  <si>
    <t>cfbb9983-3f1f-4689-a310-7ef9d4522a76</t>
  </si>
  <si>
    <t>b8a302b2-fea3-487a-b7d0-849c72ff6a71</t>
  </si>
  <si>
    <t>25f5e4e8-8e76-4fb1-a9d8-4a9353b7f89b</t>
  </si>
  <si>
    <t>08792406-4daf-49e2-a15b-b137bf0aecca</t>
  </si>
  <si>
    <t>2fb8aa1b-edf0-4e0c-8f49-a82d32f73250</t>
  </si>
  <si>
    <t>7b93dc49-c0fe-4fbd-ad17-059a883d7f9b</t>
  </si>
  <si>
    <t>19023b5f-b8e9-490e-ba3e-00bf433cb2b7</t>
  </si>
  <si>
    <t>5b4902d3-7eb7-48c8-a771-f1b1f516807f</t>
  </si>
  <si>
    <t>ca0086df-1ce0-45f2-a116-d7dd955487bc</t>
  </si>
  <si>
    <t>8bc8ceac-eedc-4554-8596-19bff1e76e23</t>
  </si>
  <si>
    <t>a15752a0-79d4-45c9-8246-9bb33a4fbd8b</t>
  </si>
  <si>
    <t>45f24a45-1154-45ff-8848-396947231e9b</t>
  </si>
  <si>
    <t>0b2288c1-4699-4293-9770-7891d0d2329c</t>
  </si>
  <si>
    <t>1a01f99a-7dc5-47ad-ba67-fea01d70aa72</t>
  </si>
  <si>
    <t>3cf0c976-163e-46c9-88af-34dfac3225e4</t>
  </si>
  <si>
    <t>1914c4e1-a724-4fb2-a69c-e902bf66f7fa</t>
  </si>
  <si>
    <t>a5494c28-d365-45ef-be84-4cc09ff4af24</t>
  </si>
  <si>
    <t>9c751221-eb09-4ffc-9134-7887546fef32</t>
  </si>
  <si>
    <t>b3b9d401-be06-4724-8050-42e3159997e1</t>
  </si>
  <si>
    <t>d4aed5ef-e049-4b03-83c2-567ff8c790d4</t>
  </si>
  <si>
    <t>c9e50012-f79b-447c-bb08-f6ea245aa6db</t>
  </si>
  <si>
    <t>48ca1a1f-baa2-4d0c-acc6-6f4cbc3d1645</t>
  </si>
  <si>
    <t>b1165135-3f8d-465f-acc0-70fc89c91c8c</t>
  </si>
  <si>
    <t>f6429ffd-d14b-4b24-a87d-5b6878a5353f</t>
  </si>
  <si>
    <t>nous avons pas des fournisseurs</t>
  </si>
  <si>
    <t>f05d8787-4c96-4ba1-a0f2-36f510652f35</t>
  </si>
  <si>
    <t>nfi_moustiquaire nfi_drap nfi_pagne</t>
  </si>
  <si>
    <t>insecurite_routes_marche trop_cher</t>
  </si>
  <si>
    <t>insecurite_routes_marche indisponible absence_transport</t>
  </si>
  <si>
    <t>Pour l'instant les prix des articles ont augmenté à cause de la guerre du soudan</t>
  </si>
  <si>
    <t>vMmQDoTERtrTqev3r8bVu3</t>
  </si>
  <si>
    <t>a0592cd4-0b9e-4ed4-ae58-6cedeac12370</t>
  </si>
  <si>
    <t>etat_route trop_cher insecurite_routes_marche</t>
  </si>
  <si>
    <t>insecurite_routes_marche absence_transport etat_route</t>
  </si>
  <si>
    <t>insecurite_routes_marche etat_route</t>
  </si>
  <si>
    <t>Problem de guerre au soudan les prix de marchandises à augmenté</t>
  </si>
  <si>
    <t>e6558371-dcfc-4503-80d4-25ffc53cc8f2</t>
  </si>
  <si>
    <t>insecurite_routes_marche absence_transport</t>
  </si>
  <si>
    <t>insecurite_routes_marche etat_route intemperies</t>
  </si>
  <si>
    <t>Les articles à augmenté sur le marché</t>
  </si>
  <si>
    <t>98fa2deb-2752-4f45-be84-aa6ad2858533</t>
  </si>
  <si>
    <t>insecurite_routes_marche fermeture_frontiere absence_transport</t>
  </si>
  <si>
    <t>Problème de insécurité qui continue toujours au soudan</t>
  </si>
  <si>
    <t>insecurite_routes_marche indisponible</t>
  </si>
  <si>
    <t>A peu près les mêmes idées</t>
  </si>
  <si>
    <t>ab1731ad-4bcc-482c-a5bf-dbb9f274cbe2</t>
  </si>
  <si>
    <t>paiement intemperies etat_route</t>
  </si>
  <si>
    <t>0d48fb1c-37fa-457e-b526-d7f8685e2e15</t>
  </si>
  <si>
    <t>nfi_natte nfi_bache nfi_cuvette</t>
  </si>
  <si>
    <t>insecurite_routes_marche absence_transport fermeture_frontiere</t>
  </si>
  <si>
    <t>Guerre au soudan</t>
  </si>
  <si>
    <t>insecurite_routes_marche fermeture_frontiere</t>
  </si>
  <si>
    <t>Par ce que le marché du Soudan n'est plus fonctionnel</t>
  </si>
  <si>
    <t>fermeture_frontiere insecurite_routes_marche absence_transport</t>
  </si>
  <si>
    <t>Guerre au soudan à cause la fermeture de frontières</t>
  </si>
  <si>
    <t>Ils ont  à peu prés les mêmes idées</t>
  </si>
  <si>
    <t>bac0bbe1-8786-4a13-ada8-9b57e9e73734</t>
  </si>
  <si>
    <t>insecurite_routes_marche etat_route absence_transport</t>
  </si>
  <si>
    <t>Le marché du Soudan n'est plus fonctionnel</t>
  </si>
  <si>
    <t>Les articles à augmenté à cause de la guerre du Soudan</t>
  </si>
  <si>
    <t>79b38925-603a-40d2-b0c0-844704539033</t>
  </si>
  <si>
    <t>insecurite_routes_marche absence_transport trop_cher</t>
  </si>
  <si>
    <t>Problème de guerre du Soudan</t>
  </si>
  <si>
    <t>absence_transport insecurite_routes_marche</t>
  </si>
  <si>
    <t>Même idée</t>
  </si>
  <si>
    <t>d22f8651-59d5-4124-a220-2a092251c7d1</t>
  </si>
  <si>
    <t>Le marché n'est plus fonctionnel au soudan</t>
  </si>
  <si>
    <t>6b41db52-81c7-43b7-adf0-f149da39cdb5</t>
  </si>
  <si>
    <t>Par rapport au guerre du Soudan</t>
  </si>
  <si>
    <t>66163588-e952-47cb-b111-8c95903715f6</t>
  </si>
  <si>
    <t>Trop cher au tchad</t>
  </si>
  <si>
    <t>etat_route trop_cher absence_transport intemperies</t>
  </si>
  <si>
    <t>Monque d'essence dans le marché cause le prix à  augmenté au tchad</t>
  </si>
  <si>
    <t>e50b8d09-a164-404d-933d-eeef764aba65</t>
  </si>
  <si>
    <t>Toujours le même idée</t>
  </si>
  <si>
    <t>ce002ed0-9bc4-483e-9b25-9b58c653caea</t>
  </si>
  <si>
    <t>intemperies trop_cher insecurite_routes_marche</t>
  </si>
  <si>
    <t>7447f260-74d0-46ff-91b8-6ad68c5da295</t>
  </si>
  <si>
    <t>absence_transport trop_cher insecurite_routes_marche</t>
  </si>
  <si>
    <t>La saison des pluie a fait que le prix a augmenté</t>
  </si>
  <si>
    <t>50856457-3841-4627-acbc-9b6faeb7cff6</t>
  </si>
  <si>
    <t>Apparemment ils ont de même idée</t>
  </si>
  <si>
    <t>65fa6c08-97d9-4bdf-a16c-384aab6ad090</t>
  </si>
  <si>
    <t>Pas de difficultés</t>
  </si>
  <si>
    <t>2d321460-7caa-42c8-8387-18fbf20b3e1f</t>
  </si>
  <si>
    <t>b97b71df-0e1b-4c29-954c-2299477de249</t>
  </si>
  <si>
    <t>Surtout le moment pluvieuse c'est difficiles à récolter le boi</t>
  </si>
  <si>
    <t>06743862-3005-4784-a194-02f88dd40c13</t>
  </si>
  <si>
    <t>Au moment qu'il pleut c'est difficile pour allez chercher du boi</t>
  </si>
  <si>
    <t>2cd9c5b3-e75c-4185-a0df-178c0b116e5f</t>
  </si>
  <si>
    <t>C'est pas facile au moment pluvieuse</t>
  </si>
  <si>
    <t>e6a51edb-3dda-4e44-9df1-507153bfe90a</t>
  </si>
  <si>
    <t>d01f0d227e42ebb5</t>
  </si>
  <si>
    <t>R A S</t>
  </si>
  <si>
    <t>787fee52-15e7-4bed-9d53-cd7576ace0c7</t>
  </si>
  <si>
    <t>Parfois on peut egorge un boeuf sa fait deux jours pour terminer.</t>
  </si>
  <si>
    <t>d04c5856-329f-44a9-8870-168739e223c9</t>
  </si>
  <si>
    <t>523ac42b-c7b3-4da6-b182-ec53ac48e6ce</t>
  </si>
  <si>
    <t>173a500d-41a4-48ba-888d-c80c1a7b739f</t>
  </si>
  <si>
    <t>3491e7d9-2b97-4471-a363-5ca96910a3df</t>
  </si>
  <si>
    <t>Par rapport au prix qui est devenu trop chere vers le SOUDAN.</t>
  </si>
  <si>
    <t>insecurite_routes_marche intemperies</t>
  </si>
  <si>
    <t>A cause de l'insecurite sur la route du Soudan.</t>
  </si>
  <si>
    <t>0850378f-6422-4ccc-b8fd-a671a4412e9c</t>
  </si>
  <si>
    <t>Le prix de ce produit est augmente sur le marche.</t>
  </si>
  <si>
    <t>Par rapp0rt a la guerre du Soudan.</t>
  </si>
  <si>
    <t>Le prix est trop chere au Soudan</t>
  </si>
  <si>
    <t>insecurite_routes_marche trop_cher absence_transport</t>
  </si>
  <si>
    <t>24fff915-1879-4d3c-831b-39e2927f8d65</t>
  </si>
  <si>
    <t>Par rapport a l'insecurite et a la fermeture du frontiere que le prix a augmente.</t>
  </si>
  <si>
    <t>Par rapport à la guerre du Soudan</t>
  </si>
  <si>
    <t>Le prix est trop élevée sur le marché</t>
  </si>
  <si>
    <t>Le prix de produit sont trop élevés sur le marché par rapport à la guerre du Soudan.</t>
  </si>
  <si>
    <t>acfc45bd-12fe-4788-ae05-b7ad44abbb2d</t>
  </si>
  <si>
    <t>alim_riz alim_sucre alim_sel alim_huile_vegetale wash_savon wash_theiere wash_seau</t>
  </si>
  <si>
    <t>Le prix des produits sont trop chers sur le marché par rapport à la guerre du Soudan.</t>
  </si>
  <si>
    <t>les articles sont trop chers, maque de stockage.</t>
  </si>
  <si>
    <t>insecurite_routes_marche stockage</t>
  </si>
  <si>
    <t>insecurite_routes_marche relation_fournisseurs</t>
  </si>
  <si>
    <t>b2eb41fe-32cf-46fb-803b-2ae1b4a60741</t>
  </si>
  <si>
    <t>wash_theiere wash_seau alim_huile_vegetale</t>
  </si>
  <si>
    <t>6aa2313a-939d-40b4-82de-254522f6ed32</t>
  </si>
  <si>
    <t>a5d5b9a5-38fc-4cee-b352-c0f794c0429f</t>
  </si>
  <si>
    <t>wash_seau wash_theiere alim_riz</t>
  </si>
  <si>
    <t>Le prix de ce produit est trop élevée sur le marché du Soudan par rapport à la guerre.</t>
  </si>
  <si>
    <t>e4738bf3-eac0-4fd0-a9ca-d8017ccce4a2</t>
  </si>
  <si>
    <t>alim_sucre wash_theiere wash_seau alim_sel</t>
  </si>
  <si>
    <t>Le prix est augmenté sur le marché au Soudan.</t>
  </si>
  <si>
    <t>eb61d660-4b22-40c7-8033-4a5982bef5ae</t>
  </si>
  <si>
    <t>par rapport au rarement de produits sur le marché</t>
  </si>
  <si>
    <t>par rapport au rareté de produit sur le marché</t>
  </si>
  <si>
    <t>e7fa86aa-a240-4283-87b0-657c125bd27d</t>
  </si>
  <si>
    <t>par rapport à la saison de pluie le prix de produit augmente.</t>
  </si>
  <si>
    <t>76e0db47-a512-42f2-82be-2681d759c39e</t>
  </si>
  <si>
    <t>juste à la saison de pluie que le prix a été élevé.</t>
  </si>
  <si>
    <t>Le produit est rare c'est pour cela que le prix a augmenté.</t>
  </si>
  <si>
    <t>2b6abc4f-6d48-4750-ba2c-ea648d8de131</t>
  </si>
  <si>
    <t>c'est par rapport à la saison de pluie que le produit est devenu trop chers.</t>
  </si>
  <si>
    <t>f6afb499-9894-4fe6-a274-17b8a64d73b2</t>
  </si>
  <si>
    <t>les articles sont devenus rares sur le marché par rapport au mois dernier.</t>
  </si>
  <si>
    <t>f3c2e0a1-5262-4c10-b57d-023855c8847c</t>
  </si>
  <si>
    <t>etat_route autre</t>
  </si>
  <si>
    <t>Le prix de transports a augmente</t>
  </si>
  <si>
    <t>Le rarete du carburant a augmenter le prix du transports</t>
  </si>
  <si>
    <t>Soudan</t>
  </si>
  <si>
    <t>Le produit de premiere necessite est devenu cher et les paysans n'a pas d'argent pour sa provisionnes</t>
  </si>
  <si>
    <t>vRdnPinL6cH3zdr7pFPb2x</t>
  </si>
  <si>
    <t>5b39aa0a-9b76-41fa-b5e5-b8b12d44d9a4</t>
  </si>
  <si>
    <t>Les paysans n'a pas d'argent pour sa provisionnes au produit de premier necessite</t>
  </si>
  <si>
    <t>a8fb3e94-769c-40d1-9af9-bfa45891a0b9</t>
  </si>
  <si>
    <t>Le rarete ducarburant a augmenter le prix du transports</t>
  </si>
  <si>
    <t>Le rarete du carburant a augmente le prix du transports</t>
  </si>
  <si>
    <t>Le rarete du carburant a augmente le prix de transports</t>
  </si>
  <si>
    <t>910f4370-e549-4df2-8ee7-35fcf2f99491</t>
  </si>
  <si>
    <t>Le prix de transports a augmente et mauvaise etat de la route</t>
  </si>
  <si>
    <t>Le prix de transport a augmente et mauvaise etat de la route</t>
  </si>
  <si>
    <t>Le prix de transports a augmente etmauvaise etat de la route</t>
  </si>
  <si>
    <t>Le prix de transports a augmente et mauvaise etat dela route</t>
  </si>
  <si>
    <t>Le prix detransport a augmente et mauvaise etat de la route</t>
  </si>
  <si>
    <t>Le produit de premier necessite est devenu cher et les paysans n'a pas d'argent pour sa provisionnes</t>
  </si>
  <si>
    <t>e9d9b199-02bc-4ef0-adf0-282d1d2e090c</t>
  </si>
  <si>
    <t>nfi_moustiquaire nfi_bidon nfi_drap nfi_pagne nfi_natte nfi_bache nfi_marmite nfi_cuvette wash_seau combustible_essence wash_savon alim_huile_vegetale</t>
  </si>
  <si>
    <t>Le rarete du  arburant a augmenter le prix du transports</t>
  </si>
  <si>
    <t>Le rarete du car urant a augmente le prix du transports</t>
  </si>
  <si>
    <t>Les paysans n'a pas d'argent pour sa provision</t>
  </si>
  <si>
    <t>a4ef4958-cea2-42bb-a027-0832d982b44f</t>
  </si>
  <si>
    <t>etat_route autre pas_saison</t>
  </si>
  <si>
    <t>etat_route autre intemperies</t>
  </si>
  <si>
    <t>Le paysans n'a pas d'argent</t>
  </si>
  <si>
    <t>02740a6b-d948-4898-bc8c-eb5264ef0269</t>
  </si>
  <si>
    <t>etat_route pas_saison autre</t>
  </si>
  <si>
    <t>Le prix de transports a augmente,</t>
  </si>
  <si>
    <t>intemperies etat_route autre</t>
  </si>
  <si>
    <t>Le prix</t>
  </si>
  <si>
    <t>Le paysans n'a pas d'argent pour ce faire aprovisionne</t>
  </si>
  <si>
    <t>02f46f30-a975-420d-a24b-b7adb4de12cf</t>
  </si>
  <si>
    <t>alim_mais alim_manioc alim_haricot alim_riz alim_arachide alim_sucre alim_sel alim_viande combustible_bois_chauffage</t>
  </si>
  <si>
    <t>etat_route intemperies autre</t>
  </si>
  <si>
    <t>Le prix de transports</t>
  </si>
  <si>
    <t>pas_saison auutre etat_route</t>
  </si>
  <si>
    <t>Les paysans n'a pas d'argent pour sa provisionne</t>
  </si>
  <si>
    <t>b1d98aab-7607-4a78-bd10-1a3519823ff5</t>
  </si>
  <si>
    <t>Leprix de transports a augmente</t>
  </si>
  <si>
    <t>Le paysans n'a pas d'argent pour sa provisionne</t>
  </si>
  <si>
    <t>a45976a2-cc6f-46c3-92b2-81600be2944b</t>
  </si>
  <si>
    <t>Le prix de trransports a augmente</t>
  </si>
  <si>
    <t>pas_saison etat_route autre</t>
  </si>
  <si>
    <t>etat_route pas_sasion autre</t>
  </si>
  <si>
    <t>Les paysans n'a pas d'argent pour sa provisionne au produit de premier necessite</t>
  </si>
  <si>
    <t xml:space="preserve">Difficulté d'écouler les produits _x000D_
</t>
  </si>
  <si>
    <t xml:space="preserve">manque de ce produit parfois sur le marché _x000D_
_x000D_
</t>
  </si>
  <si>
    <t xml:space="preserve">C'est par rapport à la saison de pluie que le produit est devenu trop chers._x000D_
_x000D_
</t>
  </si>
  <si>
    <t xml:space="preserve">Les articles sont devenus rarement sur le marché par rapport à la saison de pluie. _x000D_
</t>
  </si>
  <si>
    <t>Marcelle MANDE DJAPOU (marcelle.mande-djapou@reach-initiative.org)
Josefine LYNGGAARD (josefine.lynggaard@impact-initiative.org)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</si>
</sst>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Red]#,##0"/>
    <numFmt numFmtId="165" formatCode="_-* #,##0.00\ _C_H_F_-;\-* #,##0.00\ _C_H_F_-;_-* &quot;-&quot;??\ _C_H_F_-;_-@_-"/>
    <numFmt numFmtId="166" formatCode="_-* #,##0\ _C_H_F_-;\-* #,##0\ _C_H_F_-;_-* &quot;-&quot;??\ _C_H_F_-;_-@_-"/>
    <numFmt numFmtId="167" formatCode="yyyy\-mm\-dd\ hh:mm:ss\ \U\T\C"/>
  </numFmts>
  <fonts count="59" x14ac:knownFonts="1">
    <font>
      <sz val="11"/>
      <color theme="1"/>
      <name val="Leelawadee"/>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Leelawadee"/>
      <family val="2"/>
    </font>
    <font>
      <b/>
      <sz val="11"/>
      <color theme="0"/>
      <name val="Leelawadee"/>
      <family val="2"/>
    </font>
    <font>
      <u/>
      <sz val="11"/>
      <color theme="10"/>
      <name val="Leelawadee"/>
      <family val="2"/>
    </font>
    <font>
      <sz val="11"/>
      <color theme="1"/>
      <name val="Arial Narrow"/>
      <family val="2"/>
    </font>
    <font>
      <b/>
      <sz val="10"/>
      <color theme="0"/>
      <name val="Segoe UI"/>
      <family val="2"/>
    </font>
    <font>
      <b/>
      <sz val="10"/>
      <name val="Segoe UI"/>
      <family val="2"/>
    </font>
    <font>
      <b/>
      <sz val="8"/>
      <name val="Segoe UI"/>
      <family val="2"/>
    </font>
    <font>
      <b/>
      <sz val="8"/>
      <color theme="0"/>
      <name val="Segoe UI"/>
      <family val="2"/>
    </font>
    <font>
      <sz val="11"/>
      <color theme="1"/>
      <name val="Calibri"/>
      <family val="2"/>
      <scheme val="minor"/>
    </font>
    <font>
      <b/>
      <u/>
      <sz val="10"/>
      <color theme="10"/>
      <name val="Segoe UI"/>
      <family val="2"/>
    </font>
    <font>
      <sz val="11"/>
      <color theme="1"/>
      <name val="Segoe UI"/>
      <family val="2"/>
    </font>
    <font>
      <b/>
      <sz val="11"/>
      <color theme="0"/>
      <name val="Segoe UI"/>
      <family val="2"/>
    </font>
    <font>
      <b/>
      <i/>
      <sz val="11"/>
      <color theme="1"/>
      <name val="Segoe UI"/>
      <family val="2"/>
    </font>
    <font>
      <b/>
      <sz val="11"/>
      <color theme="1"/>
      <name val="Segoe UI"/>
      <family val="2"/>
    </font>
    <font>
      <b/>
      <sz val="12"/>
      <color theme="0"/>
      <name val="Segoe UI"/>
      <family val="2"/>
    </font>
    <font>
      <sz val="12"/>
      <color theme="1"/>
      <name val="Segoe UI"/>
      <family val="2"/>
    </font>
    <font>
      <b/>
      <sz val="12"/>
      <color theme="1"/>
      <name val="Segoe UI"/>
      <family val="2"/>
    </font>
    <font>
      <b/>
      <i/>
      <sz val="12"/>
      <color theme="1"/>
      <name val="Segoe UI"/>
      <family val="2"/>
    </font>
    <font>
      <i/>
      <sz val="12"/>
      <color theme="1"/>
      <name val="Segoe UI"/>
      <family val="2"/>
    </font>
    <font>
      <sz val="12"/>
      <color rgb="FFFF0000"/>
      <name val="Segoe UI"/>
      <family val="2"/>
    </font>
    <font>
      <sz val="10"/>
      <color theme="1"/>
      <name val="Segoe UI"/>
      <family val="2"/>
    </font>
    <font>
      <sz val="11"/>
      <color rgb="FFFF0000"/>
      <name val="Segoe UI"/>
      <family val="2"/>
    </font>
    <font>
      <sz val="11"/>
      <name val="Leelawadee"/>
      <family val="2"/>
    </font>
    <font>
      <sz val="11"/>
      <name val="Segoe UI"/>
      <family val="2"/>
    </font>
    <font>
      <b/>
      <sz val="11"/>
      <name val="Segoe UI"/>
      <family val="2"/>
    </font>
    <font>
      <b/>
      <u/>
      <sz val="11"/>
      <name val="Segoe UI"/>
      <family val="2"/>
    </font>
    <font>
      <sz val="11"/>
      <color rgb="FF000000"/>
      <name val="Segoe UI"/>
      <family val="2"/>
    </font>
    <font>
      <b/>
      <sz val="11"/>
      <color rgb="FF000000"/>
      <name val="Segoe UI"/>
      <family val="2"/>
    </font>
    <font>
      <sz val="11"/>
      <color theme="1" tint="4.9989318521683403E-2"/>
      <name val="Segoe UI"/>
      <family val="2"/>
    </font>
    <font>
      <sz val="10"/>
      <name val="Leelawadee"/>
      <family val="2"/>
    </font>
    <font>
      <sz val="11"/>
      <color theme="1"/>
      <name val="Calibri"/>
      <family val="2"/>
      <charset val="1"/>
      <scheme val="minor"/>
    </font>
    <font>
      <b/>
      <sz val="12"/>
      <color rgb="FFFF0000"/>
      <name val="Segoe UI"/>
      <family val="2"/>
    </font>
    <font>
      <sz val="8"/>
      <name val="Leelawadee"/>
      <family val="2"/>
    </font>
    <font>
      <b/>
      <sz val="10"/>
      <color theme="1"/>
      <name val="Segoe UI"/>
      <family val="2"/>
    </font>
    <font>
      <sz val="10"/>
      <name val="Segoe UI"/>
      <family val="2"/>
    </font>
    <font>
      <b/>
      <u/>
      <sz val="12"/>
      <color theme="1"/>
      <name val="Segoe UI"/>
      <family val="2"/>
    </font>
    <font>
      <b/>
      <i/>
      <sz val="14"/>
      <color theme="1"/>
      <name val="Segoe UI"/>
      <family val="2"/>
    </font>
    <font>
      <sz val="14"/>
      <color theme="1"/>
      <name val="Segoe UI"/>
      <family val="2"/>
    </font>
    <font>
      <i/>
      <sz val="12"/>
      <name val="Segoe UI"/>
      <family val="2"/>
    </font>
    <font>
      <sz val="12"/>
      <name val="Segoe UI"/>
      <family val="2"/>
    </font>
    <font>
      <i/>
      <sz val="11"/>
      <name val="Segoe UI"/>
      <family val="2"/>
    </font>
    <font>
      <i/>
      <sz val="10"/>
      <color theme="1"/>
      <name val="Segoe UI"/>
      <family val="2"/>
    </font>
    <font>
      <i/>
      <sz val="10"/>
      <name val="Segoe UI"/>
      <family val="2"/>
    </font>
    <font>
      <b/>
      <u/>
      <sz val="10"/>
      <color theme="1"/>
      <name val="Segoe UI"/>
      <family val="2"/>
    </font>
    <font>
      <b/>
      <sz val="12"/>
      <name val="Segoe UI"/>
      <family val="2"/>
    </font>
    <font>
      <b/>
      <i/>
      <sz val="11"/>
      <name val="Segoe UI"/>
      <family val="2"/>
    </font>
    <font>
      <sz val="8"/>
      <name val="Segoe UI"/>
      <family val="2"/>
    </font>
    <font>
      <b/>
      <sz val="16"/>
      <color theme="1"/>
      <name val="Segoe UI"/>
      <family val="2"/>
    </font>
    <font>
      <b/>
      <sz val="20"/>
      <color theme="1"/>
      <name val="Segoe UI"/>
      <family val="2"/>
    </font>
    <font>
      <b/>
      <sz val="11"/>
      <color theme="1"/>
      <name val="Calibri"/>
      <family val="2"/>
      <scheme val="minor"/>
    </font>
    <font>
      <sz val="12"/>
      <color theme="1"/>
      <name val="Leelawadee"/>
      <family val="2"/>
    </font>
    <font>
      <strike/>
      <sz val="12"/>
      <color theme="1"/>
      <name val="Segoe UI"/>
      <family val="2"/>
    </font>
    <font>
      <b/>
      <sz val="11"/>
      <color rgb="FFFF0000"/>
      <name val="Segoe UI"/>
      <family val="2"/>
    </font>
    <font>
      <b/>
      <sz val="11"/>
      <color rgb="FFFF0000"/>
      <name val="Leelawadee"/>
      <family val="2"/>
    </font>
  </fonts>
  <fills count="36">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4"/>
        <bgColor indexed="64"/>
      </patternFill>
    </fill>
    <fill>
      <patternFill patternType="solid">
        <fgColor theme="7" tint="0.59999389629810485"/>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9" fontId="5" fillId="0" borderId="0" applyFont="0" applyFill="0" applyBorder="0" applyAlignment="0" applyProtection="0"/>
    <xf numFmtId="0" fontId="7" fillId="0" borderId="0" applyNumberFormat="0" applyFill="0" applyBorder="0" applyAlignment="0" applyProtection="0"/>
    <xf numFmtId="0" fontId="8" fillId="0" borderId="0"/>
    <xf numFmtId="0" fontId="13" fillId="0" borderId="0"/>
    <xf numFmtId="0" fontId="13" fillId="0" borderId="0"/>
    <xf numFmtId="9" fontId="5"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35" fillId="0" borderId="0"/>
  </cellStyleXfs>
  <cellXfs count="395">
    <xf numFmtId="0" fontId="0" fillId="0" borderId="0" xfId="0"/>
    <xf numFmtId="0" fontId="9" fillId="4" borderId="6" xfId="3" applyFont="1" applyFill="1" applyBorder="1" applyAlignment="1">
      <alignment horizontal="left" vertical="center" wrapText="1"/>
    </xf>
    <xf numFmtId="0" fontId="10" fillId="5" borderId="6" xfId="3" applyFont="1" applyFill="1" applyBorder="1" applyAlignment="1">
      <alignment horizontal="left" vertical="center" wrapText="1"/>
    </xf>
    <xf numFmtId="0" fontId="10" fillId="7" borderId="6" xfId="3" applyFont="1" applyFill="1" applyBorder="1" applyAlignment="1">
      <alignment horizontal="left" vertical="center" wrapText="1"/>
    </xf>
    <xf numFmtId="0" fontId="9" fillId="8" borderId="6" xfId="3" applyFont="1" applyFill="1" applyBorder="1" applyAlignment="1">
      <alignment horizontal="left" vertical="center" wrapText="1"/>
    </xf>
    <xf numFmtId="0" fontId="10" fillId="6" borderId="6" xfId="3" applyFont="1" applyFill="1" applyBorder="1" applyAlignment="1">
      <alignment horizontal="left" vertical="center" wrapText="1"/>
    </xf>
    <xf numFmtId="0" fontId="14" fillId="8" borderId="6" xfId="2" applyFont="1" applyFill="1" applyBorder="1" applyAlignment="1">
      <alignment horizontal="left" vertical="center" wrapText="1"/>
    </xf>
    <xf numFmtId="0" fontId="15" fillId="0" borderId="0" xfId="0" applyFont="1" applyAlignment="1">
      <alignment vertical="center"/>
    </xf>
    <xf numFmtId="0" fontId="0" fillId="0" borderId="0" xfId="0" applyAlignment="1">
      <alignment vertical="center"/>
    </xf>
    <xf numFmtId="0" fontId="16" fillId="2" borderId="6" xfId="3" applyFont="1" applyFill="1" applyBorder="1" applyAlignment="1">
      <alignment horizontal="left" vertical="center" wrapText="1"/>
    </xf>
    <xf numFmtId="0" fontId="10" fillId="6" borderId="6" xfId="0" applyFont="1" applyFill="1" applyBorder="1" applyAlignment="1">
      <alignment horizontal="left" vertical="center" wrapText="1"/>
    </xf>
    <xf numFmtId="0" fontId="15" fillId="0" borderId="0" xfId="5" applyFont="1" applyAlignment="1">
      <alignment vertical="center"/>
    </xf>
    <xf numFmtId="0" fontId="15" fillId="0" borderId="0" xfId="0" applyFont="1"/>
    <xf numFmtId="0" fontId="20" fillId="0" borderId="0" xfId="0" applyFont="1" applyAlignment="1">
      <alignment vertical="center"/>
    </xf>
    <xf numFmtId="0" fontId="20" fillId="0" borderId="8" xfId="0" applyFont="1" applyBorder="1" applyAlignment="1">
      <alignment horizontal="left" vertical="center"/>
    </xf>
    <xf numFmtId="0" fontId="20" fillId="0" borderId="8" xfId="0" applyFont="1" applyBorder="1" applyAlignment="1">
      <alignment vertical="center"/>
    </xf>
    <xf numFmtId="0" fontId="20" fillId="0" borderId="7" xfId="0" applyFont="1" applyBorder="1" applyAlignment="1">
      <alignment horizontal="left" vertical="center"/>
    </xf>
    <xf numFmtId="164" fontId="22" fillId="0" borderId="8" xfId="0" applyNumberFormat="1" applyFont="1" applyBorder="1" applyAlignment="1">
      <alignment horizontal="center" vertical="center"/>
    </xf>
    <xf numFmtId="9" fontId="22" fillId="0" borderId="8" xfId="1" applyFont="1" applyBorder="1" applyAlignment="1">
      <alignment horizontal="center" vertical="center"/>
    </xf>
    <xf numFmtId="0" fontId="23" fillId="0" borderId="0" xfId="0" applyFont="1" applyAlignment="1">
      <alignment vertical="center"/>
    </xf>
    <xf numFmtId="164" fontId="20" fillId="0" borderId="8" xfId="0" applyNumberFormat="1" applyFont="1" applyBorder="1" applyAlignment="1">
      <alignment horizontal="center" vertical="center"/>
    </xf>
    <xf numFmtId="9" fontId="20" fillId="0" borderId="8" xfId="1" applyFont="1" applyBorder="1" applyAlignment="1">
      <alignment vertical="center"/>
    </xf>
    <xf numFmtId="164" fontId="15" fillId="0" borderId="0" xfId="0" applyNumberFormat="1" applyFont="1" applyAlignment="1">
      <alignment vertical="center"/>
    </xf>
    <xf numFmtId="9" fontId="15" fillId="0" borderId="0" xfId="1" applyFont="1" applyAlignment="1">
      <alignment vertical="center"/>
    </xf>
    <xf numFmtId="0" fontId="15" fillId="0" borderId="8" xfId="0" applyFont="1" applyBorder="1" applyAlignment="1">
      <alignment vertical="center"/>
    </xf>
    <xf numFmtId="164" fontId="21" fillId="0" borderId="14" xfId="0" applyNumberFormat="1" applyFont="1" applyBorder="1" applyAlignment="1">
      <alignment horizontal="center" vertical="center"/>
    </xf>
    <xf numFmtId="0" fontId="22" fillId="11" borderId="8" xfId="0" applyFont="1" applyFill="1" applyBorder="1" applyAlignment="1">
      <alignment horizontal="center" vertical="center"/>
    </xf>
    <xf numFmtId="0" fontId="22" fillId="11" borderId="8" xfId="5" applyFont="1" applyFill="1" applyBorder="1" applyAlignment="1">
      <alignment horizontal="center" vertical="center" wrapText="1"/>
    </xf>
    <xf numFmtId="164" fontId="19" fillId="14" borderId="8" xfId="0" applyNumberFormat="1" applyFont="1" applyFill="1" applyBorder="1" applyAlignment="1">
      <alignment horizontal="center" vertical="center" wrapText="1"/>
    </xf>
    <xf numFmtId="0" fontId="5" fillId="0" borderId="0" xfId="0" applyFont="1"/>
    <xf numFmtId="49" fontId="6" fillId="12" borderId="8" xfId="5" quotePrefix="1" applyNumberFormat="1" applyFont="1" applyFill="1" applyBorder="1" applyAlignment="1">
      <alignment horizontal="center" vertical="center" wrapText="1"/>
    </xf>
    <xf numFmtId="17" fontId="16" fillId="12" borderId="8" xfId="5" applyNumberFormat="1" applyFont="1" applyFill="1" applyBorder="1" applyAlignment="1">
      <alignment horizontal="center" vertical="center" wrapText="1"/>
    </xf>
    <xf numFmtId="17" fontId="16" fillId="12" borderId="8" xfId="5" quotePrefix="1" applyNumberFormat="1" applyFont="1" applyFill="1" applyBorder="1" applyAlignment="1">
      <alignment horizontal="center" vertical="center" wrapText="1"/>
    </xf>
    <xf numFmtId="0" fontId="15" fillId="0" borderId="0" xfId="5" applyFont="1" applyAlignment="1">
      <alignment horizontal="center" vertical="center"/>
    </xf>
    <xf numFmtId="0" fontId="15" fillId="0" borderId="0" xfId="5" applyFont="1" applyAlignment="1">
      <alignment horizontal="left" vertical="center"/>
    </xf>
    <xf numFmtId="164" fontId="15" fillId="0" borderId="0" xfId="5" applyNumberFormat="1" applyFont="1" applyAlignment="1">
      <alignment vertical="center"/>
    </xf>
    <xf numFmtId="9" fontId="15" fillId="0" borderId="0" xfId="8" applyFont="1" applyAlignment="1">
      <alignment vertical="center"/>
    </xf>
    <xf numFmtId="0" fontId="18" fillId="0" borderId="0" xfId="5" applyFont="1" applyAlignment="1">
      <alignment vertical="center"/>
    </xf>
    <xf numFmtId="166" fontId="15" fillId="15" borderId="8" xfId="7" applyNumberFormat="1" applyFont="1" applyFill="1" applyBorder="1" applyAlignment="1">
      <alignment horizontal="center" vertical="center"/>
    </xf>
    <xf numFmtId="3" fontId="26" fillId="0" borderId="8" xfId="5" applyNumberFormat="1" applyFont="1" applyBorder="1" applyAlignment="1">
      <alignment horizontal="center" vertical="center"/>
    </xf>
    <xf numFmtId="3" fontId="28" fillId="16" borderId="8" xfId="5" applyNumberFormat="1" applyFont="1" applyFill="1" applyBorder="1" applyAlignment="1">
      <alignment horizontal="center" vertical="center"/>
    </xf>
    <xf numFmtId="9" fontId="15" fillId="11" borderId="8" xfId="6" applyFont="1" applyFill="1" applyBorder="1" applyAlignment="1">
      <alignment horizontal="center" vertical="center"/>
    </xf>
    <xf numFmtId="0" fontId="29" fillId="0" borderId="0" xfId="5" applyFont="1" applyAlignment="1">
      <alignment horizontal="left" vertical="center"/>
    </xf>
    <xf numFmtId="17" fontId="16" fillId="12" borderId="10" xfId="5" quotePrefix="1" applyNumberFormat="1" applyFont="1" applyFill="1" applyBorder="1" applyAlignment="1">
      <alignment horizontal="center" vertical="center" wrapText="1"/>
    </xf>
    <xf numFmtId="17" fontId="29" fillId="23" borderId="8" xfId="5" quotePrefix="1" applyNumberFormat="1" applyFont="1" applyFill="1" applyBorder="1" applyAlignment="1">
      <alignment horizontal="center" vertical="center" wrapText="1"/>
    </xf>
    <xf numFmtId="17" fontId="16" fillId="12" borderId="0" xfId="5" quotePrefix="1" applyNumberFormat="1" applyFont="1" applyFill="1" applyAlignment="1">
      <alignment horizontal="center" vertical="center" wrapText="1"/>
    </xf>
    <xf numFmtId="164" fontId="15" fillId="15" borderId="8" xfId="7" applyNumberFormat="1" applyFont="1" applyFill="1" applyBorder="1" applyAlignment="1">
      <alignment horizontal="center" vertical="center"/>
    </xf>
    <xf numFmtId="164" fontId="26" fillId="0" borderId="8" xfId="5" applyNumberFormat="1" applyFont="1" applyBorder="1" applyAlignment="1">
      <alignment horizontal="center" vertical="center"/>
    </xf>
    <xf numFmtId="164" fontId="26" fillId="0" borderId="8" xfId="5" applyNumberFormat="1" applyFont="1" applyBorder="1" applyAlignment="1">
      <alignment horizontal="left" vertical="center"/>
    </xf>
    <xf numFmtId="164" fontId="26" fillId="0" borderId="8" xfId="7" applyNumberFormat="1" applyFont="1" applyFill="1" applyBorder="1" applyAlignment="1">
      <alignment horizontal="left" vertical="center"/>
    </xf>
    <xf numFmtId="164" fontId="26" fillId="0" borderId="8" xfId="7" applyNumberFormat="1" applyFont="1" applyFill="1" applyBorder="1" applyAlignment="1">
      <alignment horizontal="center" vertical="center"/>
    </xf>
    <xf numFmtId="164" fontId="15" fillId="0" borderId="8" xfId="7" applyNumberFormat="1" applyFont="1" applyFill="1" applyBorder="1" applyAlignment="1">
      <alignment horizontal="center" vertical="center"/>
    </xf>
    <xf numFmtId="3" fontId="15" fillId="0" borderId="8" xfId="5" applyNumberFormat="1" applyFont="1" applyBorder="1" applyAlignment="1">
      <alignment horizontal="center" vertical="center"/>
    </xf>
    <xf numFmtId="3" fontId="15" fillId="0" borderId="0" xfId="5" applyNumberFormat="1" applyFont="1" applyAlignment="1">
      <alignment vertical="center"/>
    </xf>
    <xf numFmtId="164" fontId="15" fillId="15" borderId="8" xfId="7" applyNumberFormat="1" applyFont="1" applyFill="1" applyBorder="1" applyAlignment="1">
      <alignment horizontal="left" vertical="center"/>
    </xf>
    <xf numFmtId="164" fontId="28" fillId="0" borderId="8" xfId="5" applyNumberFormat="1" applyFont="1" applyBorder="1" applyAlignment="1">
      <alignment horizontal="center" vertical="center"/>
    </xf>
    <xf numFmtId="164" fontId="28" fillId="0" borderId="16" xfId="5" applyNumberFormat="1" applyFont="1" applyBorder="1" applyAlignment="1">
      <alignment horizontal="center" vertical="center"/>
    </xf>
    <xf numFmtId="164" fontId="15" fillId="0" borderId="8" xfId="5" applyNumberFormat="1" applyFont="1" applyBorder="1" applyAlignment="1">
      <alignment horizontal="center" vertical="center"/>
    </xf>
    <xf numFmtId="164" fontId="28" fillId="0" borderId="8" xfId="7" applyNumberFormat="1" applyFont="1" applyFill="1" applyBorder="1" applyAlignment="1">
      <alignment horizontal="center" vertical="center"/>
    </xf>
    <xf numFmtId="164" fontId="26" fillId="0" borderId="7" xfId="5" applyNumberFormat="1" applyFont="1" applyBorder="1" applyAlignment="1">
      <alignment horizontal="center" vertical="center"/>
    </xf>
    <xf numFmtId="164" fontId="31" fillId="24" borderId="8" xfId="7" applyNumberFormat="1" applyFont="1" applyFill="1" applyBorder="1" applyAlignment="1">
      <alignment horizontal="center" vertical="center"/>
    </xf>
    <xf numFmtId="3" fontId="15" fillId="0" borderId="10" xfId="5" applyNumberFormat="1" applyFont="1" applyBorder="1" applyAlignment="1">
      <alignment horizontal="center" vertical="center"/>
    </xf>
    <xf numFmtId="164" fontId="28" fillId="0" borderId="8" xfId="7" applyNumberFormat="1" applyFont="1" applyBorder="1" applyAlignment="1">
      <alignment horizontal="center" vertical="center"/>
    </xf>
    <xf numFmtId="164" fontId="28" fillId="0" borderId="13" xfId="7" applyNumberFormat="1" applyFont="1" applyBorder="1" applyAlignment="1">
      <alignment horizontal="center" vertical="center"/>
    </xf>
    <xf numFmtId="164" fontId="28" fillId="0" borderId="10" xfId="7" applyNumberFormat="1" applyFont="1" applyBorder="1" applyAlignment="1">
      <alignment horizontal="center" vertical="center"/>
    </xf>
    <xf numFmtId="164" fontId="31" fillId="0" borderId="8" xfId="7" applyNumberFormat="1" applyFont="1" applyFill="1" applyBorder="1" applyAlignment="1">
      <alignment horizontal="center" vertical="center"/>
    </xf>
    <xf numFmtId="164" fontId="26" fillId="0" borderId="8" xfId="7" applyNumberFormat="1" applyFont="1" applyBorder="1" applyAlignment="1">
      <alignment horizontal="center" vertical="center"/>
    </xf>
    <xf numFmtId="164" fontId="15" fillId="15" borderId="0" xfId="7" applyNumberFormat="1" applyFont="1" applyFill="1" applyAlignment="1">
      <alignment horizontal="center" vertical="center"/>
    </xf>
    <xf numFmtId="164" fontId="26" fillId="0" borderId="10" xfId="7" applyNumberFormat="1" applyFont="1" applyBorder="1" applyAlignment="1">
      <alignment horizontal="center" vertical="center"/>
    </xf>
    <xf numFmtId="166" fontId="15" fillId="15" borderId="10" xfId="7" applyNumberFormat="1" applyFont="1" applyFill="1" applyBorder="1" applyAlignment="1">
      <alignment horizontal="center" vertical="center"/>
    </xf>
    <xf numFmtId="164" fontId="28" fillId="15" borderId="8" xfId="7" applyNumberFormat="1" applyFont="1" applyFill="1" applyBorder="1" applyAlignment="1">
      <alignment horizontal="center" vertical="center"/>
    </xf>
    <xf numFmtId="164" fontId="26" fillId="0" borderId="10" xfId="5" applyNumberFormat="1" applyFont="1" applyBorder="1" applyAlignment="1">
      <alignment horizontal="center" vertical="center"/>
    </xf>
    <xf numFmtId="164" fontId="28" fillId="0" borderId="10" xfId="7" applyNumberFormat="1" applyFont="1" applyFill="1" applyBorder="1" applyAlignment="1">
      <alignment horizontal="center" vertical="center"/>
    </xf>
    <xf numFmtId="164" fontId="15" fillId="16" borderId="8" xfId="7" applyNumberFormat="1" applyFont="1" applyFill="1" applyBorder="1" applyAlignment="1">
      <alignment horizontal="center" vertical="center"/>
    </xf>
    <xf numFmtId="164" fontId="15" fillId="0" borderId="8" xfId="7" applyNumberFormat="1" applyFont="1" applyBorder="1" applyAlignment="1">
      <alignment horizontal="center" vertical="center"/>
    </xf>
    <xf numFmtId="164" fontId="26" fillId="0" borderId="8" xfId="5" applyNumberFormat="1" applyFont="1" applyBorder="1" applyAlignment="1" applyProtection="1">
      <alignment horizontal="center" vertical="center"/>
      <protection locked="0"/>
    </xf>
    <xf numFmtId="164" fontId="28" fillId="0" borderId="8" xfId="5" applyNumberFormat="1" applyFont="1" applyBorder="1" applyAlignment="1" applyProtection="1">
      <alignment horizontal="center" vertical="center"/>
      <protection locked="0"/>
    </xf>
    <xf numFmtId="0" fontId="18" fillId="0" borderId="17" xfId="5" applyFont="1" applyBorder="1" applyAlignment="1">
      <alignment vertical="center"/>
    </xf>
    <xf numFmtId="164" fontId="18" fillId="0" borderId="17" xfId="5" applyNumberFormat="1" applyFont="1" applyBorder="1" applyAlignment="1">
      <alignment horizontal="center" vertical="center"/>
    </xf>
    <xf numFmtId="164" fontId="18" fillId="0" borderId="14" xfId="5" applyNumberFormat="1" applyFont="1" applyBorder="1" applyAlignment="1">
      <alignment horizontal="center" vertical="center"/>
    </xf>
    <xf numFmtId="3" fontId="18" fillId="0" borderId="14" xfId="5" applyNumberFormat="1" applyFont="1" applyBorder="1" applyAlignment="1">
      <alignment horizontal="center" vertical="center"/>
    </xf>
    <xf numFmtId="164" fontId="32" fillId="0" borderId="14" xfId="5" applyNumberFormat="1" applyFont="1" applyBorder="1" applyAlignment="1">
      <alignment horizontal="center" vertical="center"/>
    </xf>
    <xf numFmtId="3" fontId="18" fillId="0" borderId="17" xfId="5" applyNumberFormat="1" applyFont="1" applyBorder="1" applyAlignment="1">
      <alignment horizontal="center" vertical="center"/>
    </xf>
    <xf numFmtId="17" fontId="29" fillId="9" borderId="8" xfId="5" applyNumberFormat="1" applyFont="1" applyFill="1" applyBorder="1" applyAlignment="1">
      <alignment horizontal="center" vertical="center" wrapText="1"/>
    </xf>
    <xf numFmtId="17" fontId="29" fillId="23" borderId="8" xfId="5" applyNumberFormat="1" applyFont="1" applyFill="1" applyBorder="1" applyAlignment="1">
      <alignment horizontal="center" vertical="center" wrapText="1"/>
    </xf>
    <xf numFmtId="9" fontId="16" fillId="12" borderId="8" xfId="8" applyFont="1" applyFill="1" applyBorder="1" applyAlignment="1">
      <alignment horizontal="center" vertical="center" wrapText="1"/>
    </xf>
    <xf numFmtId="9" fontId="16" fillId="12" borderId="8" xfId="6" applyFont="1" applyFill="1" applyBorder="1" applyAlignment="1">
      <alignment horizontal="center" vertical="center" wrapText="1"/>
    </xf>
    <xf numFmtId="166" fontId="15" fillId="0" borderId="0" xfId="7" applyNumberFormat="1" applyFont="1" applyFill="1" applyBorder="1" applyAlignment="1">
      <alignment horizontal="left" vertical="center"/>
    </xf>
    <xf numFmtId="9" fontId="15" fillId="0" borderId="0" xfId="6" applyFont="1" applyAlignment="1">
      <alignment vertical="center"/>
    </xf>
    <xf numFmtId="9" fontId="15" fillId="0" borderId="0" xfId="1" applyFont="1" applyAlignment="1">
      <alignment horizontal="right" vertical="center"/>
    </xf>
    <xf numFmtId="9" fontId="15" fillId="0" borderId="0" xfId="8" applyFont="1" applyBorder="1" applyAlignment="1">
      <alignment vertical="center"/>
    </xf>
    <xf numFmtId="9" fontId="15" fillId="0" borderId="0" xfId="8" applyFont="1" applyAlignment="1">
      <alignment horizontal="right" vertical="center"/>
    </xf>
    <xf numFmtId="9" fontId="15" fillId="0" borderId="0" xfId="8" applyFont="1" applyFill="1" applyBorder="1" applyAlignment="1">
      <alignment horizontal="left" vertical="center"/>
    </xf>
    <xf numFmtId="9" fontId="31" fillId="0" borderId="0" xfId="8" applyFont="1" applyFill="1" applyBorder="1" applyAlignment="1">
      <alignment vertical="center"/>
    </xf>
    <xf numFmtId="9" fontId="15" fillId="0" borderId="0" xfId="8" applyFont="1" applyFill="1" applyAlignment="1">
      <alignment vertical="center"/>
    </xf>
    <xf numFmtId="9" fontId="15" fillId="11" borderId="0" xfId="6" applyFont="1" applyFill="1" applyAlignment="1">
      <alignment horizontal="right" vertical="center"/>
    </xf>
    <xf numFmtId="1" fontId="28" fillId="0" borderId="0" xfId="5" applyNumberFormat="1" applyFont="1" applyAlignment="1">
      <alignment horizontal="center" vertical="center"/>
    </xf>
    <xf numFmtId="166" fontId="28" fillId="0" borderId="0" xfId="7" applyNumberFormat="1" applyFont="1" applyFill="1" applyBorder="1" applyAlignment="1">
      <alignment horizontal="center" vertical="center"/>
    </xf>
    <xf numFmtId="3" fontId="15" fillId="0" borderId="0" xfId="5" applyNumberFormat="1" applyFont="1" applyAlignment="1">
      <alignment horizontal="center" vertical="center"/>
    </xf>
    <xf numFmtId="9" fontId="15" fillId="0" borderId="18" xfId="8" applyFont="1" applyBorder="1" applyAlignment="1">
      <alignment vertical="center"/>
    </xf>
    <xf numFmtId="9" fontId="15" fillId="0" borderId="21" xfId="8" applyFont="1" applyBorder="1" applyAlignment="1">
      <alignment vertical="center"/>
    </xf>
    <xf numFmtId="9" fontId="15" fillId="0" borderId="14" xfId="8" applyFont="1" applyBorder="1" applyAlignment="1">
      <alignment vertical="center"/>
    </xf>
    <xf numFmtId="9" fontId="15" fillId="0" borderId="14" xfId="6" applyFont="1" applyBorder="1" applyAlignment="1">
      <alignment vertical="center"/>
    </xf>
    <xf numFmtId="9" fontId="18" fillId="0" borderId="14" xfId="8" applyFont="1" applyBorder="1" applyAlignment="1">
      <alignment vertical="center"/>
    </xf>
    <xf numFmtId="9" fontId="15" fillId="0" borderId="17" xfId="8" applyFont="1" applyBorder="1" applyAlignment="1">
      <alignment vertical="center"/>
    </xf>
    <xf numFmtId="9" fontId="15" fillId="0" borderId="14" xfId="8" applyFont="1" applyBorder="1" applyAlignment="1">
      <alignment horizontal="right" vertical="center"/>
    </xf>
    <xf numFmtId="9" fontId="15" fillId="0" borderId="14" xfId="8" applyFont="1" applyFill="1" applyBorder="1" applyAlignment="1">
      <alignment horizontal="right" vertical="center"/>
    </xf>
    <xf numFmtId="9" fontId="15" fillId="0" borderId="21" xfId="8" applyFont="1" applyBorder="1" applyAlignment="1">
      <alignment horizontal="right" vertical="center"/>
    </xf>
    <xf numFmtId="9" fontId="15" fillId="0" borderId="21" xfId="8" applyFont="1" applyFill="1" applyBorder="1" applyAlignment="1">
      <alignment horizontal="right" vertical="center"/>
    </xf>
    <xf numFmtId="9" fontId="15" fillId="0" borderId="22" xfId="8" applyFont="1" applyBorder="1" applyAlignment="1">
      <alignment horizontal="right" vertical="center"/>
    </xf>
    <xf numFmtId="9" fontId="15" fillId="0" borderId="14" xfId="5" applyNumberFormat="1" applyFont="1" applyBorder="1" applyAlignment="1">
      <alignment horizontal="right" vertical="center"/>
    </xf>
    <xf numFmtId="9" fontId="31" fillId="0" borderId="14" xfId="5" applyNumberFormat="1" applyFont="1" applyBorder="1" applyAlignment="1">
      <alignment horizontal="right" vertical="center"/>
    </xf>
    <xf numFmtId="9" fontId="15" fillId="0" borderId="17" xfId="6" applyFont="1" applyBorder="1" applyAlignment="1">
      <alignment vertical="center"/>
    </xf>
    <xf numFmtId="164" fontId="28" fillId="0" borderId="0" xfId="5" applyNumberFormat="1" applyFont="1" applyAlignment="1">
      <alignment horizontal="center" vertical="center"/>
    </xf>
    <xf numFmtId="164" fontId="28" fillId="0" borderId="0" xfId="5" applyNumberFormat="1" applyFont="1" applyAlignment="1">
      <alignment horizontal="center" vertical="center" wrapText="1"/>
    </xf>
    <xf numFmtId="164" fontId="26" fillId="16" borderId="8" xfId="7" applyNumberFormat="1" applyFont="1" applyFill="1" applyBorder="1" applyAlignment="1">
      <alignment horizontal="center" vertical="center"/>
    </xf>
    <xf numFmtId="164" fontId="15" fillId="15" borderId="7" xfId="7" applyNumberFormat="1" applyFont="1" applyFill="1" applyBorder="1" applyAlignment="1">
      <alignment horizontal="center" vertical="center"/>
    </xf>
    <xf numFmtId="164" fontId="15" fillId="0" borderId="7" xfId="5" applyNumberFormat="1" applyFont="1" applyBorder="1" applyAlignment="1">
      <alignment horizontal="center" vertical="center"/>
    </xf>
    <xf numFmtId="164" fontId="28" fillId="0" borderId="7" xfId="5" applyNumberFormat="1" applyFont="1" applyBorder="1" applyAlignment="1">
      <alignment horizontal="center" vertical="center"/>
    </xf>
    <xf numFmtId="3" fontId="18" fillId="0" borderId="0" xfId="5" applyNumberFormat="1" applyFont="1" applyAlignment="1">
      <alignment horizontal="center" vertical="center"/>
    </xf>
    <xf numFmtId="17" fontId="16" fillId="12" borderId="7" xfId="5" applyNumberFormat="1" applyFont="1" applyFill="1" applyBorder="1" applyAlignment="1">
      <alignment horizontal="center" vertical="center" wrapText="1"/>
    </xf>
    <xf numFmtId="0" fontId="15" fillId="0" borderId="0" xfId="6" applyNumberFormat="1" applyFont="1" applyAlignment="1">
      <alignment vertical="center"/>
    </xf>
    <xf numFmtId="0" fontId="15" fillId="0" borderId="0" xfId="8" applyNumberFormat="1" applyFont="1" applyAlignment="1">
      <alignment vertical="center"/>
    </xf>
    <xf numFmtId="164" fontId="26" fillId="0" borderId="10" xfId="7" applyNumberFormat="1" applyFont="1" applyFill="1" applyBorder="1" applyAlignment="1">
      <alignment horizontal="center" vertical="center"/>
    </xf>
    <xf numFmtId="164" fontId="26" fillId="16" borderId="8" xfId="5" applyNumberFormat="1" applyFont="1" applyFill="1" applyBorder="1" applyAlignment="1">
      <alignment horizontal="center" vertical="center"/>
    </xf>
    <xf numFmtId="164" fontId="28" fillId="0" borderId="7" xfId="7" applyNumberFormat="1" applyFont="1" applyFill="1" applyBorder="1" applyAlignment="1">
      <alignment horizontal="center" vertical="center"/>
    </xf>
    <xf numFmtId="164" fontId="15" fillId="0" borderId="7" xfId="7" applyNumberFormat="1" applyFont="1" applyFill="1" applyBorder="1" applyAlignment="1">
      <alignment horizontal="center" vertical="center"/>
    </xf>
    <xf numFmtId="0" fontId="18" fillId="0" borderId="14" xfId="5" applyFont="1" applyBorder="1" applyAlignment="1">
      <alignment vertical="center"/>
    </xf>
    <xf numFmtId="164" fontId="28" fillId="0" borderId="12" xfId="5" applyNumberFormat="1" applyFont="1" applyBorder="1" applyAlignment="1">
      <alignment vertical="center"/>
    </xf>
    <xf numFmtId="164" fontId="18" fillId="0" borderId="0" xfId="5" applyNumberFormat="1" applyFont="1" applyAlignment="1">
      <alignment horizontal="center" vertical="center"/>
    </xf>
    <xf numFmtId="164" fontId="28" fillId="0" borderId="0" xfId="5" applyNumberFormat="1" applyFont="1" applyAlignment="1">
      <alignment vertical="center"/>
    </xf>
    <xf numFmtId="3" fontId="28" fillId="0" borderId="0" xfId="5" applyNumberFormat="1" applyFont="1" applyAlignment="1">
      <alignment horizontal="center" vertical="center"/>
    </xf>
    <xf numFmtId="3" fontId="28" fillId="0" borderId="23" xfId="5" applyNumberFormat="1" applyFont="1" applyBorder="1" applyAlignment="1">
      <alignment horizontal="center" vertical="center"/>
    </xf>
    <xf numFmtId="9" fontId="15" fillId="0" borderId="14" xfId="6" applyFont="1" applyBorder="1" applyAlignment="1">
      <alignment horizontal="right" vertical="center"/>
    </xf>
    <xf numFmtId="9" fontId="15" fillId="0" borderId="14" xfId="1" applyFont="1" applyBorder="1" applyAlignment="1">
      <alignment vertical="center"/>
    </xf>
    <xf numFmtId="3" fontId="18" fillId="0" borderId="14" xfId="5" quotePrefix="1" applyNumberFormat="1" applyFont="1" applyBorder="1" applyAlignment="1">
      <alignment horizontal="center" vertical="center"/>
    </xf>
    <xf numFmtId="17" fontId="16" fillId="25" borderId="8" xfId="5" applyNumberFormat="1" applyFont="1" applyFill="1" applyBorder="1" applyAlignment="1">
      <alignment horizontal="center" vertical="center" wrapText="1"/>
    </xf>
    <xf numFmtId="164" fontId="28" fillId="0" borderId="23" xfId="5" applyNumberFormat="1" applyFont="1" applyBorder="1" applyAlignment="1">
      <alignment vertical="center"/>
    </xf>
    <xf numFmtId="164" fontId="18" fillId="0" borderId="14" xfId="7" applyNumberFormat="1" applyFont="1" applyFill="1" applyBorder="1" applyAlignment="1">
      <alignment horizontal="center" vertical="center"/>
    </xf>
    <xf numFmtId="3" fontId="28" fillId="0" borderId="0" xfId="5" applyNumberFormat="1" applyFont="1" applyAlignment="1">
      <alignment vertical="center"/>
    </xf>
    <xf numFmtId="3" fontId="28" fillId="0" borderId="16" xfId="5" applyNumberFormat="1" applyFont="1" applyBorder="1" applyAlignment="1">
      <alignment vertical="center"/>
    </xf>
    <xf numFmtId="3" fontId="28" fillId="0" borderId="8" xfId="5" applyNumberFormat="1" applyFont="1" applyBorder="1" applyAlignment="1">
      <alignment vertical="center"/>
    </xf>
    <xf numFmtId="9" fontId="15" fillId="0" borderId="23" xfId="1" applyFont="1" applyBorder="1" applyAlignment="1">
      <alignment vertical="center"/>
    </xf>
    <xf numFmtId="9" fontId="15" fillId="0" borderId="24" xfId="1" applyFont="1" applyBorder="1" applyAlignment="1">
      <alignment vertical="center"/>
    </xf>
    <xf numFmtId="0" fontId="29" fillId="0" borderId="0" xfId="5" applyFont="1" applyAlignment="1">
      <alignment vertical="center"/>
    </xf>
    <xf numFmtId="166" fontId="26" fillId="0" borderId="8" xfId="7" applyNumberFormat="1" applyFont="1" applyFill="1" applyBorder="1" applyAlignment="1">
      <alignment horizontal="center" vertical="center"/>
    </xf>
    <xf numFmtId="166" fontId="15" fillId="15" borderId="8" xfId="7" applyNumberFormat="1" applyFont="1" applyFill="1" applyBorder="1" applyAlignment="1">
      <alignment horizontal="left" vertical="center"/>
    </xf>
    <xf numFmtId="3" fontId="28" fillId="0" borderId="8" xfId="5" applyNumberFormat="1" applyFont="1" applyBorder="1" applyAlignment="1">
      <alignment horizontal="center" vertical="center"/>
    </xf>
    <xf numFmtId="166" fontId="28" fillId="0" borderId="8" xfId="7" applyNumberFormat="1" applyFont="1" applyFill="1" applyBorder="1" applyAlignment="1">
      <alignment horizontal="left" vertical="center"/>
    </xf>
    <xf numFmtId="1" fontId="28" fillId="0" borderId="8" xfId="5" applyNumberFormat="1" applyFont="1" applyBorder="1" applyAlignment="1">
      <alignment horizontal="center" vertical="center"/>
    </xf>
    <xf numFmtId="166" fontId="15" fillId="0" borderId="8" xfId="7" applyNumberFormat="1" applyFont="1" applyFill="1" applyBorder="1" applyAlignment="1">
      <alignment horizontal="center" vertical="center"/>
    </xf>
    <xf numFmtId="3" fontId="28" fillId="0" borderId="8" xfId="5" applyNumberFormat="1" applyFont="1" applyBorder="1" applyAlignment="1" applyProtection="1">
      <alignment horizontal="center" vertical="center"/>
      <protection locked="0"/>
    </xf>
    <xf numFmtId="1" fontId="26" fillId="0" borderId="8" xfId="5" applyNumberFormat="1" applyFont="1" applyBorder="1" applyAlignment="1">
      <alignment horizontal="center" vertical="center"/>
    </xf>
    <xf numFmtId="164" fontId="15" fillId="0" borderId="0" xfId="7" applyNumberFormat="1" applyFont="1" applyFill="1" applyBorder="1" applyAlignment="1">
      <alignment horizontal="center" vertical="center"/>
    </xf>
    <xf numFmtId="0" fontId="15" fillId="0" borderId="8" xfId="5" applyFont="1" applyBorder="1" applyAlignment="1">
      <alignment horizontal="center" vertical="center"/>
    </xf>
    <xf numFmtId="166" fontId="15" fillId="0" borderId="8" xfId="7" applyNumberFormat="1" applyFont="1" applyFill="1" applyBorder="1" applyAlignment="1">
      <alignment horizontal="left" vertical="center"/>
    </xf>
    <xf numFmtId="1" fontId="28" fillId="0" borderId="7" xfId="5" applyNumberFormat="1" applyFont="1" applyBorder="1" applyAlignment="1">
      <alignment horizontal="center" vertical="center"/>
    </xf>
    <xf numFmtId="166" fontId="26" fillId="0" borderId="8" xfId="7" applyNumberFormat="1" applyFont="1" applyFill="1" applyBorder="1" applyAlignment="1">
      <alignment horizontal="left" vertical="center"/>
    </xf>
    <xf numFmtId="3" fontId="26" fillId="0" borderId="8" xfId="5" applyNumberFormat="1" applyFont="1" applyBorder="1" applyAlignment="1" applyProtection="1">
      <alignment horizontal="center" vertical="center"/>
      <protection locked="0"/>
    </xf>
    <xf numFmtId="166" fontId="18" fillId="0" borderId="14" xfId="5" applyNumberFormat="1" applyFont="1" applyBorder="1" applyAlignment="1">
      <alignment horizontal="center" vertical="center"/>
    </xf>
    <xf numFmtId="166" fontId="18" fillId="0" borderId="0" xfId="5" applyNumberFormat="1" applyFont="1" applyAlignment="1">
      <alignment vertical="center"/>
    </xf>
    <xf numFmtId="0" fontId="18" fillId="0" borderId="0" xfId="5" applyFont="1" applyAlignment="1">
      <alignment horizontal="center" vertical="center"/>
    </xf>
    <xf numFmtId="1" fontId="18" fillId="0" borderId="0" xfId="5" applyNumberFormat="1" applyFont="1" applyAlignment="1">
      <alignment horizontal="center" vertical="center"/>
    </xf>
    <xf numFmtId="17" fontId="16" fillId="0" borderId="0" xfId="5" applyNumberFormat="1" applyFont="1" applyAlignment="1">
      <alignment vertical="center" wrapText="1"/>
    </xf>
    <xf numFmtId="9" fontId="15" fillId="0" borderId="0" xfId="8" applyFont="1" applyFill="1" applyBorder="1" applyAlignment="1">
      <alignment vertical="center"/>
    </xf>
    <xf numFmtId="3" fontId="33" fillId="0" borderId="8" xfId="5" applyNumberFormat="1" applyFont="1" applyBorder="1" applyAlignment="1">
      <alignment horizontal="center" vertical="center"/>
    </xf>
    <xf numFmtId="0" fontId="27" fillId="0" borderId="0" xfId="0" applyFont="1"/>
    <xf numFmtId="0" fontId="27" fillId="0" borderId="0" xfId="0" applyFont="1" applyAlignment="1">
      <alignment vertical="top"/>
    </xf>
    <xf numFmtId="0" fontId="27" fillId="0" borderId="0" xfId="0" applyFont="1" applyAlignment="1">
      <alignment vertical="top" wrapText="1"/>
    </xf>
    <xf numFmtId="164" fontId="28" fillId="0" borderId="19" xfId="5" applyNumberFormat="1" applyFont="1" applyBorder="1" applyAlignment="1">
      <alignment horizontal="center" vertical="center" wrapText="1"/>
    </xf>
    <xf numFmtId="164" fontId="28" fillId="0" borderId="23" xfId="5" applyNumberFormat="1" applyFont="1" applyBorder="1" applyAlignment="1">
      <alignment horizontal="center" vertical="center"/>
    </xf>
    <xf numFmtId="164" fontId="28" fillId="0" borderId="23" xfId="5" applyNumberFormat="1" applyFont="1" applyBorder="1" applyAlignment="1">
      <alignment horizontal="center" vertical="center" wrapText="1"/>
    </xf>
    <xf numFmtId="0" fontId="29" fillId="13" borderId="0" xfId="5" applyFont="1" applyFill="1" applyAlignment="1">
      <alignment horizontal="left" vertical="center" wrapText="1"/>
    </xf>
    <xf numFmtId="0" fontId="18" fillId="9" borderId="0" xfId="5" applyFont="1" applyFill="1" applyAlignment="1">
      <alignment horizontal="left" vertical="center"/>
    </xf>
    <xf numFmtId="3" fontId="28" fillId="0" borderId="19" xfId="5" applyNumberFormat="1" applyFont="1" applyBorder="1" applyAlignment="1">
      <alignment horizontal="center" vertical="center" wrapText="1"/>
    </xf>
    <xf numFmtId="3" fontId="28" fillId="0" borderId="0" xfId="5" applyNumberFormat="1" applyFont="1" applyAlignment="1">
      <alignment horizontal="center" vertical="center" wrapText="1"/>
    </xf>
    <xf numFmtId="3" fontId="28" fillId="0" borderId="23" xfId="5" applyNumberFormat="1" applyFont="1" applyBorder="1" applyAlignment="1">
      <alignment horizontal="center" vertical="center" wrapText="1"/>
    </xf>
    <xf numFmtId="164" fontId="28" fillId="0" borderId="7" xfId="5" applyNumberFormat="1" applyFont="1" applyBorder="1" applyAlignment="1">
      <alignment horizontal="center" vertical="center" wrapText="1"/>
    </xf>
    <xf numFmtId="164" fontId="28" fillId="0" borderId="16" xfId="5" applyNumberFormat="1" applyFont="1" applyBorder="1" applyAlignment="1">
      <alignment horizontal="center" vertical="center" wrapText="1"/>
    </xf>
    <xf numFmtId="164" fontId="28" fillId="0" borderId="9" xfId="5" applyNumberFormat="1" applyFont="1" applyBorder="1" applyAlignment="1">
      <alignment horizontal="center" vertical="center" wrapText="1"/>
    </xf>
    <xf numFmtId="164" fontId="28" fillId="0" borderId="20" xfId="5" applyNumberFormat="1" applyFont="1" applyBorder="1" applyAlignment="1">
      <alignment horizontal="center" vertical="center" wrapText="1"/>
    </xf>
    <xf numFmtId="164" fontId="28" fillId="0" borderId="20" xfId="5" applyNumberFormat="1" applyFont="1" applyBorder="1" applyAlignment="1">
      <alignment horizontal="center" vertical="center"/>
    </xf>
    <xf numFmtId="164" fontId="28" fillId="0" borderId="9" xfId="5" applyNumberFormat="1" applyFont="1" applyBorder="1" applyAlignment="1">
      <alignment horizontal="center" vertical="center"/>
    </xf>
    <xf numFmtId="17" fontId="28" fillId="0" borderId="0" xfId="5" applyNumberFormat="1" applyFont="1" applyAlignment="1">
      <alignment horizontal="center" vertical="center" wrapText="1"/>
    </xf>
    <xf numFmtId="0" fontId="15" fillId="0" borderId="0" xfId="9" applyFont="1"/>
    <xf numFmtId="0" fontId="25" fillId="0" borderId="0" xfId="9" applyFont="1"/>
    <xf numFmtId="0" fontId="34" fillId="27" borderId="0" xfId="0" applyFont="1" applyFill="1"/>
    <xf numFmtId="0" fontId="34" fillId="0" borderId="0" xfId="0" applyFont="1"/>
    <xf numFmtId="0" fontId="5" fillId="28" borderId="0" xfId="0" applyFont="1" applyFill="1"/>
    <xf numFmtId="0" fontId="34" fillId="0" borderId="0" xfId="11" applyFont="1"/>
    <xf numFmtId="0" fontId="34" fillId="28" borderId="0" xfId="0" applyFont="1" applyFill="1"/>
    <xf numFmtId="0" fontId="34" fillId="0" borderId="0" xfId="0" applyFont="1" applyAlignment="1">
      <alignment vertical="top"/>
    </xf>
    <xf numFmtId="0" fontId="5" fillId="0" borderId="0" xfId="0" applyFont="1" applyAlignment="1">
      <alignment vertical="top" wrapText="1"/>
    </xf>
    <xf numFmtId="0" fontId="34" fillId="29" borderId="0" xfId="0" applyFont="1" applyFill="1"/>
    <xf numFmtId="0" fontId="5" fillId="29" borderId="0" xfId="0" applyFont="1" applyFill="1"/>
    <xf numFmtId="0" fontId="5" fillId="0" borderId="0" xfId="0" applyFont="1" applyAlignment="1">
      <alignment vertical="center"/>
    </xf>
    <xf numFmtId="0" fontId="34" fillId="30" borderId="0" xfId="0" applyFont="1" applyFill="1"/>
    <xf numFmtId="0" fontId="5" fillId="30" borderId="0" xfId="0" applyFont="1" applyFill="1"/>
    <xf numFmtId="0" fontId="34" fillId="18" borderId="0" xfId="0" applyFont="1" applyFill="1"/>
    <xf numFmtId="0" fontId="5" fillId="18" borderId="0" xfId="0" applyFont="1" applyFill="1"/>
    <xf numFmtId="0" fontId="34" fillId="31" borderId="0" xfId="0" applyFont="1" applyFill="1"/>
    <xf numFmtId="0" fontId="5" fillId="31" borderId="0" xfId="0" applyFont="1" applyFill="1"/>
    <xf numFmtId="0" fontId="34" fillId="32" borderId="0" xfId="0" applyFont="1" applyFill="1"/>
    <xf numFmtId="0" fontId="5" fillId="32" borderId="0" xfId="0" applyFont="1" applyFill="1"/>
    <xf numFmtId="0" fontId="34" fillId="34" borderId="0" xfId="0" applyFont="1" applyFill="1"/>
    <xf numFmtId="0" fontId="5" fillId="34" borderId="0" xfId="0" applyFont="1" applyFill="1"/>
    <xf numFmtId="0" fontId="34" fillId="33" borderId="0" xfId="0" applyFont="1" applyFill="1"/>
    <xf numFmtId="0" fontId="5" fillId="33" borderId="0" xfId="0" applyFont="1" applyFill="1"/>
    <xf numFmtId="0" fontId="39" fillId="35" borderId="0" xfId="11" applyFont="1" applyFill="1"/>
    <xf numFmtId="0" fontId="39" fillId="0" borderId="0" xfId="11" applyFont="1"/>
    <xf numFmtId="0" fontId="39" fillId="0" borderId="0" xfId="0" applyFont="1"/>
    <xf numFmtId="0" fontId="39" fillId="0" borderId="0" xfId="0" applyFont="1" applyAlignment="1">
      <alignment vertical="center"/>
    </xf>
    <xf numFmtId="0" fontId="25" fillId="0" borderId="0" xfId="0" applyFont="1"/>
    <xf numFmtId="0" fontId="23" fillId="0" borderId="0" xfId="5" applyFont="1" applyAlignment="1">
      <alignment vertical="center"/>
    </xf>
    <xf numFmtId="0" fontId="40" fillId="0" borderId="0" xfId="5" applyFont="1" applyAlignment="1" applyProtection="1">
      <alignment vertical="center"/>
      <protection locked="0"/>
    </xf>
    <xf numFmtId="0" fontId="20" fillId="0" borderId="7" xfId="0" applyFont="1" applyBorder="1" applyAlignment="1">
      <alignment vertical="center"/>
    </xf>
    <xf numFmtId="0" fontId="15" fillId="0" borderId="13" xfId="0" applyFont="1" applyBorder="1" applyAlignment="1">
      <alignment vertical="center"/>
    </xf>
    <xf numFmtId="17" fontId="16" fillId="12" borderId="10" xfId="5" applyNumberFormat="1" applyFont="1" applyFill="1" applyBorder="1" applyAlignment="1">
      <alignment horizontal="center" vertical="center" wrapText="1"/>
    </xf>
    <xf numFmtId="0" fontId="15" fillId="0" borderId="10" xfId="0" applyFont="1" applyBorder="1" applyAlignment="1">
      <alignment horizontal="center" vertical="center"/>
    </xf>
    <xf numFmtId="0" fontId="16" fillId="17" borderId="0" xfId="5" applyFont="1" applyFill="1" applyAlignment="1">
      <alignment horizontal="left" vertical="center"/>
    </xf>
    <xf numFmtId="3" fontId="15" fillId="0" borderId="7" xfId="5" applyNumberFormat="1" applyFont="1" applyBorder="1" applyAlignment="1">
      <alignment horizontal="center" vertical="center"/>
    </xf>
    <xf numFmtId="0" fontId="20" fillId="0" borderId="0" xfId="9" applyFont="1"/>
    <xf numFmtId="0" fontId="22" fillId="0" borderId="10" xfId="9" applyFont="1" applyBorder="1" applyAlignment="1">
      <alignment horizontal="center" vertical="center" wrapText="1"/>
    </xf>
    <xf numFmtId="0" fontId="42" fillId="0" borderId="0" xfId="9" applyFont="1"/>
    <xf numFmtId="0" fontId="43" fillId="0" borderId="8" xfId="9" applyFont="1" applyBorder="1" applyAlignment="1">
      <alignment vertical="top"/>
    </xf>
    <xf numFmtId="1" fontId="22" fillId="9" borderId="8" xfId="9" applyNumberFormat="1" applyFont="1" applyFill="1" applyBorder="1" applyAlignment="1">
      <alignment horizontal="center" vertical="center" wrapText="1"/>
    </xf>
    <xf numFmtId="9" fontId="44" fillId="0" borderId="13" xfId="10" applyFont="1" applyFill="1" applyBorder="1" applyAlignment="1">
      <alignment horizontal="center" vertical="top" wrapText="1"/>
    </xf>
    <xf numFmtId="9" fontId="15" fillId="0" borderId="0" xfId="6" applyFont="1"/>
    <xf numFmtId="0" fontId="43" fillId="0" borderId="8" xfId="9" applyFont="1" applyBorder="1"/>
    <xf numFmtId="0" fontId="45" fillId="0" borderId="0" xfId="9" applyFont="1"/>
    <xf numFmtId="1" fontId="46" fillId="0" borderId="0" xfId="9" applyNumberFormat="1" applyFont="1" applyAlignment="1">
      <alignment horizontal="center" vertical="top" wrapText="1"/>
    </xf>
    <xf numFmtId="9" fontId="25" fillId="0" borderId="0" xfId="10" applyFont="1" applyBorder="1" applyAlignment="1">
      <alignment horizontal="center" vertical="center" wrapText="1"/>
    </xf>
    <xf numFmtId="1" fontId="47" fillId="0" borderId="0" xfId="9" applyNumberFormat="1" applyFont="1" applyAlignment="1">
      <alignment horizontal="center" vertical="center"/>
    </xf>
    <xf numFmtId="0" fontId="47" fillId="0" borderId="0" xfId="9" applyFont="1"/>
    <xf numFmtId="1" fontId="25" fillId="0" borderId="0" xfId="9" applyNumberFormat="1" applyFont="1" applyAlignment="1">
      <alignment horizontal="center" vertical="top" wrapText="1"/>
    </xf>
    <xf numFmtId="0" fontId="48" fillId="0" borderId="0" xfId="9" applyFont="1"/>
    <xf numFmtId="1" fontId="39" fillId="0" borderId="0" xfId="9" applyNumberFormat="1" applyFont="1" applyAlignment="1">
      <alignment horizontal="center" vertical="top" wrapText="1"/>
    </xf>
    <xf numFmtId="9" fontId="49" fillId="26" borderId="8" xfId="10" applyFont="1" applyFill="1" applyBorder="1" applyAlignment="1">
      <alignment horizontal="center" vertical="top" wrapText="1"/>
    </xf>
    <xf numFmtId="0" fontId="16" fillId="0" borderId="0" xfId="5" applyFont="1" applyAlignment="1">
      <alignment horizontal="center" vertical="center"/>
    </xf>
    <xf numFmtId="0" fontId="15" fillId="18" borderId="0" xfId="5" applyFont="1" applyFill="1" applyAlignment="1">
      <alignment vertical="center"/>
    </xf>
    <xf numFmtId="9" fontId="15" fillId="18" borderId="0" xfId="6" applyFont="1" applyFill="1" applyAlignment="1">
      <alignment vertical="center"/>
    </xf>
    <xf numFmtId="49" fontId="16" fillId="12" borderId="8" xfId="5" quotePrefix="1" applyNumberFormat="1" applyFont="1" applyFill="1" applyBorder="1" applyAlignment="1">
      <alignment horizontal="center" vertical="center" wrapText="1"/>
    </xf>
    <xf numFmtId="17" fontId="16" fillId="0" borderId="0" xfId="5" applyNumberFormat="1" applyFont="1" applyAlignment="1">
      <alignment horizontal="center" vertical="center" wrapText="1"/>
    </xf>
    <xf numFmtId="17" fontId="29" fillId="0" borderId="0" xfId="5" applyNumberFormat="1" applyFont="1" applyAlignment="1">
      <alignment horizontal="center" vertical="center" wrapText="1"/>
    </xf>
    <xf numFmtId="0" fontId="15" fillId="0" borderId="0" xfId="1" applyNumberFormat="1" applyFont="1" applyAlignment="1">
      <alignment vertical="center"/>
    </xf>
    <xf numFmtId="9" fontId="15" fillId="0" borderId="0" xfId="6" applyFont="1" applyAlignment="1">
      <alignment horizontal="right" vertical="center"/>
    </xf>
    <xf numFmtId="3" fontId="15" fillId="16" borderId="8" xfId="5" applyNumberFormat="1" applyFont="1" applyFill="1" applyBorder="1" applyAlignment="1">
      <alignment horizontal="center" vertical="center"/>
    </xf>
    <xf numFmtId="3" fontId="18" fillId="0" borderId="8" xfId="5" applyNumberFormat="1" applyFont="1" applyBorder="1" applyAlignment="1">
      <alignment horizontal="center" vertical="center"/>
    </xf>
    <xf numFmtId="9" fontId="18" fillId="0" borderId="18" xfId="8" applyFont="1" applyBorder="1" applyAlignment="1">
      <alignment vertical="center"/>
    </xf>
    <xf numFmtId="0" fontId="15" fillId="0" borderId="0" xfId="5" applyFont="1"/>
    <xf numFmtId="17" fontId="28" fillId="0" borderId="0" xfId="5" applyNumberFormat="1" applyFont="1" applyAlignment="1">
      <alignment horizontal="left" vertical="center" wrapText="1"/>
    </xf>
    <xf numFmtId="9" fontId="16" fillId="0" borderId="0" xfId="8" applyFont="1" applyFill="1" applyBorder="1" applyAlignment="1">
      <alignment horizontal="center" vertical="center" wrapText="1"/>
    </xf>
    <xf numFmtId="9" fontId="29" fillId="0" borderId="0" xfId="8" applyFont="1" applyFill="1" applyBorder="1" applyAlignment="1">
      <alignment horizontal="center" vertical="center" wrapText="1"/>
    </xf>
    <xf numFmtId="3" fontId="15" fillId="20" borderId="8" xfId="5" applyNumberFormat="1" applyFont="1" applyFill="1" applyBorder="1" applyAlignment="1">
      <alignment horizontal="center" vertical="center"/>
    </xf>
    <xf numFmtId="17" fontId="28" fillId="0" borderId="0" xfId="5" applyNumberFormat="1" applyFont="1" applyAlignment="1">
      <alignment horizontal="left" vertical="center"/>
    </xf>
    <xf numFmtId="3" fontId="15" fillId="0" borderId="8" xfId="7" applyNumberFormat="1" applyFont="1" applyFill="1" applyBorder="1" applyAlignment="1">
      <alignment horizontal="center" vertical="center"/>
    </xf>
    <xf numFmtId="3" fontId="15" fillId="0" borderId="8" xfId="7" applyNumberFormat="1" applyFont="1" applyFill="1" applyBorder="1" applyAlignment="1">
      <alignment horizontal="center"/>
    </xf>
    <xf numFmtId="3" fontId="15" fillId="15" borderId="8" xfId="7" applyNumberFormat="1" applyFont="1" applyFill="1" applyBorder="1" applyAlignment="1">
      <alignment horizontal="center" vertical="center"/>
    </xf>
    <xf numFmtId="3" fontId="15" fillId="21" borderId="8" xfId="5" applyNumberFormat="1" applyFont="1" applyFill="1" applyBorder="1" applyAlignment="1">
      <alignment horizontal="center" vertical="center"/>
    </xf>
    <xf numFmtId="0" fontId="17" fillId="0" borderId="0" xfId="5" applyFont="1"/>
    <xf numFmtId="0" fontId="18" fillId="0" borderId="0" xfId="0" applyFont="1" applyAlignment="1">
      <alignment horizontal="center"/>
    </xf>
    <xf numFmtId="0" fontId="4" fillId="0" borderId="0" xfId="0" applyFont="1"/>
    <xf numFmtId="167" fontId="4" fillId="0" borderId="0" xfId="0" applyNumberFormat="1" applyFont="1"/>
    <xf numFmtId="164" fontId="20" fillId="0" borderId="0" xfId="0" applyNumberFormat="1" applyFont="1" applyAlignment="1">
      <alignment vertical="center"/>
    </xf>
    <xf numFmtId="164" fontId="20" fillId="0" borderId="0" xfId="0" applyNumberFormat="1" applyFont="1" applyAlignment="1">
      <alignment horizontal="center" vertical="center"/>
    </xf>
    <xf numFmtId="164" fontId="20" fillId="0" borderId="0" xfId="5" applyNumberFormat="1" applyFont="1" applyAlignment="1">
      <alignment horizontal="center" vertical="center"/>
    </xf>
    <xf numFmtId="3" fontId="24" fillId="0" borderId="8" xfId="5" applyNumberFormat="1" applyFont="1" applyBorder="1" applyAlignment="1" applyProtection="1">
      <alignment horizontal="center" vertical="center"/>
      <protection locked="0"/>
    </xf>
    <xf numFmtId="164" fontId="24" fillId="9" borderId="8" xfId="5" applyNumberFormat="1" applyFont="1" applyFill="1" applyBorder="1" applyAlignment="1" applyProtection="1">
      <alignment horizontal="center" vertical="center"/>
      <protection locked="0"/>
    </xf>
    <xf numFmtId="164" fontId="20" fillId="0" borderId="0" xfId="5" applyNumberFormat="1" applyFont="1" applyAlignment="1" applyProtection="1">
      <alignment vertical="center"/>
      <protection locked="0"/>
    </xf>
    <xf numFmtId="164" fontId="20" fillId="0" borderId="0" xfId="5" applyNumberFormat="1" applyFont="1" applyAlignment="1">
      <alignment horizontal="left" vertical="center" wrapText="1"/>
    </xf>
    <xf numFmtId="0" fontId="20" fillId="0" borderId="0" xfId="0" applyFont="1" applyAlignment="1">
      <alignment horizontal="center" vertical="center"/>
    </xf>
    <xf numFmtId="164" fontId="21" fillId="0" borderId="0" xfId="0" applyNumberFormat="1" applyFont="1" applyAlignment="1">
      <alignment horizontal="center" vertical="center"/>
    </xf>
    <xf numFmtId="0" fontId="36" fillId="0" borderId="0" xfId="5" applyFont="1" applyAlignment="1">
      <alignment vertical="center"/>
    </xf>
    <xf numFmtId="0" fontId="20" fillId="0" borderId="0" xfId="5" applyFont="1" applyAlignment="1">
      <alignment vertical="center"/>
    </xf>
    <xf numFmtId="3" fontId="20" fillId="0" borderId="0" xfId="3" applyNumberFormat="1" applyFont="1" applyAlignment="1">
      <alignment horizontal="center" vertical="center"/>
    </xf>
    <xf numFmtId="3" fontId="20" fillId="0" borderId="0" xfId="5" applyNumberFormat="1" applyFont="1" applyAlignment="1">
      <alignment vertical="center"/>
    </xf>
    <xf numFmtId="0" fontId="40" fillId="0" borderId="0" xfId="5" applyFont="1" applyAlignment="1">
      <alignment vertical="center"/>
    </xf>
    <xf numFmtId="3" fontId="24" fillId="9" borderId="8" xfId="5" applyNumberFormat="1" applyFont="1" applyFill="1" applyBorder="1" applyAlignment="1">
      <alignment horizontal="center" vertical="center"/>
    </xf>
    <xf numFmtId="3" fontId="20" fillId="0" borderId="0" xfId="3" applyNumberFormat="1" applyFont="1" applyAlignment="1">
      <alignment vertical="center"/>
    </xf>
    <xf numFmtId="3" fontId="24" fillId="0" borderId="8" xfId="5" applyNumberFormat="1" applyFont="1" applyBorder="1" applyAlignment="1">
      <alignment horizontal="center" vertical="center"/>
    </xf>
    <xf numFmtId="0" fontId="23" fillId="0" borderId="0" xfId="5" applyFont="1" applyAlignment="1">
      <alignment vertical="center" wrapText="1"/>
    </xf>
    <xf numFmtId="0" fontId="3" fillId="0" borderId="0" xfId="3" applyFont="1" applyAlignment="1">
      <alignment vertical="center"/>
    </xf>
    <xf numFmtId="0" fontId="9" fillId="3" borderId="5" xfId="3" applyFont="1" applyFill="1" applyBorder="1" applyAlignment="1">
      <alignment vertical="center" wrapText="1"/>
    </xf>
    <xf numFmtId="0" fontId="10" fillId="5" borderId="5" xfId="3" applyFont="1" applyFill="1" applyBorder="1" applyAlignment="1">
      <alignment vertical="center" wrapText="1"/>
    </xf>
    <xf numFmtId="0" fontId="3" fillId="0" borderId="0" xfId="3" applyFont="1" applyAlignment="1">
      <alignment vertical="center" wrapText="1"/>
    </xf>
    <xf numFmtId="0" fontId="10" fillId="6" borderId="5" xfId="3" applyFont="1" applyFill="1" applyBorder="1" applyAlignment="1">
      <alignment vertical="center" wrapText="1"/>
    </xf>
    <xf numFmtId="0" fontId="38" fillId="0" borderId="0" xfId="3" applyFont="1" applyAlignment="1">
      <alignment vertical="center"/>
    </xf>
    <xf numFmtId="0" fontId="3" fillId="0" borderId="0" xfId="4" applyFont="1" applyAlignment="1">
      <alignment vertical="center"/>
    </xf>
    <xf numFmtId="0" fontId="9" fillId="8" borderId="5" xfId="3" applyFont="1" applyFill="1" applyBorder="1" applyAlignment="1">
      <alignment vertical="center" wrapText="1"/>
    </xf>
    <xf numFmtId="0" fontId="3" fillId="0" borderId="0" xfId="0" applyFont="1" applyAlignment="1">
      <alignment vertical="center"/>
    </xf>
    <xf numFmtId="0" fontId="16" fillId="2" borderId="5" xfId="3" applyFont="1" applyFill="1" applyBorder="1" applyAlignment="1">
      <alignment vertical="center" wrapText="1"/>
    </xf>
    <xf numFmtId="0" fontId="10" fillId="6" borderId="5" xfId="0" applyFont="1" applyFill="1" applyBorder="1" applyAlignment="1">
      <alignment vertical="center" wrapText="1"/>
    </xf>
    <xf numFmtId="0" fontId="3" fillId="0" borderId="0" xfId="3" applyFont="1" applyAlignment="1">
      <alignment horizontal="left" vertical="center" wrapText="1"/>
    </xf>
    <xf numFmtId="0" fontId="18" fillId="9" borderId="0" xfId="3" applyFont="1" applyFill="1" applyAlignment="1">
      <alignment vertical="center"/>
    </xf>
    <xf numFmtId="0" fontId="16" fillId="12" borderId="8" xfId="5" applyFont="1" applyFill="1" applyBorder="1" applyAlignment="1">
      <alignment horizontal="center" vertical="center" wrapText="1"/>
    </xf>
    <xf numFmtId="0" fontId="16" fillId="12" borderId="8" xfId="9" applyFont="1" applyFill="1" applyBorder="1" applyAlignment="1">
      <alignment horizontal="center" vertical="center" wrapText="1"/>
    </xf>
    <xf numFmtId="0" fontId="29" fillId="17" borderId="0" xfId="5" applyFont="1" applyFill="1" applyAlignment="1">
      <alignment horizontal="left" vertical="center"/>
    </xf>
    <xf numFmtId="0" fontId="18" fillId="17" borderId="0" xfId="5" applyFont="1" applyFill="1" applyAlignment="1">
      <alignment horizontal="left" vertical="center"/>
    </xf>
    <xf numFmtId="0" fontId="18" fillId="17" borderId="0" xfId="5" applyFont="1" applyFill="1" applyAlignment="1">
      <alignment vertical="center"/>
    </xf>
    <xf numFmtId="3" fontId="2" fillId="0" borderId="8" xfId="5" applyNumberFormat="1" applyFont="1" applyBorder="1" applyAlignment="1">
      <alignment horizontal="center" vertical="center"/>
    </xf>
    <xf numFmtId="166" fontId="2" fillId="15" borderId="8" xfId="7" applyNumberFormat="1" applyFont="1" applyFill="1" applyBorder="1" applyAlignment="1">
      <alignment horizontal="center" vertical="center"/>
    </xf>
    <xf numFmtId="164" fontId="2" fillId="15" borderId="8" xfId="7" applyNumberFormat="1" applyFont="1" applyFill="1" applyBorder="1" applyAlignment="1">
      <alignment horizontal="center" vertical="center"/>
    </xf>
    <xf numFmtId="3" fontId="1" fillId="0" borderId="8" xfId="5" applyNumberFormat="1" applyFont="1" applyBorder="1" applyAlignment="1">
      <alignment horizontal="center" vertical="center"/>
    </xf>
    <xf numFmtId="166" fontId="1" fillId="15" borderId="8" xfId="7" applyNumberFormat="1" applyFont="1" applyFill="1" applyBorder="1" applyAlignment="1">
      <alignment horizontal="center" vertical="center"/>
    </xf>
    <xf numFmtId="0" fontId="1" fillId="0" borderId="0" xfId="5" applyFont="1" applyAlignment="1">
      <alignment vertical="center"/>
    </xf>
    <xf numFmtId="0" fontId="1" fillId="0" borderId="0" xfId="0" applyFont="1"/>
    <xf numFmtId="0" fontId="1" fillId="18" borderId="0" xfId="5" applyFont="1" applyFill="1" applyAlignment="1">
      <alignment vertical="center"/>
    </xf>
    <xf numFmtId="0" fontId="1" fillId="0" borderId="0" xfId="5" applyFont="1"/>
    <xf numFmtId="0" fontId="17" fillId="11" borderId="7" xfId="0" applyFont="1" applyFill="1" applyBorder="1" applyAlignment="1">
      <alignment horizontal="center" vertical="center"/>
    </xf>
    <xf numFmtId="0" fontId="17" fillId="11" borderId="8" xfId="5" applyFont="1" applyFill="1" applyBorder="1" applyAlignment="1">
      <alignment horizontal="center" vertical="center" wrapText="1"/>
    </xf>
    <xf numFmtId="0" fontId="1" fillId="0" borderId="0" xfId="0" applyFont="1" applyAlignment="1">
      <alignment vertical="center"/>
    </xf>
    <xf numFmtId="0" fontId="1" fillId="0" borderId="8" xfId="0" applyFont="1" applyBorder="1" applyAlignment="1">
      <alignment horizontal="left" vertical="center"/>
    </xf>
    <xf numFmtId="0" fontId="1" fillId="0" borderId="8" xfId="0" applyFont="1" applyBorder="1" applyAlignment="1">
      <alignment vertical="center"/>
    </xf>
    <xf numFmtId="0" fontId="1" fillId="0" borderId="8" xfId="0" applyFont="1" applyBorder="1" applyAlignment="1">
      <alignment horizontal="center" vertical="center"/>
    </xf>
    <xf numFmtId="0" fontId="54" fillId="0" borderId="0" xfId="0" applyFont="1" applyAlignment="1">
      <alignment horizontal="center"/>
    </xf>
    <xf numFmtId="167" fontId="0" fillId="0" borderId="0" xfId="0" applyNumberFormat="1"/>
    <xf numFmtId="0" fontId="26" fillId="0" borderId="8" xfId="5" applyFont="1" applyBorder="1" applyAlignment="1">
      <alignment horizontal="center" vertical="center"/>
    </xf>
    <xf numFmtId="17" fontId="19" fillId="12" borderId="8" xfId="5" applyNumberFormat="1" applyFont="1" applyFill="1" applyBorder="1" applyAlignment="1">
      <alignment horizontal="center" vertical="center" wrapText="1"/>
    </xf>
    <xf numFmtId="17" fontId="19" fillId="12" borderId="8" xfId="5" quotePrefix="1" applyNumberFormat="1" applyFont="1" applyFill="1" applyBorder="1" applyAlignment="1">
      <alignment horizontal="center" vertical="center" wrapText="1"/>
    </xf>
    <xf numFmtId="0" fontId="20" fillId="0" borderId="0" xfId="5" applyFont="1" applyAlignment="1">
      <alignment horizontal="center" vertical="center"/>
    </xf>
    <xf numFmtId="164" fontId="20" fillId="0" borderId="0" xfId="5" applyNumberFormat="1" applyFont="1" applyAlignment="1">
      <alignment horizontal="right" vertical="center"/>
    </xf>
    <xf numFmtId="9" fontId="55" fillId="0" borderId="0" xfId="8" applyFont="1" applyAlignment="1">
      <alignment vertical="center"/>
    </xf>
    <xf numFmtId="0" fontId="56" fillId="0" borderId="0" xfId="5" applyFont="1" applyAlignment="1">
      <alignment vertical="center"/>
    </xf>
    <xf numFmtId="164" fontId="20" fillId="26" borderId="0" xfId="5" applyNumberFormat="1" applyFont="1" applyFill="1" applyAlignment="1">
      <alignment vertical="center"/>
    </xf>
    <xf numFmtId="0" fontId="20" fillId="0" borderId="0" xfId="5" applyFont="1" applyAlignment="1">
      <alignment horizontal="left" vertical="center"/>
    </xf>
    <xf numFmtId="9" fontId="36" fillId="0" borderId="0" xfId="8" applyFont="1" applyAlignment="1">
      <alignment vertical="center"/>
    </xf>
    <xf numFmtId="9" fontId="20" fillId="0" borderId="0" xfId="1" applyFont="1" applyAlignment="1">
      <alignment vertical="center"/>
    </xf>
    <xf numFmtId="0" fontId="57" fillId="0" borderId="0" xfId="0" applyFont="1"/>
    <xf numFmtId="0" fontId="58" fillId="0" borderId="0" xfId="0" applyFont="1"/>
    <xf numFmtId="0" fontId="18" fillId="0" borderId="1" xfId="3" applyFont="1" applyBorder="1" applyAlignment="1">
      <alignment horizontal="left" vertical="center" wrapText="1"/>
    </xf>
    <xf numFmtId="0" fontId="18" fillId="0" borderId="2" xfId="3" applyFont="1" applyBorder="1" applyAlignment="1">
      <alignment horizontal="left" vertical="center" wrapText="1"/>
    </xf>
    <xf numFmtId="0" fontId="16" fillId="2" borderId="3" xfId="3" applyFont="1" applyFill="1" applyBorder="1" applyAlignment="1">
      <alignment horizontal="center" vertical="center" wrapText="1"/>
    </xf>
    <xf numFmtId="0" fontId="16" fillId="2" borderId="4" xfId="3" applyFont="1" applyFill="1" applyBorder="1" applyAlignment="1">
      <alignment horizontal="center" vertical="center" wrapText="1"/>
    </xf>
    <xf numFmtId="0" fontId="17" fillId="10" borderId="0" xfId="5" applyFont="1" applyFill="1" applyAlignment="1">
      <alignment horizontal="center"/>
    </xf>
    <xf numFmtId="0" fontId="50" fillId="10" borderId="0" xfId="5" applyFont="1" applyFill="1" applyAlignment="1">
      <alignment horizontal="center" vertical="center"/>
    </xf>
    <xf numFmtId="0" fontId="1" fillId="0" borderId="8" xfId="0" applyFont="1" applyBorder="1" applyAlignment="1">
      <alignment vertical="center"/>
    </xf>
    <xf numFmtId="0" fontId="1" fillId="0" borderId="8" xfId="0" applyFont="1" applyBorder="1" applyAlignment="1">
      <alignment horizontal="left" vertical="center"/>
    </xf>
    <xf numFmtId="0" fontId="15" fillId="0" borderId="10"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164" fontId="15" fillId="0" borderId="10" xfId="0" applyNumberFormat="1" applyFont="1" applyBorder="1" applyAlignment="1">
      <alignment horizontal="center" vertical="center"/>
    </xf>
    <xf numFmtId="164" fontId="15" fillId="0" borderId="12" xfId="0" applyNumberFormat="1" applyFont="1" applyBorder="1" applyAlignment="1">
      <alignment horizontal="center" vertical="center"/>
    </xf>
    <xf numFmtId="0" fontId="19" fillId="14" borderId="8" xfId="0" applyFont="1" applyFill="1" applyBorder="1" applyAlignment="1">
      <alignment horizontal="center" vertical="center"/>
    </xf>
    <xf numFmtId="0" fontId="20" fillId="0" borderId="8" xfId="0" applyFont="1" applyBorder="1" applyAlignment="1">
      <alignment vertical="center"/>
    </xf>
    <xf numFmtId="164" fontId="19" fillId="14" borderId="8" xfId="0" applyNumberFormat="1" applyFont="1" applyFill="1" applyBorder="1" applyAlignment="1">
      <alignment horizontal="center" vertical="center"/>
    </xf>
    <xf numFmtId="0" fontId="19" fillId="14" borderId="10" xfId="0" applyFont="1" applyFill="1" applyBorder="1" applyAlignment="1">
      <alignment horizontal="center" vertical="center"/>
    </xf>
    <xf numFmtId="0" fontId="15" fillId="0" borderId="8" xfId="0" applyFont="1" applyBorder="1" applyAlignment="1">
      <alignment horizontal="center" vertical="center"/>
    </xf>
    <xf numFmtId="0" fontId="21" fillId="11" borderId="7" xfId="0" applyFont="1" applyFill="1" applyBorder="1" applyAlignment="1">
      <alignment horizontal="center" vertical="center"/>
    </xf>
    <xf numFmtId="0" fontId="21" fillId="11" borderId="9" xfId="0" applyFont="1" applyFill="1" applyBorder="1" applyAlignment="1">
      <alignment horizontal="center" vertical="center"/>
    </xf>
    <xf numFmtId="0" fontId="21" fillId="11" borderId="8" xfId="5" applyFont="1" applyFill="1" applyBorder="1" applyAlignment="1">
      <alignment horizontal="center" vertical="center" wrapText="1"/>
    </xf>
    <xf numFmtId="0" fontId="20" fillId="0" borderId="8" xfId="0" applyFont="1" applyBorder="1" applyAlignment="1">
      <alignment horizontal="left" vertical="center"/>
    </xf>
    <xf numFmtId="0" fontId="19" fillId="14" borderId="12" xfId="0" applyFont="1" applyFill="1" applyBorder="1" applyAlignment="1">
      <alignment horizontal="center" vertical="center"/>
    </xf>
    <xf numFmtId="0" fontId="19" fillId="14" borderId="13" xfId="0" applyFont="1" applyFill="1" applyBorder="1" applyAlignment="1">
      <alignment horizontal="center" vertical="center"/>
    </xf>
    <xf numFmtId="0" fontId="19" fillId="14" borderId="7" xfId="0" applyFont="1" applyFill="1" applyBorder="1" applyAlignment="1">
      <alignment horizontal="center" vertical="center"/>
    </xf>
    <xf numFmtId="0" fontId="19" fillId="14" borderId="11" xfId="0" applyFont="1" applyFill="1" applyBorder="1" applyAlignment="1">
      <alignment horizontal="center" vertical="center"/>
    </xf>
    <xf numFmtId="0" fontId="20" fillId="0" borderId="7" xfId="0" applyFont="1" applyBorder="1" applyAlignment="1">
      <alignment vertical="center"/>
    </xf>
    <xf numFmtId="0" fontId="20" fillId="0" borderId="9" xfId="0" applyFont="1" applyBorder="1" applyAlignment="1">
      <alignment vertical="center"/>
    </xf>
    <xf numFmtId="164" fontId="23" fillId="0" borderId="0" xfId="5" applyNumberFormat="1" applyFont="1" applyAlignment="1">
      <alignment horizontal="center" vertical="center" wrapText="1"/>
    </xf>
    <xf numFmtId="164" fontId="20" fillId="0" borderId="15" xfId="5" applyNumberFormat="1" applyFont="1" applyBorder="1" applyAlignment="1">
      <alignment horizontal="left" vertical="center" wrapText="1"/>
    </xf>
    <xf numFmtId="164" fontId="20" fillId="0" borderId="0" xfId="5" applyNumberFormat="1" applyFont="1" applyAlignment="1">
      <alignment horizontal="left" vertical="center" wrapText="1"/>
    </xf>
    <xf numFmtId="0" fontId="21" fillId="0" borderId="14" xfId="0" applyFont="1" applyBorder="1" applyAlignment="1">
      <alignment horizontal="left" vertical="center" wrapText="1"/>
    </xf>
    <xf numFmtId="0" fontId="20" fillId="0" borderId="7" xfId="0" applyFont="1" applyBorder="1" applyAlignment="1">
      <alignment horizontal="left" vertical="center"/>
    </xf>
    <xf numFmtId="0" fontId="20" fillId="0" borderId="16" xfId="0" applyFont="1" applyBorder="1" applyAlignment="1">
      <alignment horizontal="left" vertical="center"/>
    </xf>
    <xf numFmtId="0" fontId="23" fillId="0" borderId="0" xfId="5" applyFont="1" applyAlignment="1">
      <alignment horizontal="center" vertical="center" wrapText="1"/>
    </xf>
    <xf numFmtId="0" fontId="16" fillId="17" borderId="0" xfId="5" applyFont="1" applyFill="1" applyAlignment="1">
      <alignment horizontal="left" vertical="center"/>
    </xf>
    <xf numFmtId="0" fontId="18" fillId="17" borderId="0" xfId="5" applyFont="1" applyFill="1" applyAlignment="1">
      <alignment horizontal="left" vertical="center"/>
    </xf>
    <xf numFmtId="17" fontId="29" fillId="0" borderId="8" xfId="5" quotePrefix="1" applyNumberFormat="1" applyFont="1" applyBorder="1" applyAlignment="1">
      <alignment horizontal="center" vertical="center" wrapText="1"/>
    </xf>
    <xf numFmtId="166" fontId="15" fillId="19" borderId="19" xfId="7" applyNumberFormat="1" applyFont="1" applyFill="1" applyBorder="1" applyAlignment="1">
      <alignment horizontal="center" vertical="center" wrapText="1"/>
    </xf>
    <xf numFmtId="166" fontId="15" fillId="19" borderId="0" xfId="7" applyNumberFormat="1" applyFont="1" applyFill="1" applyBorder="1" applyAlignment="1">
      <alignment horizontal="center" vertical="center" wrapText="1"/>
    </xf>
    <xf numFmtId="166" fontId="15" fillId="19" borderId="20" xfId="7" applyNumberFormat="1" applyFont="1" applyFill="1" applyBorder="1" applyAlignment="1">
      <alignment horizontal="center" vertical="center" wrapText="1"/>
    </xf>
    <xf numFmtId="166" fontId="15" fillId="19" borderId="8" xfId="7" applyNumberFormat="1" applyFont="1" applyFill="1" applyBorder="1" applyAlignment="1">
      <alignment horizontal="center" vertical="center" wrapText="1"/>
    </xf>
    <xf numFmtId="166" fontId="15" fillId="19" borderId="12" xfId="7" applyNumberFormat="1" applyFont="1" applyFill="1" applyBorder="1" applyAlignment="1">
      <alignment horizontal="center" vertical="center" wrapText="1"/>
    </xf>
    <xf numFmtId="0" fontId="18" fillId="17" borderId="0" xfId="5" applyFont="1" applyFill="1" applyAlignment="1">
      <alignment vertical="center"/>
    </xf>
    <xf numFmtId="17" fontId="16" fillId="0" borderId="8" xfId="5" quotePrefix="1" applyNumberFormat="1" applyFont="1" applyBorder="1" applyAlignment="1">
      <alignment horizontal="center" vertical="center" wrapText="1"/>
    </xf>
    <xf numFmtId="17" fontId="29" fillId="19" borderId="8" xfId="5" quotePrefix="1" applyNumberFormat="1" applyFont="1" applyFill="1" applyBorder="1" applyAlignment="1">
      <alignment horizontal="center" vertical="center" wrapText="1"/>
    </xf>
    <xf numFmtId="17" fontId="29" fillId="19" borderId="10" xfId="5" quotePrefix="1" applyNumberFormat="1" applyFont="1" applyFill="1" applyBorder="1" applyAlignment="1">
      <alignment horizontal="center" vertical="center" wrapText="1"/>
    </xf>
    <xf numFmtId="17" fontId="16" fillId="0" borderId="10" xfId="5" quotePrefix="1" applyNumberFormat="1" applyFont="1" applyBorder="1" applyAlignment="1">
      <alignment horizontal="center" vertical="center" wrapText="1"/>
    </xf>
    <xf numFmtId="166" fontId="15" fillId="19" borderId="7" xfId="7" applyNumberFormat="1" applyFont="1" applyFill="1" applyBorder="1" applyAlignment="1">
      <alignment horizontal="center" vertical="center" wrapText="1"/>
    </xf>
    <xf numFmtId="166" fontId="15" fillId="19" borderId="16" xfId="7" applyNumberFormat="1" applyFont="1" applyFill="1" applyBorder="1" applyAlignment="1">
      <alignment horizontal="center" vertical="center" wrapText="1"/>
    </xf>
    <xf numFmtId="166" fontId="15" fillId="19" borderId="9" xfId="7" applyNumberFormat="1" applyFont="1" applyFill="1" applyBorder="1" applyAlignment="1">
      <alignment horizontal="center" vertical="center" wrapText="1"/>
    </xf>
    <xf numFmtId="0" fontId="29" fillId="13" borderId="0" xfId="5" applyFont="1" applyFill="1" applyAlignment="1">
      <alignment horizontal="left" vertical="center" wrapText="1"/>
    </xf>
    <xf numFmtId="0" fontId="16" fillId="0" borderId="0" xfId="5" applyFont="1" applyAlignment="1">
      <alignment horizontal="center" vertical="center"/>
    </xf>
    <xf numFmtId="0" fontId="29" fillId="17" borderId="0" xfId="5" applyFont="1" applyFill="1" applyAlignment="1">
      <alignment horizontal="left" vertical="center"/>
    </xf>
    <xf numFmtId="0" fontId="19" fillId="22" borderId="0" xfId="5" applyFont="1" applyFill="1" applyAlignment="1">
      <alignment horizontal="left" vertical="center" wrapText="1"/>
    </xf>
    <xf numFmtId="0" fontId="19" fillId="17" borderId="0" xfId="5" applyFont="1" applyFill="1" applyAlignment="1">
      <alignment horizontal="center" vertical="center"/>
    </xf>
    <xf numFmtId="17" fontId="19" fillId="12" borderId="8" xfId="5" applyNumberFormat="1" applyFont="1" applyFill="1" applyBorder="1" applyAlignment="1">
      <alignment horizontal="center" vertical="center" wrapText="1"/>
    </xf>
    <xf numFmtId="164" fontId="28" fillId="0" borderId="19" xfId="5" applyNumberFormat="1" applyFont="1" applyBorder="1" applyAlignment="1">
      <alignment horizontal="center" vertical="center" wrapText="1"/>
    </xf>
    <xf numFmtId="164" fontId="28" fillId="0" borderId="0" xfId="5" applyNumberFormat="1" applyFont="1" applyAlignment="1">
      <alignment horizontal="center" vertical="center" wrapText="1"/>
    </xf>
    <xf numFmtId="164" fontId="28" fillId="0" borderId="23" xfId="5" applyNumberFormat="1" applyFont="1" applyBorder="1" applyAlignment="1">
      <alignment horizontal="center" vertical="center" wrapText="1"/>
    </xf>
    <xf numFmtId="0" fontId="18" fillId="9" borderId="0" xfId="5" applyFont="1" applyFill="1" applyAlignment="1">
      <alignment horizontal="left" vertical="center"/>
    </xf>
    <xf numFmtId="0" fontId="16" fillId="17" borderId="0" xfId="5" applyFont="1" applyFill="1" applyAlignment="1">
      <alignment vertical="center"/>
    </xf>
    <xf numFmtId="0" fontId="21" fillId="13" borderId="0" xfId="9" applyFont="1" applyFill="1" applyAlignment="1">
      <alignment horizontal="center"/>
    </xf>
    <xf numFmtId="0" fontId="19" fillId="12" borderId="20" xfId="9" applyFont="1" applyFill="1" applyBorder="1" applyAlignment="1">
      <alignment horizontal="center"/>
    </xf>
    <xf numFmtId="0" fontId="41" fillId="0" borderId="8" xfId="9" applyFont="1" applyBorder="1" applyAlignment="1">
      <alignment horizontal="center" vertical="center" wrapText="1"/>
    </xf>
    <xf numFmtId="0" fontId="41" fillId="0" borderId="16" xfId="9" applyFont="1" applyBorder="1" applyAlignment="1">
      <alignment horizontal="center" vertical="center" wrapText="1"/>
    </xf>
  </cellXfs>
  <cellStyles count="12">
    <cellStyle name="Hyperlink" xfId="2" builtinId="8"/>
    <cellStyle name="Milliers 2" xfId="7" xr:uid="{49C2EE10-8407-4660-9112-8E50902E7C16}"/>
    <cellStyle name="Normal" xfId="0" builtinId="0"/>
    <cellStyle name="Normal 2" xfId="3" xr:uid="{4D86C1C6-BA72-45EF-8E75-DBC8BC7FFD95}"/>
    <cellStyle name="Normal 2 2" xfId="4" xr:uid="{7EE9FFA7-36BA-4DB8-8F18-17CCD325A864}"/>
    <cellStyle name="Normal 2 2 2" xfId="5" xr:uid="{45160ABA-F5E2-479F-94AD-EAF08E88192A}"/>
    <cellStyle name="Normal 2 2 3" xfId="9" xr:uid="{C96F7682-8C43-450B-A191-655B5846B618}"/>
    <cellStyle name="Normal 3" xfId="11" xr:uid="{E3DEADD5-0855-4F1C-B622-4776A1C06A4C}"/>
    <cellStyle name="Percent" xfId="1" builtinId="5"/>
    <cellStyle name="Pourcentage 2" xfId="8" xr:uid="{A718C3E0-1E80-47A4-8531-68F1DB4A96E8}"/>
    <cellStyle name="Pourcentage 2 2" xfId="10" xr:uid="{85743E46-B382-4B05-9A1F-A30BA79DE784}"/>
    <cellStyle name="Pourcentage 3" xfId="6" xr:uid="{62154AEA-9C74-4BEC-B19F-5E23F2543105}"/>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79903</xdr:rowOff>
    </xdr:from>
    <xdr:to>
      <xdr:col>1</xdr:col>
      <xdr:colOff>1293812</xdr:colOff>
      <xdr:row>42</xdr:row>
      <xdr:rowOff>132865</xdr:rowOff>
    </xdr:to>
    <xdr:pic>
      <xdr:nvPicPr>
        <xdr:cNvPr id="2" name="Picture 2" descr="Composition PMAS">
          <a:extLst>
            <a:ext uri="{FF2B5EF4-FFF2-40B4-BE49-F238E27FC236}">
              <a16:creationId xmlns:a16="http://schemas.microsoft.com/office/drawing/2014/main" id="{2C6B6AF0-4E05-4C18-B9A3-A68E77BC69BA}"/>
            </a:ext>
          </a:extLst>
        </xdr:cNvPr>
        <xdr:cNvPicPr>
          <a:picLocks noChangeAspect="1"/>
        </xdr:cNvPicPr>
      </xdr:nvPicPr>
      <xdr:blipFill>
        <a:blip xmlns:r="http://schemas.openxmlformats.org/officeDocument/2006/relationships" r:embed="rId1"/>
        <a:stretch>
          <a:fillRect/>
        </a:stretch>
      </xdr:blipFill>
      <xdr:spPr>
        <a:xfrm>
          <a:off x="9525" y="12602103"/>
          <a:ext cx="3957637" cy="3212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63500</xdr:rowOff>
    </xdr:from>
    <xdr:to>
      <xdr:col>8</xdr:col>
      <xdr:colOff>122208</xdr:colOff>
      <xdr:row>43</xdr:row>
      <xdr:rowOff>17085</xdr:rowOff>
    </xdr:to>
    <xdr:pic>
      <xdr:nvPicPr>
        <xdr:cNvPr id="2" name="Image 1" descr="Prix médian">
          <a:extLst>
            <a:ext uri="{FF2B5EF4-FFF2-40B4-BE49-F238E27FC236}">
              <a16:creationId xmlns:a16="http://schemas.microsoft.com/office/drawing/2014/main" id="{2DC02A14-6766-4240-A48D-3FC9E7756251}"/>
            </a:ext>
          </a:extLst>
        </xdr:cNvPr>
        <xdr:cNvPicPr>
          <a:picLocks noChangeAspect="1"/>
        </xdr:cNvPicPr>
      </xdr:nvPicPr>
      <xdr:blipFill>
        <a:blip xmlns:r="http://schemas.openxmlformats.org/officeDocument/2006/relationships" r:embed="rId1"/>
        <a:stretch>
          <a:fillRect/>
        </a:stretch>
      </xdr:blipFill>
      <xdr:spPr>
        <a:xfrm>
          <a:off x="0" y="7550150"/>
          <a:ext cx="6939992" cy="3520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704D-3492-4A2C-A802-F854F570D657}">
  <sheetPr codeName="Feuil1"/>
  <dimension ref="A1:G27"/>
  <sheetViews>
    <sheetView tabSelected="1" zoomScale="80" zoomScaleNormal="80" workbookViewId="0">
      <selection activeCell="B11" sqref="B11"/>
    </sheetView>
  </sheetViews>
  <sheetFormatPr defaultColWidth="8.33203125" defaultRowHeight="16.5" x14ac:dyDescent="0.3"/>
  <cols>
    <col min="1" max="1" width="35.08203125" style="281" customWidth="1"/>
    <col min="2" max="2" width="137.83203125" style="292" customWidth="1"/>
    <col min="3" max="16384" width="8.33203125" style="281"/>
  </cols>
  <sheetData>
    <row r="1" spans="1:7" ht="70" customHeight="1" thickBot="1" x14ac:dyDescent="0.35">
      <c r="A1" s="329" t="s">
        <v>2252</v>
      </c>
      <c r="B1" s="330"/>
    </row>
    <row r="2" spans="1:7" ht="17" thickBot="1" x14ac:dyDescent="0.35">
      <c r="A2" s="331"/>
      <c r="B2" s="332"/>
    </row>
    <row r="3" spans="1:7" ht="86" customHeight="1" thickBot="1" x14ac:dyDescent="0.35">
      <c r="A3" s="282" t="s">
        <v>0</v>
      </c>
      <c r="B3" s="1" t="s">
        <v>1</v>
      </c>
    </row>
    <row r="4" spans="1:7" ht="153.5" customHeight="1" thickBot="1" x14ac:dyDescent="0.35">
      <c r="A4" s="283" t="s">
        <v>2</v>
      </c>
      <c r="B4" s="2" t="s">
        <v>2253</v>
      </c>
    </row>
    <row r="5" spans="1:7" ht="106" customHeight="1" thickBot="1" x14ac:dyDescent="0.35">
      <c r="A5" s="282" t="s">
        <v>3</v>
      </c>
      <c r="B5" s="1" t="s">
        <v>2254</v>
      </c>
      <c r="C5" s="281" t="s">
        <v>4</v>
      </c>
      <c r="F5" s="284"/>
    </row>
    <row r="6" spans="1:7" ht="34" customHeight="1" thickBot="1" x14ac:dyDescent="0.35">
      <c r="A6" s="285" t="s">
        <v>5</v>
      </c>
      <c r="B6" s="3" t="s">
        <v>2255</v>
      </c>
      <c r="C6" s="286"/>
      <c r="F6" s="284"/>
      <c r="G6" s="287"/>
    </row>
    <row r="7" spans="1:7" ht="18" customHeight="1" thickBot="1" x14ac:dyDescent="0.35">
      <c r="A7" s="288" t="s">
        <v>6</v>
      </c>
      <c r="B7" s="1">
        <v>14</v>
      </c>
      <c r="C7" s="286"/>
      <c r="G7" s="287"/>
    </row>
    <row r="8" spans="1:7" ht="14" customHeight="1" thickBot="1" x14ac:dyDescent="0.35">
      <c r="A8" s="285" t="s">
        <v>7</v>
      </c>
      <c r="B8" s="3">
        <v>808</v>
      </c>
      <c r="C8" s="286"/>
      <c r="G8" s="287"/>
    </row>
    <row r="9" spans="1:7" ht="25" customHeight="1" thickBot="1" x14ac:dyDescent="0.35">
      <c r="A9" s="288" t="s">
        <v>8</v>
      </c>
      <c r="B9" s="4" t="s">
        <v>2256</v>
      </c>
      <c r="G9" s="287"/>
    </row>
    <row r="10" spans="1:7" ht="36.5" customHeight="1" thickBot="1" x14ac:dyDescent="0.35">
      <c r="A10" s="285" t="s">
        <v>9</v>
      </c>
      <c r="B10" s="5" t="s">
        <v>3820</v>
      </c>
      <c r="G10" s="287"/>
    </row>
    <row r="11" spans="1:7" ht="18" customHeight="1" thickBot="1" x14ac:dyDescent="0.35">
      <c r="A11" s="288" t="s">
        <v>10</v>
      </c>
      <c r="B11" s="6" t="s">
        <v>11</v>
      </c>
      <c r="G11" s="287"/>
    </row>
    <row r="12" spans="1:7" s="289" customFormat="1" ht="12.5" customHeight="1" thickBot="1" x14ac:dyDescent="0.35"/>
    <row r="13" spans="1:7" ht="17" thickBot="1" x14ac:dyDescent="0.35">
      <c r="A13" s="290" t="s">
        <v>12</v>
      </c>
      <c r="B13" s="9" t="s">
        <v>13</v>
      </c>
      <c r="G13" s="287"/>
    </row>
    <row r="14" spans="1:7" ht="33" customHeight="1" thickBot="1" x14ac:dyDescent="0.35">
      <c r="A14" s="285" t="s">
        <v>14</v>
      </c>
      <c r="B14" s="5" t="s">
        <v>2049</v>
      </c>
      <c r="G14" s="287"/>
    </row>
    <row r="15" spans="1:7" ht="19.5" customHeight="1" thickBot="1" x14ac:dyDescent="0.35">
      <c r="A15" s="288" t="s">
        <v>15</v>
      </c>
      <c r="B15" s="4" t="s">
        <v>16</v>
      </c>
      <c r="G15" s="287"/>
    </row>
    <row r="16" spans="1:7" ht="18.5" customHeight="1" thickBot="1" x14ac:dyDescent="0.35">
      <c r="A16" s="285" t="s">
        <v>17</v>
      </c>
      <c r="B16" s="5" t="s">
        <v>18</v>
      </c>
      <c r="G16" s="287"/>
    </row>
    <row r="17" spans="1:7" ht="21" customHeight="1" thickBot="1" x14ac:dyDescent="0.35">
      <c r="A17" s="288" t="s">
        <v>19</v>
      </c>
      <c r="B17" s="4" t="s">
        <v>20</v>
      </c>
      <c r="G17" s="287"/>
    </row>
    <row r="18" spans="1:7" ht="17" thickBot="1" x14ac:dyDescent="0.35">
      <c r="A18" s="285" t="s">
        <v>21</v>
      </c>
      <c r="B18" s="5" t="s">
        <v>22</v>
      </c>
      <c r="G18" s="287"/>
    </row>
    <row r="19" spans="1:7" ht="19" customHeight="1" thickBot="1" x14ac:dyDescent="0.35">
      <c r="A19" s="288" t="s">
        <v>2251</v>
      </c>
      <c r="B19" s="4" t="s">
        <v>2257</v>
      </c>
      <c r="G19" s="287"/>
    </row>
    <row r="20" spans="1:7" ht="20.5" customHeight="1" thickBot="1" x14ac:dyDescent="0.35">
      <c r="A20" s="285" t="s">
        <v>23</v>
      </c>
      <c r="B20" s="5" t="s">
        <v>24</v>
      </c>
      <c r="G20" s="287"/>
    </row>
    <row r="21" spans="1:7" ht="51.5" customHeight="1" thickBot="1" x14ac:dyDescent="0.35">
      <c r="A21" s="288" t="s">
        <v>25</v>
      </c>
      <c r="B21" s="4" t="s">
        <v>26</v>
      </c>
      <c r="G21" s="287"/>
    </row>
    <row r="22" spans="1:7" s="289" customFormat="1" ht="17" customHeight="1" thickBot="1" x14ac:dyDescent="0.35">
      <c r="A22" s="291" t="s">
        <v>27</v>
      </c>
      <c r="B22" s="10" t="s">
        <v>28</v>
      </c>
    </row>
    <row r="23" spans="1:7" ht="19" customHeight="1" thickBot="1" x14ac:dyDescent="0.35">
      <c r="A23" s="288" t="s">
        <v>29</v>
      </c>
      <c r="B23" s="4" t="s">
        <v>30</v>
      </c>
      <c r="G23" s="287"/>
    </row>
    <row r="24" spans="1:7" s="289" customFormat="1" ht="17" customHeight="1" thickBot="1" x14ac:dyDescent="0.35">
      <c r="A24" s="291" t="s">
        <v>31</v>
      </c>
      <c r="B24" s="10" t="s">
        <v>32</v>
      </c>
    </row>
    <row r="27" spans="1:7" x14ac:dyDescent="0.3">
      <c r="A27" s="293" t="s">
        <v>33</v>
      </c>
    </row>
  </sheetData>
  <mergeCells count="2">
    <mergeCell ref="A1:B1"/>
    <mergeCell ref="A2:B2"/>
  </mergeCells>
  <hyperlinks>
    <hyperlink ref="B11" r:id="rId1" xr:uid="{2A19E243-CE5D-4C73-BB3E-21628E6A436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4C22-7E8F-4603-B4F7-B230B069320A}">
  <sheetPr codeName="Feuil11"/>
  <dimension ref="A1:U32"/>
  <sheetViews>
    <sheetView topLeftCell="A5" zoomScale="50" zoomScaleNormal="50" workbookViewId="0">
      <selection activeCell="S39" sqref="S39"/>
    </sheetView>
  </sheetViews>
  <sheetFormatPr defaultColWidth="9" defaultRowHeight="16.5" x14ac:dyDescent="0.45"/>
  <cols>
    <col min="1" max="1" width="17.6640625" style="184" customWidth="1"/>
    <col min="2" max="2" width="23.25" style="184" customWidth="1"/>
    <col min="3" max="3" width="16" style="184" customWidth="1"/>
    <col min="4" max="4" width="12.5" style="184" customWidth="1"/>
    <col min="5" max="5" width="11.08203125" style="184" customWidth="1"/>
    <col min="6" max="6" width="11.4140625" style="184" customWidth="1"/>
    <col min="7" max="7" width="13.75" style="184" customWidth="1"/>
    <col min="8" max="8" width="12.9140625" style="184" customWidth="1"/>
    <col min="9" max="9" width="17.9140625" style="184" customWidth="1"/>
    <col min="10" max="10" width="10.1640625" style="184" customWidth="1"/>
    <col min="11" max="11" width="15.58203125" style="184" customWidth="1"/>
    <col min="12" max="12" width="10.1640625" style="184" customWidth="1"/>
    <col min="13" max="13" width="16.4140625" style="184" customWidth="1"/>
    <col min="14" max="14" width="14.5" style="184" customWidth="1"/>
    <col min="15" max="15" width="9.9140625" style="184" customWidth="1"/>
    <col min="16" max="16" width="7.75" style="184" customWidth="1"/>
    <col min="17" max="17" width="13.9140625" style="184" customWidth="1"/>
    <col min="18" max="19" width="9" style="184"/>
    <col min="20" max="23" width="9.08203125" style="184" bestFit="1" customWidth="1"/>
    <col min="24" max="24" width="9.9140625" style="184" bestFit="1" customWidth="1"/>
    <col min="25" max="28" width="9.08203125" style="184" bestFit="1" customWidth="1"/>
    <col min="29" max="16384" width="9" style="184"/>
  </cols>
  <sheetData>
    <row r="1" spans="1:21" ht="17.5" x14ac:dyDescent="0.45">
      <c r="A1" s="391" t="s">
        <v>1296</v>
      </c>
      <c r="B1" s="391"/>
      <c r="C1" s="391"/>
      <c r="D1" s="391"/>
      <c r="E1" s="391"/>
      <c r="F1" s="391"/>
      <c r="G1" s="185"/>
      <c r="H1" s="185"/>
      <c r="I1" s="185"/>
      <c r="J1" s="185"/>
      <c r="K1" s="185"/>
      <c r="L1" s="185"/>
      <c r="M1" s="185"/>
      <c r="N1" s="185"/>
      <c r="O1" s="185"/>
      <c r="P1" s="185"/>
      <c r="Q1" s="185"/>
    </row>
    <row r="2" spans="1:21" customFormat="1" ht="14" x14ac:dyDescent="0.3"/>
    <row r="3" spans="1:21" ht="17.5" x14ac:dyDescent="0.45">
      <c r="A3" s="221"/>
      <c r="B3" s="392" t="s">
        <v>1297</v>
      </c>
      <c r="C3" s="392"/>
      <c r="D3" s="392"/>
      <c r="E3" s="392"/>
      <c r="F3" s="392"/>
      <c r="G3" s="392"/>
      <c r="H3" s="392"/>
      <c r="I3" s="392"/>
      <c r="J3" s="392"/>
      <c r="K3" s="392"/>
      <c r="L3" s="392"/>
      <c r="M3" s="392"/>
      <c r="N3" s="392"/>
      <c r="O3" s="392"/>
      <c r="P3" s="392"/>
      <c r="Q3" s="392"/>
    </row>
    <row r="4" spans="1:21" ht="72.5" customHeight="1" x14ac:dyDescent="0.45">
      <c r="A4" s="222" t="s">
        <v>1100</v>
      </c>
      <c r="B4" s="295" t="s">
        <v>1298</v>
      </c>
      <c r="C4" s="295" t="s">
        <v>1299</v>
      </c>
      <c r="D4" s="295" t="s">
        <v>1300</v>
      </c>
      <c r="E4" s="295" t="s">
        <v>1301</v>
      </c>
      <c r="F4" s="295" t="s">
        <v>1302</v>
      </c>
      <c r="G4" s="295" t="s">
        <v>1303</v>
      </c>
      <c r="H4" s="295" t="s">
        <v>1304</v>
      </c>
      <c r="I4" s="295" t="s">
        <v>1305</v>
      </c>
      <c r="J4" s="295" t="s">
        <v>1306</v>
      </c>
      <c r="K4" s="295" t="s">
        <v>1307</v>
      </c>
      <c r="L4" s="295" t="s">
        <v>1308</v>
      </c>
      <c r="M4" s="295" t="s">
        <v>1309</v>
      </c>
      <c r="N4" s="295" t="s">
        <v>1310</v>
      </c>
      <c r="O4" s="295" t="s">
        <v>1311</v>
      </c>
      <c r="P4" s="295" t="s">
        <v>1312</v>
      </c>
      <c r="Q4" s="295" t="s">
        <v>1313</v>
      </c>
    </row>
    <row r="5" spans="1:21" s="223" customFormat="1" ht="21" x14ac:dyDescent="0.55000000000000004">
      <c r="A5" s="393" t="s">
        <v>1314</v>
      </c>
      <c r="B5" s="393"/>
      <c r="C5" s="394"/>
      <c r="D5" s="394"/>
      <c r="E5" s="393"/>
      <c r="F5" s="393"/>
      <c r="G5" s="393"/>
      <c r="H5" s="393"/>
      <c r="I5" s="393"/>
      <c r="J5" s="393"/>
      <c r="K5" s="393"/>
      <c r="L5" s="393"/>
      <c r="M5" s="393"/>
      <c r="N5" s="393"/>
      <c r="O5" s="393"/>
      <c r="P5" s="393"/>
      <c r="Q5" s="393"/>
    </row>
    <row r="6" spans="1:21" ht="17.5" x14ac:dyDescent="0.45">
      <c r="A6" s="224" t="s">
        <v>35</v>
      </c>
      <c r="B6" s="225">
        <f>COUNTIF('Données nettoyées'!$AV:$AV,"oui")</f>
        <v>61</v>
      </c>
      <c r="C6" s="237">
        <v>0.2131147540983607</v>
      </c>
      <c r="D6" s="237">
        <v>0.72131147540983609</v>
      </c>
      <c r="E6" s="226">
        <v>0</v>
      </c>
      <c r="F6" s="226">
        <v>0.16393442622950821</v>
      </c>
      <c r="G6" s="226">
        <v>0</v>
      </c>
      <c r="H6" s="226">
        <v>0.1147540983606557</v>
      </c>
      <c r="I6" s="226">
        <v>1.6393442622950821E-2</v>
      </c>
      <c r="J6" s="226">
        <v>8.1967213114754106E-2</v>
      </c>
      <c r="K6" s="226">
        <v>3.2786885245901641E-2</v>
      </c>
      <c r="L6" s="237">
        <v>0.22950819672131151</v>
      </c>
      <c r="M6" s="226">
        <v>3.2786885245901641E-2</v>
      </c>
      <c r="N6" s="226">
        <v>0</v>
      </c>
      <c r="O6" s="226">
        <v>0.1147540983606557</v>
      </c>
      <c r="P6" s="226">
        <v>8.1967213114754106E-2</v>
      </c>
      <c r="Q6" s="226">
        <v>0</v>
      </c>
      <c r="U6" s="227"/>
    </row>
    <row r="7" spans="1:21" ht="17.5" x14ac:dyDescent="0.45">
      <c r="A7" s="228" t="s">
        <v>36</v>
      </c>
      <c r="B7" s="225">
        <f>COUNTIF('Données nettoyées'!$CA:$CA,"oui")</f>
        <v>54</v>
      </c>
      <c r="C7" s="237">
        <v>0.22222222222222221</v>
      </c>
      <c r="D7" s="237">
        <v>0.81481481481481477</v>
      </c>
      <c r="E7" s="226">
        <v>0</v>
      </c>
      <c r="F7" s="226">
        <v>0.12962962962962959</v>
      </c>
      <c r="G7" s="226">
        <v>0</v>
      </c>
      <c r="H7" s="226">
        <v>0</v>
      </c>
      <c r="I7" s="226">
        <v>0</v>
      </c>
      <c r="J7" s="226">
        <v>3.7037037037037028E-2</v>
      </c>
      <c r="K7" s="226">
        <v>1.8518518518518521E-2</v>
      </c>
      <c r="L7" s="237">
        <v>0.22222222222222221</v>
      </c>
      <c r="M7" s="226">
        <v>1.8518518518518521E-2</v>
      </c>
      <c r="N7" s="226">
        <v>1.8518518518518521E-2</v>
      </c>
      <c r="O7" s="226">
        <v>9.2592592592592587E-2</v>
      </c>
      <c r="P7" s="226">
        <v>9.2592592592592587E-2</v>
      </c>
      <c r="Q7" s="226">
        <v>0</v>
      </c>
      <c r="U7" s="227"/>
    </row>
    <row r="8" spans="1:21" ht="17.5" x14ac:dyDescent="0.45">
      <c r="A8" s="228" t="s">
        <v>37</v>
      </c>
      <c r="B8" s="225">
        <f>COUNTIF('Données nettoyées'!$DF:$DF,"oui")</f>
        <v>70</v>
      </c>
      <c r="C8" s="237">
        <v>0.32857142857142863</v>
      </c>
      <c r="D8" s="237">
        <v>0.81428571428571428</v>
      </c>
      <c r="E8" s="226">
        <v>4.2857142857142858E-2</v>
      </c>
      <c r="F8" s="237">
        <v>0.22857142857142859</v>
      </c>
      <c r="G8" s="226">
        <v>0</v>
      </c>
      <c r="H8" s="226">
        <v>2.8571428571428571E-2</v>
      </c>
      <c r="I8" s="226">
        <v>1.428571428571429E-2</v>
      </c>
      <c r="J8" s="226">
        <v>7.1428571428571425E-2</v>
      </c>
      <c r="K8" s="226">
        <v>0</v>
      </c>
      <c r="L8" s="226">
        <v>0.14285714285714279</v>
      </c>
      <c r="M8" s="226">
        <v>2.8571428571428571E-2</v>
      </c>
      <c r="N8" s="226">
        <v>1.428571428571429E-2</v>
      </c>
      <c r="O8" s="226">
        <v>0.18571428571428569</v>
      </c>
      <c r="P8" s="226">
        <v>7.1428571428571425E-2</v>
      </c>
      <c r="Q8" s="226">
        <v>0</v>
      </c>
      <c r="U8" s="227"/>
    </row>
    <row r="9" spans="1:21" ht="17.5" x14ac:dyDescent="0.45">
      <c r="A9" s="228" t="s">
        <v>39</v>
      </c>
      <c r="B9" s="225">
        <f>COUNTIF('Données nettoyées'!$FP:$FP,"oui")</f>
        <v>71</v>
      </c>
      <c r="C9" s="237">
        <v>0.25352112676056338</v>
      </c>
      <c r="D9" s="237">
        <v>0.81690140845070425</v>
      </c>
      <c r="E9" s="226">
        <v>1.408450704225352E-2</v>
      </c>
      <c r="F9" s="226">
        <v>0.19718309859154931</v>
      </c>
      <c r="G9" s="226">
        <v>0</v>
      </c>
      <c r="H9" s="226">
        <v>5.6338028169014093E-2</v>
      </c>
      <c r="I9" s="226">
        <v>0</v>
      </c>
      <c r="J9" s="226">
        <v>9.8591549295774655E-2</v>
      </c>
      <c r="K9" s="226">
        <v>1.408450704225352E-2</v>
      </c>
      <c r="L9" s="226">
        <v>0.14084507042253519</v>
      </c>
      <c r="M9" s="226">
        <v>1.408450704225352E-2</v>
      </c>
      <c r="N9" s="226">
        <v>0</v>
      </c>
      <c r="O9" s="237">
        <v>0.19718309859154931</v>
      </c>
      <c r="P9" s="226">
        <v>8.4507042253521125E-2</v>
      </c>
      <c r="Q9" s="226">
        <v>0</v>
      </c>
      <c r="U9" s="227"/>
    </row>
    <row r="10" spans="1:21" ht="17.5" x14ac:dyDescent="0.45">
      <c r="A10" s="228" t="s">
        <v>900</v>
      </c>
      <c r="B10" s="225">
        <f>COUNTIF('Données nettoyées'!$GS:$GS,"oui")</f>
        <v>66</v>
      </c>
      <c r="C10" s="237">
        <v>0.31818181818181818</v>
      </c>
      <c r="D10" s="237">
        <v>0.81818181818181823</v>
      </c>
      <c r="E10" s="226">
        <v>1.515151515151515E-2</v>
      </c>
      <c r="F10" s="237">
        <v>0.1818181818181818</v>
      </c>
      <c r="G10" s="226">
        <v>0</v>
      </c>
      <c r="H10" s="226">
        <v>3.03030303030303E-2</v>
      </c>
      <c r="I10" s="226">
        <v>1.515151515151515E-2</v>
      </c>
      <c r="J10" s="226">
        <v>0.1212121212121212</v>
      </c>
      <c r="K10" s="226">
        <v>0</v>
      </c>
      <c r="L10" s="226">
        <v>0.15151515151515149</v>
      </c>
      <c r="M10" s="226">
        <v>1.515151515151515E-2</v>
      </c>
      <c r="N10" s="226">
        <v>0</v>
      </c>
      <c r="O10" s="226">
        <v>0.16666666666666671</v>
      </c>
      <c r="P10" s="226">
        <v>7.575757575757576E-2</v>
      </c>
      <c r="Q10" s="226">
        <v>0</v>
      </c>
      <c r="U10" s="227"/>
    </row>
    <row r="11" spans="1:21" ht="17.5" x14ac:dyDescent="0.45">
      <c r="A11" s="228" t="s">
        <v>41</v>
      </c>
      <c r="B11" s="225">
        <f>COUNTIF('Données nettoyées'!$HX:$HX,"oui")</f>
        <v>27</v>
      </c>
      <c r="C11" s="237">
        <v>0.40740740740740738</v>
      </c>
      <c r="D11" s="237">
        <v>0.85185185185185186</v>
      </c>
      <c r="E11" s="226">
        <v>3.7037037037037028E-2</v>
      </c>
      <c r="F11" s="226">
        <v>0.22222222222222221</v>
      </c>
      <c r="G11" s="226">
        <v>0</v>
      </c>
      <c r="H11" s="226">
        <v>0</v>
      </c>
      <c r="I11" s="226">
        <v>0</v>
      </c>
      <c r="J11" s="226">
        <v>0.29629629629629628</v>
      </c>
      <c r="K11" s="226">
        <v>0</v>
      </c>
      <c r="L11" s="226">
        <v>3.7037037037037028E-2</v>
      </c>
      <c r="M11" s="226">
        <v>3.7037037037037028E-2</v>
      </c>
      <c r="N11" s="226">
        <v>0</v>
      </c>
      <c r="O11" s="237">
        <v>0.33333333333333331</v>
      </c>
      <c r="P11" s="226">
        <v>0.1851851851851852</v>
      </c>
      <c r="Q11" s="226">
        <v>0</v>
      </c>
      <c r="U11" s="227"/>
    </row>
    <row r="12" spans="1:21" ht="17.5" x14ac:dyDescent="0.45">
      <c r="A12" s="228" t="s">
        <v>43</v>
      </c>
      <c r="B12" s="225">
        <f>COUNTIF('Données nettoyées'!$KH:$KH,"oui")</f>
        <v>25</v>
      </c>
      <c r="C12" s="237">
        <v>0.24</v>
      </c>
      <c r="D12" s="237">
        <v>0.6</v>
      </c>
      <c r="E12" s="226">
        <v>0</v>
      </c>
      <c r="F12" s="226">
        <v>0.16</v>
      </c>
      <c r="G12" s="237">
        <v>0.52</v>
      </c>
      <c r="H12" s="226">
        <v>0.12</v>
      </c>
      <c r="I12" s="226">
        <v>0</v>
      </c>
      <c r="J12" s="226">
        <v>0.08</v>
      </c>
      <c r="K12" s="226">
        <v>0</v>
      </c>
      <c r="L12" s="226">
        <v>0.24</v>
      </c>
      <c r="M12" s="226">
        <v>0.08</v>
      </c>
      <c r="N12" s="226">
        <v>0</v>
      </c>
      <c r="O12" s="226">
        <v>0.16</v>
      </c>
      <c r="P12" s="226">
        <v>0.2</v>
      </c>
      <c r="Q12" s="226">
        <v>0</v>
      </c>
      <c r="U12" s="227"/>
    </row>
    <row r="13" spans="1:21" ht="17.5" x14ac:dyDescent="0.45">
      <c r="A13" s="228" t="s">
        <v>44</v>
      </c>
      <c r="B13" s="225">
        <f>COUNTIF('Données nettoyées'!$LM:$LM,"oui")</f>
        <v>31</v>
      </c>
      <c r="C13" s="226">
        <v>0.1290322580645161</v>
      </c>
      <c r="D13" s="237">
        <v>0.38709677419354838</v>
      </c>
      <c r="E13" s="226">
        <v>0</v>
      </c>
      <c r="F13" s="226">
        <v>0.1290322580645161</v>
      </c>
      <c r="G13" s="226">
        <v>0.16129032258064521</v>
      </c>
      <c r="H13" s="237">
        <v>0.4838709677419355</v>
      </c>
      <c r="I13" s="226">
        <v>0</v>
      </c>
      <c r="J13" s="226">
        <v>0.1290322580645161</v>
      </c>
      <c r="K13" s="226">
        <v>6.4516129032258063E-2</v>
      </c>
      <c r="L13" s="226">
        <v>0.25806451612903231</v>
      </c>
      <c r="M13" s="226">
        <v>0</v>
      </c>
      <c r="N13" s="226">
        <v>0</v>
      </c>
      <c r="O13" s="237">
        <v>0.25806451612903231</v>
      </c>
      <c r="P13" s="226">
        <v>0.16129032258064521</v>
      </c>
      <c r="Q13" s="226">
        <v>0</v>
      </c>
      <c r="U13" s="227"/>
    </row>
    <row r="14" spans="1:21" ht="17.5" x14ac:dyDescent="0.45">
      <c r="A14" s="228" t="s">
        <v>45</v>
      </c>
      <c r="B14" s="225">
        <f>COUNTIF('Données nettoyées'!$MR:$MR,"oui")</f>
        <v>33</v>
      </c>
      <c r="C14" s="237">
        <v>0.36363636363636359</v>
      </c>
      <c r="D14" s="237">
        <v>0.72727272727272729</v>
      </c>
      <c r="E14" s="226">
        <v>3.03030303030303E-2</v>
      </c>
      <c r="F14" s="226">
        <v>0.1818181818181818</v>
      </c>
      <c r="G14" s="226">
        <v>6.0606060606060608E-2</v>
      </c>
      <c r="H14" s="226">
        <v>0.15151515151515149</v>
      </c>
      <c r="I14" s="226">
        <v>0</v>
      </c>
      <c r="J14" s="226">
        <v>6.0606060606060608E-2</v>
      </c>
      <c r="K14" s="226">
        <v>0</v>
      </c>
      <c r="L14" s="226">
        <v>0.1212121212121212</v>
      </c>
      <c r="M14" s="226">
        <v>6.0606060606060608E-2</v>
      </c>
      <c r="N14" s="226">
        <v>3.03030303030303E-2</v>
      </c>
      <c r="O14" s="237">
        <v>0.1818181818181818</v>
      </c>
      <c r="P14" s="226">
        <v>0.1212121212121212</v>
      </c>
      <c r="Q14" s="226">
        <v>0</v>
      </c>
      <c r="U14" s="227"/>
    </row>
    <row r="15" spans="1:21" ht="17.5" x14ac:dyDescent="0.45">
      <c r="A15" s="228" t="s">
        <v>902</v>
      </c>
      <c r="B15" s="225">
        <f>COUNTIF('Données nettoyées'!$NW:$NW,"oui")</f>
        <v>33</v>
      </c>
      <c r="C15" s="226">
        <v>0.15151515151515149</v>
      </c>
      <c r="D15" s="237">
        <v>0.5757575757575758</v>
      </c>
      <c r="E15" s="226">
        <v>0</v>
      </c>
      <c r="F15" s="226">
        <v>9.0909090909090912E-2</v>
      </c>
      <c r="G15" s="237">
        <v>0.1818181818181818</v>
      </c>
      <c r="H15" s="226">
        <v>9.0909090909090912E-2</v>
      </c>
      <c r="I15" s="226">
        <v>0</v>
      </c>
      <c r="J15" s="226">
        <v>0.1818181818181818</v>
      </c>
      <c r="K15" s="226">
        <v>3.03030303030303E-2</v>
      </c>
      <c r="L15" s="237">
        <v>0.2121212121212121</v>
      </c>
      <c r="M15" s="226">
        <v>0</v>
      </c>
      <c r="N15" s="226">
        <v>0</v>
      </c>
      <c r="O15" s="226">
        <v>0.1212121212121212</v>
      </c>
      <c r="P15" s="226">
        <v>0.15151515151515149</v>
      </c>
      <c r="Q15" s="226">
        <v>3.03030303030303E-2</v>
      </c>
      <c r="U15" s="227"/>
    </row>
    <row r="16" spans="1:21" ht="17.5" x14ac:dyDescent="0.45">
      <c r="A16" s="228" t="s">
        <v>903</v>
      </c>
      <c r="B16" s="225">
        <f>COUNTIF('Données nettoyées'!$PB:$PB,"oui")</f>
        <v>30</v>
      </c>
      <c r="C16" s="226">
        <v>0.1333333333333333</v>
      </c>
      <c r="D16" s="237">
        <v>0.56666666666666665</v>
      </c>
      <c r="E16" s="226">
        <v>0</v>
      </c>
      <c r="F16" s="226">
        <v>0.1</v>
      </c>
      <c r="G16" s="226">
        <v>0.26666666666666672</v>
      </c>
      <c r="H16" s="226">
        <v>0.1</v>
      </c>
      <c r="I16" s="226">
        <v>0</v>
      </c>
      <c r="J16" s="237">
        <v>0.3</v>
      </c>
      <c r="K16" s="226">
        <v>0</v>
      </c>
      <c r="L16" s="237">
        <v>0.33333333333333331</v>
      </c>
      <c r="M16" s="226">
        <v>0</v>
      </c>
      <c r="N16" s="226">
        <v>0</v>
      </c>
      <c r="O16" s="226">
        <v>0.1333333333333333</v>
      </c>
      <c r="P16" s="226">
        <v>0.16666666666666671</v>
      </c>
      <c r="Q16" s="226">
        <v>0</v>
      </c>
      <c r="U16" s="227"/>
    </row>
    <row r="17" spans="1:21" ht="17.5" x14ac:dyDescent="0.45">
      <c r="A17" s="228" t="s">
        <v>904</v>
      </c>
      <c r="B17" s="225">
        <f>COUNTIF('Données nettoyées'!$QG:$QG,"oui")</f>
        <v>37</v>
      </c>
      <c r="C17" s="237">
        <v>0.45945945945945948</v>
      </c>
      <c r="D17" s="237">
        <v>0.32432432432432429</v>
      </c>
      <c r="E17" s="226">
        <v>0</v>
      </c>
      <c r="F17" s="226">
        <v>0.24324324324324331</v>
      </c>
      <c r="G17" s="226">
        <v>0</v>
      </c>
      <c r="H17" s="226">
        <v>0.1081081081081081</v>
      </c>
      <c r="I17" s="226">
        <v>0</v>
      </c>
      <c r="J17" s="237">
        <v>0.48648648648648651</v>
      </c>
      <c r="K17" s="226">
        <v>5.4054054054054057E-2</v>
      </c>
      <c r="L17" s="226">
        <v>0.24324324324324331</v>
      </c>
      <c r="M17" s="226">
        <v>5.4054054054054057E-2</v>
      </c>
      <c r="N17" s="226">
        <v>5.4054054054054057E-2</v>
      </c>
      <c r="O17" s="226">
        <v>0.1621621621621622</v>
      </c>
      <c r="P17" s="226">
        <v>2.7027027027027029E-2</v>
      </c>
      <c r="Q17" s="226">
        <v>0</v>
      </c>
      <c r="U17" s="227"/>
    </row>
    <row r="18" spans="1:21" ht="17.5" x14ac:dyDescent="0.45">
      <c r="A18" s="228" t="s">
        <v>905</v>
      </c>
      <c r="B18" s="225">
        <f>COUNTIF('Données nettoyées'!$RL:$RL,"oui")</f>
        <v>45</v>
      </c>
      <c r="C18" s="237">
        <v>0.53333333333333333</v>
      </c>
      <c r="D18" s="237">
        <v>0.71111111111111114</v>
      </c>
      <c r="E18" s="226">
        <v>6.6666666666666666E-2</v>
      </c>
      <c r="F18" s="226">
        <v>0.22222222222222221</v>
      </c>
      <c r="G18" s="226">
        <v>0</v>
      </c>
      <c r="H18" s="226">
        <v>4.4444444444444453E-2</v>
      </c>
      <c r="I18" s="226">
        <v>0</v>
      </c>
      <c r="J18" s="237">
        <v>0.26666666666666672</v>
      </c>
      <c r="K18" s="226">
        <v>2.222222222222222E-2</v>
      </c>
      <c r="L18" s="226">
        <v>8.8888888888888892E-2</v>
      </c>
      <c r="M18" s="226">
        <v>6.6666666666666666E-2</v>
      </c>
      <c r="N18" s="226">
        <v>2.222222222222222E-2</v>
      </c>
      <c r="O18" s="226">
        <v>0.22222222222222221</v>
      </c>
      <c r="P18" s="226">
        <v>2.222222222222222E-2</v>
      </c>
      <c r="Q18" s="226">
        <v>0</v>
      </c>
      <c r="U18" s="227"/>
    </row>
    <row r="19" spans="1:21" ht="17.5" x14ac:dyDescent="0.45">
      <c r="A19" s="228" t="s">
        <v>906</v>
      </c>
      <c r="B19" s="225">
        <f>COUNTIF('Données nettoyées'!$SQ:$SQ,"oui")</f>
        <v>59</v>
      </c>
      <c r="C19" s="237">
        <v>0.59322033898305082</v>
      </c>
      <c r="D19" s="237">
        <v>0.84745762711864403</v>
      </c>
      <c r="E19" s="226">
        <v>3.3898305084745763E-2</v>
      </c>
      <c r="F19" s="237">
        <v>0.3728813559322034</v>
      </c>
      <c r="G19" s="226">
        <v>0</v>
      </c>
      <c r="H19" s="226">
        <v>0.15254237288135589</v>
      </c>
      <c r="I19" s="226">
        <v>0</v>
      </c>
      <c r="J19" s="226">
        <v>0.16949152542372881</v>
      </c>
      <c r="K19" s="226">
        <v>0</v>
      </c>
      <c r="L19" s="226">
        <v>0.10169491525423729</v>
      </c>
      <c r="M19" s="226">
        <v>0</v>
      </c>
      <c r="N19" s="226">
        <v>0</v>
      </c>
      <c r="O19" s="226">
        <v>0.22033898305084751</v>
      </c>
      <c r="P19" s="226">
        <v>1.6949152542372881E-2</v>
      </c>
      <c r="Q19" s="226">
        <v>0</v>
      </c>
      <c r="U19" s="227"/>
    </row>
    <row r="20" spans="1:21" ht="17.5" x14ac:dyDescent="0.45">
      <c r="A20" s="228" t="s">
        <v>907</v>
      </c>
      <c r="B20" s="225">
        <f>COUNTIF('Données nettoyées'!$TV:$TV,"oui")</f>
        <v>62</v>
      </c>
      <c r="C20" s="237">
        <v>0.43548387096774188</v>
      </c>
      <c r="D20" s="237">
        <v>0.72580645161290325</v>
      </c>
      <c r="E20" s="226">
        <v>1.6129032258064519E-2</v>
      </c>
      <c r="F20" s="237">
        <v>0.32258064516129031</v>
      </c>
      <c r="G20" s="226">
        <v>0</v>
      </c>
      <c r="H20" s="226">
        <v>8.0645161290322578E-2</v>
      </c>
      <c r="I20" s="226">
        <v>1.6129032258064519E-2</v>
      </c>
      <c r="J20" s="226">
        <v>0.19354838709677419</v>
      </c>
      <c r="K20" s="226">
        <v>1.6129032258064519E-2</v>
      </c>
      <c r="L20" s="226">
        <v>8.0645161290322578E-2</v>
      </c>
      <c r="M20" s="226">
        <v>1.6129032258064519E-2</v>
      </c>
      <c r="N20" s="226">
        <v>0</v>
      </c>
      <c r="O20" s="226">
        <v>0.22580645161290319</v>
      </c>
      <c r="P20" s="226">
        <v>4.8387096774193547E-2</v>
      </c>
      <c r="Q20" s="226">
        <v>0</v>
      </c>
      <c r="U20" s="227"/>
    </row>
    <row r="21" spans="1:21" ht="17.5" x14ac:dyDescent="0.45">
      <c r="A21" s="228" t="s">
        <v>908</v>
      </c>
      <c r="B21" s="225">
        <f>COUNTIF('Données nettoyées'!$VA:$VA,"oui")</f>
        <v>51</v>
      </c>
      <c r="C21" s="237">
        <v>0.52941176470588236</v>
      </c>
      <c r="D21" s="237">
        <v>0.84313725490196079</v>
      </c>
      <c r="E21" s="226">
        <v>0</v>
      </c>
      <c r="F21" s="237">
        <v>0.31372549019607843</v>
      </c>
      <c r="G21" s="226">
        <v>0</v>
      </c>
      <c r="H21" s="226">
        <v>5.8823529411764712E-2</v>
      </c>
      <c r="I21" s="226">
        <v>3.9215686274509803E-2</v>
      </c>
      <c r="J21" s="226">
        <v>0.25490196078431371</v>
      </c>
      <c r="K21" s="226">
        <v>0</v>
      </c>
      <c r="L21" s="226">
        <v>0.1764705882352941</v>
      </c>
      <c r="M21" s="226">
        <v>1.9607843137254902E-2</v>
      </c>
      <c r="N21" s="226">
        <v>0</v>
      </c>
      <c r="O21" s="226">
        <v>0.27450980392156871</v>
      </c>
      <c r="P21" s="226">
        <v>0</v>
      </c>
      <c r="Q21" s="226">
        <v>0</v>
      </c>
      <c r="U21" s="227"/>
    </row>
    <row r="22" spans="1:21" ht="17.5" x14ac:dyDescent="0.45">
      <c r="A22" s="228" t="s">
        <v>910</v>
      </c>
      <c r="B22" s="225">
        <f>COUNTIF('Données nettoyées'!$XK:$XK,"oui")</f>
        <v>50</v>
      </c>
      <c r="C22" s="237">
        <v>0.44</v>
      </c>
      <c r="D22" s="237">
        <v>0.74</v>
      </c>
      <c r="E22" s="226">
        <v>0.1</v>
      </c>
      <c r="F22" s="226">
        <v>0.2</v>
      </c>
      <c r="G22" s="226">
        <v>0</v>
      </c>
      <c r="H22" s="226">
        <v>0.04</v>
      </c>
      <c r="I22" s="226">
        <v>0</v>
      </c>
      <c r="J22" s="226">
        <v>0.14000000000000001</v>
      </c>
      <c r="K22" s="226">
        <v>0.04</v>
      </c>
      <c r="L22" s="226">
        <v>0.16</v>
      </c>
      <c r="M22" s="226">
        <v>0.06</v>
      </c>
      <c r="N22" s="226">
        <v>0</v>
      </c>
      <c r="O22" s="237">
        <v>0.36</v>
      </c>
      <c r="P22" s="226">
        <v>0.1</v>
      </c>
      <c r="Q22" s="226">
        <v>0</v>
      </c>
      <c r="U22" s="227"/>
    </row>
    <row r="23" spans="1:21" s="223" customFormat="1" ht="21" x14ac:dyDescent="0.55000000000000004">
      <c r="A23" s="393" t="s">
        <v>1315</v>
      </c>
      <c r="B23" s="393"/>
      <c r="C23" s="394"/>
      <c r="D23" s="394"/>
      <c r="E23" s="393"/>
      <c r="F23" s="393"/>
      <c r="G23" s="393"/>
      <c r="H23" s="393"/>
      <c r="I23" s="393"/>
      <c r="J23" s="393"/>
      <c r="K23" s="393"/>
      <c r="L23" s="393"/>
      <c r="M23" s="393"/>
      <c r="N23" s="393"/>
      <c r="O23" s="393"/>
      <c r="P23" s="393"/>
      <c r="Q23" s="393"/>
      <c r="U23" s="227"/>
    </row>
    <row r="24" spans="1:21" ht="17.5" x14ac:dyDescent="0.45">
      <c r="A24" s="228" t="s">
        <v>38</v>
      </c>
      <c r="B24" s="225">
        <f>COUNTIF('Données nettoyées'!$EK:$EK,"oui")</f>
        <v>74</v>
      </c>
      <c r="C24" s="237">
        <v>0.29729729729729731</v>
      </c>
      <c r="D24" s="237">
        <v>0.86486486486486491</v>
      </c>
      <c r="E24" s="226">
        <v>1.3513513513513511E-2</v>
      </c>
      <c r="F24" s="226">
        <v>0.20270270270270269</v>
      </c>
      <c r="G24" s="226">
        <v>0</v>
      </c>
      <c r="H24" s="226">
        <v>5.4054054054054057E-2</v>
      </c>
      <c r="I24" s="226">
        <v>0</v>
      </c>
      <c r="J24" s="226">
        <v>4.0540540540540543E-2</v>
      </c>
      <c r="K24" s="226">
        <v>4.0540540540540543E-2</v>
      </c>
      <c r="L24" s="226">
        <v>9.45945945945946E-2</v>
      </c>
      <c r="M24" s="226">
        <v>1.3513513513513511E-2</v>
      </c>
      <c r="N24" s="226">
        <v>0</v>
      </c>
      <c r="O24" s="237">
        <v>0.2162162162162162</v>
      </c>
      <c r="P24" s="226">
        <v>6.7567567567567571E-2</v>
      </c>
      <c r="Q24" s="226">
        <v>0</v>
      </c>
      <c r="U24" s="227"/>
    </row>
    <row r="25" spans="1:21" ht="17.5" x14ac:dyDescent="0.45">
      <c r="A25" s="228" t="s">
        <v>42</v>
      </c>
      <c r="B25" s="225">
        <f>COUNTIF('Données nettoyées'!$JC:$JC,"oui")</f>
        <v>35</v>
      </c>
      <c r="C25" s="237">
        <v>0.48571428571428571</v>
      </c>
      <c r="D25" s="237">
        <v>0.74285714285714288</v>
      </c>
      <c r="E25" s="226">
        <v>2.8571428571428571E-2</v>
      </c>
      <c r="F25" s="237">
        <v>0.37142857142857139</v>
      </c>
      <c r="G25" s="226">
        <v>0</v>
      </c>
      <c r="H25" s="226">
        <v>8.5714285714285715E-2</v>
      </c>
      <c r="I25" s="226">
        <v>2.8571428571428571E-2</v>
      </c>
      <c r="J25" s="226">
        <v>0.2857142857142857</v>
      </c>
      <c r="K25" s="226">
        <v>2.8571428571428571E-2</v>
      </c>
      <c r="L25" s="226">
        <v>5.7142857142857141E-2</v>
      </c>
      <c r="M25" s="226">
        <v>5.7142857142857141E-2</v>
      </c>
      <c r="N25" s="226">
        <v>0</v>
      </c>
      <c r="O25" s="226">
        <v>0.25714285714285712</v>
      </c>
      <c r="P25" s="226">
        <v>0.14285714285714279</v>
      </c>
      <c r="Q25" s="226">
        <v>0</v>
      </c>
      <c r="U25" s="227"/>
    </row>
    <row r="26" spans="1:21" ht="17.5" x14ac:dyDescent="0.45">
      <c r="A26" s="228" t="s">
        <v>1316</v>
      </c>
      <c r="B26" s="225">
        <f>COUNTIF('Données nettoyées'!$WF:$WF,"oui")</f>
        <v>46</v>
      </c>
      <c r="C26" s="237">
        <v>0.5</v>
      </c>
      <c r="D26" s="237">
        <v>0.78260869565217384</v>
      </c>
      <c r="E26" s="226">
        <v>0.108695652173913</v>
      </c>
      <c r="F26" s="226">
        <v>0.13043478260869559</v>
      </c>
      <c r="G26" s="226">
        <v>0</v>
      </c>
      <c r="H26" s="226">
        <v>2.1739130434782612E-2</v>
      </c>
      <c r="I26" s="226">
        <v>0</v>
      </c>
      <c r="J26" s="226">
        <v>0.21739130434782611</v>
      </c>
      <c r="K26" s="226">
        <v>4.3478260869565223E-2</v>
      </c>
      <c r="L26" s="226">
        <v>0.17391304347826089</v>
      </c>
      <c r="M26" s="226">
        <v>0</v>
      </c>
      <c r="N26" s="226">
        <v>6.5217391304347824E-2</v>
      </c>
      <c r="O26" s="237">
        <v>0.32608695652173908</v>
      </c>
      <c r="P26" s="226">
        <v>0</v>
      </c>
      <c r="Q26" s="226">
        <v>0</v>
      </c>
      <c r="U26" s="227"/>
    </row>
    <row r="27" spans="1:21" ht="17.5" x14ac:dyDescent="0.45">
      <c r="A27" s="228" t="s">
        <v>55</v>
      </c>
      <c r="B27" s="225">
        <f>COUNTIF('Données nettoyées'!$YN:$YN,"oui")</f>
        <v>18</v>
      </c>
      <c r="C27" s="237">
        <v>0.33333333333333331</v>
      </c>
      <c r="D27" s="237">
        <v>0.22222222222222221</v>
      </c>
      <c r="E27" s="226">
        <v>0</v>
      </c>
      <c r="F27" s="226">
        <v>0.1111111111111111</v>
      </c>
      <c r="G27" s="226">
        <v>0</v>
      </c>
      <c r="H27" s="226">
        <v>0.38888888888888878</v>
      </c>
      <c r="I27" s="226">
        <v>0</v>
      </c>
      <c r="J27" s="226">
        <v>5.5555555555555552E-2</v>
      </c>
      <c r="K27" s="226">
        <v>0</v>
      </c>
      <c r="L27" s="237">
        <v>0.38888888888888878</v>
      </c>
      <c r="M27" s="226">
        <v>5.5555555555555552E-2</v>
      </c>
      <c r="N27" s="226">
        <v>0</v>
      </c>
      <c r="O27" s="226">
        <v>5.5555555555555552E-2</v>
      </c>
      <c r="P27" s="226">
        <v>5.5555555555555552E-2</v>
      </c>
      <c r="Q27" s="226">
        <v>0</v>
      </c>
      <c r="U27" s="227"/>
    </row>
    <row r="28" spans="1:21" ht="17.5" x14ac:dyDescent="0.45">
      <c r="A28" s="228" t="s">
        <v>56</v>
      </c>
      <c r="B28" s="225">
        <v>63</v>
      </c>
      <c r="C28" s="237">
        <v>0.44262295081967218</v>
      </c>
      <c r="D28" s="237">
        <v>0.7704918032786886</v>
      </c>
      <c r="E28" s="226">
        <v>9.8360655737704916E-2</v>
      </c>
      <c r="F28" s="226">
        <v>0.22950819672131151</v>
      </c>
      <c r="G28" s="226">
        <v>0</v>
      </c>
      <c r="H28" s="226">
        <v>0.16393442622950821</v>
      </c>
      <c r="I28" s="226">
        <v>0</v>
      </c>
      <c r="J28" s="237">
        <v>0.42622950819672129</v>
      </c>
      <c r="K28" s="226">
        <v>4.9180327868852458E-2</v>
      </c>
      <c r="L28" s="226">
        <v>0.39344262295081972</v>
      </c>
      <c r="M28" s="226">
        <v>8.1967213114754106E-2</v>
      </c>
      <c r="N28" s="226">
        <v>1.6393442622950821E-2</v>
      </c>
      <c r="O28" s="226">
        <v>0.34426229508196721</v>
      </c>
      <c r="P28" s="226">
        <v>0</v>
      </c>
      <c r="Q28" s="226">
        <v>0</v>
      </c>
      <c r="U28" s="227"/>
    </row>
    <row r="29" spans="1:21" x14ac:dyDescent="0.45">
      <c r="A29" s="229" t="s">
        <v>1317</v>
      </c>
      <c r="B29" s="230"/>
      <c r="C29" s="231"/>
      <c r="D29" s="231"/>
      <c r="E29" s="231"/>
      <c r="F29" s="231"/>
      <c r="G29" s="231"/>
      <c r="H29" s="231"/>
      <c r="I29" s="231"/>
      <c r="J29" s="231"/>
      <c r="K29" s="231"/>
      <c r="L29" s="231"/>
      <c r="M29" s="231"/>
      <c r="N29" s="231"/>
      <c r="O29" s="231"/>
      <c r="P29" s="231"/>
      <c r="Q29" s="232"/>
    </row>
    <row r="30" spans="1:21" x14ac:dyDescent="0.45">
      <c r="A30" s="233"/>
      <c r="B30" s="234"/>
      <c r="C30" s="231"/>
      <c r="D30" s="231"/>
      <c r="E30" s="231"/>
      <c r="F30" s="231"/>
      <c r="G30" s="231"/>
      <c r="H30" s="231"/>
      <c r="I30" s="231"/>
      <c r="J30" s="231"/>
      <c r="K30" s="231"/>
      <c r="L30" s="231"/>
      <c r="M30" s="231"/>
      <c r="N30" s="231"/>
      <c r="O30" s="231"/>
      <c r="P30" s="231"/>
      <c r="Q30" s="232"/>
    </row>
    <row r="31" spans="1:21" x14ac:dyDescent="0.45">
      <c r="A31" s="235" t="s">
        <v>2194</v>
      </c>
      <c r="B31" s="185"/>
      <c r="C31" s="185"/>
      <c r="D31" s="185"/>
      <c r="E31" s="185"/>
      <c r="F31" s="185"/>
      <c r="G31" s="185"/>
      <c r="H31" s="185"/>
      <c r="I31" s="185"/>
      <c r="J31" s="236"/>
      <c r="K31" s="185"/>
      <c r="L31" s="185"/>
      <c r="M31" s="185"/>
      <c r="N31" s="185"/>
      <c r="O31" s="185"/>
      <c r="P31" s="185"/>
      <c r="Q31" s="185"/>
    </row>
    <row r="32" spans="1:21" ht="17.5" x14ac:dyDescent="0.45">
      <c r="A32" s="237">
        <v>0.38</v>
      </c>
      <c r="B32" s="184" t="s">
        <v>1318</v>
      </c>
      <c r="C32" s="185"/>
      <c r="D32" s="185"/>
      <c r="E32" s="185"/>
      <c r="F32" s="185"/>
      <c r="G32" s="185"/>
      <c r="H32" s="185"/>
      <c r="I32" s="185"/>
      <c r="J32" s="185"/>
      <c r="K32" s="185"/>
      <c r="L32" s="185"/>
      <c r="M32" s="185"/>
      <c r="N32" s="185"/>
      <c r="O32" s="185"/>
      <c r="P32" s="185"/>
      <c r="Q32" s="185"/>
    </row>
  </sheetData>
  <mergeCells count="4">
    <mergeCell ref="A1:F1"/>
    <mergeCell ref="B3:Q3"/>
    <mergeCell ref="A5:Q5"/>
    <mergeCell ref="A23:Q2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6EC2-F0BB-4B0B-9FE7-94A44E8A4325}">
  <sheetPr codeName="Feuil12"/>
  <dimension ref="A1:L440"/>
  <sheetViews>
    <sheetView workbookViewId="0"/>
  </sheetViews>
  <sheetFormatPr defaultColWidth="10" defaultRowHeight="14" x14ac:dyDescent="0.3"/>
  <cols>
    <col min="1" max="1" width="18.4140625" style="29" customWidth="1"/>
    <col min="2" max="2" width="37" style="29" customWidth="1"/>
    <col min="3" max="3" width="45.25" style="29" customWidth="1"/>
    <col min="4" max="4" width="11" style="29" customWidth="1"/>
    <col min="5" max="6" width="10" style="29"/>
    <col min="7" max="7" width="15" style="29" customWidth="1"/>
    <col min="8" max="9" width="10" style="29"/>
    <col min="10" max="10" width="21.9140625" style="29" customWidth="1"/>
    <col min="11" max="16384" width="10" style="29"/>
  </cols>
  <sheetData>
    <row r="1" spans="1:12" x14ac:dyDescent="0.3">
      <c r="A1" s="186" t="s">
        <v>1319</v>
      </c>
      <c r="B1" s="186" t="s">
        <v>1320</v>
      </c>
      <c r="C1" s="186" t="s">
        <v>1321</v>
      </c>
      <c r="D1" s="186" t="s">
        <v>1322</v>
      </c>
      <c r="E1" s="186" t="s">
        <v>1323</v>
      </c>
      <c r="F1" s="186" t="s">
        <v>1324</v>
      </c>
      <c r="G1" s="186" t="s">
        <v>1325</v>
      </c>
      <c r="H1" s="186" t="s">
        <v>1326</v>
      </c>
      <c r="I1" s="186" t="s">
        <v>1327</v>
      </c>
      <c r="J1" s="186" t="s">
        <v>1328</v>
      </c>
      <c r="K1" s="186" t="s">
        <v>1329</v>
      </c>
      <c r="L1" s="186" t="s">
        <v>1330</v>
      </c>
    </row>
    <row r="2" spans="1:12" x14ac:dyDescent="0.3">
      <c r="A2" s="187" t="s">
        <v>60</v>
      </c>
      <c r="B2" s="187" t="s">
        <v>60</v>
      </c>
    </row>
    <row r="3" spans="1:12" x14ac:dyDescent="0.3">
      <c r="A3" s="187" t="s">
        <v>61</v>
      </c>
      <c r="B3" s="187" t="s">
        <v>61</v>
      </c>
    </row>
    <row r="4" spans="1:12" x14ac:dyDescent="0.3">
      <c r="A4" s="187" t="s">
        <v>62</v>
      </c>
      <c r="B4" s="187" t="s">
        <v>62</v>
      </c>
    </row>
    <row r="5" spans="1:12" x14ac:dyDescent="0.3">
      <c r="A5" s="187" t="s">
        <v>1331</v>
      </c>
      <c r="B5" s="187" t="s">
        <v>63</v>
      </c>
      <c r="C5" s="29" t="s">
        <v>4</v>
      </c>
    </row>
    <row r="6" spans="1:12" s="188" customFormat="1" x14ac:dyDescent="0.3">
      <c r="A6" s="188" t="s">
        <v>1332</v>
      </c>
      <c r="B6" s="188" t="s">
        <v>1333</v>
      </c>
      <c r="C6" s="188" t="s">
        <v>1334</v>
      </c>
    </row>
    <row r="7" spans="1:12" s="189" customFormat="1" ht="13" x14ac:dyDescent="0.3">
      <c r="A7" s="189" t="s">
        <v>1335</v>
      </c>
      <c r="B7" s="189" t="s">
        <v>1336</v>
      </c>
      <c r="C7" s="189" t="s">
        <v>1337</v>
      </c>
      <c r="F7" s="189" t="s">
        <v>1338</v>
      </c>
    </row>
    <row r="8" spans="1:12" s="189" customFormat="1" ht="13" x14ac:dyDescent="0.3">
      <c r="A8" s="189" t="s">
        <v>1339</v>
      </c>
      <c r="B8" s="189" t="s">
        <v>1340</v>
      </c>
      <c r="C8" s="189" t="s">
        <v>1341</v>
      </c>
      <c r="F8" s="189" t="s">
        <v>1342</v>
      </c>
    </row>
    <row r="9" spans="1:12" s="189" customFormat="1" ht="13" x14ac:dyDescent="0.3">
      <c r="A9" s="189" t="s">
        <v>1335</v>
      </c>
      <c r="B9" s="189" t="s">
        <v>1343</v>
      </c>
      <c r="C9" s="189" t="s">
        <v>1344</v>
      </c>
      <c r="G9" s="189" t="s">
        <v>1345</v>
      </c>
    </row>
    <row r="10" spans="1:12" s="189" customFormat="1" ht="13" x14ac:dyDescent="0.3">
      <c r="A10" s="189" t="s">
        <v>1346</v>
      </c>
      <c r="B10" s="189" t="s">
        <v>64</v>
      </c>
      <c r="C10" s="189" t="s">
        <v>1347</v>
      </c>
      <c r="H10" s="189" t="s">
        <v>1348</v>
      </c>
      <c r="K10" s="189" t="s">
        <v>1349</v>
      </c>
    </row>
    <row r="11" spans="1:12" s="189" customFormat="1" ht="13" x14ac:dyDescent="0.3">
      <c r="A11" s="189" t="s">
        <v>1350</v>
      </c>
      <c r="B11" s="189" t="s">
        <v>65</v>
      </c>
      <c r="C11" s="189" t="s">
        <v>1351</v>
      </c>
      <c r="F11" s="189" t="s">
        <v>1342</v>
      </c>
      <c r="K11" s="189" t="s">
        <v>1349</v>
      </c>
    </row>
    <row r="12" spans="1:12" s="189" customFormat="1" ht="13" x14ac:dyDescent="0.3">
      <c r="A12" s="189" t="s">
        <v>1352</v>
      </c>
      <c r="B12" s="189" t="s">
        <v>66</v>
      </c>
      <c r="C12" s="189" t="s">
        <v>1353</v>
      </c>
      <c r="F12" s="189" t="s">
        <v>1342</v>
      </c>
      <c r="J12" s="189" t="s">
        <v>1354</v>
      </c>
      <c r="K12" s="189" t="s">
        <v>1349</v>
      </c>
    </row>
    <row r="13" spans="1:12" s="189" customFormat="1" ht="13" x14ac:dyDescent="0.3">
      <c r="A13" s="189" t="s">
        <v>1355</v>
      </c>
      <c r="B13" s="189" t="s">
        <v>67</v>
      </c>
      <c r="C13" s="189" t="s">
        <v>1356</v>
      </c>
      <c r="F13" s="189" t="s">
        <v>1342</v>
      </c>
      <c r="J13" s="189" t="s">
        <v>1357</v>
      </c>
      <c r="K13" s="189" t="s">
        <v>1349</v>
      </c>
    </row>
    <row r="14" spans="1:12" s="189" customFormat="1" ht="13" x14ac:dyDescent="0.3">
      <c r="A14" s="189" t="s">
        <v>1358</v>
      </c>
      <c r="B14" s="189" t="s">
        <v>68</v>
      </c>
      <c r="C14" s="189" t="s">
        <v>1359</v>
      </c>
      <c r="F14" s="189" t="s">
        <v>1342</v>
      </c>
      <c r="J14" s="189" t="s">
        <v>1360</v>
      </c>
      <c r="K14" s="189" t="s">
        <v>1349</v>
      </c>
    </row>
    <row r="15" spans="1:12" s="189" customFormat="1" ht="13" x14ac:dyDescent="0.3">
      <c r="A15" s="189" t="s">
        <v>1361</v>
      </c>
      <c r="B15" s="189" t="s">
        <v>69</v>
      </c>
      <c r="C15" s="189" t="s">
        <v>1362</v>
      </c>
      <c r="F15" s="189" t="s">
        <v>1342</v>
      </c>
      <c r="K15" s="189" t="s">
        <v>1349</v>
      </c>
    </row>
    <row r="16" spans="1:12" s="166" customFormat="1" x14ac:dyDescent="0.3">
      <c r="A16" s="167" t="s">
        <v>1363</v>
      </c>
      <c r="B16" s="166" t="s">
        <v>1364</v>
      </c>
      <c r="C16" s="168" t="s">
        <v>1365</v>
      </c>
      <c r="D16" s="168"/>
    </row>
    <row r="17" spans="1:12" s="188" customFormat="1" x14ac:dyDescent="0.3">
      <c r="A17" s="188" t="s">
        <v>1366</v>
      </c>
      <c r="B17" s="188" t="s">
        <v>1333</v>
      </c>
      <c r="C17" s="190"/>
      <c r="D17" s="190"/>
      <c r="F17" s="190"/>
      <c r="K17" s="190"/>
    </row>
    <row r="18" spans="1:12" s="188" customFormat="1" x14ac:dyDescent="0.3">
      <c r="A18" s="190" t="s">
        <v>1332</v>
      </c>
      <c r="B18" s="188" t="s">
        <v>1367</v>
      </c>
      <c r="C18" s="190" t="s">
        <v>1368</v>
      </c>
      <c r="D18" s="190"/>
    </row>
    <row r="19" spans="1:12" ht="220" customHeight="1" x14ac:dyDescent="0.3">
      <c r="A19" s="191" t="s">
        <v>1369</v>
      </c>
      <c r="B19" s="191" t="s">
        <v>1370</v>
      </c>
      <c r="C19" s="192" t="s">
        <v>1371</v>
      </c>
      <c r="D19" s="192"/>
    </row>
    <row r="20" spans="1:12" x14ac:dyDescent="0.3">
      <c r="A20" s="187" t="s">
        <v>1335</v>
      </c>
      <c r="B20" s="187" t="s">
        <v>1372</v>
      </c>
      <c r="C20" s="187" t="s">
        <v>1373</v>
      </c>
      <c r="D20" s="187"/>
      <c r="E20" s="187" t="s">
        <v>1374</v>
      </c>
    </row>
    <row r="21" spans="1:12" x14ac:dyDescent="0.3">
      <c r="A21" s="187" t="s">
        <v>1375</v>
      </c>
      <c r="B21" s="187" t="s">
        <v>70</v>
      </c>
      <c r="C21" s="29" t="s">
        <v>1376</v>
      </c>
    </row>
    <row r="22" spans="1:12" x14ac:dyDescent="0.3">
      <c r="A22" s="193" t="s">
        <v>1332</v>
      </c>
      <c r="B22" s="193" t="s">
        <v>827</v>
      </c>
      <c r="C22" s="194" t="s">
        <v>1377</v>
      </c>
      <c r="D22" s="194"/>
      <c r="E22" s="194"/>
      <c r="F22" s="194"/>
      <c r="G22" s="193" t="s">
        <v>1378</v>
      </c>
      <c r="H22" s="194"/>
      <c r="I22" s="194"/>
      <c r="J22" s="194"/>
      <c r="K22" s="194"/>
      <c r="L22" s="194"/>
    </row>
    <row r="23" spans="1:12" x14ac:dyDescent="0.3">
      <c r="A23" s="187" t="s">
        <v>1379</v>
      </c>
      <c r="B23" s="187" t="s">
        <v>94</v>
      </c>
      <c r="C23" s="187" t="s">
        <v>1380</v>
      </c>
      <c r="D23" s="187"/>
      <c r="E23" s="187" t="s">
        <v>1381</v>
      </c>
      <c r="F23" s="187" t="s">
        <v>1342</v>
      </c>
      <c r="K23" s="187" t="s">
        <v>1349</v>
      </c>
    </row>
    <row r="24" spans="1:12" x14ac:dyDescent="0.3">
      <c r="A24" s="187" t="s">
        <v>1382</v>
      </c>
      <c r="B24" s="187" t="s">
        <v>95</v>
      </c>
      <c r="C24" s="187" t="s">
        <v>1383</v>
      </c>
      <c r="D24" s="187"/>
      <c r="E24" s="187" t="s">
        <v>1381</v>
      </c>
      <c r="G24" s="187" t="s">
        <v>1384</v>
      </c>
      <c r="K24" s="187" t="b">
        <v>1</v>
      </c>
    </row>
    <row r="25" spans="1:12" x14ac:dyDescent="0.3">
      <c r="A25" s="187" t="s">
        <v>1382</v>
      </c>
      <c r="B25" s="187" t="s">
        <v>96</v>
      </c>
      <c r="C25" s="187" t="s">
        <v>1385</v>
      </c>
      <c r="D25" s="187"/>
      <c r="E25" s="187" t="s">
        <v>1386</v>
      </c>
      <c r="H25" s="187" t="s">
        <v>1387</v>
      </c>
      <c r="K25" s="187" t="s">
        <v>1349</v>
      </c>
    </row>
    <row r="26" spans="1:12" x14ac:dyDescent="0.3">
      <c r="A26" s="187" t="s">
        <v>1388</v>
      </c>
      <c r="B26" s="187" t="s">
        <v>97</v>
      </c>
      <c r="C26" s="187"/>
      <c r="D26" s="187"/>
      <c r="E26" s="187"/>
      <c r="H26" s="187"/>
      <c r="I26" s="29" t="s">
        <v>1389</v>
      </c>
      <c r="K26" s="187"/>
    </row>
    <row r="27" spans="1:12" x14ac:dyDescent="0.3">
      <c r="A27" s="187" t="s">
        <v>1369</v>
      </c>
      <c r="B27" s="187" t="s">
        <v>98</v>
      </c>
      <c r="C27" s="187" t="s">
        <v>1390</v>
      </c>
      <c r="D27" s="187" t="s">
        <v>1391</v>
      </c>
      <c r="E27" s="187"/>
      <c r="H27" s="187"/>
      <c r="K27" s="187"/>
    </row>
    <row r="28" spans="1:12" x14ac:dyDescent="0.3">
      <c r="A28" s="187" t="s">
        <v>1388</v>
      </c>
      <c r="B28" s="187" t="s">
        <v>99</v>
      </c>
      <c r="C28" s="187"/>
      <c r="D28" s="187"/>
      <c r="E28" s="187"/>
      <c r="H28" s="187"/>
      <c r="I28" s="29" t="s">
        <v>1392</v>
      </c>
      <c r="K28" s="187"/>
    </row>
    <row r="29" spans="1:12" x14ac:dyDescent="0.3">
      <c r="A29" s="187" t="s">
        <v>1388</v>
      </c>
      <c r="B29" s="187" t="s">
        <v>100</v>
      </c>
      <c r="C29" s="187"/>
      <c r="D29" s="187"/>
      <c r="E29" s="187"/>
      <c r="H29" s="187"/>
      <c r="I29" s="29" t="s">
        <v>1393</v>
      </c>
      <c r="K29" s="187"/>
    </row>
    <row r="30" spans="1:12" x14ac:dyDescent="0.3">
      <c r="A30" s="187" t="s">
        <v>1388</v>
      </c>
      <c r="B30" s="187" t="s">
        <v>101</v>
      </c>
      <c r="C30" s="187"/>
      <c r="D30" s="187"/>
      <c r="E30" s="187"/>
      <c r="H30" s="187"/>
      <c r="I30" s="29" t="s">
        <v>1394</v>
      </c>
      <c r="K30" s="187"/>
    </row>
    <row r="31" spans="1:12" x14ac:dyDescent="0.3">
      <c r="A31" s="187" t="s">
        <v>1335</v>
      </c>
      <c r="B31" s="187" t="s">
        <v>102</v>
      </c>
      <c r="C31" s="187" t="s">
        <v>1395</v>
      </c>
      <c r="D31" s="187"/>
      <c r="E31" s="187"/>
      <c r="G31" s="29" t="s">
        <v>1396</v>
      </c>
      <c r="H31" s="187"/>
      <c r="K31" s="187" t="b">
        <v>1</v>
      </c>
    </row>
    <row r="32" spans="1:12" x14ac:dyDescent="0.3">
      <c r="A32" s="29" t="s">
        <v>1397</v>
      </c>
      <c r="B32" s="29" t="s">
        <v>103</v>
      </c>
      <c r="C32" s="29" t="s">
        <v>1398</v>
      </c>
      <c r="F32" s="187" t="s">
        <v>1342</v>
      </c>
    </row>
    <row r="33" spans="1:12" x14ac:dyDescent="0.3">
      <c r="A33" s="195" t="s">
        <v>1399</v>
      </c>
      <c r="B33" s="29" t="s">
        <v>1400</v>
      </c>
      <c r="C33" s="29" t="s">
        <v>1401</v>
      </c>
      <c r="F33" s="187" t="s">
        <v>1342</v>
      </c>
      <c r="G33" s="29" t="s">
        <v>1402</v>
      </c>
    </row>
    <row r="34" spans="1:12" x14ac:dyDescent="0.3">
      <c r="A34" s="29" t="s">
        <v>1403</v>
      </c>
      <c r="B34" s="29" t="s">
        <v>105</v>
      </c>
      <c r="C34" s="29" t="s">
        <v>1404</v>
      </c>
      <c r="F34" s="187" t="s">
        <v>1342</v>
      </c>
      <c r="G34" s="29" t="s">
        <v>1405</v>
      </c>
    </row>
    <row r="35" spans="1:12" x14ac:dyDescent="0.3">
      <c r="A35" s="29" t="s">
        <v>1379</v>
      </c>
      <c r="B35" s="29" t="s">
        <v>106</v>
      </c>
      <c r="C35" s="29" t="s">
        <v>1406</v>
      </c>
      <c r="F35" s="187" t="s">
        <v>1342</v>
      </c>
    </row>
    <row r="36" spans="1:12" x14ac:dyDescent="0.3">
      <c r="A36" s="29" t="s">
        <v>1407</v>
      </c>
      <c r="B36" s="29" t="s">
        <v>107</v>
      </c>
      <c r="C36" s="29" t="s">
        <v>1408</v>
      </c>
      <c r="F36" s="29" t="b">
        <v>1</v>
      </c>
      <c r="G36" s="29" t="s">
        <v>1409</v>
      </c>
    </row>
    <row r="37" spans="1:12" x14ac:dyDescent="0.3">
      <c r="A37" s="29" t="s">
        <v>1335</v>
      </c>
      <c r="B37" s="29" t="s">
        <v>123</v>
      </c>
      <c r="C37" s="29" t="s">
        <v>1410</v>
      </c>
      <c r="G37" s="29" t="s">
        <v>1411</v>
      </c>
    </row>
    <row r="38" spans="1:12" x14ac:dyDescent="0.3">
      <c r="A38" s="29" t="s">
        <v>1335</v>
      </c>
      <c r="B38" s="29" t="s">
        <v>124</v>
      </c>
      <c r="C38" s="29" t="s">
        <v>1412</v>
      </c>
      <c r="G38" s="29" t="s">
        <v>1413</v>
      </c>
    </row>
    <row r="39" spans="1:12" x14ac:dyDescent="0.3">
      <c r="A39" s="193" t="s">
        <v>1366</v>
      </c>
      <c r="B39" s="193" t="s">
        <v>827</v>
      </c>
      <c r="C39" s="194" t="s">
        <v>1377</v>
      </c>
      <c r="D39" s="194"/>
      <c r="E39" s="194"/>
      <c r="F39" s="194"/>
      <c r="G39" s="193"/>
      <c r="H39" s="194"/>
      <c r="I39" s="194"/>
      <c r="J39" s="194"/>
      <c r="K39" s="194"/>
      <c r="L39" s="194"/>
    </row>
    <row r="40" spans="1:12" x14ac:dyDescent="0.3">
      <c r="A40" s="193" t="s">
        <v>1332</v>
      </c>
      <c r="B40" s="193" t="s">
        <v>820</v>
      </c>
      <c r="C40" s="194" t="s">
        <v>1414</v>
      </c>
      <c r="D40" s="194"/>
      <c r="E40" s="194"/>
      <c r="F40" s="194"/>
      <c r="G40" s="193" t="s">
        <v>1415</v>
      </c>
      <c r="H40" s="194"/>
      <c r="I40" s="194"/>
      <c r="J40" s="194"/>
      <c r="K40" s="194"/>
      <c r="L40" s="194"/>
    </row>
    <row r="41" spans="1:12" x14ac:dyDescent="0.3">
      <c r="A41" s="187" t="s">
        <v>1379</v>
      </c>
      <c r="B41" s="187" t="s">
        <v>125</v>
      </c>
      <c r="C41" s="187" t="s">
        <v>1416</v>
      </c>
      <c r="D41" s="187"/>
      <c r="F41" s="187" t="s">
        <v>1342</v>
      </c>
      <c r="K41" s="187" t="s">
        <v>1349</v>
      </c>
    </row>
    <row r="42" spans="1:12" x14ac:dyDescent="0.3">
      <c r="A42" s="187" t="s">
        <v>1417</v>
      </c>
      <c r="B42" s="187" t="s">
        <v>126</v>
      </c>
      <c r="C42" s="187" t="s">
        <v>1418</v>
      </c>
      <c r="D42" s="187"/>
      <c r="G42" s="187" t="s">
        <v>1419</v>
      </c>
      <c r="H42" s="187" t="s">
        <v>1387</v>
      </c>
      <c r="K42" s="29" t="b">
        <v>1</v>
      </c>
    </row>
    <row r="43" spans="1:12" x14ac:dyDescent="0.3">
      <c r="A43" s="187" t="s">
        <v>1382</v>
      </c>
      <c r="B43" s="187" t="s">
        <v>127</v>
      </c>
      <c r="C43" s="187" t="s">
        <v>1385</v>
      </c>
      <c r="D43" s="187"/>
      <c r="E43" s="187" t="s">
        <v>1386</v>
      </c>
      <c r="H43" s="187" t="s">
        <v>1387</v>
      </c>
      <c r="K43" s="187" t="s">
        <v>1349</v>
      </c>
    </row>
    <row r="44" spans="1:12" x14ac:dyDescent="0.3">
      <c r="A44" s="187" t="s">
        <v>1388</v>
      </c>
      <c r="B44" s="187" t="s">
        <v>128</v>
      </c>
      <c r="C44" s="187"/>
      <c r="D44" s="187"/>
      <c r="E44" s="187"/>
      <c r="H44" s="187"/>
      <c r="I44" s="29" t="s">
        <v>1420</v>
      </c>
      <c r="K44" s="187"/>
    </row>
    <row r="45" spans="1:12" x14ac:dyDescent="0.3">
      <c r="A45" s="187" t="s">
        <v>1369</v>
      </c>
      <c r="B45" s="187" t="s">
        <v>129</v>
      </c>
      <c r="C45" s="187" t="s">
        <v>1421</v>
      </c>
      <c r="D45" s="187" t="s">
        <v>1391</v>
      </c>
      <c r="E45" s="187"/>
      <c r="H45" s="187"/>
      <c r="K45" s="187"/>
    </row>
    <row r="46" spans="1:12" x14ac:dyDescent="0.3">
      <c r="A46" s="187" t="s">
        <v>1388</v>
      </c>
      <c r="B46" s="187" t="s">
        <v>130</v>
      </c>
      <c r="C46" s="187"/>
      <c r="D46" s="187"/>
      <c r="E46" s="187"/>
      <c r="H46" s="187"/>
      <c r="I46" s="29" t="s">
        <v>1422</v>
      </c>
      <c r="K46" s="187"/>
    </row>
    <row r="47" spans="1:12" x14ac:dyDescent="0.3">
      <c r="A47" s="187" t="s">
        <v>1388</v>
      </c>
      <c r="B47" s="187" t="s">
        <v>131</v>
      </c>
      <c r="C47" s="187"/>
      <c r="D47" s="187"/>
      <c r="E47" s="187"/>
      <c r="H47" s="187"/>
      <c r="I47" s="29" t="s">
        <v>1423</v>
      </c>
      <c r="K47" s="187"/>
    </row>
    <row r="48" spans="1:12" x14ac:dyDescent="0.3">
      <c r="A48" s="187" t="s">
        <v>1388</v>
      </c>
      <c r="B48" s="187" t="s">
        <v>132</v>
      </c>
      <c r="C48" s="187"/>
      <c r="D48" s="187"/>
      <c r="E48" s="187"/>
      <c r="H48" s="187"/>
      <c r="I48" s="29" t="s">
        <v>1424</v>
      </c>
      <c r="K48" s="187"/>
    </row>
    <row r="49" spans="1:12" x14ac:dyDescent="0.3">
      <c r="A49" s="187" t="s">
        <v>1335</v>
      </c>
      <c r="B49" s="187" t="s">
        <v>133</v>
      </c>
      <c r="C49" s="187" t="s">
        <v>1425</v>
      </c>
      <c r="D49" s="187"/>
      <c r="E49" s="187"/>
      <c r="G49" s="29" t="s">
        <v>1426</v>
      </c>
      <c r="H49" s="187"/>
      <c r="K49" s="187" t="b">
        <v>1</v>
      </c>
    </row>
    <row r="50" spans="1:12" x14ac:dyDescent="0.3">
      <c r="A50" s="29" t="s">
        <v>1397</v>
      </c>
      <c r="B50" s="29" t="s">
        <v>134</v>
      </c>
      <c r="C50" s="29" t="s">
        <v>1398</v>
      </c>
      <c r="F50" s="187" t="s">
        <v>1342</v>
      </c>
    </row>
    <row r="51" spans="1:12" x14ac:dyDescent="0.3">
      <c r="A51" s="29" t="s">
        <v>1399</v>
      </c>
      <c r="B51" s="29" t="s">
        <v>1427</v>
      </c>
      <c r="C51" s="29" t="s">
        <v>1428</v>
      </c>
      <c r="F51" s="187" t="s">
        <v>1342</v>
      </c>
      <c r="G51" s="29" t="s">
        <v>1429</v>
      </c>
    </row>
    <row r="52" spans="1:12" x14ac:dyDescent="0.3">
      <c r="A52" s="29" t="s">
        <v>1403</v>
      </c>
      <c r="B52" s="29" t="s">
        <v>136</v>
      </c>
      <c r="C52" s="29" t="s">
        <v>1404</v>
      </c>
      <c r="F52" s="187" t="s">
        <v>1342</v>
      </c>
      <c r="G52" s="29" t="s">
        <v>1430</v>
      </c>
    </row>
    <row r="53" spans="1:12" x14ac:dyDescent="0.3">
      <c r="A53" s="29" t="s">
        <v>1379</v>
      </c>
      <c r="B53" s="29" t="s">
        <v>137</v>
      </c>
      <c r="C53" s="29" t="s">
        <v>1406</v>
      </c>
      <c r="F53" s="187" t="s">
        <v>1342</v>
      </c>
    </row>
    <row r="54" spans="1:12" x14ac:dyDescent="0.3">
      <c r="A54" s="29" t="s">
        <v>1407</v>
      </c>
      <c r="B54" s="29" t="s">
        <v>138</v>
      </c>
      <c r="C54" s="29" t="s">
        <v>1408</v>
      </c>
      <c r="F54" s="29" t="b">
        <v>1</v>
      </c>
      <c r="G54" s="29" t="s">
        <v>1431</v>
      </c>
    </row>
    <row r="55" spans="1:12" x14ac:dyDescent="0.3">
      <c r="A55" s="29" t="s">
        <v>1335</v>
      </c>
      <c r="B55" s="29" t="s">
        <v>154</v>
      </c>
      <c r="C55" s="29" t="s">
        <v>1410</v>
      </c>
      <c r="G55" s="29" t="s">
        <v>1432</v>
      </c>
    </row>
    <row r="56" spans="1:12" x14ac:dyDescent="0.3">
      <c r="A56" s="29" t="s">
        <v>1335</v>
      </c>
      <c r="B56" s="29" t="s">
        <v>155</v>
      </c>
      <c r="C56" s="29" t="s">
        <v>1412</v>
      </c>
      <c r="G56" s="29" t="s">
        <v>1433</v>
      </c>
    </row>
    <row r="57" spans="1:12" x14ac:dyDescent="0.3">
      <c r="A57" s="193" t="s">
        <v>1366</v>
      </c>
      <c r="B57" s="193" t="s">
        <v>820</v>
      </c>
      <c r="C57" s="194" t="s">
        <v>1414</v>
      </c>
      <c r="D57" s="194"/>
      <c r="E57" s="194"/>
      <c r="F57" s="194"/>
      <c r="G57" s="193"/>
      <c r="H57" s="194"/>
      <c r="I57" s="194"/>
      <c r="J57" s="194"/>
      <c r="K57" s="194"/>
      <c r="L57" s="194"/>
    </row>
    <row r="58" spans="1:12" x14ac:dyDescent="0.3">
      <c r="A58" s="193" t="s">
        <v>1332</v>
      </c>
      <c r="B58" s="193" t="s">
        <v>809</v>
      </c>
      <c r="C58" s="194" t="s">
        <v>1434</v>
      </c>
      <c r="D58" s="194"/>
      <c r="E58" s="194"/>
      <c r="F58" s="194"/>
      <c r="G58" s="193" t="s">
        <v>1435</v>
      </c>
      <c r="H58" s="194"/>
      <c r="I58" s="194"/>
      <c r="J58" s="194"/>
      <c r="K58" s="194"/>
      <c r="L58" s="194"/>
    </row>
    <row r="59" spans="1:12" x14ac:dyDescent="0.3">
      <c r="A59" s="187" t="s">
        <v>1379</v>
      </c>
      <c r="B59" s="187" t="s">
        <v>156</v>
      </c>
      <c r="C59" s="187" t="s">
        <v>1436</v>
      </c>
      <c r="D59" s="187"/>
      <c r="E59" s="187" t="s">
        <v>1437</v>
      </c>
      <c r="F59" s="187" t="s">
        <v>1342</v>
      </c>
      <c r="K59" s="187" t="s">
        <v>1349</v>
      </c>
    </row>
    <row r="60" spans="1:12" x14ac:dyDescent="0.3">
      <c r="A60" s="187" t="s">
        <v>1382</v>
      </c>
      <c r="B60" s="187" t="s">
        <v>157</v>
      </c>
      <c r="C60" s="187" t="s">
        <v>1438</v>
      </c>
      <c r="D60" s="187"/>
      <c r="E60" s="187" t="s">
        <v>1439</v>
      </c>
      <c r="G60" s="187" t="s">
        <v>1440</v>
      </c>
      <c r="K60" s="29" t="b">
        <v>1</v>
      </c>
    </row>
    <row r="61" spans="1:12" x14ac:dyDescent="0.3">
      <c r="A61" s="187" t="s">
        <v>1382</v>
      </c>
      <c r="B61" s="187" t="s">
        <v>158</v>
      </c>
      <c r="C61" s="187" t="s">
        <v>1385</v>
      </c>
      <c r="D61" s="187"/>
      <c r="E61" s="187" t="s">
        <v>1386</v>
      </c>
      <c r="H61" s="187" t="s">
        <v>1387</v>
      </c>
      <c r="K61" s="187" t="s">
        <v>1349</v>
      </c>
    </row>
    <row r="62" spans="1:12" x14ac:dyDescent="0.3">
      <c r="A62" s="187" t="s">
        <v>1388</v>
      </c>
      <c r="B62" s="187" t="s">
        <v>159</v>
      </c>
      <c r="C62" s="187"/>
      <c r="D62" s="187"/>
      <c r="E62" s="187"/>
      <c r="H62" s="187"/>
      <c r="I62" s="29" t="s">
        <v>1441</v>
      </c>
      <c r="K62" s="187"/>
    </row>
    <row r="63" spans="1:12" x14ac:dyDescent="0.3">
      <c r="A63" s="187" t="s">
        <v>1369</v>
      </c>
      <c r="B63" s="187" t="s">
        <v>160</v>
      </c>
      <c r="C63" s="187" t="s">
        <v>1442</v>
      </c>
      <c r="D63" s="187" t="s">
        <v>1391</v>
      </c>
      <c r="E63" s="187"/>
      <c r="H63" s="187"/>
      <c r="K63" s="187"/>
    </row>
    <row r="64" spans="1:12" x14ac:dyDescent="0.3">
      <c r="A64" s="187" t="s">
        <v>1388</v>
      </c>
      <c r="B64" s="187" t="s">
        <v>161</v>
      </c>
      <c r="C64" s="187"/>
      <c r="D64" s="187"/>
      <c r="E64" s="187"/>
      <c r="H64" s="187"/>
      <c r="I64" s="29" t="s">
        <v>1443</v>
      </c>
      <c r="K64" s="187"/>
    </row>
    <row r="65" spans="1:12" x14ac:dyDescent="0.3">
      <c r="A65" s="187" t="s">
        <v>1388</v>
      </c>
      <c r="B65" s="187" t="s">
        <v>162</v>
      </c>
      <c r="C65" s="187"/>
      <c r="D65" s="187"/>
      <c r="E65" s="187"/>
      <c r="H65" s="187"/>
      <c r="I65" s="29" t="s">
        <v>1444</v>
      </c>
      <c r="K65" s="187"/>
    </row>
    <row r="66" spans="1:12" x14ac:dyDescent="0.3">
      <c r="A66" s="187" t="s">
        <v>1388</v>
      </c>
      <c r="B66" s="187" t="s">
        <v>163</v>
      </c>
      <c r="C66" s="187"/>
      <c r="D66" s="187"/>
      <c r="E66" s="187"/>
      <c r="H66" s="187"/>
      <c r="I66" s="29" t="s">
        <v>1445</v>
      </c>
      <c r="K66" s="187"/>
    </row>
    <row r="67" spans="1:12" x14ac:dyDescent="0.3">
      <c r="A67" s="187" t="s">
        <v>1335</v>
      </c>
      <c r="B67" s="187" t="s">
        <v>164</v>
      </c>
      <c r="C67" s="187" t="s">
        <v>1446</v>
      </c>
      <c r="D67" s="187"/>
      <c r="E67" s="187"/>
      <c r="G67" s="29" t="s">
        <v>1447</v>
      </c>
      <c r="H67" s="187"/>
      <c r="K67" s="187" t="b">
        <v>1</v>
      </c>
    </row>
    <row r="68" spans="1:12" x14ac:dyDescent="0.3">
      <c r="A68" s="29" t="s">
        <v>1397</v>
      </c>
      <c r="B68" s="29" t="s">
        <v>165</v>
      </c>
      <c r="C68" s="29" t="s">
        <v>1448</v>
      </c>
      <c r="F68" s="187" t="s">
        <v>1342</v>
      </c>
      <c r="H68" s="195"/>
    </row>
    <row r="69" spans="1:12" x14ac:dyDescent="0.3">
      <c r="A69" s="29" t="s">
        <v>1399</v>
      </c>
      <c r="B69" s="29" t="s">
        <v>1449</v>
      </c>
      <c r="C69" s="29" t="s">
        <v>1428</v>
      </c>
      <c r="F69" s="187" t="s">
        <v>1342</v>
      </c>
      <c r="G69" s="29" t="s">
        <v>1450</v>
      </c>
    </row>
    <row r="70" spans="1:12" x14ac:dyDescent="0.3">
      <c r="A70" s="29" t="s">
        <v>1403</v>
      </c>
      <c r="B70" s="29" t="s">
        <v>167</v>
      </c>
      <c r="C70" s="29" t="s">
        <v>1404</v>
      </c>
      <c r="F70" s="187" t="s">
        <v>1342</v>
      </c>
      <c r="G70" s="29" t="s">
        <v>1451</v>
      </c>
    </row>
    <row r="71" spans="1:12" x14ac:dyDescent="0.3">
      <c r="A71" s="29" t="s">
        <v>1379</v>
      </c>
      <c r="B71" s="29" t="s">
        <v>168</v>
      </c>
      <c r="C71" s="29" t="s">
        <v>1406</v>
      </c>
      <c r="F71" s="187" t="s">
        <v>1342</v>
      </c>
    </row>
    <row r="72" spans="1:12" x14ac:dyDescent="0.3">
      <c r="A72" s="29" t="s">
        <v>1407</v>
      </c>
      <c r="B72" s="29" t="s">
        <v>169</v>
      </c>
      <c r="C72" s="29" t="s">
        <v>1408</v>
      </c>
      <c r="F72" s="29" t="b">
        <v>1</v>
      </c>
      <c r="G72" s="29" t="s">
        <v>1452</v>
      </c>
    </row>
    <row r="73" spans="1:12" x14ac:dyDescent="0.3">
      <c r="A73" s="29" t="s">
        <v>1335</v>
      </c>
      <c r="B73" s="29" t="s">
        <v>185</v>
      </c>
      <c r="C73" s="29" t="s">
        <v>1410</v>
      </c>
      <c r="G73" s="29" t="s">
        <v>1453</v>
      </c>
    </row>
    <row r="74" spans="1:12" x14ac:dyDescent="0.3">
      <c r="A74" s="29" t="s">
        <v>1335</v>
      </c>
      <c r="B74" s="29" t="s">
        <v>186</v>
      </c>
      <c r="C74" s="29" t="s">
        <v>1412</v>
      </c>
      <c r="G74" s="29" t="s">
        <v>1454</v>
      </c>
    </row>
    <row r="75" spans="1:12" x14ac:dyDescent="0.3">
      <c r="A75" s="193" t="s">
        <v>1366</v>
      </c>
      <c r="B75" s="193" t="s">
        <v>809</v>
      </c>
      <c r="C75" s="194" t="s">
        <v>1434</v>
      </c>
      <c r="D75" s="194"/>
      <c r="E75" s="194"/>
      <c r="F75" s="194"/>
      <c r="G75" s="193"/>
      <c r="H75" s="194"/>
      <c r="I75" s="194"/>
      <c r="J75" s="194"/>
      <c r="K75" s="194"/>
      <c r="L75" s="194"/>
    </row>
    <row r="76" spans="1:12" x14ac:dyDescent="0.3">
      <c r="A76" s="193" t="s">
        <v>1332</v>
      </c>
      <c r="B76" s="193" t="s">
        <v>807</v>
      </c>
      <c r="C76" s="194" t="s">
        <v>1455</v>
      </c>
      <c r="D76" s="194"/>
      <c r="E76" s="194"/>
      <c r="F76" s="194"/>
      <c r="G76" s="193" t="s">
        <v>1456</v>
      </c>
      <c r="H76" s="194"/>
      <c r="I76" s="194"/>
      <c r="J76" s="194"/>
      <c r="K76" s="194"/>
      <c r="L76" s="194"/>
    </row>
    <row r="77" spans="1:12" x14ac:dyDescent="0.3">
      <c r="A77" s="187" t="s">
        <v>1379</v>
      </c>
      <c r="B77" s="187" t="s">
        <v>187</v>
      </c>
      <c r="C77" s="187" t="s">
        <v>1457</v>
      </c>
      <c r="D77" s="187"/>
      <c r="F77" s="187" t="s">
        <v>1342</v>
      </c>
      <c r="K77" s="187" t="s">
        <v>1349</v>
      </c>
    </row>
    <row r="78" spans="1:12" x14ac:dyDescent="0.3">
      <c r="A78" s="187" t="s">
        <v>1417</v>
      </c>
      <c r="B78" s="187" t="s">
        <v>188</v>
      </c>
      <c r="C78" s="187" t="s">
        <v>1458</v>
      </c>
      <c r="D78" s="187"/>
      <c r="G78" s="187" t="s">
        <v>1459</v>
      </c>
      <c r="K78" s="29" t="b">
        <v>1</v>
      </c>
    </row>
    <row r="79" spans="1:12" x14ac:dyDescent="0.3">
      <c r="A79" s="187" t="s">
        <v>1382</v>
      </c>
      <c r="B79" s="187" t="s">
        <v>189</v>
      </c>
      <c r="C79" s="187" t="s">
        <v>1385</v>
      </c>
      <c r="D79" s="187"/>
      <c r="E79" s="187" t="s">
        <v>1386</v>
      </c>
      <c r="H79" s="187" t="s">
        <v>1387</v>
      </c>
      <c r="K79" s="187" t="s">
        <v>1349</v>
      </c>
    </row>
    <row r="80" spans="1:12" x14ac:dyDescent="0.3">
      <c r="A80" s="187" t="s">
        <v>1388</v>
      </c>
      <c r="B80" s="187" t="s">
        <v>190</v>
      </c>
      <c r="C80" s="187"/>
      <c r="D80" s="187"/>
      <c r="E80" s="187"/>
      <c r="H80" s="187"/>
      <c r="I80" s="29" t="s">
        <v>1460</v>
      </c>
      <c r="K80" s="187"/>
    </row>
    <row r="81" spans="1:12" x14ac:dyDescent="0.3">
      <c r="A81" s="187" t="s">
        <v>1369</v>
      </c>
      <c r="B81" s="187" t="s">
        <v>191</v>
      </c>
      <c r="C81" s="187" t="s">
        <v>1461</v>
      </c>
      <c r="D81" s="187" t="s">
        <v>1391</v>
      </c>
      <c r="E81" s="187"/>
      <c r="H81" s="187"/>
      <c r="K81" s="187"/>
    </row>
    <row r="82" spans="1:12" x14ac:dyDescent="0.3">
      <c r="A82" s="187" t="s">
        <v>1388</v>
      </c>
      <c r="B82" s="187" t="s">
        <v>192</v>
      </c>
      <c r="C82" s="187"/>
      <c r="D82" s="187"/>
      <c r="E82" s="187"/>
      <c r="H82" s="187"/>
      <c r="I82" s="29" t="s">
        <v>1462</v>
      </c>
      <c r="K82" s="187"/>
    </row>
    <row r="83" spans="1:12" x14ac:dyDescent="0.3">
      <c r="A83" s="187" t="s">
        <v>1388</v>
      </c>
      <c r="B83" s="187" t="s">
        <v>193</v>
      </c>
      <c r="C83" s="187"/>
      <c r="D83" s="187"/>
      <c r="E83" s="187"/>
      <c r="H83" s="187"/>
      <c r="I83" s="29" t="s">
        <v>1463</v>
      </c>
      <c r="K83" s="187"/>
    </row>
    <row r="84" spans="1:12" x14ac:dyDescent="0.3">
      <c r="A84" s="187" t="s">
        <v>1388</v>
      </c>
      <c r="B84" s="187" t="s">
        <v>194</v>
      </c>
      <c r="C84" s="187"/>
      <c r="D84" s="187"/>
      <c r="E84" s="187"/>
      <c r="H84" s="187"/>
      <c r="I84" s="29" t="s">
        <v>1464</v>
      </c>
      <c r="K84" s="187"/>
    </row>
    <row r="85" spans="1:12" x14ac:dyDescent="0.3">
      <c r="A85" s="187" t="s">
        <v>1335</v>
      </c>
      <c r="B85" s="187" t="s">
        <v>195</v>
      </c>
      <c r="C85" s="187" t="s">
        <v>1465</v>
      </c>
      <c r="D85" s="187"/>
      <c r="E85" s="187"/>
      <c r="G85" s="29" t="s">
        <v>1466</v>
      </c>
      <c r="H85" s="187"/>
      <c r="K85" s="187" t="b">
        <v>1</v>
      </c>
    </row>
    <row r="86" spans="1:12" x14ac:dyDescent="0.3">
      <c r="A86" s="29" t="s">
        <v>1397</v>
      </c>
      <c r="B86" s="29" t="s">
        <v>196</v>
      </c>
      <c r="C86" s="29" t="s">
        <v>1467</v>
      </c>
      <c r="F86" s="187" t="s">
        <v>1342</v>
      </c>
    </row>
    <row r="87" spans="1:12" x14ac:dyDescent="0.3">
      <c r="A87" s="29" t="s">
        <v>1399</v>
      </c>
      <c r="B87" s="29" t="s">
        <v>1468</v>
      </c>
      <c r="C87" s="29" t="s">
        <v>1428</v>
      </c>
      <c r="F87" s="187" t="s">
        <v>1342</v>
      </c>
      <c r="G87" s="29" t="s">
        <v>1469</v>
      </c>
    </row>
    <row r="88" spans="1:12" x14ac:dyDescent="0.3">
      <c r="A88" s="29" t="s">
        <v>1403</v>
      </c>
      <c r="B88" s="29" t="s">
        <v>198</v>
      </c>
      <c r="C88" s="29" t="s">
        <v>1404</v>
      </c>
      <c r="F88" s="187" t="s">
        <v>1342</v>
      </c>
      <c r="G88" s="29" t="s">
        <v>1470</v>
      </c>
    </row>
    <row r="89" spans="1:12" x14ac:dyDescent="0.3">
      <c r="A89" s="29" t="s">
        <v>1379</v>
      </c>
      <c r="B89" s="29" t="s">
        <v>199</v>
      </c>
      <c r="C89" s="29" t="s">
        <v>1406</v>
      </c>
      <c r="F89" s="187" t="s">
        <v>1342</v>
      </c>
    </row>
    <row r="90" spans="1:12" x14ac:dyDescent="0.3">
      <c r="A90" s="29" t="s">
        <v>1407</v>
      </c>
      <c r="B90" s="29" t="s">
        <v>200</v>
      </c>
      <c r="C90" s="29" t="s">
        <v>1408</v>
      </c>
      <c r="F90" s="29" t="b">
        <v>1</v>
      </c>
      <c r="G90" s="29" t="s">
        <v>1471</v>
      </c>
    </row>
    <row r="91" spans="1:12" x14ac:dyDescent="0.3">
      <c r="A91" s="29" t="s">
        <v>1335</v>
      </c>
      <c r="B91" s="29" t="s">
        <v>216</v>
      </c>
      <c r="C91" s="29" t="s">
        <v>1410</v>
      </c>
      <c r="G91" s="29" t="s">
        <v>1472</v>
      </c>
    </row>
    <row r="92" spans="1:12" x14ac:dyDescent="0.3">
      <c r="A92" s="29" t="s">
        <v>1335</v>
      </c>
      <c r="B92" s="29" t="s">
        <v>217</v>
      </c>
      <c r="C92" s="29" t="s">
        <v>1412</v>
      </c>
      <c r="G92" s="29" t="s">
        <v>1473</v>
      </c>
    </row>
    <row r="93" spans="1:12" x14ac:dyDescent="0.3">
      <c r="A93" s="193" t="s">
        <v>1366</v>
      </c>
      <c r="B93" s="193" t="s">
        <v>807</v>
      </c>
      <c r="C93" s="194" t="s">
        <v>1455</v>
      </c>
      <c r="D93" s="194"/>
      <c r="E93" s="194"/>
      <c r="F93" s="194"/>
      <c r="G93" s="193"/>
      <c r="H93" s="194"/>
      <c r="I93" s="194"/>
      <c r="J93" s="194"/>
      <c r="K93" s="194"/>
      <c r="L93" s="194"/>
    </row>
    <row r="94" spans="1:12" x14ac:dyDescent="0.3">
      <c r="A94" s="193" t="s">
        <v>1332</v>
      </c>
      <c r="B94" s="193" t="s">
        <v>821</v>
      </c>
      <c r="C94" s="194" t="s">
        <v>1474</v>
      </c>
      <c r="D94" s="194"/>
      <c r="E94" s="194"/>
      <c r="F94" s="194"/>
      <c r="G94" s="193" t="s">
        <v>1475</v>
      </c>
      <c r="H94" s="194"/>
      <c r="I94" s="194"/>
      <c r="J94" s="194"/>
      <c r="K94" s="194"/>
      <c r="L94" s="194"/>
    </row>
    <row r="95" spans="1:12" x14ac:dyDescent="0.3">
      <c r="A95" s="187" t="s">
        <v>1379</v>
      </c>
      <c r="B95" s="187" t="s">
        <v>218</v>
      </c>
      <c r="C95" s="187" t="s">
        <v>1476</v>
      </c>
      <c r="D95" s="187"/>
      <c r="F95" s="187" t="s">
        <v>1342</v>
      </c>
      <c r="K95" s="187" t="s">
        <v>1349</v>
      </c>
    </row>
    <row r="96" spans="1:12" x14ac:dyDescent="0.3">
      <c r="A96" s="187" t="s">
        <v>1382</v>
      </c>
      <c r="B96" s="187" t="s">
        <v>219</v>
      </c>
      <c r="C96" s="187" t="s">
        <v>1477</v>
      </c>
      <c r="D96" s="187"/>
      <c r="E96" s="187" t="s">
        <v>1478</v>
      </c>
      <c r="G96" s="187" t="s">
        <v>1479</v>
      </c>
      <c r="K96" s="29" t="b">
        <v>1</v>
      </c>
    </row>
    <row r="97" spans="1:12" x14ac:dyDescent="0.3">
      <c r="A97" s="187" t="s">
        <v>1382</v>
      </c>
      <c r="B97" s="187" t="s">
        <v>220</v>
      </c>
      <c r="C97" s="187" t="s">
        <v>1385</v>
      </c>
      <c r="D97" s="187"/>
      <c r="E97" s="187" t="s">
        <v>1386</v>
      </c>
      <c r="H97" s="187" t="s">
        <v>1387</v>
      </c>
      <c r="K97" s="187" t="s">
        <v>1349</v>
      </c>
    </row>
    <row r="98" spans="1:12" x14ac:dyDescent="0.3">
      <c r="A98" s="187" t="s">
        <v>1388</v>
      </c>
      <c r="B98" s="187" t="s">
        <v>221</v>
      </c>
      <c r="C98" s="187"/>
      <c r="D98" s="187"/>
      <c r="E98" s="187"/>
      <c r="H98" s="187"/>
      <c r="I98" s="29" t="s">
        <v>1480</v>
      </c>
      <c r="K98" s="187"/>
    </row>
    <row r="99" spans="1:12" x14ac:dyDescent="0.3">
      <c r="A99" s="187" t="s">
        <v>1369</v>
      </c>
      <c r="B99" s="187" t="s">
        <v>222</v>
      </c>
      <c r="C99" s="187" t="s">
        <v>1481</v>
      </c>
      <c r="D99" s="187" t="s">
        <v>1391</v>
      </c>
      <c r="E99" s="187"/>
      <c r="H99" s="187"/>
      <c r="K99" s="187"/>
    </row>
    <row r="100" spans="1:12" x14ac:dyDescent="0.3">
      <c r="A100" s="187" t="s">
        <v>1388</v>
      </c>
      <c r="B100" s="187" t="s">
        <v>223</v>
      </c>
      <c r="C100" s="187"/>
      <c r="D100" s="187"/>
      <c r="E100" s="187"/>
      <c r="H100" s="187"/>
      <c r="I100" s="29" t="s">
        <v>1482</v>
      </c>
      <c r="K100" s="187"/>
    </row>
    <row r="101" spans="1:12" x14ac:dyDescent="0.3">
      <c r="A101" s="187" t="s">
        <v>1388</v>
      </c>
      <c r="B101" s="187" t="s">
        <v>224</v>
      </c>
      <c r="C101" s="187"/>
      <c r="D101" s="187"/>
      <c r="E101" s="187"/>
      <c r="H101" s="187"/>
      <c r="I101" s="29" t="s">
        <v>1483</v>
      </c>
      <c r="K101" s="187"/>
    </row>
    <row r="102" spans="1:12" x14ac:dyDescent="0.3">
      <c r="A102" s="187" t="s">
        <v>1388</v>
      </c>
      <c r="B102" s="187" t="s">
        <v>225</v>
      </c>
      <c r="C102" s="187"/>
      <c r="D102" s="187"/>
      <c r="E102" s="187"/>
      <c r="H102" s="187"/>
      <c r="I102" s="29" t="s">
        <v>1484</v>
      </c>
      <c r="K102" s="187"/>
    </row>
    <row r="103" spans="1:12" x14ac:dyDescent="0.3">
      <c r="A103" s="187" t="s">
        <v>1335</v>
      </c>
      <c r="B103" s="187" t="s">
        <v>226</v>
      </c>
      <c r="C103" s="187" t="s">
        <v>1485</v>
      </c>
      <c r="D103" s="187"/>
      <c r="E103" s="187"/>
      <c r="G103" s="29" t="s">
        <v>1486</v>
      </c>
      <c r="H103" s="187"/>
      <c r="K103" s="187" t="b">
        <v>1</v>
      </c>
    </row>
    <row r="104" spans="1:12" x14ac:dyDescent="0.3">
      <c r="A104" s="29" t="s">
        <v>1397</v>
      </c>
      <c r="B104" s="29" t="s">
        <v>227</v>
      </c>
      <c r="C104" s="29" t="s">
        <v>1467</v>
      </c>
      <c r="F104" s="187" t="s">
        <v>1342</v>
      </c>
    </row>
    <row r="105" spans="1:12" x14ac:dyDescent="0.3">
      <c r="A105" s="29" t="s">
        <v>1399</v>
      </c>
      <c r="B105" s="29" t="s">
        <v>1487</v>
      </c>
      <c r="C105" s="29" t="s">
        <v>1428</v>
      </c>
      <c r="F105" s="187" t="s">
        <v>1342</v>
      </c>
      <c r="G105" s="29" t="s">
        <v>1488</v>
      </c>
    </row>
    <row r="106" spans="1:12" x14ac:dyDescent="0.3">
      <c r="A106" s="29" t="s">
        <v>1403</v>
      </c>
      <c r="B106" s="29" t="s">
        <v>229</v>
      </c>
      <c r="C106" s="29" t="s">
        <v>1404</v>
      </c>
      <c r="F106" s="187" t="s">
        <v>1342</v>
      </c>
      <c r="G106" s="29" t="s">
        <v>1489</v>
      </c>
    </row>
    <row r="107" spans="1:12" x14ac:dyDescent="0.3">
      <c r="A107" s="29" t="s">
        <v>1379</v>
      </c>
      <c r="B107" s="29" t="s">
        <v>230</v>
      </c>
      <c r="C107" s="29" t="s">
        <v>1406</v>
      </c>
      <c r="F107" s="187" t="s">
        <v>1342</v>
      </c>
    </row>
    <row r="108" spans="1:12" x14ac:dyDescent="0.3">
      <c r="A108" s="29" t="s">
        <v>1407</v>
      </c>
      <c r="B108" s="29" t="s">
        <v>231</v>
      </c>
      <c r="C108" s="29" t="s">
        <v>1408</v>
      </c>
      <c r="F108" s="29" t="b">
        <v>1</v>
      </c>
      <c r="G108" s="29" t="s">
        <v>1490</v>
      </c>
    </row>
    <row r="109" spans="1:12" x14ac:dyDescent="0.3">
      <c r="A109" s="29" t="s">
        <v>1335</v>
      </c>
      <c r="B109" s="29" t="s">
        <v>247</v>
      </c>
      <c r="C109" s="29" t="s">
        <v>1410</v>
      </c>
      <c r="G109" s="29" t="s">
        <v>1491</v>
      </c>
    </row>
    <row r="110" spans="1:12" x14ac:dyDescent="0.3">
      <c r="A110" s="29" t="s">
        <v>1335</v>
      </c>
      <c r="B110" s="29" t="s">
        <v>248</v>
      </c>
      <c r="C110" s="29" t="s">
        <v>1412</v>
      </c>
      <c r="G110" s="29" t="s">
        <v>1492</v>
      </c>
    </row>
    <row r="111" spans="1:12" x14ac:dyDescent="0.3">
      <c r="A111" s="193" t="s">
        <v>1366</v>
      </c>
      <c r="B111" s="193" t="s">
        <v>821</v>
      </c>
      <c r="C111" s="194" t="s">
        <v>1474</v>
      </c>
      <c r="D111" s="194"/>
      <c r="E111" s="194"/>
      <c r="F111" s="194"/>
      <c r="G111" s="193"/>
      <c r="H111" s="194"/>
      <c r="I111" s="194"/>
      <c r="J111" s="194"/>
      <c r="K111" s="194"/>
      <c r="L111" s="194"/>
    </row>
    <row r="112" spans="1:12" x14ac:dyDescent="0.3">
      <c r="A112" s="193" t="s">
        <v>1332</v>
      </c>
      <c r="B112" s="193" t="s">
        <v>811</v>
      </c>
      <c r="C112" s="194" t="s">
        <v>1493</v>
      </c>
      <c r="D112" s="194"/>
      <c r="E112" s="194"/>
      <c r="F112" s="194"/>
      <c r="G112" s="193" t="s">
        <v>1494</v>
      </c>
      <c r="H112" s="194"/>
      <c r="I112" s="194"/>
      <c r="J112" s="194"/>
      <c r="K112" s="194"/>
      <c r="L112" s="194"/>
    </row>
    <row r="113" spans="1:12" x14ac:dyDescent="0.3">
      <c r="A113" s="187" t="s">
        <v>1379</v>
      </c>
      <c r="B113" s="187" t="s">
        <v>249</v>
      </c>
      <c r="C113" s="187" t="s">
        <v>1495</v>
      </c>
      <c r="D113" s="187"/>
      <c r="F113" s="187" t="s">
        <v>1342</v>
      </c>
      <c r="K113" s="187" t="s">
        <v>1349</v>
      </c>
    </row>
    <row r="114" spans="1:12" x14ac:dyDescent="0.3">
      <c r="A114" s="187" t="s">
        <v>1335</v>
      </c>
      <c r="B114" s="187" t="s">
        <v>250</v>
      </c>
      <c r="C114" s="187" t="s">
        <v>1496</v>
      </c>
      <c r="D114" s="187"/>
      <c r="G114" s="187" t="s">
        <v>1497</v>
      </c>
      <c r="K114" s="29" t="b">
        <v>1</v>
      </c>
    </row>
    <row r="115" spans="1:12" x14ac:dyDescent="0.3">
      <c r="A115" s="187" t="s">
        <v>1382</v>
      </c>
      <c r="B115" s="187" t="s">
        <v>251</v>
      </c>
      <c r="C115" s="187" t="s">
        <v>1385</v>
      </c>
      <c r="D115" s="187"/>
      <c r="E115" s="187" t="s">
        <v>1386</v>
      </c>
      <c r="H115" s="187" t="s">
        <v>1387</v>
      </c>
      <c r="K115" s="187" t="s">
        <v>1349</v>
      </c>
    </row>
    <row r="116" spans="1:12" x14ac:dyDescent="0.3">
      <c r="A116" s="187" t="s">
        <v>1388</v>
      </c>
      <c r="B116" s="187" t="s">
        <v>252</v>
      </c>
      <c r="C116" s="187"/>
      <c r="D116" s="187"/>
      <c r="E116" s="187"/>
      <c r="H116" s="187"/>
      <c r="I116" s="29" t="s">
        <v>1498</v>
      </c>
      <c r="K116" s="187"/>
    </row>
    <row r="117" spans="1:12" x14ac:dyDescent="0.3">
      <c r="A117" s="187" t="s">
        <v>1388</v>
      </c>
      <c r="B117" s="187" t="s">
        <v>253</v>
      </c>
      <c r="C117" s="187"/>
      <c r="D117" s="187"/>
      <c r="E117" s="187"/>
      <c r="H117" s="187"/>
      <c r="I117" s="29" t="s">
        <v>1499</v>
      </c>
      <c r="K117" s="187"/>
    </row>
    <row r="118" spans="1:12" x14ac:dyDescent="0.3">
      <c r="A118" s="187" t="s">
        <v>1388</v>
      </c>
      <c r="B118" s="187" t="s">
        <v>254</v>
      </c>
      <c r="C118" s="187"/>
      <c r="D118" s="187"/>
      <c r="E118" s="187"/>
      <c r="H118" s="187"/>
      <c r="I118" s="29" t="s">
        <v>1500</v>
      </c>
      <c r="K118" s="187"/>
    </row>
    <row r="119" spans="1:12" x14ac:dyDescent="0.3">
      <c r="A119" s="187" t="s">
        <v>1335</v>
      </c>
      <c r="B119" s="187" t="s">
        <v>255</v>
      </c>
      <c r="C119" s="187" t="s">
        <v>1501</v>
      </c>
      <c r="D119" s="187"/>
      <c r="E119" s="187"/>
      <c r="G119" s="29" t="s">
        <v>1502</v>
      </c>
      <c r="H119" s="187"/>
      <c r="K119" s="187" t="b">
        <v>1</v>
      </c>
    </row>
    <row r="120" spans="1:12" x14ac:dyDescent="0.3">
      <c r="A120" s="29" t="s">
        <v>1397</v>
      </c>
      <c r="B120" s="29" t="s">
        <v>256</v>
      </c>
      <c r="C120" s="29" t="s">
        <v>1467</v>
      </c>
      <c r="F120" s="187" t="s">
        <v>1342</v>
      </c>
    </row>
    <row r="121" spans="1:12" x14ac:dyDescent="0.3">
      <c r="A121" s="29" t="s">
        <v>1399</v>
      </c>
      <c r="B121" s="29" t="s">
        <v>1503</v>
      </c>
      <c r="C121" s="29" t="s">
        <v>1428</v>
      </c>
      <c r="F121" s="187" t="s">
        <v>1342</v>
      </c>
      <c r="G121" s="29" t="s">
        <v>1504</v>
      </c>
    </row>
    <row r="122" spans="1:12" x14ac:dyDescent="0.3">
      <c r="A122" s="29" t="s">
        <v>1403</v>
      </c>
      <c r="B122" s="29" t="s">
        <v>258</v>
      </c>
      <c r="C122" s="29" t="s">
        <v>1404</v>
      </c>
      <c r="F122" s="187" t="s">
        <v>1342</v>
      </c>
      <c r="G122" s="29" t="s">
        <v>1505</v>
      </c>
    </row>
    <row r="123" spans="1:12" x14ac:dyDescent="0.3">
      <c r="A123" s="29" t="s">
        <v>1379</v>
      </c>
      <c r="B123" s="29" t="s">
        <v>259</v>
      </c>
      <c r="C123" s="29" t="s">
        <v>1406</v>
      </c>
      <c r="F123" s="187" t="s">
        <v>1342</v>
      </c>
    </row>
    <row r="124" spans="1:12" x14ac:dyDescent="0.3">
      <c r="A124" s="29" t="s">
        <v>1407</v>
      </c>
      <c r="B124" s="29" t="s">
        <v>260</v>
      </c>
      <c r="C124" s="29" t="s">
        <v>1408</v>
      </c>
      <c r="F124" s="29" t="b">
        <v>1</v>
      </c>
      <c r="G124" s="29" t="s">
        <v>1506</v>
      </c>
    </row>
    <row r="125" spans="1:12" x14ac:dyDescent="0.3">
      <c r="A125" s="29" t="s">
        <v>1335</v>
      </c>
      <c r="B125" s="29" t="s">
        <v>276</v>
      </c>
      <c r="C125" s="29" t="s">
        <v>1410</v>
      </c>
      <c r="G125" s="29" t="s">
        <v>1507</v>
      </c>
    </row>
    <row r="126" spans="1:12" x14ac:dyDescent="0.3">
      <c r="A126" s="29" t="s">
        <v>1335</v>
      </c>
      <c r="B126" s="29" t="s">
        <v>277</v>
      </c>
      <c r="C126" s="29" t="s">
        <v>1412</v>
      </c>
      <c r="G126" s="29" t="s">
        <v>1508</v>
      </c>
    </row>
    <row r="127" spans="1:12" x14ac:dyDescent="0.3">
      <c r="A127" s="193" t="s">
        <v>1366</v>
      </c>
      <c r="B127" s="193" t="s">
        <v>811</v>
      </c>
      <c r="C127" s="194" t="s">
        <v>1493</v>
      </c>
      <c r="D127" s="194"/>
      <c r="E127" s="194"/>
      <c r="F127" s="194"/>
      <c r="G127" s="193"/>
      <c r="H127" s="194"/>
      <c r="I127" s="194"/>
      <c r="J127" s="194"/>
      <c r="K127" s="194"/>
      <c r="L127" s="194"/>
    </row>
    <row r="128" spans="1:12" x14ac:dyDescent="0.3">
      <c r="A128" s="193" t="s">
        <v>1332</v>
      </c>
      <c r="B128" s="193" t="s">
        <v>814</v>
      </c>
      <c r="C128" s="194" t="s">
        <v>1509</v>
      </c>
      <c r="D128" s="194"/>
      <c r="E128" s="194"/>
      <c r="F128" s="194"/>
      <c r="G128" s="193" t="s">
        <v>1510</v>
      </c>
      <c r="H128" s="194"/>
      <c r="I128" s="194"/>
      <c r="J128" s="194"/>
      <c r="K128" s="194"/>
      <c r="L128" s="194"/>
    </row>
    <row r="129" spans="1:11" x14ac:dyDescent="0.3">
      <c r="A129" s="187" t="s">
        <v>1379</v>
      </c>
      <c r="B129" s="187" t="s">
        <v>278</v>
      </c>
      <c r="C129" s="187" t="s">
        <v>1511</v>
      </c>
      <c r="D129" s="187"/>
      <c r="E129" s="187" t="s">
        <v>1512</v>
      </c>
      <c r="F129" s="187" t="s">
        <v>1342</v>
      </c>
      <c r="K129" s="187" t="s">
        <v>1349</v>
      </c>
    </row>
    <row r="130" spans="1:11" x14ac:dyDescent="0.3">
      <c r="A130" s="187" t="s">
        <v>1417</v>
      </c>
      <c r="B130" s="187" t="s">
        <v>279</v>
      </c>
      <c r="C130" s="187" t="s">
        <v>1513</v>
      </c>
      <c r="D130" s="187"/>
      <c r="G130" s="187" t="s">
        <v>1514</v>
      </c>
      <c r="H130" s="187" t="s">
        <v>1387</v>
      </c>
      <c r="K130" s="29" t="b">
        <v>1</v>
      </c>
    </row>
    <row r="131" spans="1:11" x14ac:dyDescent="0.3">
      <c r="A131" s="187" t="s">
        <v>1382</v>
      </c>
      <c r="B131" s="187" t="s">
        <v>280</v>
      </c>
      <c r="C131" s="187" t="s">
        <v>1385</v>
      </c>
      <c r="D131" s="187"/>
      <c r="E131" s="187" t="s">
        <v>1386</v>
      </c>
      <c r="H131" s="187" t="s">
        <v>1387</v>
      </c>
      <c r="K131" s="187" t="s">
        <v>1349</v>
      </c>
    </row>
    <row r="132" spans="1:11" x14ac:dyDescent="0.3">
      <c r="A132" s="187" t="s">
        <v>1388</v>
      </c>
      <c r="B132" s="187" t="s">
        <v>281</v>
      </c>
      <c r="C132" s="187"/>
      <c r="D132" s="187"/>
      <c r="E132" s="187"/>
      <c r="H132" s="187"/>
      <c r="I132" s="29" t="s">
        <v>1515</v>
      </c>
      <c r="K132" s="187"/>
    </row>
    <row r="133" spans="1:11" x14ac:dyDescent="0.3">
      <c r="A133" s="187" t="s">
        <v>1369</v>
      </c>
      <c r="B133" s="187" t="s">
        <v>282</v>
      </c>
      <c r="C133" s="187" t="s">
        <v>1516</v>
      </c>
      <c r="D133" s="187" t="s">
        <v>1391</v>
      </c>
      <c r="E133" s="187"/>
      <c r="H133" s="187"/>
      <c r="K133" s="187"/>
    </row>
    <row r="134" spans="1:11" x14ac:dyDescent="0.3">
      <c r="A134" s="187" t="s">
        <v>1388</v>
      </c>
      <c r="B134" s="187" t="s">
        <v>283</v>
      </c>
      <c r="C134" s="187"/>
      <c r="D134" s="187"/>
      <c r="E134" s="187"/>
      <c r="H134" s="187"/>
      <c r="I134" s="29" t="s">
        <v>1517</v>
      </c>
      <c r="K134" s="187"/>
    </row>
    <row r="135" spans="1:11" x14ac:dyDescent="0.3">
      <c r="A135" s="187" t="s">
        <v>1388</v>
      </c>
      <c r="B135" s="187" t="s">
        <v>284</v>
      </c>
      <c r="C135" s="187"/>
      <c r="D135" s="187"/>
      <c r="E135" s="187"/>
      <c r="H135" s="187"/>
      <c r="I135" s="29" t="s">
        <v>1518</v>
      </c>
      <c r="K135" s="187"/>
    </row>
    <row r="136" spans="1:11" x14ac:dyDescent="0.3">
      <c r="A136" s="187" t="s">
        <v>1388</v>
      </c>
      <c r="B136" s="187" t="s">
        <v>285</v>
      </c>
      <c r="C136" s="187"/>
      <c r="D136" s="187"/>
      <c r="E136" s="187"/>
      <c r="H136" s="187"/>
      <c r="I136" s="29" t="s">
        <v>1519</v>
      </c>
      <c r="K136" s="187"/>
    </row>
    <row r="137" spans="1:11" x14ac:dyDescent="0.3">
      <c r="A137" s="187" t="s">
        <v>1335</v>
      </c>
      <c r="B137" s="187" t="s">
        <v>286</v>
      </c>
      <c r="C137" s="187" t="s">
        <v>1520</v>
      </c>
      <c r="D137" s="187"/>
      <c r="E137" s="187"/>
      <c r="G137" s="29" t="s">
        <v>1521</v>
      </c>
      <c r="H137" s="187"/>
      <c r="K137" s="187" t="b">
        <v>1</v>
      </c>
    </row>
    <row r="138" spans="1:11" x14ac:dyDescent="0.3">
      <c r="A138" s="29" t="s">
        <v>1397</v>
      </c>
      <c r="B138" s="29" t="s">
        <v>287</v>
      </c>
      <c r="C138" s="29" t="s">
        <v>1467</v>
      </c>
      <c r="F138" s="187" t="s">
        <v>1342</v>
      </c>
    </row>
    <row r="139" spans="1:11" x14ac:dyDescent="0.3">
      <c r="A139" s="29" t="s">
        <v>1399</v>
      </c>
      <c r="B139" s="29" t="s">
        <v>1522</v>
      </c>
      <c r="C139" s="29" t="s">
        <v>1428</v>
      </c>
      <c r="F139" s="187" t="s">
        <v>1342</v>
      </c>
      <c r="G139" s="29" t="s">
        <v>1523</v>
      </c>
    </row>
    <row r="140" spans="1:11" x14ac:dyDescent="0.3">
      <c r="A140" s="29" t="s">
        <v>1403</v>
      </c>
      <c r="B140" s="29" t="s">
        <v>289</v>
      </c>
      <c r="C140" s="29" t="s">
        <v>1404</v>
      </c>
      <c r="F140" s="187" t="s">
        <v>1342</v>
      </c>
      <c r="G140" s="29" t="s">
        <v>1524</v>
      </c>
    </row>
    <row r="141" spans="1:11" x14ac:dyDescent="0.3">
      <c r="A141" s="29" t="s">
        <v>1379</v>
      </c>
      <c r="B141" s="29" t="s">
        <v>290</v>
      </c>
      <c r="C141" s="29" t="s">
        <v>1406</v>
      </c>
      <c r="F141" s="187" t="s">
        <v>1342</v>
      </c>
    </row>
    <row r="142" spans="1:11" x14ac:dyDescent="0.3">
      <c r="A142" s="29" t="s">
        <v>1407</v>
      </c>
      <c r="B142" s="29" t="s">
        <v>291</v>
      </c>
      <c r="C142" s="29" t="s">
        <v>1408</v>
      </c>
      <c r="F142" s="29" t="b">
        <v>1</v>
      </c>
      <c r="G142" s="29" t="s">
        <v>1525</v>
      </c>
    </row>
    <row r="143" spans="1:11" x14ac:dyDescent="0.3">
      <c r="A143" s="29" t="s">
        <v>1335</v>
      </c>
      <c r="B143" s="29" t="s">
        <v>307</v>
      </c>
      <c r="C143" s="29" t="s">
        <v>1410</v>
      </c>
      <c r="G143" s="29" t="s">
        <v>1526</v>
      </c>
    </row>
    <row r="144" spans="1:11" x14ac:dyDescent="0.3">
      <c r="A144" s="29" t="s">
        <v>1335</v>
      </c>
      <c r="B144" s="29" t="s">
        <v>308</v>
      </c>
      <c r="C144" s="29" t="s">
        <v>1412</v>
      </c>
      <c r="G144" s="29" t="s">
        <v>1527</v>
      </c>
    </row>
    <row r="145" spans="1:12" x14ac:dyDescent="0.3">
      <c r="A145" s="193" t="s">
        <v>1366</v>
      </c>
      <c r="B145" s="193" t="s">
        <v>814</v>
      </c>
      <c r="C145" s="194" t="s">
        <v>1509</v>
      </c>
      <c r="D145" s="194"/>
      <c r="E145" s="194"/>
      <c r="F145" s="194"/>
      <c r="G145" s="193"/>
      <c r="H145" s="194"/>
      <c r="I145" s="194"/>
      <c r="J145" s="194"/>
      <c r="K145" s="194"/>
      <c r="L145" s="194"/>
    </row>
    <row r="146" spans="1:12" x14ac:dyDescent="0.3">
      <c r="A146" s="193" t="s">
        <v>1332</v>
      </c>
      <c r="B146" s="193" t="s">
        <v>813</v>
      </c>
      <c r="C146" s="194" t="s">
        <v>1528</v>
      </c>
      <c r="D146" s="194"/>
      <c r="E146" s="194"/>
      <c r="F146" s="194"/>
      <c r="G146" s="193" t="s">
        <v>1529</v>
      </c>
      <c r="H146" s="194"/>
      <c r="I146" s="194"/>
      <c r="J146" s="194"/>
      <c r="K146" s="194"/>
      <c r="L146" s="194"/>
    </row>
    <row r="147" spans="1:12" x14ac:dyDescent="0.3">
      <c r="A147" s="187" t="s">
        <v>1379</v>
      </c>
      <c r="B147" s="187" t="s">
        <v>309</v>
      </c>
      <c r="C147" s="187" t="s">
        <v>1530</v>
      </c>
      <c r="D147" s="187"/>
      <c r="F147" s="187" t="s">
        <v>1342</v>
      </c>
      <c r="K147" s="187" t="s">
        <v>1349</v>
      </c>
    </row>
    <row r="148" spans="1:12" x14ac:dyDescent="0.3">
      <c r="A148" s="187" t="s">
        <v>1417</v>
      </c>
      <c r="B148" s="187" t="s">
        <v>310</v>
      </c>
      <c r="C148" s="187" t="s">
        <v>1513</v>
      </c>
      <c r="D148" s="187"/>
      <c r="G148" s="187" t="s">
        <v>1531</v>
      </c>
      <c r="H148" s="187" t="s">
        <v>1387</v>
      </c>
      <c r="K148" s="29" t="b">
        <v>1</v>
      </c>
    </row>
    <row r="149" spans="1:12" x14ac:dyDescent="0.3">
      <c r="A149" s="187" t="s">
        <v>1382</v>
      </c>
      <c r="B149" s="187" t="s">
        <v>311</v>
      </c>
      <c r="C149" s="187" t="s">
        <v>1385</v>
      </c>
      <c r="D149" s="187"/>
      <c r="E149" s="187" t="s">
        <v>1386</v>
      </c>
      <c r="H149" s="187" t="s">
        <v>1387</v>
      </c>
      <c r="K149" s="187" t="s">
        <v>1349</v>
      </c>
    </row>
    <row r="150" spans="1:12" x14ac:dyDescent="0.3">
      <c r="A150" s="187" t="s">
        <v>1388</v>
      </c>
      <c r="B150" s="187" t="s">
        <v>312</v>
      </c>
      <c r="C150" s="187"/>
      <c r="D150" s="187"/>
      <c r="E150" s="187"/>
      <c r="H150" s="187"/>
      <c r="I150" s="29" t="s">
        <v>1532</v>
      </c>
      <c r="K150" s="187"/>
    </row>
    <row r="151" spans="1:12" x14ac:dyDescent="0.3">
      <c r="A151" s="187" t="s">
        <v>1369</v>
      </c>
      <c r="B151" s="187" t="s">
        <v>313</v>
      </c>
      <c r="C151" s="187" t="s">
        <v>1533</v>
      </c>
      <c r="D151" s="187" t="s">
        <v>1391</v>
      </c>
      <c r="E151" s="187"/>
      <c r="H151" s="187"/>
      <c r="K151" s="187"/>
    </row>
    <row r="152" spans="1:12" x14ac:dyDescent="0.3">
      <c r="A152" s="187" t="s">
        <v>1388</v>
      </c>
      <c r="B152" s="187" t="s">
        <v>314</v>
      </c>
      <c r="C152" s="187"/>
      <c r="D152" s="187"/>
      <c r="E152" s="187"/>
      <c r="H152" s="187"/>
      <c r="I152" s="29" t="s">
        <v>1534</v>
      </c>
      <c r="K152" s="187"/>
    </row>
    <row r="153" spans="1:12" x14ac:dyDescent="0.3">
      <c r="A153" s="187" t="s">
        <v>1388</v>
      </c>
      <c r="B153" s="187" t="s">
        <v>315</v>
      </c>
      <c r="C153" s="187"/>
      <c r="D153" s="187"/>
      <c r="E153" s="187"/>
      <c r="H153" s="187"/>
      <c r="I153" s="29" t="s">
        <v>1535</v>
      </c>
      <c r="K153" s="187"/>
    </row>
    <row r="154" spans="1:12" x14ac:dyDescent="0.3">
      <c r="A154" s="187" t="s">
        <v>1388</v>
      </c>
      <c r="B154" s="187" t="s">
        <v>316</v>
      </c>
      <c r="C154" s="187"/>
      <c r="D154" s="187"/>
      <c r="E154" s="187"/>
      <c r="H154" s="187"/>
      <c r="I154" s="29" t="s">
        <v>1536</v>
      </c>
      <c r="K154" s="187"/>
    </row>
    <row r="155" spans="1:12" x14ac:dyDescent="0.3">
      <c r="A155" s="187" t="s">
        <v>1335</v>
      </c>
      <c r="B155" s="187" t="s">
        <v>317</v>
      </c>
      <c r="C155" s="187" t="s">
        <v>1537</v>
      </c>
      <c r="D155" s="187"/>
      <c r="E155" s="187"/>
      <c r="G155" s="29" t="s">
        <v>1538</v>
      </c>
      <c r="H155" s="187"/>
      <c r="K155" s="187" t="b">
        <v>1</v>
      </c>
    </row>
    <row r="156" spans="1:12" x14ac:dyDescent="0.3">
      <c r="A156" s="29" t="s">
        <v>1397</v>
      </c>
      <c r="B156" s="29" t="s">
        <v>318</v>
      </c>
      <c r="C156" s="29" t="s">
        <v>1467</v>
      </c>
      <c r="F156" s="187" t="s">
        <v>1342</v>
      </c>
    </row>
    <row r="157" spans="1:12" x14ac:dyDescent="0.3">
      <c r="A157" s="29" t="s">
        <v>1399</v>
      </c>
      <c r="B157" s="29" t="s">
        <v>1539</v>
      </c>
      <c r="C157" s="29" t="s">
        <v>1428</v>
      </c>
      <c r="F157" s="187" t="s">
        <v>1342</v>
      </c>
      <c r="G157" s="29" t="s">
        <v>1540</v>
      </c>
    </row>
    <row r="158" spans="1:12" x14ac:dyDescent="0.3">
      <c r="A158" s="29" t="s">
        <v>1403</v>
      </c>
      <c r="B158" s="29" t="s">
        <v>320</v>
      </c>
      <c r="C158" s="29" t="s">
        <v>1404</v>
      </c>
      <c r="F158" s="187" t="s">
        <v>1342</v>
      </c>
      <c r="G158" s="29" t="s">
        <v>1541</v>
      </c>
    </row>
    <row r="159" spans="1:12" x14ac:dyDescent="0.3">
      <c r="A159" s="29" t="s">
        <v>1379</v>
      </c>
      <c r="B159" s="29" t="s">
        <v>321</v>
      </c>
      <c r="C159" s="29" t="s">
        <v>1406</v>
      </c>
      <c r="F159" s="187" t="s">
        <v>1342</v>
      </c>
    </row>
    <row r="160" spans="1:12" x14ac:dyDescent="0.3">
      <c r="A160" s="29" t="s">
        <v>1407</v>
      </c>
      <c r="B160" s="29" t="s">
        <v>322</v>
      </c>
      <c r="C160" s="29" t="s">
        <v>1408</v>
      </c>
      <c r="F160" s="29" t="b">
        <v>1</v>
      </c>
      <c r="G160" s="29" t="s">
        <v>1542</v>
      </c>
    </row>
    <row r="161" spans="1:12" x14ac:dyDescent="0.3">
      <c r="A161" s="29" t="s">
        <v>1335</v>
      </c>
      <c r="B161" s="29" t="s">
        <v>338</v>
      </c>
      <c r="C161" s="29" t="s">
        <v>1410</v>
      </c>
      <c r="G161" s="29" t="s">
        <v>1543</v>
      </c>
    </row>
    <row r="162" spans="1:12" x14ac:dyDescent="0.3">
      <c r="A162" s="29" t="s">
        <v>1335</v>
      </c>
      <c r="B162" s="29" t="s">
        <v>339</v>
      </c>
      <c r="C162" s="29" t="s">
        <v>1412</v>
      </c>
      <c r="G162" s="29" t="s">
        <v>1544</v>
      </c>
    </row>
    <row r="163" spans="1:12" x14ac:dyDescent="0.3">
      <c r="A163" s="193" t="s">
        <v>1366</v>
      </c>
      <c r="B163" s="193" t="s">
        <v>813</v>
      </c>
      <c r="C163" s="194" t="s">
        <v>1528</v>
      </c>
      <c r="D163" s="194"/>
      <c r="E163" s="194"/>
      <c r="F163" s="194"/>
      <c r="G163" s="193"/>
      <c r="H163" s="194"/>
      <c r="I163" s="194"/>
      <c r="J163" s="194"/>
      <c r="K163" s="194"/>
      <c r="L163" s="194"/>
    </row>
    <row r="164" spans="1:12" x14ac:dyDescent="0.3">
      <c r="A164" s="196" t="s">
        <v>1332</v>
      </c>
      <c r="B164" s="196" t="s">
        <v>835</v>
      </c>
      <c r="C164" s="197" t="s">
        <v>1545</v>
      </c>
      <c r="D164" s="197"/>
      <c r="E164" s="197"/>
      <c r="F164" s="197"/>
      <c r="G164" s="196" t="s">
        <v>1546</v>
      </c>
      <c r="H164" s="197"/>
      <c r="I164" s="197"/>
      <c r="J164" s="197"/>
      <c r="K164" s="197"/>
      <c r="L164" s="197"/>
    </row>
    <row r="165" spans="1:12" s="199" customFormat="1" x14ac:dyDescent="0.3">
      <c r="A165" s="198" t="s">
        <v>1547</v>
      </c>
      <c r="B165" s="198" t="s">
        <v>340</v>
      </c>
      <c r="C165" s="199" t="s">
        <v>1548</v>
      </c>
      <c r="E165" s="199" t="s">
        <v>1549</v>
      </c>
      <c r="F165" s="199" t="s">
        <v>1342</v>
      </c>
      <c r="G165" s="198"/>
      <c r="K165" s="199" t="b">
        <v>1</v>
      </c>
    </row>
    <row r="166" spans="1:12" x14ac:dyDescent="0.3">
      <c r="A166" s="187" t="s">
        <v>1382</v>
      </c>
      <c r="B166" s="187" t="s">
        <v>341</v>
      </c>
      <c r="C166" s="187" t="s">
        <v>1550</v>
      </c>
      <c r="D166" s="187"/>
      <c r="E166" s="187" t="s">
        <v>1551</v>
      </c>
      <c r="F166" s="187" t="s">
        <v>1342</v>
      </c>
      <c r="G166" s="187" t="s">
        <v>1552</v>
      </c>
      <c r="K166" s="29" t="b">
        <v>1</v>
      </c>
    </row>
    <row r="167" spans="1:12" x14ac:dyDescent="0.3">
      <c r="A167" s="187" t="s">
        <v>1382</v>
      </c>
      <c r="B167" s="187" t="s">
        <v>342</v>
      </c>
      <c r="C167" s="187" t="s">
        <v>1553</v>
      </c>
      <c r="D167" s="187"/>
      <c r="E167" s="187" t="s">
        <v>1386</v>
      </c>
      <c r="G167" s="187"/>
      <c r="H167" s="187"/>
      <c r="K167" s="187" t="s">
        <v>1349</v>
      </c>
    </row>
    <row r="168" spans="1:12" x14ac:dyDescent="0.3">
      <c r="A168" s="187" t="s">
        <v>1388</v>
      </c>
      <c r="B168" s="187" t="s">
        <v>343</v>
      </c>
      <c r="C168" s="187"/>
      <c r="D168" s="187"/>
      <c r="E168" s="187"/>
      <c r="G168" s="187"/>
      <c r="H168" s="187"/>
      <c r="I168" s="29" t="s">
        <v>1554</v>
      </c>
      <c r="K168" s="187"/>
    </row>
    <row r="169" spans="1:12" x14ac:dyDescent="0.3">
      <c r="A169" s="187" t="s">
        <v>1369</v>
      </c>
      <c r="B169" s="187" t="s">
        <v>344</v>
      </c>
      <c r="C169" s="187" t="s">
        <v>1555</v>
      </c>
      <c r="D169" s="187" t="s">
        <v>1391</v>
      </c>
      <c r="E169" s="187"/>
      <c r="G169" s="187"/>
      <c r="H169" s="187"/>
      <c r="K169" s="187"/>
    </row>
    <row r="170" spans="1:12" x14ac:dyDescent="0.3">
      <c r="A170" s="187" t="s">
        <v>1388</v>
      </c>
      <c r="B170" s="187" t="s">
        <v>345</v>
      </c>
      <c r="C170" s="187"/>
      <c r="D170" s="187"/>
      <c r="E170" s="187"/>
      <c r="H170" s="187"/>
      <c r="I170" s="29" t="s">
        <v>1556</v>
      </c>
      <c r="K170" s="187"/>
    </row>
    <row r="171" spans="1:12" x14ac:dyDescent="0.3">
      <c r="A171" s="187" t="s">
        <v>1388</v>
      </c>
      <c r="B171" s="187" t="s">
        <v>346</v>
      </c>
      <c r="C171" s="187"/>
      <c r="D171" s="187"/>
      <c r="E171" s="187"/>
      <c r="H171" s="187"/>
      <c r="I171" s="29" t="s">
        <v>1557</v>
      </c>
      <c r="K171" s="187"/>
    </row>
    <row r="172" spans="1:12" x14ac:dyDescent="0.3">
      <c r="A172" s="187" t="s">
        <v>1388</v>
      </c>
      <c r="B172" s="187" t="s">
        <v>347</v>
      </c>
      <c r="C172" s="187"/>
      <c r="D172" s="187"/>
      <c r="E172" s="187"/>
      <c r="H172" s="187"/>
      <c r="I172" s="29" t="s">
        <v>1558</v>
      </c>
      <c r="K172" s="187"/>
    </row>
    <row r="173" spans="1:12" x14ac:dyDescent="0.3">
      <c r="A173" s="187" t="s">
        <v>1335</v>
      </c>
      <c r="B173" s="187" t="s">
        <v>348</v>
      </c>
      <c r="C173" s="187" t="s">
        <v>1559</v>
      </c>
      <c r="D173" s="187"/>
      <c r="E173" s="187"/>
      <c r="G173" s="29" t="s">
        <v>1560</v>
      </c>
      <c r="H173" s="187"/>
      <c r="K173" s="187" t="b">
        <v>1</v>
      </c>
    </row>
    <row r="174" spans="1:12" x14ac:dyDescent="0.3">
      <c r="A174" s="29" t="s">
        <v>1397</v>
      </c>
      <c r="B174" s="29" t="s">
        <v>349</v>
      </c>
      <c r="C174" s="29" t="s">
        <v>1467</v>
      </c>
      <c r="F174" s="187" t="s">
        <v>1342</v>
      </c>
      <c r="I174" s="29" t="s">
        <v>4</v>
      </c>
    </row>
    <row r="175" spans="1:12" x14ac:dyDescent="0.3">
      <c r="A175" s="29" t="s">
        <v>1399</v>
      </c>
      <c r="B175" s="29" t="s">
        <v>1561</v>
      </c>
      <c r="C175" s="29" t="s">
        <v>1428</v>
      </c>
      <c r="F175" s="187" t="s">
        <v>1342</v>
      </c>
      <c r="G175" s="29" t="s">
        <v>1562</v>
      </c>
    </row>
    <row r="176" spans="1:12" x14ac:dyDescent="0.3">
      <c r="A176" s="29" t="s">
        <v>1403</v>
      </c>
      <c r="B176" s="29" t="s">
        <v>351</v>
      </c>
      <c r="C176" s="29" t="s">
        <v>1404</v>
      </c>
      <c r="F176" s="187" t="s">
        <v>1342</v>
      </c>
      <c r="G176" s="29" t="s">
        <v>1563</v>
      </c>
    </row>
    <row r="177" spans="1:12" x14ac:dyDescent="0.3">
      <c r="A177" s="29" t="s">
        <v>1379</v>
      </c>
      <c r="B177" s="29" t="s">
        <v>352</v>
      </c>
      <c r="C177" s="29" t="s">
        <v>1406</v>
      </c>
      <c r="F177" s="187" t="s">
        <v>1342</v>
      </c>
    </row>
    <row r="178" spans="1:12" x14ac:dyDescent="0.3">
      <c r="A178" s="29" t="s">
        <v>1407</v>
      </c>
      <c r="B178" s="29" t="s">
        <v>353</v>
      </c>
      <c r="C178" s="29" t="s">
        <v>1408</v>
      </c>
      <c r="F178" s="29" t="b">
        <v>1</v>
      </c>
      <c r="G178" s="29" t="s">
        <v>1564</v>
      </c>
    </row>
    <row r="179" spans="1:12" x14ac:dyDescent="0.3">
      <c r="A179" s="29" t="s">
        <v>1335</v>
      </c>
      <c r="B179" s="29" t="s">
        <v>369</v>
      </c>
      <c r="C179" s="29" t="s">
        <v>1410</v>
      </c>
      <c r="G179" s="29" t="s">
        <v>1565</v>
      </c>
    </row>
    <row r="180" spans="1:12" x14ac:dyDescent="0.3">
      <c r="A180" s="29" t="s">
        <v>1335</v>
      </c>
      <c r="B180" s="29" t="s">
        <v>370</v>
      </c>
      <c r="C180" s="29" t="s">
        <v>1412</v>
      </c>
      <c r="G180" s="29" t="s">
        <v>1566</v>
      </c>
    </row>
    <row r="181" spans="1:12" x14ac:dyDescent="0.3">
      <c r="A181" s="196" t="s">
        <v>1366</v>
      </c>
      <c r="B181" s="196" t="s">
        <v>835</v>
      </c>
      <c r="C181" s="197" t="s">
        <v>1545</v>
      </c>
      <c r="D181" s="197"/>
      <c r="E181" s="197"/>
      <c r="F181" s="197"/>
      <c r="G181" s="196"/>
      <c r="H181" s="197"/>
      <c r="I181" s="197"/>
      <c r="J181" s="197"/>
      <c r="K181" s="197"/>
      <c r="L181" s="197"/>
    </row>
    <row r="182" spans="1:12" x14ac:dyDescent="0.3">
      <c r="A182" s="196" t="s">
        <v>1332</v>
      </c>
      <c r="B182" s="196" t="s">
        <v>804</v>
      </c>
      <c r="C182" s="197" t="s">
        <v>1567</v>
      </c>
      <c r="D182" s="197"/>
      <c r="E182" s="197"/>
      <c r="F182" s="197"/>
      <c r="G182" s="196" t="s">
        <v>1568</v>
      </c>
      <c r="H182" s="197"/>
      <c r="I182" s="197"/>
      <c r="J182" s="197"/>
      <c r="K182" s="197"/>
      <c r="L182" s="197"/>
    </row>
    <row r="183" spans="1:12" s="199" customFormat="1" x14ac:dyDescent="0.3">
      <c r="A183" s="198" t="s">
        <v>1547</v>
      </c>
      <c r="B183" s="187" t="s">
        <v>371</v>
      </c>
      <c r="C183" s="199" t="s">
        <v>1569</v>
      </c>
      <c r="E183" s="199" t="s">
        <v>1549</v>
      </c>
      <c r="F183" s="199" t="s">
        <v>1342</v>
      </c>
      <c r="G183" s="198"/>
      <c r="K183" s="199" t="b">
        <v>1</v>
      </c>
    </row>
    <row r="184" spans="1:12" x14ac:dyDescent="0.3">
      <c r="A184" s="187" t="s">
        <v>1382</v>
      </c>
      <c r="B184" s="187" t="s">
        <v>372</v>
      </c>
      <c r="C184" s="187" t="s">
        <v>1570</v>
      </c>
      <c r="D184" s="187"/>
      <c r="E184" s="187" t="s">
        <v>1571</v>
      </c>
      <c r="F184" s="187" t="s">
        <v>1342</v>
      </c>
      <c r="G184" s="29" t="s">
        <v>1572</v>
      </c>
      <c r="K184" s="29" t="b">
        <v>1</v>
      </c>
    </row>
    <row r="185" spans="1:12" x14ac:dyDescent="0.3">
      <c r="A185" s="187" t="s">
        <v>1382</v>
      </c>
      <c r="B185" s="187" t="s">
        <v>373</v>
      </c>
      <c r="C185" s="187" t="s">
        <v>1553</v>
      </c>
      <c r="D185" s="187"/>
      <c r="E185" s="187" t="s">
        <v>1386</v>
      </c>
      <c r="G185" s="187"/>
      <c r="H185" s="187"/>
      <c r="K185" s="187" t="s">
        <v>1349</v>
      </c>
    </row>
    <row r="186" spans="1:12" x14ac:dyDescent="0.3">
      <c r="A186" s="187" t="s">
        <v>1388</v>
      </c>
      <c r="B186" s="187" t="s">
        <v>374</v>
      </c>
      <c r="C186" s="187"/>
      <c r="D186" s="187"/>
      <c r="E186" s="187"/>
      <c r="G186" s="187"/>
      <c r="H186" s="187"/>
      <c r="I186" s="29" t="s">
        <v>1573</v>
      </c>
      <c r="K186" s="187"/>
    </row>
    <row r="187" spans="1:12" x14ac:dyDescent="0.3">
      <c r="A187" s="187" t="s">
        <v>1369</v>
      </c>
      <c r="B187" s="187" t="s">
        <v>375</v>
      </c>
      <c r="C187" s="187" t="s">
        <v>1574</v>
      </c>
      <c r="D187" s="187" t="s">
        <v>1391</v>
      </c>
      <c r="E187" s="187"/>
      <c r="G187" s="187"/>
      <c r="H187" s="187"/>
      <c r="K187" s="187"/>
    </row>
    <row r="188" spans="1:12" x14ac:dyDescent="0.3">
      <c r="A188" s="187" t="s">
        <v>1388</v>
      </c>
      <c r="B188" s="187" t="s">
        <v>376</v>
      </c>
      <c r="C188" s="187"/>
      <c r="D188" s="187"/>
      <c r="E188" s="187"/>
      <c r="H188" s="187"/>
      <c r="I188" s="29" t="s">
        <v>1575</v>
      </c>
      <c r="K188" s="187"/>
    </row>
    <row r="189" spans="1:12" x14ac:dyDescent="0.3">
      <c r="A189" s="187" t="s">
        <v>1388</v>
      </c>
      <c r="B189" s="187" t="s">
        <v>377</v>
      </c>
      <c r="C189" s="187"/>
      <c r="D189" s="187"/>
      <c r="E189" s="187"/>
      <c r="H189" s="187"/>
      <c r="I189" s="29" t="s">
        <v>1576</v>
      </c>
      <c r="K189" s="187"/>
    </row>
    <row r="190" spans="1:12" x14ac:dyDescent="0.3">
      <c r="A190" s="187" t="s">
        <v>1388</v>
      </c>
      <c r="B190" s="187" t="s">
        <v>378</v>
      </c>
      <c r="C190" s="187"/>
      <c r="D190" s="187"/>
      <c r="E190" s="187"/>
      <c r="H190" s="187"/>
      <c r="I190" s="29" t="s">
        <v>1577</v>
      </c>
      <c r="K190" s="187"/>
    </row>
    <row r="191" spans="1:12" x14ac:dyDescent="0.3">
      <c r="A191" s="187" t="s">
        <v>1335</v>
      </c>
      <c r="B191" s="187" t="s">
        <v>348</v>
      </c>
      <c r="C191" s="187" t="s">
        <v>1578</v>
      </c>
      <c r="D191" s="187"/>
      <c r="E191" s="187"/>
      <c r="G191" s="29" t="s">
        <v>1579</v>
      </c>
      <c r="H191" s="187"/>
      <c r="K191" s="187" t="b">
        <v>1</v>
      </c>
    </row>
    <row r="192" spans="1:12" x14ac:dyDescent="0.3">
      <c r="A192" s="29" t="s">
        <v>1397</v>
      </c>
      <c r="B192" s="29" t="s">
        <v>380</v>
      </c>
      <c r="C192" s="29" t="s">
        <v>1467</v>
      </c>
      <c r="F192" s="187" t="s">
        <v>1342</v>
      </c>
    </row>
    <row r="193" spans="1:12" x14ac:dyDescent="0.3">
      <c r="A193" s="29" t="s">
        <v>1399</v>
      </c>
      <c r="B193" s="29" t="s">
        <v>1580</v>
      </c>
      <c r="C193" s="29" t="s">
        <v>1428</v>
      </c>
      <c r="F193" s="187" t="s">
        <v>1342</v>
      </c>
      <c r="G193" s="29" t="s">
        <v>1581</v>
      </c>
    </row>
    <row r="194" spans="1:12" x14ac:dyDescent="0.3">
      <c r="A194" s="29" t="s">
        <v>1403</v>
      </c>
      <c r="B194" s="29" t="s">
        <v>382</v>
      </c>
      <c r="C194" s="29" t="s">
        <v>1404</v>
      </c>
      <c r="F194" s="187" t="s">
        <v>1342</v>
      </c>
      <c r="G194" s="29" t="s">
        <v>1582</v>
      </c>
    </row>
    <row r="195" spans="1:12" x14ac:dyDescent="0.3">
      <c r="A195" s="29" t="s">
        <v>1379</v>
      </c>
      <c r="B195" s="29" t="s">
        <v>383</v>
      </c>
      <c r="C195" s="29" t="s">
        <v>1406</v>
      </c>
      <c r="F195" s="187" t="s">
        <v>1342</v>
      </c>
    </row>
    <row r="196" spans="1:12" x14ac:dyDescent="0.3">
      <c r="A196" s="29" t="s">
        <v>1407</v>
      </c>
      <c r="B196" s="29" t="s">
        <v>384</v>
      </c>
      <c r="C196" s="29" t="s">
        <v>1408</v>
      </c>
      <c r="F196" s="29" t="b">
        <v>1</v>
      </c>
      <c r="G196" s="29" t="s">
        <v>1583</v>
      </c>
    </row>
    <row r="197" spans="1:12" x14ac:dyDescent="0.3">
      <c r="A197" s="29" t="s">
        <v>1335</v>
      </c>
      <c r="B197" s="29" t="s">
        <v>400</v>
      </c>
      <c r="C197" s="29" t="s">
        <v>1410</v>
      </c>
      <c r="G197" s="29" t="s">
        <v>1584</v>
      </c>
    </row>
    <row r="198" spans="1:12" x14ac:dyDescent="0.3">
      <c r="A198" s="29" t="s">
        <v>1335</v>
      </c>
      <c r="B198" s="29" t="s">
        <v>401</v>
      </c>
      <c r="C198" s="29" t="s">
        <v>1412</v>
      </c>
      <c r="G198" s="29" t="s">
        <v>1585</v>
      </c>
    </row>
    <row r="199" spans="1:12" x14ac:dyDescent="0.3">
      <c r="A199" s="196" t="s">
        <v>1366</v>
      </c>
      <c r="B199" s="196" t="s">
        <v>804</v>
      </c>
      <c r="C199" s="197" t="s">
        <v>1567</v>
      </c>
      <c r="D199" s="197"/>
      <c r="E199" s="197"/>
      <c r="F199" s="197"/>
      <c r="G199" s="196"/>
      <c r="H199" s="197"/>
      <c r="I199" s="197"/>
      <c r="J199" s="197"/>
      <c r="K199" s="197"/>
      <c r="L199" s="197"/>
    </row>
    <row r="200" spans="1:12" x14ac:dyDescent="0.3">
      <c r="A200" s="196" t="s">
        <v>1332</v>
      </c>
      <c r="B200" s="196" t="s">
        <v>823</v>
      </c>
      <c r="C200" s="197" t="s">
        <v>1586</v>
      </c>
      <c r="D200" s="197"/>
      <c r="E200" s="197"/>
      <c r="F200" s="197"/>
      <c r="G200" s="196" t="s">
        <v>1587</v>
      </c>
      <c r="H200" s="197"/>
      <c r="I200" s="197"/>
      <c r="J200" s="197"/>
      <c r="K200" s="197"/>
      <c r="L200" s="197"/>
    </row>
    <row r="201" spans="1:12" s="199" customFormat="1" x14ac:dyDescent="0.3">
      <c r="A201" s="198" t="s">
        <v>1547</v>
      </c>
      <c r="B201" s="198" t="s">
        <v>402</v>
      </c>
      <c r="C201" s="199" t="s">
        <v>1588</v>
      </c>
      <c r="E201" s="199" t="s">
        <v>1549</v>
      </c>
      <c r="F201" s="199" t="s">
        <v>1342</v>
      </c>
      <c r="G201" s="198"/>
      <c r="K201" s="199" t="b">
        <v>1</v>
      </c>
    </row>
    <row r="202" spans="1:12" x14ac:dyDescent="0.3">
      <c r="A202" s="187" t="s">
        <v>1382</v>
      </c>
      <c r="B202" s="187" t="s">
        <v>403</v>
      </c>
      <c r="C202" s="187" t="s">
        <v>1589</v>
      </c>
      <c r="D202" s="187"/>
      <c r="E202" s="187" t="s">
        <v>1590</v>
      </c>
      <c r="F202" s="187"/>
      <c r="G202" s="29" t="s">
        <v>1591</v>
      </c>
      <c r="K202" s="29" t="b">
        <v>1</v>
      </c>
    </row>
    <row r="203" spans="1:12" x14ac:dyDescent="0.3">
      <c r="A203" s="187" t="s">
        <v>1382</v>
      </c>
      <c r="B203" s="187" t="s">
        <v>404</v>
      </c>
      <c r="C203" s="187" t="s">
        <v>1553</v>
      </c>
      <c r="D203" s="187"/>
      <c r="E203" s="187" t="s">
        <v>1386</v>
      </c>
      <c r="G203" s="187"/>
      <c r="H203" s="187"/>
      <c r="K203" s="187" t="s">
        <v>1349</v>
      </c>
    </row>
    <row r="204" spans="1:12" x14ac:dyDescent="0.3">
      <c r="A204" s="187" t="s">
        <v>1388</v>
      </c>
      <c r="B204" s="187" t="s">
        <v>405</v>
      </c>
      <c r="C204" s="187"/>
      <c r="D204" s="187"/>
      <c r="E204" s="187"/>
      <c r="G204" s="187"/>
      <c r="H204" s="187"/>
      <c r="I204" s="29" t="s">
        <v>1592</v>
      </c>
      <c r="K204" s="187"/>
    </row>
    <row r="205" spans="1:12" x14ac:dyDescent="0.3">
      <c r="A205" s="187" t="s">
        <v>1369</v>
      </c>
      <c r="B205" s="187" t="s">
        <v>406</v>
      </c>
      <c r="C205" s="187" t="s">
        <v>1593</v>
      </c>
      <c r="D205" s="187" t="s">
        <v>1391</v>
      </c>
      <c r="E205" s="187"/>
      <c r="G205" s="187"/>
      <c r="H205" s="187"/>
      <c r="K205" s="187"/>
    </row>
    <row r="206" spans="1:12" x14ac:dyDescent="0.3">
      <c r="A206" s="187" t="s">
        <v>1388</v>
      </c>
      <c r="B206" s="187" t="s">
        <v>407</v>
      </c>
      <c r="C206" s="187"/>
      <c r="D206" s="187"/>
      <c r="E206" s="187"/>
      <c r="H206" s="187"/>
      <c r="I206" s="29" t="s">
        <v>1594</v>
      </c>
      <c r="K206" s="187"/>
    </row>
    <row r="207" spans="1:12" x14ac:dyDescent="0.3">
      <c r="A207" s="187" t="s">
        <v>1388</v>
      </c>
      <c r="B207" s="187" t="s">
        <v>408</v>
      </c>
      <c r="C207" s="187"/>
      <c r="D207" s="187"/>
      <c r="E207" s="187"/>
      <c r="H207" s="187"/>
      <c r="I207" s="29" t="s">
        <v>1595</v>
      </c>
      <c r="K207" s="187"/>
    </row>
    <row r="208" spans="1:12" x14ac:dyDescent="0.3">
      <c r="A208" s="187" t="s">
        <v>1388</v>
      </c>
      <c r="B208" s="187" t="s">
        <v>409</v>
      </c>
      <c r="C208" s="187"/>
      <c r="D208" s="187"/>
      <c r="E208" s="187"/>
      <c r="H208" s="187"/>
      <c r="I208" s="29" t="s">
        <v>1596</v>
      </c>
      <c r="K208" s="187"/>
    </row>
    <row r="209" spans="1:12" x14ac:dyDescent="0.3">
      <c r="A209" s="187" t="s">
        <v>1335</v>
      </c>
      <c r="B209" s="187" t="s">
        <v>410</v>
      </c>
      <c r="C209" s="187" t="s">
        <v>1597</v>
      </c>
      <c r="D209" s="187"/>
      <c r="E209" s="187"/>
      <c r="G209" s="29" t="s">
        <v>1598</v>
      </c>
      <c r="H209" s="187"/>
      <c r="K209" s="187" t="b">
        <v>1</v>
      </c>
    </row>
    <row r="210" spans="1:12" x14ac:dyDescent="0.3">
      <c r="A210" s="29" t="s">
        <v>1397</v>
      </c>
      <c r="B210" s="29" t="s">
        <v>411</v>
      </c>
      <c r="C210" s="29" t="s">
        <v>1467</v>
      </c>
      <c r="F210" s="187" t="s">
        <v>1342</v>
      </c>
    </row>
    <row r="211" spans="1:12" x14ac:dyDescent="0.3">
      <c r="A211" s="29" t="s">
        <v>1399</v>
      </c>
      <c r="B211" s="29" t="s">
        <v>1599</v>
      </c>
      <c r="C211" s="29" t="s">
        <v>1428</v>
      </c>
      <c r="F211" s="187" t="s">
        <v>1342</v>
      </c>
      <c r="G211" s="29" t="s">
        <v>1600</v>
      </c>
    </row>
    <row r="212" spans="1:12" x14ac:dyDescent="0.3">
      <c r="A212" s="29" t="s">
        <v>1403</v>
      </c>
      <c r="B212" s="29" t="s">
        <v>413</v>
      </c>
      <c r="C212" s="29" t="s">
        <v>1404</v>
      </c>
      <c r="F212" s="187" t="s">
        <v>1342</v>
      </c>
      <c r="G212" s="29" t="s">
        <v>1601</v>
      </c>
    </row>
    <row r="213" spans="1:12" x14ac:dyDescent="0.3">
      <c r="A213" s="29" t="s">
        <v>1379</v>
      </c>
      <c r="B213" s="29" t="s">
        <v>414</v>
      </c>
      <c r="C213" s="29" t="s">
        <v>1406</v>
      </c>
      <c r="F213" s="187" t="s">
        <v>1342</v>
      </c>
    </row>
    <row r="214" spans="1:12" x14ac:dyDescent="0.3">
      <c r="A214" s="29" t="s">
        <v>1407</v>
      </c>
      <c r="B214" s="29" t="s">
        <v>415</v>
      </c>
      <c r="C214" s="29" t="s">
        <v>1408</v>
      </c>
      <c r="F214" s="29" t="b">
        <v>1</v>
      </c>
      <c r="G214" s="29" t="s">
        <v>1602</v>
      </c>
    </row>
    <row r="215" spans="1:12" x14ac:dyDescent="0.3">
      <c r="A215" s="29" t="s">
        <v>1335</v>
      </c>
      <c r="B215" s="29" t="s">
        <v>431</v>
      </c>
      <c r="C215" s="29" t="s">
        <v>1410</v>
      </c>
      <c r="G215" s="29" t="s">
        <v>1603</v>
      </c>
    </row>
    <row r="216" spans="1:12" x14ac:dyDescent="0.3">
      <c r="A216" s="29" t="s">
        <v>1335</v>
      </c>
      <c r="B216" s="29" t="s">
        <v>432</v>
      </c>
      <c r="C216" s="29" t="s">
        <v>1412</v>
      </c>
      <c r="G216" s="29" t="s">
        <v>1604</v>
      </c>
    </row>
    <row r="217" spans="1:12" x14ac:dyDescent="0.3">
      <c r="A217" s="196" t="s">
        <v>1366</v>
      </c>
      <c r="B217" s="196" t="s">
        <v>823</v>
      </c>
      <c r="C217" s="197" t="s">
        <v>1586</v>
      </c>
      <c r="D217" s="197"/>
      <c r="E217" s="197"/>
      <c r="F217" s="197"/>
      <c r="G217" s="196"/>
      <c r="H217" s="197"/>
      <c r="I217" s="197"/>
      <c r="J217" s="197"/>
      <c r="K217" s="197"/>
      <c r="L217" s="197"/>
    </row>
    <row r="218" spans="1:12" x14ac:dyDescent="0.3">
      <c r="A218" s="196" t="s">
        <v>1332</v>
      </c>
      <c r="B218" s="196" t="s">
        <v>838</v>
      </c>
      <c r="C218" s="197" t="s">
        <v>1605</v>
      </c>
      <c r="D218" s="197"/>
      <c r="E218" s="197"/>
      <c r="F218" s="197"/>
      <c r="G218" s="196" t="s">
        <v>1606</v>
      </c>
      <c r="H218" s="197"/>
      <c r="I218" s="197"/>
      <c r="J218" s="197"/>
      <c r="K218" s="197"/>
      <c r="L218" s="197"/>
    </row>
    <row r="219" spans="1:12" s="199" customFormat="1" x14ac:dyDescent="0.3">
      <c r="A219" s="198" t="s">
        <v>1547</v>
      </c>
      <c r="B219" s="198" t="s">
        <v>433</v>
      </c>
      <c r="C219" s="199" t="s">
        <v>1607</v>
      </c>
      <c r="E219" s="199" t="s">
        <v>1549</v>
      </c>
      <c r="F219" s="199" t="s">
        <v>1342</v>
      </c>
      <c r="G219" s="198"/>
      <c r="K219" s="199" t="b">
        <v>1</v>
      </c>
    </row>
    <row r="220" spans="1:12" x14ac:dyDescent="0.3">
      <c r="A220" s="187" t="s">
        <v>1382</v>
      </c>
      <c r="B220" s="187" t="s">
        <v>434</v>
      </c>
      <c r="C220" s="187" t="s">
        <v>1608</v>
      </c>
      <c r="D220" s="187"/>
      <c r="E220" s="187" t="s">
        <v>1609</v>
      </c>
      <c r="F220" s="187"/>
      <c r="G220" s="187" t="s">
        <v>1610</v>
      </c>
      <c r="H220" s="187" t="s">
        <v>1611</v>
      </c>
      <c r="K220" s="29" t="b">
        <v>1</v>
      </c>
    </row>
    <row r="221" spans="1:12" x14ac:dyDescent="0.3">
      <c r="A221" s="187" t="s">
        <v>1382</v>
      </c>
      <c r="B221" s="187" t="s">
        <v>435</v>
      </c>
      <c r="C221" s="187" t="s">
        <v>1553</v>
      </c>
      <c r="D221" s="187"/>
      <c r="E221" s="187" t="s">
        <v>1386</v>
      </c>
      <c r="G221" s="187"/>
      <c r="H221" s="187"/>
      <c r="K221" s="187" t="s">
        <v>1349</v>
      </c>
    </row>
    <row r="222" spans="1:12" x14ac:dyDescent="0.3">
      <c r="A222" s="187" t="s">
        <v>1388</v>
      </c>
      <c r="B222" s="187" t="s">
        <v>436</v>
      </c>
      <c r="C222" s="187"/>
      <c r="D222" s="187"/>
      <c r="E222" s="187"/>
      <c r="G222" s="187"/>
      <c r="H222" s="187"/>
      <c r="I222" s="29" t="s">
        <v>1612</v>
      </c>
      <c r="K222" s="187" t="s">
        <v>1349</v>
      </c>
    </row>
    <row r="223" spans="1:12" x14ac:dyDescent="0.3">
      <c r="A223" s="187" t="s">
        <v>1369</v>
      </c>
      <c r="B223" s="187" t="s">
        <v>437</v>
      </c>
      <c r="C223" s="187" t="s">
        <v>1613</v>
      </c>
      <c r="D223" s="187" t="s">
        <v>1391</v>
      </c>
      <c r="E223" s="187"/>
      <c r="G223" s="187"/>
      <c r="H223" s="187"/>
      <c r="K223" s="187"/>
    </row>
    <row r="224" spans="1:12" x14ac:dyDescent="0.3">
      <c r="A224" s="187" t="s">
        <v>1388</v>
      </c>
      <c r="B224" s="187" t="s">
        <v>438</v>
      </c>
      <c r="C224" s="187"/>
      <c r="D224" s="187"/>
      <c r="E224" s="187"/>
      <c r="H224" s="187"/>
      <c r="I224" s="29" t="s">
        <v>1614</v>
      </c>
      <c r="K224" s="187"/>
    </row>
    <row r="225" spans="1:12" x14ac:dyDescent="0.3">
      <c r="A225" s="187" t="s">
        <v>1388</v>
      </c>
      <c r="B225" s="187" t="s">
        <v>439</v>
      </c>
      <c r="C225" s="187"/>
      <c r="D225" s="187"/>
      <c r="E225" s="187"/>
      <c r="H225" s="187"/>
      <c r="I225" s="29" t="s">
        <v>1615</v>
      </c>
      <c r="K225" s="187"/>
    </row>
    <row r="226" spans="1:12" x14ac:dyDescent="0.3">
      <c r="A226" s="187" t="s">
        <v>1388</v>
      </c>
      <c r="B226" s="187" t="s">
        <v>440</v>
      </c>
      <c r="C226" s="187"/>
      <c r="D226" s="187"/>
      <c r="E226" s="187"/>
      <c r="H226" s="187"/>
      <c r="I226" s="29" t="s">
        <v>1616</v>
      </c>
      <c r="K226" s="187"/>
    </row>
    <row r="227" spans="1:12" x14ac:dyDescent="0.3">
      <c r="A227" s="187" t="s">
        <v>1335</v>
      </c>
      <c r="B227" s="187" t="s">
        <v>441</v>
      </c>
      <c r="C227" s="187" t="s">
        <v>1617</v>
      </c>
      <c r="D227" s="187"/>
      <c r="E227" s="187"/>
      <c r="G227" s="29" t="s">
        <v>1618</v>
      </c>
      <c r="H227" s="187"/>
      <c r="K227" s="187" t="b">
        <v>1</v>
      </c>
    </row>
    <row r="228" spans="1:12" x14ac:dyDescent="0.3">
      <c r="A228" s="29" t="s">
        <v>1397</v>
      </c>
      <c r="B228" s="29" t="s">
        <v>442</v>
      </c>
      <c r="C228" s="29" t="s">
        <v>1467</v>
      </c>
      <c r="F228" s="187" t="s">
        <v>1342</v>
      </c>
    </row>
    <row r="229" spans="1:12" x14ac:dyDescent="0.3">
      <c r="A229" s="29" t="s">
        <v>1399</v>
      </c>
      <c r="B229" s="29" t="s">
        <v>1619</v>
      </c>
      <c r="C229" s="29" t="s">
        <v>1428</v>
      </c>
      <c r="F229" s="187" t="s">
        <v>1342</v>
      </c>
      <c r="G229" s="29" t="s">
        <v>1620</v>
      </c>
    </row>
    <row r="230" spans="1:12" x14ac:dyDescent="0.3">
      <c r="A230" s="29" t="s">
        <v>1403</v>
      </c>
      <c r="B230" s="29" t="s">
        <v>444</v>
      </c>
      <c r="C230" s="29" t="s">
        <v>1404</v>
      </c>
      <c r="F230" s="187" t="s">
        <v>1342</v>
      </c>
      <c r="G230" s="29" t="s">
        <v>1621</v>
      </c>
    </row>
    <row r="231" spans="1:12" x14ac:dyDescent="0.3">
      <c r="A231" s="29" t="s">
        <v>1379</v>
      </c>
      <c r="B231" s="29" t="s">
        <v>445</v>
      </c>
      <c r="C231" s="29" t="s">
        <v>1406</v>
      </c>
      <c r="F231" s="187" t="s">
        <v>1342</v>
      </c>
    </row>
    <row r="232" spans="1:12" x14ac:dyDescent="0.3">
      <c r="A232" s="29" t="s">
        <v>1407</v>
      </c>
      <c r="B232" s="29" t="s">
        <v>446</v>
      </c>
      <c r="C232" s="29" t="s">
        <v>1408</v>
      </c>
      <c r="F232" s="29" t="b">
        <v>1</v>
      </c>
      <c r="G232" s="29" t="s">
        <v>1622</v>
      </c>
    </row>
    <row r="233" spans="1:12" x14ac:dyDescent="0.3">
      <c r="A233" s="29" t="s">
        <v>1335</v>
      </c>
      <c r="B233" s="29" t="s">
        <v>462</v>
      </c>
      <c r="C233" s="29" t="s">
        <v>1410</v>
      </c>
      <c r="G233" s="29" t="s">
        <v>1623</v>
      </c>
    </row>
    <row r="234" spans="1:12" x14ac:dyDescent="0.3">
      <c r="A234" s="29" t="s">
        <v>1335</v>
      </c>
      <c r="B234" s="29" t="s">
        <v>463</v>
      </c>
      <c r="C234" s="29" t="s">
        <v>1412</v>
      </c>
      <c r="G234" s="29" t="s">
        <v>1624</v>
      </c>
    </row>
    <row r="235" spans="1:12" x14ac:dyDescent="0.3">
      <c r="A235" s="196" t="s">
        <v>1366</v>
      </c>
      <c r="B235" s="196" t="s">
        <v>838</v>
      </c>
      <c r="C235" s="197" t="s">
        <v>1605</v>
      </c>
      <c r="D235" s="197"/>
      <c r="E235" s="197"/>
      <c r="F235" s="197"/>
      <c r="G235" s="196"/>
      <c r="H235" s="197"/>
      <c r="I235" s="197"/>
      <c r="J235" s="197"/>
      <c r="K235" s="197"/>
      <c r="L235" s="197"/>
    </row>
    <row r="236" spans="1:12" x14ac:dyDescent="0.3">
      <c r="A236" s="196" t="s">
        <v>1332</v>
      </c>
      <c r="B236" s="196" t="s">
        <v>839</v>
      </c>
      <c r="C236" s="197" t="s">
        <v>1625</v>
      </c>
      <c r="D236" s="197"/>
      <c r="E236" s="197"/>
      <c r="F236" s="197"/>
      <c r="G236" s="196" t="s">
        <v>1626</v>
      </c>
      <c r="H236" s="197"/>
      <c r="I236" s="197"/>
      <c r="J236" s="197"/>
      <c r="K236" s="197"/>
      <c r="L236" s="197"/>
    </row>
    <row r="237" spans="1:12" s="199" customFormat="1" x14ac:dyDescent="0.3">
      <c r="A237" s="198" t="s">
        <v>1547</v>
      </c>
      <c r="B237" s="198" t="s">
        <v>464</v>
      </c>
      <c r="C237" s="199" t="s">
        <v>1627</v>
      </c>
      <c r="E237" s="199" t="s">
        <v>1549</v>
      </c>
      <c r="F237" s="199" t="s">
        <v>1342</v>
      </c>
      <c r="G237" s="198"/>
      <c r="K237" s="199" t="b">
        <v>1</v>
      </c>
    </row>
    <row r="238" spans="1:12" x14ac:dyDescent="0.3">
      <c r="A238" s="187" t="s">
        <v>1382</v>
      </c>
      <c r="B238" s="187" t="s">
        <v>465</v>
      </c>
      <c r="C238" s="187" t="s">
        <v>1628</v>
      </c>
      <c r="D238" s="187"/>
      <c r="E238" s="187" t="s">
        <v>1629</v>
      </c>
      <c r="G238" s="187" t="s">
        <v>1630</v>
      </c>
      <c r="H238" s="187" t="s">
        <v>1611</v>
      </c>
      <c r="K238" s="187" t="s">
        <v>1349</v>
      </c>
    </row>
    <row r="239" spans="1:12" x14ac:dyDescent="0.3">
      <c r="A239" s="187" t="s">
        <v>1382</v>
      </c>
      <c r="B239" s="187" t="s">
        <v>466</v>
      </c>
      <c r="C239" s="187" t="s">
        <v>1553</v>
      </c>
      <c r="D239" s="187"/>
      <c r="E239" s="187" t="s">
        <v>1386</v>
      </c>
      <c r="G239" s="187"/>
      <c r="H239" s="187"/>
      <c r="K239" s="187" t="s">
        <v>1349</v>
      </c>
    </row>
    <row r="240" spans="1:12" x14ac:dyDescent="0.3">
      <c r="A240" s="187" t="s">
        <v>1388</v>
      </c>
      <c r="B240" s="187" t="s">
        <v>467</v>
      </c>
      <c r="C240" s="187"/>
      <c r="D240" s="187"/>
      <c r="E240" s="187"/>
      <c r="G240" s="187"/>
      <c r="H240" s="187"/>
      <c r="I240" s="29" t="s">
        <v>1631</v>
      </c>
      <c r="K240" s="187"/>
    </row>
    <row r="241" spans="1:12" x14ac:dyDescent="0.3">
      <c r="A241" s="187" t="s">
        <v>1369</v>
      </c>
      <c r="B241" s="187" t="s">
        <v>468</v>
      </c>
      <c r="C241" s="187" t="s">
        <v>1632</v>
      </c>
      <c r="D241" s="187" t="s">
        <v>1391</v>
      </c>
      <c r="E241" s="187"/>
      <c r="G241" s="187"/>
      <c r="H241" s="187"/>
      <c r="K241" s="187"/>
    </row>
    <row r="242" spans="1:12" x14ac:dyDescent="0.3">
      <c r="A242" s="187" t="s">
        <v>1388</v>
      </c>
      <c r="B242" s="187" t="s">
        <v>469</v>
      </c>
      <c r="C242" s="187"/>
      <c r="D242" s="187"/>
      <c r="E242" s="187"/>
      <c r="H242" s="187"/>
      <c r="I242" s="29" t="s">
        <v>1633</v>
      </c>
      <c r="K242" s="187"/>
    </row>
    <row r="243" spans="1:12" x14ac:dyDescent="0.3">
      <c r="A243" s="187" t="s">
        <v>1388</v>
      </c>
      <c r="B243" s="187" t="s">
        <v>470</v>
      </c>
      <c r="C243" s="187"/>
      <c r="D243" s="187"/>
      <c r="E243" s="187"/>
      <c r="H243" s="187"/>
      <c r="I243" s="29" t="s">
        <v>1634</v>
      </c>
      <c r="K243" s="187"/>
    </row>
    <row r="244" spans="1:12" x14ac:dyDescent="0.3">
      <c r="A244" s="187" t="s">
        <v>1388</v>
      </c>
      <c r="B244" s="187" t="s">
        <v>471</v>
      </c>
      <c r="C244" s="187"/>
      <c r="D244" s="187"/>
      <c r="E244" s="187"/>
      <c r="H244" s="187"/>
      <c r="I244" s="29" t="s">
        <v>1635</v>
      </c>
      <c r="K244" s="187"/>
    </row>
    <row r="245" spans="1:12" x14ac:dyDescent="0.3">
      <c r="A245" s="187" t="s">
        <v>1335</v>
      </c>
      <c r="B245" s="187" t="s">
        <v>472</v>
      </c>
      <c r="C245" s="187" t="s">
        <v>1636</v>
      </c>
      <c r="D245" s="187"/>
      <c r="E245" s="187"/>
      <c r="G245" s="29" t="s">
        <v>1637</v>
      </c>
      <c r="H245" s="187"/>
      <c r="K245" s="187" t="b">
        <v>1</v>
      </c>
    </row>
    <row r="246" spans="1:12" x14ac:dyDescent="0.3">
      <c r="A246" s="29" t="s">
        <v>1397</v>
      </c>
      <c r="B246" s="29" t="s">
        <v>473</v>
      </c>
      <c r="C246" s="29" t="s">
        <v>1467</v>
      </c>
      <c r="F246" s="187" t="s">
        <v>1342</v>
      </c>
    </row>
    <row r="247" spans="1:12" x14ac:dyDescent="0.3">
      <c r="A247" s="29" t="s">
        <v>1399</v>
      </c>
      <c r="B247" s="29" t="s">
        <v>1638</v>
      </c>
      <c r="C247" s="29" t="s">
        <v>1428</v>
      </c>
      <c r="F247" s="187" t="s">
        <v>1342</v>
      </c>
      <c r="G247" s="29" t="s">
        <v>1639</v>
      </c>
    </row>
    <row r="248" spans="1:12" x14ac:dyDescent="0.3">
      <c r="A248" s="29" t="s">
        <v>1403</v>
      </c>
      <c r="B248" s="29" t="s">
        <v>475</v>
      </c>
      <c r="C248" s="29" t="s">
        <v>1404</v>
      </c>
      <c r="F248" s="187" t="s">
        <v>1342</v>
      </c>
      <c r="G248" s="29" t="s">
        <v>1640</v>
      </c>
    </row>
    <row r="249" spans="1:12" x14ac:dyDescent="0.3">
      <c r="A249" s="29" t="s">
        <v>1379</v>
      </c>
      <c r="B249" s="29" t="s">
        <v>476</v>
      </c>
      <c r="C249" s="29" t="s">
        <v>1406</v>
      </c>
      <c r="F249" s="187" t="s">
        <v>1342</v>
      </c>
    </row>
    <row r="250" spans="1:12" x14ac:dyDescent="0.3">
      <c r="A250" s="29" t="s">
        <v>1407</v>
      </c>
      <c r="B250" s="29" t="s">
        <v>477</v>
      </c>
      <c r="C250" s="29" t="s">
        <v>1408</v>
      </c>
      <c r="F250" s="29" t="b">
        <v>1</v>
      </c>
      <c r="G250" s="29" t="s">
        <v>1641</v>
      </c>
    </row>
    <row r="251" spans="1:12" x14ac:dyDescent="0.3">
      <c r="A251" s="29" t="s">
        <v>1335</v>
      </c>
      <c r="B251" s="29" t="s">
        <v>493</v>
      </c>
      <c r="C251" s="29" t="s">
        <v>1410</v>
      </c>
      <c r="G251" s="29" t="s">
        <v>1642</v>
      </c>
    </row>
    <row r="252" spans="1:12" x14ac:dyDescent="0.3">
      <c r="A252" s="29" t="s">
        <v>1335</v>
      </c>
      <c r="B252" s="29" t="s">
        <v>494</v>
      </c>
      <c r="C252" s="29" t="s">
        <v>1412</v>
      </c>
      <c r="G252" s="29" t="s">
        <v>1643</v>
      </c>
    </row>
    <row r="253" spans="1:12" x14ac:dyDescent="0.3">
      <c r="A253" s="196" t="s">
        <v>1366</v>
      </c>
      <c r="B253" s="196" t="s">
        <v>839</v>
      </c>
      <c r="C253" s="197" t="s">
        <v>1625</v>
      </c>
      <c r="D253" s="197"/>
      <c r="E253" s="197"/>
      <c r="F253" s="197"/>
      <c r="G253" s="196"/>
      <c r="H253" s="197"/>
      <c r="I253" s="197"/>
      <c r="J253" s="197"/>
      <c r="K253" s="197"/>
      <c r="L253" s="197"/>
    </row>
    <row r="254" spans="1:12" x14ac:dyDescent="0.3">
      <c r="A254" s="196" t="s">
        <v>1332</v>
      </c>
      <c r="B254" s="196" t="s">
        <v>816</v>
      </c>
      <c r="C254" s="197" t="s">
        <v>1644</v>
      </c>
      <c r="D254" s="197"/>
      <c r="E254" s="197"/>
      <c r="F254" s="197"/>
      <c r="G254" s="196" t="s">
        <v>1645</v>
      </c>
      <c r="H254" s="197"/>
      <c r="I254" s="197"/>
      <c r="J254" s="197"/>
      <c r="K254" s="197"/>
      <c r="L254" s="197"/>
    </row>
    <row r="255" spans="1:12" x14ac:dyDescent="0.3">
      <c r="A255" s="187" t="s">
        <v>1379</v>
      </c>
      <c r="B255" s="187" t="s">
        <v>495</v>
      </c>
      <c r="C255" s="187" t="s">
        <v>1646</v>
      </c>
      <c r="D255" s="187"/>
      <c r="E255" s="187" t="s">
        <v>1647</v>
      </c>
      <c r="F255" s="187" t="s">
        <v>1342</v>
      </c>
      <c r="K255" s="187" t="s">
        <v>1349</v>
      </c>
    </row>
    <row r="256" spans="1:12" x14ac:dyDescent="0.3">
      <c r="A256" s="187" t="s">
        <v>1382</v>
      </c>
      <c r="B256" s="187" t="s">
        <v>496</v>
      </c>
      <c r="C256" s="187" t="s">
        <v>1648</v>
      </c>
      <c r="D256" s="187"/>
      <c r="E256" s="187"/>
      <c r="G256" s="187" t="s">
        <v>1649</v>
      </c>
      <c r="H256" s="187"/>
      <c r="K256" s="29" t="b">
        <v>1</v>
      </c>
    </row>
    <row r="257" spans="1:12" x14ac:dyDescent="0.3">
      <c r="A257" s="187" t="s">
        <v>1382</v>
      </c>
      <c r="B257" s="187" t="s">
        <v>497</v>
      </c>
      <c r="C257" s="187" t="s">
        <v>1553</v>
      </c>
      <c r="D257" s="187"/>
      <c r="E257" s="187" t="s">
        <v>1386</v>
      </c>
      <c r="H257" s="187" t="s">
        <v>1387</v>
      </c>
      <c r="K257" s="187" t="s">
        <v>1349</v>
      </c>
    </row>
    <row r="258" spans="1:12" x14ac:dyDescent="0.3">
      <c r="A258" s="187" t="s">
        <v>1388</v>
      </c>
      <c r="B258" s="187" t="s">
        <v>498</v>
      </c>
      <c r="C258" s="187"/>
      <c r="D258" s="187"/>
      <c r="E258" s="187"/>
      <c r="H258" s="187"/>
      <c r="I258" s="29" t="s">
        <v>1650</v>
      </c>
      <c r="K258" s="187"/>
    </row>
    <row r="259" spans="1:12" x14ac:dyDescent="0.3">
      <c r="A259" s="187" t="s">
        <v>1369</v>
      </c>
      <c r="B259" s="187" t="s">
        <v>499</v>
      </c>
      <c r="C259" s="187" t="s">
        <v>1651</v>
      </c>
      <c r="D259" s="187" t="s">
        <v>1391</v>
      </c>
      <c r="E259" s="187"/>
      <c r="H259" s="187"/>
      <c r="K259" s="187"/>
    </row>
    <row r="260" spans="1:12" x14ac:dyDescent="0.3">
      <c r="A260" s="187" t="s">
        <v>1388</v>
      </c>
      <c r="B260" s="187" t="s">
        <v>500</v>
      </c>
      <c r="C260" s="187"/>
      <c r="D260" s="187"/>
      <c r="E260" s="187"/>
      <c r="H260" s="187"/>
      <c r="I260" s="29" t="s">
        <v>1652</v>
      </c>
      <c r="K260" s="187"/>
    </row>
    <row r="261" spans="1:12" x14ac:dyDescent="0.3">
      <c r="A261" s="187" t="s">
        <v>1388</v>
      </c>
      <c r="B261" s="187" t="s">
        <v>501</v>
      </c>
      <c r="C261" s="187"/>
      <c r="D261" s="187"/>
      <c r="E261" s="187"/>
      <c r="H261" s="187"/>
      <c r="I261" s="29" t="s">
        <v>1653</v>
      </c>
      <c r="K261" s="187"/>
    </row>
    <row r="262" spans="1:12" x14ac:dyDescent="0.3">
      <c r="A262" s="187" t="s">
        <v>1388</v>
      </c>
      <c r="B262" s="187" t="s">
        <v>502</v>
      </c>
      <c r="C262" s="187"/>
      <c r="D262" s="187"/>
      <c r="E262" s="187"/>
      <c r="H262" s="187"/>
      <c r="I262" s="29" t="s">
        <v>1654</v>
      </c>
      <c r="K262" s="187"/>
    </row>
    <row r="263" spans="1:12" x14ac:dyDescent="0.3">
      <c r="A263" s="187" t="s">
        <v>1335</v>
      </c>
      <c r="B263" s="187" t="s">
        <v>503</v>
      </c>
      <c r="C263" s="187" t="s">
        <v>1655</v>
      </c>
      <c r="D263" s="187"/>
      <c r="E263" s="187"/>
      <c r="G263" s="29" t="s">
        <v>1656</v>
      </c>
      <c r="H263" s="187"/>
      <c r="K263" s="187" t="b">
        <v>1</v>
      </c>
    </row>
    <row r="264" spans="1:12" x14ac:dyDescent="0.3">
      <c r="A264" s="29" t="s">
        <v>1397</v>
      </c>
      <c r="B264" s="29" t="s">
        <v>504</v>
      </c>
      <c r="C264" s="29" t="s">
        <v>1467</v>
      </c>
      <c r="F264" s="187" t="s">
        <v>1342</v>
      </c>
    </row>
    <row r="265" spans="1:12" x14ac:dyDescent="0.3">
      <c r="A265" s="29" t="s">
        <v>1399</v>
      </c>
      <c r="B265" s="29" t="s">
        <v>1657</v>
      </c>
      <c r="C265" s="29" t="s">
        <v>1428</v>
      </c>
      <c r="F265" s="187" t="s">
        <v>1342</v>
      </c>
      <c r="G265" s="29" t="s">
        <v>1658</v>
      </c>
    </row>
    <row r="266" spans="1:12" x14ac:dyDescent="0.3">
      <c r="A266" s="29" t="s">
        <v>1403</v>
      </c>
      <c r="B266" s="29" t="s">
        <v>506</v>
      </c>
      <c r="C266" s="29" t="s">
        <v>1404</v>
      </c>
      <c r="F266" s="187" t="s">
        <v>1342</v>
      </c>
      <c r="G266" s="29" t="s">
        <v>1659</v>
      </c>
    </row>
    <row r="267" spans="1:12" x14ac:dyDescent="0.3">
      <c r="A267" s="29" t="s">
        <v>1379</v>
      </c>
      <c r="B267" s="29" t="s">
        <v>507</v>
      </c>
      <c r="C267" s="29" t="s">
        <v>1406</v>
      </c>
      <c r="F267" s="187" t="s">
        <v>1342</v>
      </c>
    </row>
    <row r="268" spans="1:12" x14ac:dyDescent="0.3">
      <c r="A268" s="29" t="s">
        <v>1407</v>
      </c>
      <c r="B268" s="29" t="s">
        <v>508</v>
      </c>
      <c r="C268" s="29" t="s">
        <v>1408</v>
      </c>
      <c r="F268" s="29" t="b">
        <v>1</v>
      </c>
      <c r="G268" s="29" t="s">
        <v>1660</v>
      </c>
    </row>
    <row r="269" spans="1:12" x14ac:dyDescent="0.3">
      <c r="A269" s="29" t="s">
        <v>1335</v>
      </c>
      <c r="B269" s="29" t="s">
        <v>524</v>
      </c>
      <c r="C269" s="29" t="s">
        <v>1410</v>
      </c>
      <c r="G269" s="29" t="s">
        <v>1661</v>
      </c>
    </row>
    <row r="270" spans="1:12" x14ac:dyDescent="0.3">
      <c r="A270" s="29" t="s">
        <v>1335</v>
      </c>
      <c r="B270" s="29" t="s">
        <v>525</v>
      </c>
      <c r="C270" s="29" t="s">
        <v>1412</v>
      </c>
      <c r="G270" s="29" t="s">
        <v>1662</v>
      </c>
    </row>
    <row r="271" spans="1:12" x14ac:dyDescent="0.3">
      <c r="A271" s="196" t="s">
        <v>1366</v>
      </c>
      <c r="B271" s="196" t="s">
        <v>816</v>
      </c>
      <c r="C271" s="197" t="s">
        <v>1644</v>
      </c>
      <c r="D271" s="197"/>
      <c r="E271" s="197"/>
      <c r="F271" s="197"/>
      <c r="G271" s="196"/>
      <c r="H271" s="197"/>
      <c r="I271" s="197"/>
      <c r="J271" s="197"/>
      <c r="K271" s="197"/>
      <c r="L271" s="197"/>
    </row>
    <row r="272" spans="1:12" x14ac:dyDescent="0.3">
      <c r="A272" s="196" t="s">
        <v>1332</v>
      </c>
      <c r="B272" s="196" t="s">
        <v>812</v>
      </c>
      <c r="C272" s="197" t="s">
        <v>1663</v>
      </c>
      <c r="D272" s="197"/>
      <c r="E272" s="197"/>
      <c r="F272" s="197"/>
      <c r="G272" s="196" t="s">
        <v>1664</v>
      </c>
      <c r="H272" s="197"/>
      <c r="I272" s="197"/>
      <c r="J272" s="197"/>
      <c r="K272" s="197"/>
      <c r="L272" s="197"/>
    </row>
    <row r="273" spans="1:11" x14ac:dyDescent="0.3">
      <c r="A273" s="187" t="s">
        <v>1379</v>
      </c>
      <c r="B273" s="187" t="s">
        <v>526</v>
      </c>
      <c r="C273" s="187" t="s">
        <v>1665</v>
      </c>
      <c r="D273" s="187"/>
      <c r="F273" s="187" t="s">
        <v>1342</v>
      </c>
      <c r="K273" s="187" t="s">
        <v>1349</v>
      </c>
    </row>
    <row r="274" spans="1:11" x14ac:dyDescent="0.3">
      <c r="A274" s="187" t="s">
        <v>1417</v>
      </c>
      <c r="B274" s="187" t="s">
        <v>527</v>
      </c>
      <c r="C274" s="187" t="s">
        <v>1666</v>
      </c>
      <c r="D274" s="187"/>
      <c r="G274" s="187" t="s">
        <v>1667</v>
      </c>
      <c r="H274" s="187" t="s">
        <v>1387</v>
      </c>
      <c r="K274" s="29" t="b">
        <v>1</v>
      </c>
    </row>
    <row r="275" spans="1:11" x14ac:dyDescent="0.3">
      <c r="A275" s="187" t="s">
        <v>1382</v>
      </c>
      <c r="B275" s="187" t="s">
        <v>528</v>
      </c>
      <c r="C275" s="187" t="s">
        <v>1385</v>
      </c>
      <c r="D275" s="187"/>
      <c r="E275" s="187" t="s">
        <v>1386</v>
      </c>
      <c r="K275" s="187" t="s">
        <v>1349</v>
      </c>
    </row>
    <row r="276" spans="1:11" x14ac:dyDescent="0.3">
      <c r="A276" s="187" t="s">
        <v>1388</v>
      </c>
      <c r="B276" s="187" t="s">
        <v>529</v>
      </c>
      <c r="C276" s="187"/>
      <c r="D276" s="187"/>
      <c r="E276" s="187"/>
      <c r="I276" s="29" t="s">
        <v>1668</v>
      </c>
      <c r="K276" s="187"/>
    </row>
    <row r="277" spans="1:11" x14ac:dyDescent="0.3">
      <c r="A277" s="187" t="s">
        <v>1369</v>
      </c>
      <c r="B277" s="187" t="s">
        <v>530</v>
      </c>
      <c r="C277" s="187" t="s">
        <v>1669</v>
      </c>
      <c r="D277" s="187" t="s">
        <v>1391</v>
      </c>
      <c r="E277" s="187"/>
      <c r="K277" s="187"/>
    </row>
    <row r="278" spans="1:11" x14ac:dyDescent="0.3">
      <c r="A278" s="187" t="s">
        <v>1388</v>
      </c>
      <c r="B278" s="187" t="s">
        <v>531</v>
      </c>
      <c r="C278" s="187"/>
      <c r="D278" s="187"/>
      <c r="E278" s="187"/>
      <c r="H278" s="187"/>
      <c r="I278" s="29" t="s">
        <v>1670</v>
      </c>
      <c r="K278" s="187"/>
    </row>
    <row r="279" spans="1:11" x14ac:dyDescent="0.3">
      <c r="A279" s="187" t="s">
        <v>1388</v>
      </c>
      <c r="B279" s="187" t="s">
        <v>532</v>
      </c>
      <c r="C279" s="187"/>
      <c r="D279" s="187"/>
      <c r="E279" s="187"/>
      <c r="H279" s="187"/>
      <c r="I279" s="29" t="s">
        <v>1671</v>
      </c>
      <c r="K279" s="187"/>
    </row>
    <row r="280" spans="1:11" x14ac:dyDescent="0.3">
      <c r="A280" s="187" t="s">
        <v>1388</v>
      </c>
      <c r="B280" s="187" t="s">
        <v>533</v>
      </c>
      <c r="C280" s="187"/>
      <c r="D280" s="187"/>
      <c r="E280" s="187"/>
      <c r="H280" s="187"/>
      <c r="I280" s="29" t="s">
        <v>1672</v>
      </c>
      <c r="K280" s="187"/>
    </row>
    <row r="281" spans="1:11" x14ac:dyDescent="0.3">
      <c r="A281" s="187" t="s">
        <v>1335</v>
      </c>
      <c r="B281" s="187" t="s">
        <v>534</v>
      </c>
      <c r="C281" s="187" t="s">
        <v>1673</v>
      </c>
      <c r="D281" s="187"/>
      <c r="E281" s="187"/>
      <c r="G281" s="29" t="s">
        <v>1674</v>
      </c>
      <c r="H281" s="187"/>
      <c r="K281" s="187" t="b">
        <v>1</v>
      </c>
    </row>
    <row r="282" spans="1:11" x14ac:dyDescent="0.3">
      <c r="A282" s="29" t="s">
        <v>1397</v>
      </c>
      <c r="B282" s="29" t="s">
        <v>535</v>
      </c>
      <c r="C282" s="29" t="s">
        <v>1467</v>
      </c>
      <c r="F282" s="187" t="s">
        <v>1342</v>
      </c>
    </row>
    <row r="283" spans="1:11" x14ac:dyDescent="0.3">
      <c r="A283" s="29" t="s">
        <v>1399</v>
      </c>
      <c r="B283" s="29" t="s">
        <v>1675</v>
      </c>
      <c r="C283" s="29" t="s">
        <v>1428</v>
      </c>
      <c r="F283" s="187" t="s">
        <v>1342</v>
      </c>
      <c r="G283" s="29" t="s">
        <v>1676</v>
      </c>
    </row>
    <row r="284" spans="1:11" x14ac:dyDescent="0.3">
      <c r="A284" s="29" t="s">
        <v>1403</v>
      </c>
      <c r="B284" s="29" t="s">
        <v>537</v>
      </c>
      <c r="C284" s="29" t="s">
        <v>1404</v>
      </c>
      <c r="F284" s="187" t="s">
        <v>1342</v>
      </c>
      <c r="G284" s="29" t="s">
        <v>1677</v>
      </c>
    </row>
    <row r="285" spans="1:11" x14ac:dyDescent="0.3">
      <c r="A285" s="29" t="s">
        <v>1379</v>
      </c>
      <c r="B285" s="29" t="s">
        <v>538</v>
      </c>
      <c r="C285" s="29" t="s">
        <v>1406</v>
      </c>
      <c r="F285" s="187" t="s">
        <v>1342</v>
      </c>
    </row>
    <row r="286" spans="1:11" x14ac:dyDescent="0.3">
      <c r="A286" s="29" t="s">
        <v>1407</v>
      </c>
      <c r="B286" s="29" t="s">
        <v>539</v>
      </c>
      <c r="C286" s="29" t="s">
        <v>1408</v>
      </c>
      <c r="F286" s="29" t="b">
        <v>1</v>
      </c>
      <c r="G286" s="29" t="s">
        <v>1678</v>
      </c>
    </row>
    <row r="287" spans="1:11" x14ac:dyDescent="0.3">
      <c r="A287" s="29" t="s">
        <v>1335</v>
      </c>
      <c r="B287" s="29" t="s">
        <v>555</v>
      </c>
      <c r="C287" s="29" t="s">
        <v>1410</v>
      </c>
      <c r="G287" s="29" t="s">
        <v>1679</v>
      </c>
    </row>
    <row r="288" spans="1:11" x14ac:dyDescent="0.3">
      <c r="A288" s="29" t="s">
        <v>1335</v>
      </c>
      <c r="B288" s="29" t="s">
        <v>556</v>
      </c>
      <c r="C288" s="29" t="s">
        <v>1412</v>
      </c>
      <c r="G288" s="29" t="s">
        <v>1680</v>
      </c>
    </row>
    <row r="289" spans="1:12" x14ac:dyDescent="0.3">
      <c r="A289" s="196" t="s">
        <v>1366</v>
      </c>
      <c r="B289" s="196" t="s">
        <v>812</v>
      </c>
      <c r="C289" s="197" t="s">
        <v>1663</v>
      </c>
      <c r="D289" s="197"/>
      <c r="E289" s="197"/>
      <c r="F289" s="197"/>
      <c r="G289" s="196"/>
      <c r="H289" s="197"/>
      <c r="I289" s="197"/>
      <c r="J289" s="197"/>
      <c r="K289" s="197"/>
      <c r="L289" s="197"/>
    </row>
    <row r="290" spans="1:12" x14ac:dyDescent="0.3">
      <c r="A290" s="196" t="s">
        <v>1332</v>
      </c>
      <c r="B290" s="196" t="s">
        <v>822</v>
      </c>
      <c r="C290" s="197" t="s">
        <v>1681</v>
      </c>
      <c r="D290" s="197"/>
      <c r="E290" s="197"/>
      <c r="F290" s="197"/>
      <c r="G290" s="196" t="s">
        <v>1682</v>
      </c>
      <c r="H290" s="197"/>
      <c r="I290" s="197"/>
      <c r="J290" s="197"/>
      <c r="K290" s="197"/>
      <c r="L290" s="197"/>
    </row>
    <row r="291" spans="1:12" x14ac:dyDescent="0.3">
      <c r="A291" s="198" t="s">
        <v>1547</v>
      </c>
      <c r="B291" s="187" t="s">
        <v>557</v>
      </c>
      <c r="C291" s="199" t="s">
        <v>1683</v>
      </c>
      <c r="D291" s="187"/>
      <c r="E291" s="187" t="s">
        <v>1549</v>
      </c>
      <c r="F291" s="187" t="s">
        <v>1342</v>
      </c>
      <c r="K291" s="29" t="b">
        <v>1</v>
      </c>
    </row>
    <row r="292" spans="1:12" x14ac:dyDescent="0.3">
      <c r="A292" s="187" t="s">
        <v>1382</v>
      </c>
      <c r="B292" s="187" t="s">
        <v>558</v>
      </c>
      <c r="C292" s="187" t="s">
        <v>1684</v>
      </c>
      <c r="D292" s="187"/>
      <c r="E292" s="187" t="s">
        <v>1685</v>
      </c>
      <c r="G292" s="187" t="s">
        <v>1686</v>
      </c>
      <c r="H292" s="187" t="s">
        <v>1611</v>
      </c>
      <c r="K292" s="187" t="s">
        <v>1349</v>
      </c>
    </row>
    <row r="293" spans="1:12" x14ac:dyDescent="0.3">
      <c r="A293" s="187" t="s">
        <v>1382</v>
      </c>
      <c r="B293" s="187" t="s">
        <v>559</v>
      </c>
      <c r="C293" s="187" t="s">
        <v>1553</v>
      </c>
      <c r="D293" s="187"/>
      <c r="E293" s="187" t="s">
        <v>1386</v>
      </c>
      <c r="G293" s="187"/>
      <c r="H293" s="187"/>
      <c r="K293" s="187" t="s">
        <v>1349</v>
      </c>
    </row>
    <row r="294" spans="1:12" x14ac:dyDescent="0.3">
      <c r="A294" s="187" t="s">
        <v>1388</v>
      </c>
      <c r="B294" s="187" t="s">
        <v>560</v>
      </c>
      <c r="C294" s="187"/>
      <c r="D294" s="187"/>
      <c r="E294" s="187"/>
      <c r="G294" s="187"/>
      <c r="H294" s="187"/>
      <c r="I294" s="29" t="s">
        <v>1687</v>
      </c>
      <c r="K294" s="187"/>
    </row>
    <row r="295" spans="1:12" x14ac:dyDescent="0.3">
      <c r="A295" s="187" t="s">
        <v>1369</v>
      </c>
      <c r="B295" s="187" t="s">
        <v>561</v>
      </c>
      <c r="C295" s="187" t="s">
        <v>1688</v>
      </c>
      <c r="D295" s="187" t="s">
        <v>1391</v>
      </c>
      <c r="E295" s="187"/>
      <c r="G295" s="187"/>
      <c r="H295" s="187"/>
      <c r="K295" s="187"/>
    </row>
    <row r="296" spans="1:12" x14ac:dyDescent="0.3">
      <c r="A296" s="187" t="s">
        <v>1388</v>
      </c>
      <c r="B296" s="187" t="s">
        <v>562</v>
      </c>
      <c r="C296" s="187"/>
      <c r="D296" s="187"/>
      <c r="E296" s="187"/>
      <c r="H296" s="187"/>
      <c r="I296" s="29" t="s">
        <v>1689</v>
      </c>
      <c r="K296" s="187"/>
    </row>
    <row r="297" spans="1:12" x14ac:dyDescent="0.3">
      <c r="A297" s="187" t="s">
        <v>1388</v>
      </c>
      <c r="B297" s="187" t="s">
        <v>563</v>
      </c>
      <c r="C297" s="187"/>
      <c r="D297" s="187"/>
      <c r="E297" s="187"/>
      <c r="H297" s="187"/>
      <c r="I297" s="29" t="s">
        <v>1690</v>
      </c>
      <c r="K297" s="187"/>
    </row>
    <row r="298" spans="1:12" x14ac:dyDescent="0.3">
      <c r="A298" s="187" t="s">
        <v>1388</v>
      </c>
      <c r="B298" s="187" t="s">
        <v>564</v>
      </c>
      <c r="C298" s="187"/>
      <c r="D298" s="187"/>
      <c r="E298" s="187"/>
      <c r="H298" s="187"/>
      <c r="I298" s="29" t="s">
        <v>1691</v>
      </c>
      <c r="K298" s="187"/>
    </row>
    <row r="299" spans="1:12" x14ac:dyDescent="0.3">
      <c r="A299" s="187" t="s">
        <v>1335</v>
      </c>
      <c r="B299" s="187" t="s">
        <v>565</v>
      </c>
      <c r="C299" s="187" t="s">
        <v>1692</v>
      </c>
      <c r="D299" s="187"/>
      <c r="E299" s="187"/>
      <c r="G299" s="29" t="s">
        <v>1693</v>
      </c>
      <c r="H299" s="187"/>
      <c r="K299" s="187" t="b">
        <v>1</v>
      </c>
    </row>
    <row r="300" spans="1:12" x14ac:dyDescent="0.3">
      <c r="A300" s="29" t="s">
        <v>1397</v>
      </c>
      <c r="B300" s="29" t="s">
        <v>566</v>
      </c>
      <c r="C300" s="29" t="s">
        <v>1467</v>
      </c>
      <c r="F300" s="187" t="s">
        <v>1342</v>
      </c>
    </row>
    <row r="301" spans="1:12" x14ac:dyDescent="0.3">
      <c r="A301" s="29" t="s">
        <v>1399</v>
      </c>
      <c r="B301" s="29" t="s">
        <v>1694</v>
      </c>
      <c r="C301" s="29" t="s">
        <v>1428</v>
      </c>
      <c r="F301" s="187" t="s">
        <v>1342</v>
      </c>
      <c r="G301" s="29" t="s">
        <v>1695</v>
      </c>
    </row>
    <row r="302" spans="1:12" x14ac:dyDescent="0.3">
      <c r="A302" s="29" t="s">
        <v>1403</v>
      </c>
      <c r="B302" s="29" t="s">
        <v>568</v>
      </c>
      <c r="C302" s="29" t="s">
        <v>1404</v>
      </c>
      <c r="F302" s="187" t="s">
        <v>1342</v>
      </c>
      <c r="G302" s="29" t="s">
        <v>1696</v>
      </c>
    </row>
    <row r="303" spans="1:12" x14ac:dyDescent="0.3">
      <c r="A303" s="29" t="s">
        <v>1379</v>
      </c>
      <c r="B303" s="29" t="s">
        <v>569</v>
      </c>
      <c r="C303" s="29" t="s">
        <v>1406</v>
      </c>
      <c r="F303" s="187" t="s">
        <v>1342</v>
      </c>
    </row>
    <row r="304" spans="1:12" x14ac:dyDescent="0.3">
      <c r="A304" s="29" t="s">
        <v>1407</v>
      </c>
      <c r="B304" s="29" t="s">
        <v>570</v>
      </c>
      <c r="C304" s="29" t="s">
        <v>1408</v>
      </c>
      <c r="F304" s="29" t="b">
        <v>1</v>
      </c>
      <c r="G304" s="29" t="s">
        <v>1697</v>
      </c>
    </row>
    <row r="305" spans="1:12" x14ac:dyDescent="0.3">
      <c r="A305" s="29" t="s">
        <v>1335</v>
      </c>
      <c r="B305" s="29" t="s">
        <v>586</v>
      </c>
      <c r="C305" s="29" t="s">
        <v>1410</v>
      </c>
      <c r="G305" s="29" t="s">
        <v>1698</v>
      </c>
    </row>
    <row r="306" spans="1:12" x14ac:dyDescent="0.3">
      <c r="A306" s="29" t="s">
        <v>1335</v>
      </c>
      <c r="B306" s="29" t="s">
        <v>587</v>
      </c>
      <c r="C306" s="29" t="s">
        <v>1412</v>
      </c>
      <c r="G306" s="29" t="s">
        <v>1699</v>
      </c>
    </row>
    <row r="307" spans="1:12" x14ac:dyDescent="0.3">
      <c r="A307" s="196" t="s">
        <v>1366</v>
      </c>
      <c r="B307" s="196" t="s">
        <v>822</v>
      </c>
      <c r="C307" s="197" t="s">
        <v>1681</v>
      </c>
      <c r="D307" s="197"/>
      <c r="E307" s="197"/>
      <c r="F307" s="197"/>
      <c r="G307" s="196"/>
      <c r="H307" s="197"/>
      <c r="I307" s="197"/>
      <c r="J307" s="197"/>
      <c r="K307" s="197"/>
      <c r="L307" s="197"/>
    </row>
    <row r="308" spans="1:12" x14ac:dyDescent="0.3">
      <c r="A308" s="196" t="s">
        <v>1332</v>
      </c>
      <c r="B308" s="196" t="s">
        <v>817</v>
      </c>
      <c r="C308" s="197" t="s">
        <v>1700</v>
      </c>
      <c r="D308" s="197"/>
      <c r="E308" s="197"/>
      <c r="F308" s="197"/>
      <c r="G308" s="196" t="s">
        <v>1701</v>
      </c>
      <c r="H308" s="197"/>
      <c r="I308" s="197"/>
      <c r="J308" s="197"/>
      <c r="K308" s="197"/>
      <c r="L308" s="197"/>
    </row>
    <row r="309" spans="1:12" x14ac:dyDescent="0.3">
      <c r="A309" s="198" t="s">
        <v>1547</v>
      </c>
      <c r="B309" s="187" t="s">
        <v>588</v>
      </c>
      <c r="C309" s="199" t="s">
        <v>1702</v>
      </c>
      <c r="D309" s="187"/>
      <c r="E309" s="187" t="s">
        <v>1549</v>
      </c>
      <c r="F309" s="187" t="s">
        <v>1342</v>
      </c>
      <c r="K309" s="29" t="b">
        <v>1</v>
      </c>
    </row>
    <row r="310" spans="1:12" x14ac:dyDescent="0.3">
      <c r="A310" s="187" t="s">
        <v>1382</v>
      </c>
      <c r="B310" s="187" t="s">
        <v>589</v>
      </c>
      <c r="C310" s="187" t="s">
        <v>1703</v>
      </c>
      <c r="D310" s="187"/>
      <c r="E310" s="187" t="s">
        <v>1704</v>
      </c>
      <c r="G310" s="187" t="s">
        <v>1705</v>
      </c>
      <c r="H310" s="187" t="s">
        <v>1611</v>
      </c>
      <c r="K310" s="187" t="s">
        <v>1349</v>
      </c>
    </row>
    <row r="311" spans="1:12" x14ac:dyDescent="0.3">
      <c r="A311" s="187" t="s">
        <v>1382</v>
      </c>
      <c r="B311" s="187" t="s">
        <v>590</v>
      </c>
      <c r="C311" s="187" t="s">
        <v>1553</v>
      </c>
      <c r="D311" s="187"/>
      <c r="E311" s="187" t="s">
        <v>1386</v>
      </c>
      <c r="G311" s="187"/>
      <c r="H311" s="187"/>
      <c r="K311" s="187" t="s">
        <v>1349</v>
      </c>
    </row>
    <row r="312" spans="1:12" x14ac:dyDescent="0.3">
      <c r="A312" s="187" t="s">
        <v>1388</v>
      </c>
      <c r="B312" s="187" t="s">
        <v>591</v>
      </c>
      <c r="C312" s="187"/>
      <c r="D312" s="187"/>
      <c r="E312" s="187"/>
      <c r="G312" s="187"/>
      <c r="H312" s="187"/>
      <c r="I312" s="29" t="s">
        <v>1706</v>
      </c>
      <c r="K312" s="187"/>
    </row>
    <row r="313" spans="1:12" x14ac:dyDescent="0.3">
      <c r="A313" s="187" t="s">
        <v>1369</v>
      </c>
      <c r="B313" s="187" t="s">
        <v>592</v>
      </c>
      <c r="C313" s="187" t="s">
        <v>1707</v>
      </c>
      <c r="D313" s="187" t="s">
        <v>1391</v>
      </c>
      <c r="E313" s="187"/>
      <c r="G313" s="187"/>
      <c r="H313" s="187"/>
      <c r="K313" s="187"/>
    </row>
    <row r="314" spans="1:12" x14ac:dyDescent="0.3">
      <c r="A314" s="187" t="s">
        <v>1388</v>
      </c>
      <c r="B314" s="187" t="s">
        <v>593</v>
      </c>
      <c r="C314" s="187"/>
      <c r="D314" s="187"/>
      <c r="E314" s="187"/>
      <c r="H314" s="187"/>
      <c r="I314" s="29" t="s">
        <v>1708</v>
      </c>
      <c r="K314" s="187"/>
    </row>
    <row r="315" spans="1:12" x14ac:dyDescent="0.3">
      <c r="A315" s="187" t="s">
        <v>1388</v>
      </c>
      <c r="B315" s="187" t="s">
        <v>594</v>
      </c>
      <c r="C315" s="187"/>
      <c r="D315" s="187"/>
      <c r="E315" s="187"/>
      <c r="H315" s="187"/>
      <c r="I315" s="29" t="s">
        <v>1709</v>
      </c>
      <c r="K315" s="187"/>
    </row>
    <row r="316" spans="1:12" x14ac:dyDescent="0.3">
      <c r="A316" s="187" t="s">
        <v>1388</v>
      </c>
      <c r="B316" s="187" t="s">
        <v>595</v>
      </c>
      <c r="C316" s="187"/>
      <c r="D316" s="187"/>
      <c r="E316" s="187"/>
      <c r="H316" s="187"/>
      <c r="I316" s="29" t="s">
        <v>1710</v>
      </c>
      <c r="K316" s="187"/>
    </row>
    <row r="317" spans="1:12" x14ac:dyDescent="0.3">
      <c r="A317" s="187" t="s">
        <v>1335</v>
      </c>
      <c r="B317" s="187" t="s">
        <v>596</v>
      </c>
      <c r="C317" s="187" t="s">
        <v>1711</v>
      </c>
      <c r="D317" s="187"/>
      <c r="E317" s="187"/>
      <c r="G317" s="29" t="s">
        <v>1712</v>
      </c>
      <c r="H317" s="187"/>
      <c r="K317" s="187" t="b">
        <v>1</v>
      </c>
    </row>
    <row r="318" spans="1:12" x14ac:dyDescent="0.3">
      <c r="A318" s="29" t="s">
        <v>1397</v>
      </c>
      <c r="B318" s="29" t="s">
        <v>597</v>
      </c>
      <c r="C318" s="29" t="s">
        <v>1467</v>
      </c>
      <c r="F318" s="187" t="s">
        <v>1342</v>
      </c>
    </row>
    <row r="319" spans="1:12" x14ac:dyDescent="0.3">
      <c r="A319" s="29" t="s">
        <v>1399</v>
      </c>
      <c r="B319" s="29" t="s">
        <v>1713</v>
      </c>
      <c r="C319" s="29" t="s">
        <v>1428</v>
      </c>
      <c r="F319" s="187" t="s">
        <v>1342</v>
      </c>
      <c r="G319" s="29" t="s">
        <v>1714</v>
      </c>
    </row>
    <row r="320" spans="1:12" x14ac:dyDescent="0.3">
      <c r="A320" s="29" t="s">
        <v>1403</v>
      </c>
      <c r="B320" s="29" t="s">
        <v>599</v>
      </c>
      <c r="C320" s="29" t="s">
        <v>1404</v>
      </c>
      <c r="F320" s="187" t="s">
        <v>1342</v>
      </c>
      <c r="G320" s="29" t="s">
        <v>1715</v>
      </c>
    </row>
    <row r="321" spans="1:12" x14ac:dyDescent="0.3">
      <c r="A321" s="29" t="s">
        <v>1379</v>
      </c>
      <c r="B321" s="29" t="s">
        <v>600</v>
      </c>
      <c r="C321" s="29" t="s">
        <v>1406</v>
      </c>
      <c r="F321" s="187" t="s">
        <v>1342</v>
      </c>
    </row>
    <row r="322" spans="1:12" x14ac:dyDescent="0.3">
      <c r="A322" s="29" t="s">
        <v>1407</v>
      </c>
      <c r="B322" s="29" t="s">
        <v>601</v>
      </c>
      <c r="C322" s="29" t="s">
        <v>1408</v>
      </c>
      <c r="F322" s="29" t="b">
        <v>1</v>
      </c>
      <c r="G322" s="29" t="s">
        <v>1716</v>
      </c>
    </row>
    <row r="323" spans="1:12" x14ac:dyDescent="0.3">
      <c r="A323" s="29" t="s">
        <v>1335</v>
      </c>
      <c r="B323" s="29" t="s">
        <v>617</v>
      </c>
      <c r="C323" s="29" t="s">
        <v>1410</v>
      </c>
      <c r="G323" s="29" t="s">
        <v>1717</v>
      </c>
    </row>
    <row r="324" spans="1:12" x14ac:dyDescent="0.3">
      <c r="A324" s="29" t="s">
        <v>1335</v>
      </c>
      <c r="B324" s="29" t="s">
        <v>618</v>
      </c>
      <c r="C324" s="29" t="s">
        <v>1412</v>
      </c>
      <c r="G324" s="29" t="s">
        <v>1718</v>
      </c>
    </row>
    <row r="325" spans="1:12" x14ac:dyDescent="0.3">
      <c r="A325" s="196" t="s">
        <v>1366</v>
      </c>
      <c r="B325" s="196" t="s">
        <v>817</v>
      </c>
      <c r="C325" s="197" t="s">
        <v>1700</v>
      </c>
      <c r="D325" s="197"/>
      <c r="E325" s="197"/>
      <c r="F325" s="197"/>
      <c r="G325" s="196"/>
      <c r="H325" s="197"/>
      <c r="I325" s="197"/>
      <c r="J325" s="197"/>
      <c r="K325" s="197"/>
      <c r="L325" s="197"/>
    </row>
    <row r="326" spans="1:12" x14ac:dyDescent="0.3">
      <c r="A326" s="200" t="s">
        <v>1332</v>
      </c>
      <c r="B326" s="200" t="s">
        <v>825</v>
      </c>
      <c r="C326" s="201" t="s">
        <v>1719</v>
      </c>
      <c r="D326" s="201"/>
      <c r="E326" s="201"/>
      <c r="F326" s="201"/>
      <c r="G326" s="200" t="s">
        <v>1720</v>
      </c>
      <c r="H326" s="201"/>
      <c r="I326" s="201"/>
      <c r="J326" s="201"/>
      <c r="K326" s="201"/>
      <c r="L326" s="201"/>
    </row>
    <row r="327" spans="1:12" x14ac:dyDescent="0.3">
      <c r="A327" s="187" t="s">
        <v>1379</v>
      </c>
      <c r="B327" s="187" t="s">
        <v>619</v>
      </c>
      <c r="C327" s="187" t="s">
        <v>1721</v>
      </c>
      <c r="D327" s="187"/>
      <c r="E327" s="187" t="s">
        <v>1722</v>
      </c>
      <c r="F327" s="187" t="s">
        <v>1342</v>
      </c>
      <c r="K327" s="187" t="s">
        <v>1349</v>
      </c>
    </row>
    <row r="328" spans="1:12" x14ac:dyDescent="0.3">
      <c r="A328" s="187" t="s">
        <v>1382</v>
      </c>
      <c r="B328" s="187" t="s">
        <v>620</v>
      </c>
      <c r="C328" s="187" t="s">
        <v>1723</v>
      </c>
      <c r="D328" s="187"/>
      <c r="E328" s="187" t="s">
        <v>1724</v>
      </c>
      <c r="G328" s="187" t="s">
        <v>1725</v>
      </c>
    </row>
    <row r="329" spans="1:12" x14ac:dyDescent="0.3">
      <c r="A329" s="187" t="s">
        <v>1382</v>
      </c>
      <c r="B329" s="187" t="s">
        <v>621</v>
      </c>
      <c r="C329" s="187" t="s">
        <v>1385</v>
      </c>
      <c r="D329" s="187"/>
      <c r="E329" s="187" t="s">
        <v>1386</v>
      </c>
      <c r="H329" s="187" t="s">
        <v>1387</v>
      </c>
      <c r="K329" s="187" t="s">
        <v>1349</v>
      </c>
    </row>
    <row r="330" spans="1:12" x14ac:dyDescent="0.3">
      <c r="A330" s="187" t="s">
        <v>1388</v>
      </c>
      <c r="B330" s="187" t="s">
        <v>622</v>
      </c>
      <c r="C330" s="187"/>
      <c r="D330" s="187"/>
      <c r="E330" s="187"/>
      <c r="H330" s="187"/>
      <c r="I330" s="29" t="s">
        <v>1726</v>
      </c>
      <c r="K330" s="187"/>
    </row>
    <row r="331" spans="1:12" x14ac:dyDescent="0.3">
      <c r="A331" s="187" t="s">
        <v>1369</v>
      </c>
      <c r="B331" s="187" t="s">
        <v>623</v>
      </c>
      <c r="C331" s="187" t="s">
        <v>1727</v>
      </c>
      <c r="D331" s="187" t="s">
        <v>1391</v>
      </c>
      <c r="E331" s="187"/>
      <c r="H331" s="187"/>
      <c r="K331" s="187"/>
    </row>
    <row r="332" spans="1:12" x14ac:dyDescent="0.3">
      <c r="A332" s="187" t="s">
        <v>1388</v>
      </c>
      <c r="B332" s="187" t="s">
        <v>624</v>
      </c>
      <c r="C332" s="187"/>
      <c r="D332" s="187"/>
      <c r="E332" s="187"/>
      <c r="H332" s="187"/>
      <c r="I332" s="29" t="s">
        <v>1728</v>
      </c>
      <c r="K332" s="187"/>
    </row>
    <row r="333" spans="1:12" x14ac:dyDescent="0.3">
      <c r="A333" s="187" t="s">
        <v>1388</v>
      </c>
      <c r="B333" s="187" t="s">
        <v>625</v>
      </c>
      <c r="C333" s="187"/>
      <c r="D333" s="187"/>
      <c r="E333" s="187"/>
      <c r="H333" s="187"/>
      <c r="I333" s="29" t="s">
        <v>1729</v>
      </c>
      <c r="K333" s="187"/>
    </row>
    <row r="334" spans="1:12" x14ac:dyDescent="0.3">
      <c r="A334" s="187" t="s">
        <v>1388</v>
      </c>
      <c r="B334" s="187" t="s">
        <v>626</v>
      </c>
      <c r="C334" s="187"/>
      <c r="D334" s="187"/>
      <c r="E334" s="187"/>
      <c r="H334" s="187"/>
      <c r="I334" s="29" t="s">
        <v>1730</v>
      </c>
      <c r="K334" s="187"/>
    </row>
    <row r="335" spans="1:12" x14ac:dyDescent="0.3">
      <c r="A335" s="187" t="s">
        <v>1335</v>
      </c>
      <c r="B335" s="187" t="s">
        <v>627</v>
      </c>
      <c r="C335" s="187" t="s">
        <v>1731</v>
      </c>
      <c r="D335" s="187"/>
      <c r="E335" s="187"/>
      <c r="G335" s="29" t="s">
        <v>1732</v>
      </c>
      <c r="H335" s="187"/>
      <c r="K335" s="187" t="b">
        <v>1</v>
      </c>
    </row>
    <row r="336" spans="1:12" x14ac:dyDescent="0.3">
      <c r="A336" s="29" t="s">
        <v>1397</v>
      </c>
      <c r="B336" s="29" t="s">
        <v>628</v>
      </c>
      <c r="C336" s="29" t="s">
        <v>1467</v>
      </c>
      <c r="F336" s="187" t="s">
        <v>1342</v>
      </c>
    </row>
    <row r="337" spans="1:12" x14ac:dyDescent="0.3">
      <c r="A337" s="29" t="s">
        <v>1399</v>
      </c>
      <c r="B337" s="29" t="s">
        <v>1733</v>
      </c>
      <c r="C337" s="29" t="s">
        <v>1428</v>
      </c>
      <c r="F337" s="187" t="s">
        <v>1342</v>
      </c>
      <c r="G337" s="29" t="s">
        <v>1734</v>
      </c>
    </row>
    <row r="338" spans="1:12" x14ac:dyDescent="0.3">
      <c r="A338" s="29" t="s">
        <v>1403</v>
      </c>
      <c r="B338" s="29" t="s">
        <v>630</v>
      </c>
      <c r="C338" s="29" t="s">
        <v>1404</v>
      </c>
      <c r="F338" s="187" t="s">
        <v>1342</v>
      </c>
      <c r="G338" s="29" t="s">
        <v>1735</v>
      </c>
    </row>
    <row r="339" spans="1:12" x14ac:dyDescent="0.3">
      <c r="A339" s="29" t="s">
        <v>1379</v>
      </c>
      <c r="B339" s="29" t="s">
        <v>631</v>
      </c>
      <c r="C339" s="29" t="s">
        <v>1406</v>
      </c>
      <c r="F339" s="187" t="s">
        <v>1342</v>
      </c>
    </row>
    <row r="340" spans="1:12" x14ac:dyDescent="0.3">
      <c r="A340" s="29" t="s">
        <v>1407</v>
      </c>
      <c r="B340" s="29" t="s">
        <v>632</v>
      </c>
      <c r="C340" s="29" t="s">
        <v>1408</v>
      </c>
      <c r="F340" s="29" t="b">
        <v>1</v>
      </c>
      <c r="G340" s="29" t="s">
        <v>1736</v>
      </c>
    </row>
    <row r="341" spans="1:12" x14ac:dyDescent="0.3">
      <c r="A341" s="29" t="s">
        <v>1335</v>
      </c>
      <c r="B341" s="29" t="s">
        <v>648</v>
      </c>
      <c r="C341" s="29" t="s">
        <v>1410</v>
      </c>
      <c r="G341" s="29" t="s">
        <v>1737</v>
      </c>
    </row>
    <row r="342" spans="1:12" x14ac:dyDescent="0.3">
      <c r="A342" s="29" t="s">
        <v>1335</v>
      </c>
      <c r="B342" s="29" t="s">
        <v>649</v>
      </c>
      <c r="C342" s="29" t="s">
        <v>1412</v>
      </c>
      <c r="G342" s="29" t="s">
        <v>1738</v>
      </c>
    </row>
    <row r="343" spans="1:12" x14ac:dyDescent="0.3">
      <c r="A343" s="200" t="s">
        <v>1366</v>
      </c>
      <c r="B343" s="200" t="s">
        <v>825</v>
      </c>
      <c r="C343" s="201" t="s">
        <v>1719</v>
      </c>
      <c r="D343" s="201"/>
      <c r="E343" s="201"/>
      <c r="F343" s="201"/>
      <c r="G343" s="200"/>
      <c r="H343" s="201"/>
      <c r="I343" s="201"/>
      <c r="J343" s="201"/>
      <c r="K343" s="201"/>
      <c r="L343" s="201"/>
    </row>
    <row r="344" spans="1:12" x14ac:dyDescent="0.3">
      <c r="A344" s="200" t="s">
        <v>1332</v>
      </c>
      <c r="B344" s="200" t="s">
        <v>826</v>
      </c>
      <c r="C344" s="201" t="s">
        <v>1739</v>
      </c>
      <c r="D344" s="201"/>
      <c r="E344" s="201"/>
      <c r="F344" s="201"/>
      <c r="G344" s="200" t="s">
        <v>1740</v>
      </c>
      <c r="H344" s="201"/>
      <c r="I344" s="201"/>
      <c r="J344" s="201"/>
      <c r="K344" s="201"/>
      <c r="L344" s="201"/>
    </row>
    <row r="345" spans="1:12" x14ac:dyDescent="0.3">
      <c r="A345" s="187" t="s">
        <v>1379</v>
      </c>
      <c r="B345" s="187" t="s">
        <v>650</v>
      </c>
      <c r="C345" s="187" t="s">
        <v>1741</v>
      </c>
      <c r="D345" s="187"/>
      <c r="F345" s="187" t="s">
        <v>1342</v>
      </c>
      <c r="K345" s="187" t="s">
        <v>1349</v>
      </c>
    </row>
    <row r="346" spans="1:12" x14ac:dyDescent="0.3">
      <c r="A346" s="187" t="s">
        <v>1382</v>
      </c>
      <c r="B346" s="187" t="s">
        <v>651</v>
      </c>
      <c r="C346" s="187" t="s">
        <v>1742</v>
      </c>
      <c r="D346" s="187"/>
      <c r="G346" s="187" t="s">
        <v>1743</v>
      </c>
      <c r="K346" s="29" t="b">
        <v>1</v>
      </c>
    </row>
    <row r="347" spans="1:12" x14ac:dyDescent="0.3">
      <c r="A347" s="187" t="s">
        <v>1382</v>
      </c>
      <c r="B347" s="187" t="s">
        <v>652</v>
      </c>
      <c r="C347" s="187" t="s">
        <v>1385</v>
      </c>
      <c r="D347" s="187"/>
      <c r="E347" s="187" t="s">
        <v>1386</v>
      </c>
      <c r="H347" s="187" t="s">
        <v>1387</v>
      </c>
      <c r="K347" s="187" t="s">
        <v>1349</v>
      </c>
    </row>
    <row r="348" spans="1:12" x14ac:dyDescent="0.3">
      <c r="A348" s="187" t="s">
        <v>1388</v>
      </c>
      <c r="B348" s="187" t="s">
        <v>653</v>
      </c>
      <c r="C348" s="187"/>
      <c r="D348" s="187"/>
      <c r="E348" s="187"/>
      <c r="H348" s="187"/>
      <c r="I348" s="29" t="s">
        <v>1744</v>
      </c>
      <c r="K348" s="187"/>
    </row>
    <row r="349" spans="1:12" x14ac:dyDescent="0.3">
      <c r="A349" s="187" t="s">
        <v>1369</v>
      </c>
      <c r="B349" s="187" t="s">
        <v>654</v>
      </c>
      <c r="C349" s="187" t="s">
        <v>1745</v>
      </c>
      <c r="D349" s="187" t="s">
        <v>1391</v>
      </c>
      <c r="E349" s="187"/>
      <c r="H349" s="187"/>
      <c r="K349" s="187"/>
    </row>
    <row r="350" spans="1:12" x14ac:dyDescent="0.3">
      <c r="A350" s="187" t="s">
        <v>1388</v>
      </c>
      <c r="B350" s="187" t="s">
        <v>655</v>
      </c>
      <c r="C350" s="187"/>
      <c r="D350" s="187"/>
      <c r="E350" s="187"/>
      <c r="H350" s="187"/>
      <c r="I350" s="29" t="s">
        <v>1746</v>
      </c>
      <c r="K350" s="187"/>
    </row>
    <row r="351" spans="1:12" x14ac:dyDescent="0.3">
      <c r="A351" s="187" t="s">
        <v>1388</v>
      </c>
      <c r="B351" s="187" t="s">
        <v>656</v>
      </c>
      <c r="C351" s="187"/>
      <c r="D351" s="187"/>
      <c r="E351" s="187"/>
      <c r="H351" s="187"/>
      <c r="I351" s="29" t="s">
        <v>1747</v>
      </c>
      <c r="K351" s="187"/>
    </row>
    <row r="352" spans="1:12" x14ac:dyDescent="0.3">
      <c r="A352" s="187" t="s">
        <v>1388</v>
      </c>
      <c r="B352" s="187" t="s">
        <v>657</v>
      </c>
      <c r="C352" s="187"/>
      <c r="D352" s="187"/>
      <c r="E352" s="187"/>
      <c r="H352" s="187"/>
      <c r="I352" s="29" t="s">
        <v>1748</v>
      </c>
      <c r="K352" s="187"/>
    </row>
    <row r="353" spans="1:12" x14ac:dyDescent="0.3">
      <c r="A353" s="187" t="s">
        <v>1335</v>
      </c>
      <c r="B353" s="187" t="s">
        <v>658</v>
      </c>
      <c r="C353" s="187" t="s">
        <v>1749</v>
      </c>
      <c r="D353" s="187"/>
      <c r="E353" s="187"/>
      <c r="G353" s="29" t="s">
        <v>1750</v>
      </c>
      <c r="H353" s="187"/>
      <c r="K353" s="187" t="b">
        <v>1</v>
      </c>
    </row>
    <row r="354" spans="1:12" x14ac:dyDescent="0.3">
      <c r="A354" s="29" t="s">
        <v>1397</v>
      </c>
      <c r="B354" s="29" t="s">
        <v>659</v>
      </c>
      <c r="C354" s="29" t="s">
        <v>1467</v>
      </c>
      <c r="F354" s="187" t="s">
        <v>1342</v>
      </c>
    </row>
    <row r="355" spans="1:12" x14ac:dyDescent="0.3">
      <c r="A355" s="29" t="s">
        <v>1399</v>
      </c>
      <c r="B355" s="29" t="s">
        <v>1751</v>
      </c>
      <c r="C355" s="29" t="s">
        <v>1428</v>
      </c>
      <c r="F355" s="187" t="s">
        <v>1342</v>
      </c>
      <c r="G355" s="29" t="s">
        <v>1752</v>
      </c>
    </row>
    <row r="356" spans="1:12" x14ac:dyDescent="0.3">
      <c r="A356" s="29" t="s">
        <v>1403</v>
      </c>
      <c r="B356" s="29" t="s">
        <v>661</v>
      </c>
      <c r="C356" s="29" t="s">
        <v>1404</v>
      </c>
      <c r="F356" s="187" t="s">
        <v>1342</v>
      </c>
      <c r="G356" s="29" t="s">
        <v>1753</v>
      </c>
    </row>
    <row r="357" spans="1:12" x14ac:dyDescent="0.3">
      <c r="A357" s="29" t="s">
        <v>1379</v>
      </c>
      <c r="B357" s="29" t="s">
        <v>662</v>
      </c>
      <c r="C357" s="29" t="s">
        <v>1406</v>
      </c>
      <c r="F357" s="187" t="s">
        <v>1342</v>
      </c>
    </row>
    <row r="358" spans="1:12" x14ac:dyDescent="0.3">
      <c r="A358" s="29" t="s">
        <v>1407</v>
      </c>
      <c r="B358" s="29" t="s">
        <v>663</v>
      </c>
      <c r="C358" s="29" t="s">
        <v>1408</v>
      </c>
      <c r="F358" s="29" t="b">
        <v>1</v>
      </c>
      <c r="G358" s="29" t="s">
        <v>1754</v>
      </c>
    </row>
    <row r="359" spans="1:12" x14ac:dyDescent="0.3">
      <c r="A359" s="29" t="s">
        <v>1335</v>
      </c>
      <c r="B359" s="29" t="s">
        <v>679</v>
      </c>
      <c r="C359" s="29" t="s">
        <v>1410</v>
      </c>
      <c r="G359" s="29" t="s">
        <v>1755</v>
      </c>
    </row>
    <row r="360" spans="1:12" x14ac:dyDescent="0.3">
      <c r="A360" s="29" t="s">
        <v>1335</v>
      </c>
      <c r="B360" s="29" t="s">
        <v>680</v>
      </c>
      <c r="C360" s="29" t="s">
        <v>1412</v>
      </c>
      <c r="G360" s="29" t="s">
        <v>1756</v>
      </c>
    </row>
    <row r="361" spans="1:12" x14ac:dyDescent="0.3">
      <c r="A361" s="200" t="s">
        <v>1366</v>
      </c>
      <c r="B361" s="200" t="s">
        <v>826</v>
      </c>
      <c r="C361" s="201" t="s">
        <v>1739</v>
      </c>
      <c r="D361" s="201"/>
      <c r="E361" s="201"/>
      <c r="F361" s="201"/>
      <c r="G361" s="200"/>
      <c r="H361" s="201"/>
      <c r="I361" s="201"/>
      <c r="J361" s="201"/>
      <c r="K361" s="201"/>
      <c r="L361" s="201"/>
    </row>
    <row r="362" spans="1:12" x14ac:dyDescent="0.3">
      <c r="A362" s="200" t="s">
        <v>1332</v>
      </c>
      <c r="B362" s="200" t="s">
        <v>815</v>
      </c>
      <c r="C362" s="201" t="s">
        <v>1757</v>
      </c>
      <c r="D362" s="201"/>
      <c r="E362" s="201"/>
      <c r="F362" s="201"/>
      <c r="G362" s="200" t="s">
        <v>1758</v>
      </c>
      <c r="H362" s="201"/>
      <c r="I362" s="201"/>
      <c r="J362" s="201"/>
      <c r="K362" s="201"/>
      <c r="L362" s="201"/>
    </row>
    <row r="363" spans="1:12" x14ac:dyDescent="0.3">
      <c r="A363" s="187" t="s">
        <v>1379</v>
      </c>
      <c r="B363" s="187" t="s">
        <v>681</v>
      </c>
      <c r="C363" s="187" t="s">
        <v>1759</v>
      </c>
      <c r="D363" s="187"/>
      <c r="E363" s="187" t="s">
        <v>1760</v>
      </c>
      <c r="F363" s="187" t="s">
        <v>1342</v>
      </c>
      <c r="K363" s="187" t="s">
        <v>1349</v>
      </c>
    </row>
    <row r="364" spans="1:12" x14ac:dyDescent="0.3">
      <c r="A364" s="187" t="s">
        <v>1382</v>
      </c>
      <c r="B364" s="187" t="s">
        <v>682</v>
      </c>
      <c r="C364" s="187" t="s">
        <v>1761</v>
      </c>
      <c r="D364" s="187"/>
      <c r="G364" s="187" t="s">
        <v>1762</v>
      </c>
      <c r="H364" s="187" t="s">
        <v>1387</v>
      </c>
      <c r="K364" s="29" t="b">
        <v>1</v>
      </c>
    </row>
    <row r="365" spans="1:12" x14ac:dyDescent="0.3">
      <c r="A365" s="187" t="s">
        <v>1382</v>
      </c>
      <c r="B365" s="187" t="s">
        <v>683</v>
      </c>
      <c r="C365" s="187" t="s">
        <v>1385</v>
      </c>
      <c r="D365" s="187"/>
      <c r="E365" s="187" t="s">
        <v>1386</v>
      </c>
      <c r="H365" s="187" t="s">
        <v>1387</v>
      </c>
      <c r="K365" s="187" t="s">
        <v>1349</v>
      </c>
    </row>
    <row r="366" spans="1:12" x14ac:dyDescent="0.3">
      <c r="A366" s="187" t="s">
        <v>1388</v>
      </c>
      <c r="B366" s="187" t="s">
        <v>684</v>
      </c>
      <c r="C366" s="187"/>
      <c r="D366" s="187"/>
      <c r="E366" s="187"/>
      <c r="H366" s="187"/>
      <c r="I366" s="29" t="s">
        <v>1763</v>
      </c>
      <c r="K366" s="187"/>
    </row>
    <row r="367" spans="1:12" x14ac:dyDescent="0.3">
      <c r="A367" s="187" t="s">
        <v>1369</v>
      </c>
      <c r="B367" s="187" t="s">
        <v>685</v>
      </c>
      <c r="C367" s="187" t="s">
        <v>1764</v>
      </c>
      <c r="D367" s="187" t="s">
        <v>1391</v>
      </c>
      <c r="E367" s="187"/>
      <c r="H367" s="187"/>
      <c r="K367" s="187"/>
    </row>
    <row r="368" spans="1:12" x14ac:dyDescent="0.3">
      <c r="A368" s="187" t="s">
        <v>1388</v>
      </c>
      <c r="B368" s="187" t="s">
        <v>686</v>
      </c>
      <c r="C368" s="187"/>
      <c r="D368" s="187"/>
      <c r="E368" s="187"/>
      <c r="H368" s="187"/>
      <c r="I368" s="29" t="s">
        <v>1765</v>
      </c>
      <c r="K368" s="187"/>
    </row>
    <row r="369" spans="1:12" x14ac:dyDescent="0.3">
      <c r="A369" s="187" t="s">
        <v>1388</v>
      </c>
      <c r="B369" s="187" t="s">
        <v>687</v>
      </c>
      <c r="C369" s="187"/>
      <c r="D369" s="187"/>
      <c r="E369" s="187"/>
      <c r="H369" s="187"/>
      <c r="I369" s="29" t="s">
        <v>1766</v>
      </c>
      <c r="K369" s="187"/>
    </row>
    <row r="370" spans="1:12" x14ac:dyDescent="0.3">
      <c r="A370" s="187" t="s">
        <v>1388</v>
      </c>
      <c r="B370" s="187" t="s">
        <v>688</v>
      </c>
      <c r="C370" s="187"/>
      <c r="D370" s="187"/>
      <c r="E370" s="187"/>
      <c r="H370" s="187"/>
      <c r="I370" s="29" t="s">
        <v>1767</v>
      </c>
      <c r="K370" s="187"/>
    </row>
    <row r="371" spans="1:12" x14ac:dyDescent="0.3">
      <c r="A371" s="187" t="s">
        <v>1335</v>
      </c>
      <c r="B371" s="187" t="s">
        <v>689</v>
      </c>
      <c r="C371" s="187" t="s">
        <v>1768</v>
      </c>
      <c r="D371" s="187"/>
      <c r="E371" s="187"/>
      <c r="G371" s="29" t="s">
        <v>1769</v>
      </c>
      <c r="H371" s="187"/>
      <c r="K371" s="187" t="b">
        <v>1</v>
      </c>
    </row>
    <row r="372" spans="1:12" x14ac:dyDescent="0.3">
      <c r="A372" s="29" t="s">
        <v>1397</v>
      </c>
      <c r="B372" s="29" t="s">
        <v>690</v>
      </c>
      <c r="C372" s="29" t="s">
        <v>1467</v>
      </c>
      <c r="F372" s="187" t="s">
        <v>1342</v>
      </c>
    </row>
    <row r="373" spans="1:12" x14ac:dyDescent="0.3">
      <c r="A373" s="29" t="s">
        <v>1399</v>
      </c>
      <c r="B373" s="29" t="s">
        <v>1770</v>
      </c>
      <c r="C373" s="29" t="s">
        <v>1428</v>
      </c>
      <c r="F373" s="187" t="s">
        <v>1342</v>
      </c>
      <c r="G373" s="29" t="s">
        <v>1771</v>
      </c>
    </row>
    <row r="374" spans="1:12" x14ac:dyDescent="0.3">
      <c r="A374" s="29" t="s">
        <v>1403</v>
      </c>
      <c r="B374" s="29" t="s">
        <v>692</v>
      </c>
      <c r="C374" s="29" t="s">
        <v>1404</v>
      </c>
      <c r="F374" s="187" t="s">
        <v>1342</v>
      </c>
      <c r="G374" s="29" t="s">
        <v>1772</v>
      </c>
    </row>
    <row r="375" spans="1:12" x14ac:dyDescent="0.3">
      <c r="A375" s="29" t="s">
        <v>1379</v>
      </c>
      <c r="B375" s="29" t="s">
        <v>693</v>
      </c>
      <c r="C375" s="29" t="s">
        <v>1406</v>
      </c>
      <c r="F375" s="187" t="s">
        <v>1342</v>
      </c>
    </row>
    <row r="376" spans="1:12" x14ac:dyDescent="0.3">
      <c r="A376" s="29" t="s">
        <v>1407</v>
      </c>
      <c r="B376" s="29" t="s">
        <v>694</v>
      </c>
      <c r="C376" s="29" t="s">
        <v>1408</v>
      </c>
      <c r="F376" s="29" t="b">
        <v>1</v>
      </c>
      <c r="G376" s="29" t="s">
        <v>1773</v>
      </c>
    </row>
    <row r="377" spans="1:12" x14ac:dyDescent="0.3">
      <c r="A377" s="29" t="s">
        <v>1335</v>
      </c>
      <c r="B377" s="29" t="s">
        <v>710</v>
      </c>
      <c r="C377" s="29" t="s">
        <v>1410</v>
      </c>
      <c r="G377" s="29" t="s">
        <v>1774</v>
      </c>
    </row>
    <row r="378" spans="1:12" x14ac:dyDescent="0.3">
      <c r="A378" s="29" t="s">
        <v>1335</v>
      </c>
      <c r="B378" s="29" t="s">
        <v>711</v>
      </c>
      <c r="C378" s="29" t="s">
        <v>1412</v>
      </c>
      <c r="G378" s="29" t="s">
        <v>1775</v>
      </c>
    </row>
    <row r="379" spans="1:12" x14ac:dyDescent="0.3">
      <c r="A379" s="200" t="s">
        <v>1366</v>
      </c>
      <c r="B379" s="200" t="s">
        <v>815</v>
      </c>
      <c r="C379" s="201" t="s">
        <v>1757</v>
      </c>
      <c r="D379" s="201"/>
      <c r="E379" s="201"/>
      <c r="F379" s="201"/>
      <c r="G379" s="200"/>
      <c r="H379" s="201"/>
      <c r="I379" s="201"/>
      <c r="J379" s="201"/>
      <c r="K379" s="201"/>
      <c r="L379" s="201"/>
    </row>
    <row r="380" spans="1:12" x14ac:dyDescent="0.3">
      <c r="A380" s="193" t="s">
        <v>1332</v>
      </c>
      <c r="B380" s="193" t="s">
        <v>840</v>
      </c>
      <c r="C380" s="194" t="s">
        <v>1776</v>
      </c>
      <c r="D380" s="194"/>
      <c r="E380" s="194"/>
      <c r="F380" s="194"/>
      <c r="G380" s="193" t="s">
        <v>1777</v>
      </c>
      <c r="H380" s="194"/>
      <c r="I380" s="194"/>
      <c r="J380" s="194"/>
      <c r="K380" s="194"/>
      <c r="L380" s="194"/>
    </row>
    <row r="381" spans="1:12" x14ac:dyDescent="0.3">
      <c r="A381" s="187" t="s">
        <v>1379</v>
      </c>
      <c r="B381" s="187" t="s">
        <v>712</v>
      </c>
      <c r="C381" s="187" t="s">
        <v>1778</v>
      </c>
      <c r="D381" s="187"/>
      <c r="F381" s="187" t="s">
        <v>1342</v>
      </c>
      <c r="K381" s="187" t="s">
        <v>1349</v>
      </c>
    </row>
    <row r="382" spans="1:12" x14ac:dyDescent="0.3">
      <c r="A382" s="187" t="s">
        <v>1335</v>
      </c>
      <c r="B382" s="187" t="s">
        <v>713</v>
      </c>
      <c r="C382" s="187" t="s">
        <v>1779</v>
      </c>
      <c r="D382" s="187"/>
      <c r="G382" s="187" t="s">
        <v>1780</v>
      </c>
    </row>
    <row r="383" spans="1:12" x14ac:dyDescent="0.3">
      <c r="A383" s="187" t="s">
        <v>1382</v>
      </c>
      <c r="B383" s="187" t="s">
        <v>714</v>
      </c>
      <c r="C383" s="187" t="s">
        <v>1385</v>
      </c>
      <c r="D383" s="187"/>
      <c r="E383" s="187" t="s">
        <v>1386</v>
      </c>
      <c r="H383" s="187" t="s">
        <v>1387</v>
      </c>
      <c r="K383" s="187" t="s">
        <v>1349</v>
      </c>
    </row>
    <row r="384" spans="1:12" x14ac:dyDescent="0.3">
      <c r="A384" s="187" t="s">
        <v>1388</v>
      </c>
      <c r="B384" s="187" t="s">
        <v>715</v>
      </c>
      <c r="C384" s="187"/>
      <c r="D384" s="187"/>
      <c r="E384" s="187"/>
      <c r="H384" s="187"/>
      <c r="I384" s="29" t="s">
        <v>1781</v>
      </c>
      <c r="K384" s="187"/>
    </row>
    <row r="385" spans="1:12" x14ac:dyDescent="0.3">
      <c r="A385" s="187" t="s">
        <v>1388</v>
      </c>
      <c r="B385" s="187" t="s">
        <v>716</v>
      </c>
      <c r="C385" s="187"/>
      <c r="D385" s="187"/>
      <c r="E385" s="187"/>
      <c r="H385" s="187"/>
      <c r="I385" s="29" t="s">
        <v>1782</v>
      </c>
      <c r="K385" s="187"/>
    </row>
    <row r="386" spans="1:12" x14ac:dyDescent="0.3">
      <c r="A386" s="187" t="s">
        <v>1388</v>
      </c>
      <c r="B386" s="187" t="s">
        <v>717</v>
      </c>
      <c r="C386" s="187"/>
      <c r="D386" s="187"/>
      <c r="E386" s="187"/>
      <c r="H386" s="187"/>
      <c r="I386" s="29" t="s">
        <v>1783</v>
      </c>
      <c r="K386" s="187"/>
    </row>
    <row r="387" spans="1:12" x14ac:dyDescent="0.3">
      <c r="A387" s="187" t="s">
        <v>1335</v>
      </c>
      <c r="B387" s="187" t="s">
        <v>718</v>
      </c>
      <c r="C387" s="187" t="s">
        <v>1784</v>
      </c>
      <c r="D387" s="187"/>
      <c r="E387" s="187"/>
      <c r="G387" s="29" t="s">
        <v>1785</v>
      </c>
      <c r="H387" s="187"/>
      <c r="K387" s="187" t="b">
        <v>1</v>
      </c>
    </row>
    <row r="388" spans="1:12" x14ac:dyDescent="0.3">
      <c r="A388" s="29" t="s">
        <v>1397</v>
      </c>
      <c r="B388" s="29" t="s">
        <v>719</v>
      </c>
      <c r="C388" s="29" t="s">
        <v>1467</v>
      </c>
      <c r="F388" s="187" t="s">
        <v>1342</v>
      </c>
    </row>
    <row r="389" spans="1:12" x14ac:dyDescent="0.3">
      <c r="A389" s="29" t="s">
        <v>1399</v>
      </c>
      <c r="B389" s="29" t="s">
        <v>1786</v>
      </c>
      <c r="C389" s="29" t="s">
        <v>1428</v>
      </c>
      <c r="F389" s="187" t="s">
        <v>1342</v>
      </c>
      <c r="G389" s="29" t="s">
        <v>1787</v>
      </c>
    </row>
    <row r="390" spans="1:12" x14ac:dyDescent="0.3">
      <c r="A390" s="29" t="s">
        <v>1403</v>
      </c>
      <c r="B390" s="29" t="s">
        <v>721</v>
      </c>
      <c r="C390" s="29" t="s">
        <v>1404</v>
      </c>
      <c r="F390" s="187" t="s">
        <v>1342</v>
      </c>
      <c r="G390" s="29" t="s">
        <v>1788</v>
      </c>
    </row>
    <row r="391" spans="1:12" x14ac:dyDescent="0.3">
      <c r="A391" s="29" t="s">
        <v>1379</v>
      </c>
      <c r="B391" s="29" t="s">
        <v>722</v>
      </c>
      <c r="C391" s="29" t="s">
        <v>1406</v>
      </c>
      <c r="F391" s="187" t="s">
        <v>1342</v>
      </c>
    </row>
    <row r="392" spans="1:12" x14ac:dyDescent="0.3">
      <c r="A392" s="29" t="s">
        <v>1407</v>
      </c>
      <c r="B392" s="29" t="s">
        <v>723</v>
      </c>
      <c r="C392" s="29" t="s">
        <v>1408</v>
      </c>
      <c r="F392" s="29" t="b">
        <v>1</v>
      </c>
      <c r="G392" s="29" t="s">
        <v>1789</v>
      </c>
    </row>
    <row r="393" spans="1:12" x14ac:dyDescent="0.3">
      <c r="A393" s="29" t="s">
        <v>1335</v>
      </c>
      <c r="B393" s="29" t="s">
        <v>739</v>
      </c>
      <c r="C393" s="29" t="s">
        <v>1410</v>
      </c>
      <c r="G393" s="29" t="s">
        <v>1790</v>
      </c>
    </row>
    <row r="394" spans="1:12" x14ac:dyDescent="0.3">
      <c r="A394" s="29" t="s">
        <v>1335</v>
      </c>
      <c r="B394" s="29" t="s">
        <v>740</v>
      </c>
      <c r="C394" s="29" t="s">
        <v>1412</v>
      </c>
      <c r="G394" s="29" t="s">
        <v>1791</v>
      </c>
    </row>
    <row r="395" spans="1:12" x14ac:dyDescent="0.3">
      <c r="A395" s="193" t="s">
        <v>1366</v>
      </c>
      <c r="B395" s="193" t="s">
        <v>840</v>
      </c>
      <c r="C395" s="194" t="s">
        <v>1776</v>
      </c>
      <c r="D395" s="194"/>
      <c r="E395" s="194"/>
      <c r="F395" s="194"/>
      <c r="G395" s="193"/>
      <c r="H395" s="194"/>
      <c r="I395" s="194"/>
      <c r="J395" s="194"/>
      <c r="K395" s="194"/>
      <c r="L395" s="194"/>
    </row>
    <row r="396" spans="1:12" x14ac:dyDescent="0.3">
      <c r="A396" s="193" t="s">
        <v>1332</v>
      </c>
      <c r="B396" s="193" t="s">
        <v>834</v>
      </c>
      <c r="C396" s="194" t="s">
        <v>1792</v>
      </c>
      <c r="D396" s="194"/>
      <c r="E396" s="194"/>
      <c r="F396" s="194"/>
      <c r="G396" s="193" t="s">
        <v>1793</v>
      </c>
      <c r="H396" s="194"/>
      <c r="I396" s="194"/>
      <c r="J396" s="194"/>
      <c r="K396" s="194"/>
      <c r="L396" s="194"/>
    </row>
    <row r="397" spans="1:12" x14ac:dyDescent="0.3">
      <c r="A397" s="187" t="s">
        <v>1379</v>
      </c>
      <c r="B397" s="187" t="s">
        <v>741</v>
      </c>
      <c r="C397" s="187" t="s">
        <v>1794</v>
      </c>
      <c r="D397" s="187"/>
      <c r="F397" s="187" t="s">
        <v>1342</v>
      </c>
      <c r="K397" s="187" t="s">
        <v>1349</v>
      </c>
    </row>
    <row r="398" spans="1:12" x14ac:dyDescent="0.3">
      <c r="A398" s="187" t="s">
        <v>1417</v>
      </c>
      <c r="B398" s="187" t="s">
        <v>742</v>
      </c>
      <c r="C398" s="187" t="s">
        <v>1666</v>
      </c>
      <c r="D398" s="187"/>
      <c r="G398" s="187" t="s">
        <v>1795</v>
      </c>
      <c r="H398" s="187" t="s">
        <v>1387</v>
      </c>
      <c r="K398" s="29" t="b">
        <v>1</v>
      </c>
    </row>
    <row r="399" spans="1:12" x14ac:dyDescent="0.3">
      <c r="A399" s="187" t="s">
        <v>1382</v>
      </c>
      <c r="B399" s="187" t="s">
        <v>743</v>
      </c>
      <c r="C399" s="187" t="s">
        <v>1385</v>
      </c>
      <c r="D399" s="187"/>
      <c r="E399" s="187" t="s">
        <v>1386</v>
      </c>
      <c r="H399" s="187" t="s">
        <v>1387</v>
      </c>
      <c r="K399" s="187" t="s">
        <v>1349</v>
      </c>
    </row>
    <row r="400" spans="1:12" x14ac:dyDescent="0.3">
      <c r="A400" s="187" t="s">
        <v>1388</v>
      </c>
      <c r="B400" s="187" t="s">
        <v>744</v>
      </c>
      <c r="C400" s="187"/>
      <c r="D400" s="187"/>
      <c r="E400" s="187"/>
      <c r="H400" s="187"/>
      <c r="I400" s="29" t="s">
        <v>1796</v>
      </c>
      <c r="K400" s="187"/>
    </row>
    <row r="401" spans="1:12" x14ac:dyDescent="0.3">
      <c r="A401" s="187" t="s">
        <v>1369</v>
      </c>
      <c r="B401" s="187" t="s">
        <v>745</v>
      </c>
      <c r="C401" s="187" t="s">
        <v>1797</v>
      </c>
      <c r="D401" s="187" t="s">
        <v>1391</v>
      </c>
      <c r="E401" s="187"/>
      <c r="H401" s="187"/>
      <c r="K401" s="187"/>
    </row>
    <row r="402" spans="1:12" x14ac:dyDescent="0.3">
      <c r="A402" s="187" t="s">
        <v>1388</v>
      </c>
      <c r="B402" s="187" t="s">
        <v>746</v>
      </c>
      <c r="C402" s="187"/>
      <c r="D402" s="187"/>
      <c r="E402" s="187"/>
      <c r="H402" s="187"/>
      <c r="I402" s="29" t="s">
        <v>1798</v>
      </c>
      <c r="K402" s="187"/>
    </row>
    <row r="403" spans="1:12" x14ac:dyDescent="0.3">
      <c r="A403" s="187" t="s">
        <v>1388</v>
      </c>
      <c r="B403" s="187" t="s">
        <v>747</v>
      </c>
      <c r="C403" s="187"/>
      <c r="D403" s="187"/>
      <c r="E403" s="187"/>
      <c r="H403" s="187"/>
      <c r="I403" s="29" t="s">
        <v>1799</v>
      </c>
      <c r="K403" s="187"/>
    </row>
    <row r="404" spans="1:12" x14ac:dyDescent="0.3">
      <c r="A404" s="187" t="s">
        <v>1388</v>
      </c>
      <c r="B404" s="187" t="s">
        <v>748</v>
      </c>
      <c r="C404" s="187"/>
      <c r="D404" s="187"/>
      <c r="E404" s="187"/>
      <c r="H404" s="187"/>
      <c r="I404" s="29" t="s">
        <v>1800</v>
      </c>
      <c r="K404" s="187"/>
    </row>
    <row r="405" spans="1:12" x14ac:dyDescent="0.3">
      <c r="A405" s="187" t="s">
        <v>1335</v>
      </c>
      <c r="B405" s="187" t="s">
        <v>749</v>
      </c>
      <c r="C405" s="187" t="s">
        <v>1801</v>
      </c>
      <c r="D405" s="187"/>
      <c r="E405" s="187"/>
      <c r="G405" s="29" t="s">
        <v>1802</v>
      </c>
      <c r="H405" s="187"/>
      <c r="K405" s="187" t="b">
        <v>1</v>
      </c>
    </row>
    <row r="406" spans="1:12" x14ac:dyDescent="0.3">
      <c r="A406" s="29" t="s">
        <v>1397</v>
      </c>
      <c r="B406" s="29" t="s">
        <v>750</v>
      </c>
      <c r="C406" s="29" t="s">
        <v>1467</v>
      </c>
      <c r="F406" s="187" t="s">
        <v>1342</v>
      </c>
    </row>
    <row r="407" spans="1:12" x14ac:dyDescent="0.3">
      <c r="A407" s="29" t="s">
        <v>1399</v>
      </c>
      <c r="B407" s="29" t="s">
        <v>1803</v>
      </c>
      <c r="C407" s="29" t="s">
        <v>1428</v>
      </c>
      <c r="F407" s="187" t="s">
        <v>1342</v>
      </c>
      <c r="G407" s="29" t="s">
        <v>1804</v>
      </c>
    </row>
    <row r="408" spans="1:12" x14ac:dyDescent="0.3">
      <c r="A408" s="29" t="s">
        <v>1403</v>
      </c>
      <c r="B408" s="29" t="s">
        <v>752</v>
      </c>
      <c r="C408" s="29" t="s">
        <v>1404</v>
      </c>
      <c r="F408" s="187" t="s">
        <v>1342</v>
      </c>
      <c r="G408" s="29" t="s">
        <v>1805</v>
      </c>
    </row>
    <row r="409" spans="1:12" x14ac:dyDescent="0.3">
      <c r="A409" s="29" t="s">
        <v>1379</v>
      </c>
      <c r="B409" s="29" t="s">
        <v>753</v>
      </c>
      <c r="C409" s="29" t="s">
        <v>1406</v>
      </c>
      <c r="F409" s="187" t="s">
        <v>1342</v>
      </c>
    </row>
    <row r="410" spans="1:12" x14ac:dyDescent="0.3">
      <c r="A410" s="29" t="s">
        <v>1407</v>
      </c>
      <c r="B410" s="29" t="s">
        <v>754</v>
      </c>
      <c r="C410" s="29" t="s">
        <v>1408</v>
      </c>
      <c r="F410" s="29" t="b">
        <v>1</v>
      </c>
      <c r="G410" s="29" t="s">
        <v>1806</v>
      </c>
    </row>
    <row r="411" spans="1:12" x14ac:dyDescent="0.3">
      <c r="A411" s="29" t="s">
        <v>1335</v>
      </c>
      <c r="B411" s="29" t="s">
        <v>770</v>
      </c>
      <c r="C411" s="29" t="s">
        <v>1410</v>
      </c>
      <c r="G411" s="29" t="s">
        <v>1807</v>
      </c>
    </row>
    <row r="412" spans="1:12" x14ac:dyDescent="0.3">
      <c r="A412" s="29" t="s">
        <v>1335</v>
      </c>
      <c r="B412" s="29" t="s">
        <v>771</v>
      </c>
      <c r="C412" s="29" t="s">
        <v>1412</v>
      </c>
      <c r="G412" s="29" t="s">
        <v>1808</v>
      </c>
    </row>
    <row r="413" spans="1:12" x14ac:dyDescent="0.3">
      <c r="A413" s="193" t="s">
        <v>1366</v>
      </c>
      <c r="B413" s="193" t="s">
        <v>834</v>
      </c>
      <c r="C413" s="194" t="s">
        <v>1809</v>
      </c>
      <c r="D413" s="194"/>
      <c r="E413" s="194"/>
      <c r="F413" s="194"/>
      <c r="G413" s="193"/>
      <c r="H413" s="194"/>
      <c r="I413" s="194"/>
      <c r="J413" s="194"/>
      <c r="K413" s="194"/>
      <c r="L413" s="194"/>
    </row>
    <row r="414" spans="1:12" x14ac:dyDescent="0.3">
      <c r="A414" s="200" t="s">
        <v>1332</v>
      </c>
      <c r="B414" s="200" t="s">
        <v>832</v>
      </c>
      <c r="C414" s="201" t="s">
        <v>1810</v>
      </c>
      <c r="D414" s="201"/>
      <c r="E414" s="201"/>
      <c r="F414" s="201"/>
      <c r="G414" s="200" t="s">
        <v>1811</v>
      </c>
      <c r="H414" s="201"/>
      <c r="I414" s="201"/>
      <c r="J414" s="201"/>
      <c r="K414" s="201"/>
      <c r="L414" s="201"/>
    </row>
    <row r="415" spans="1:12" x14ac:dyDescent="0.3">
      <c r="A415" s="187" t="s">
        <v>1379</v>
      </c>
      <c r="B415" s="187" t="s">
        <v>772</v>
      </c>
      <c r="C415" s="187" t="s">
        <v>1812</v>
      </c>
      <c r="D415" s="187"/>
      <c r="E415" s="187" t="s">
        <v>1813</v>
      </c>
      <c r="F415" s="187" t="s">
        <v>1342</v>
      </c>
      <c r="L415" s="187" t="s">
        <v>1349</v>
      </c>
    </row>
    <row r="416" spans="1:12" x14ac:dyDescent="0.3">
      <c r="A416" s="187" t="s">
        <v>1417</v>
      </c>
      <c r="B416" s="187" t="s">
        <v>773</v>
      </c>
      <c r="C416" s="187" t="s">
        <v>1666</v>
      </c>
      <c r="D416" s="187"/>
      <c r="G416" s="187" t="s">
        <v>1814</v>
      </c>
      <c r="H416" s="187" t="s">
        <v>1387</v>
      </c>
      <c r="J416" s="187"/>
      <c r="L416" s="29" t="b">
        <v>1</v>
      </c>
    </row>
    <row r="417" spans="1:12" s="203" customFormat="1" x14ac:dyDescent="0.3">
      <c r="A417" s="202" t="s">
        <v>1379</v>
      </c>
      <c r="B417" s="202" t="s">
        <v>774</v>
      </c>
      <c r="C417" s="202" t="s">
        <v>1815</v>
      </c>
      <c r="D417" s="202"/>
      <c r="G417" s="202"/>
      <c r="H417" s="202"/>
      <c r="J417" s="202"/>
    </row>
    <row r="418" spans="1:12" s="203" customFormat="1" x14ac:dyDescent="0.3">
      <c r="A418" s="202" t="s">
        <v>1382</v>
      </c>
      <c r="B418" s="202" t="s">
        <v>775</v>
      </c>
      <c r="C418" s="202" t="s">
        <v>1816</v>
      </c>
      <c r="D418" s="202"/>
      <c r="E418" s="202" t="s">
        <v>1386</v>
      </c>
      <c r="G418" s="202" t="s">
        <v>1817</v>
      </c>
      <c r="H418" s="202" t="s">
        <v>1387</v>
      </c>
      <c r="J418" s="202"/>
      <c r="L418" s="202" t="s">
        <v>1349</v>
      </c>
    </row>
    <row r="419" spans="1:12" x14ac:dyDescent="0.3">
      <c r="A419" s="187" t="s">
        <v>1388</v>
      </c>
      <c r="B419" s="187" t="s">
        <v>776</v>
      </c>
      <c r="C419" s="187"/>
      <c r="D419" s="187"/>
      <c r="E419" s="187"/>
      <c r="H419" s="187"/>
      <c r="I419" s="29" t="s">
        <v>1818</v>
      </c>
      <c r="J419" s="187"/>
      <c r="L419" s="187"/>
    </row>
    <row r="420" spans="1:12" x14ac:dyDescent="0.3">
      <c r="A420" s="187" t="s">
        <v>1369</v>
      </c>
      <c r="B420" s="187" t="s">
        <v>777</v>
      </c>
      <c r="C420" s="187" t="s">
        <v>1819</v>
      </c>
      <c r="D420" s="187" t="s">
        <v>1391</v>
      </c>
      <c r="E420" s="187"/>
      <c r="H420" s="187"/>
      <c r="J420" s="187"/>
      <c r="L420" s="187"/>
    </row>
    <row r="421" spans="1:12" x14ac:dyDescent="0.3">
      <c r="A421" s="187" t="s">
        <v>1388</v>
      </c>
      <c r="B421" s="187" t="s">
        <v>778</v>
      </c>
      <c r="C421" s="187"/>
      <c r="D421" s="187"/>
      <c r="E421" s="187"/>
      <c r="H421" s="187"/>
      <c r="I421" s="29" t="s">
        <v>1820</v>
      </c>
      <c r="K421" s="187"/>
    </row>
    <row r="422" spans="1:12" x14ac:dyDescent="0.3">
      <c r="A422" s="187" t="s">
        <v>1388</v>
      </c>
      <c r="B422" s="187" t="s">
        <v>779</v>
      </c>
      <c r="C422" s="187"/>
      <c r="D422" s="187"/>
      <c r="E422" s="187"/>
      <c r="H422" s="187"/>
      <c r="I422" s="29" t="s">
        <v>1821</v>
      </c>
      <c r="K422" s="187"/>
    </row>
    <row r="423" spans="1:12" x14ac:dyDescent="0.3">
      <c r="A423" s="187" t="s">
        <v>1388</v>
      </c>
      <c r="B423" s="187" t="s">
        <v>780</v>
      </c>
      <c r="C423" s="187"/>
      <c r="D423" s="187"/>
      <c r="E423" s="187"/>
      <c r="H423" s="187"/>
      <c r="I423" s="29" t="s">
        <v>1822</v>
      </c>
      <c r="K423" s="187"/>
    </row>
    <row r="424" spans="1:12" x14ac:dyDescent="0.3">
      <c r="A424" s="187" t="s">
        <v>1335</v>
      </c>
      <c r="B424" s="187" t="s">
        <v>781</v>
      </c>
      <c r="C424" s="187" t="s">
        <v>1823</v>
      </c>
      <c r="D424" s="187"/>
      <c r="E424" s="187"/>
      <c r="G424" s="29" t="s">
        <v>1824</v>
      </c>
      <c r="H424" s="187"/>
      <c r="K424" s="187" t="b">
        <v>1</v>
      </c>
    </row>
    <row r="425" spans="1:12" x14ac:dyDescent="0.3">
      <c r="A425" s="200" t="s">
        <v>1366</v>
      </c>
      <c r="B425" s="200" t="s">
        <v>832</v>
      </c>
      <c r="C425" s="201" t="s">
        <v>1810</v>
      </c>
      <c r="D425" s="201"/>
      <c r="E425" s="201"/>
      <c r="F425" s="201"/>
      <c r="G425" s="200"/>
      <c r="H425" s="201"/>
      <c r="I425" s="201"/>
      <c r="J425" s="201"/>
      <c r="K425" s="201"/>
      <c r="L425" s="201"/>
    </row>
    <row r="426" spans="1:12" s="205" customFormat="1" x14ac:dyDescent="0.3">
      <c r="A426" s="204" t="s">
        <v>1379</v>
      </c>
      <c r="B426" s="204" t="s">
        <v>2050</v>
      </c>
      <c r="C426" s="204" t="s">
        <v>2157</v>
      </c>
      <c r="D426" s="204"/>
      <c r="F426" s="187" t="s">
        <v>1342</v>
      </c>
      <c r="G426" s="204"/>
      <c r="K426" s="204" t="s">
        <v>1349</v>
      </c>
    </row>
    <row r="427" spans="1:12" x14ac:dyDescent="0.3">
      <c r="A427" s="29" t="s">
        <v>2158</v>
      </c>
      <c r="B427" s="187" t="s">
        <v>2051</v>
      </c>
      <c r="C427" s="187" t="s">
        <v>2159</v>
      </c>
      <c r="D427" s="187"/>
      <c r="F427" s="29" t="b">
        <v>1</v>
      </c>
      <c r="G427" s="187" t="s">
        <v>2160</v>
      </c>
      <c r="K427" s="187"/>
    </row>
    <row r="428" spans="1:12" x14ac:dyDescent="0.3">
      <c r="A428" s="29" t="s">
        <v>1335</v>
      </c>
      <c r="B428" s="187" t="s">
        <v>2052</v>
      </c>
      <c r="C428" s="29" t="s">
        <v>1412</v>
      </c>
      <c r="G428" s="29" t="s">
        <v>2161</v>
      </c>
    </row>
    <row r="429" spans="1:12" s="205" customFormat="1" x14ac:dyDescent="0.3">
      <c r="A429" s="204" t="s">
        <v>1379</v>
      </c>
      <c r="B429" s="204" t="s">
        <v>2053</v>
      </c>
      <c r="C429" s="204" t="s">
        <v>2162</v>
      </c>
      <c r="D429" s="204"/>
      <c r="F429" s="187" t="s">
        <v>1342</v>
      </c>
      <c r="G429" s="204"/>
      <c r="K429" s="204" t="s">
        <v>1349</v>
      </c>
    </row>
    <row r="430" spans="1:12" x14ac:dyDescent="0.3">
      <c r="A430" s="29" t="s">
        <v>2163</v>
      </c>
      <c r="B430" s="187" t="s">
        <v>2054</v>
      </c>
      <c r="C430" s="187" t="s">
        <v>2164</v>
      </c>
      <c r="D430" s="187"/>
      <c r="F430" s="29" t="b">
        <v>1</v>
      </c>
      <c r="G430" s="187" t="s">
        <v>2165</v>
      </c>
      <c r="K430" s="187"/>
    </row>
    <row r="431" spans="1:12" x14ac:dyDescent="0.3">
      <c r="A431" s="29" t="s">
        <v>1335</v>
      </c>
      <c r="B431" s="187" t="s">
        <v>2055</v>
      </c>
      <c r="C431" s="29" t="s">
        <v>1412</v>
      </c>
      <c r="G431" s="29" t="s">
        <v>2166</v>
      </c>
      <c r="K431" s="187"/>
    </row>
    <row r="432" spans="1:12" s="205" customFormat="1" x14ac:dyDescent="0.3">
      <c r="A432" s="204" t="s">
        <v>1379</v>
      </c>
      <c r="B432" s="204" t="s">
        <v>2056</v>
      </c>
      <c r="C432" s="204" t="s">
        <v>2167</v>
      </c>
      <c r="D432" s="204"/>
      <c r="F432" s="187" t="s">
        <v>1342</v>
      </c>
      <c r="G432" s="204"/>
      <c r="K432" s="204" t="s">
        <v>1349</v>
      </c>
    </row>
    <row r="433" spans="1:11" x14ac:dyDescent="0.3">
      <c r="A433" s="29" t="s">
        <v>2168</v>
      </c>
      <c r="B433" s="187" t="s">
        <v>2057</v>
      </c>
      <c r="C433" s="187" t="s">
        <v>2169</v>
      </c>
      <c r="D433" s="187"/>
      <c r="F433" s="29" t="b">
        <v>1</v>
      </c>
      <c r="G433" s="187" t="s">
        <v>2170</v>
      </c>
      <c r="K433" s="187"/>
    </row>
    <row r="434" spans="1:11" x14ac:dyDescent="0.3">
      <c r="A434" s="29" t="s">
        <v>1335</v>
      </c>
      <c r="B434" s="187" t="s">
        <v>2058</v>
      </c>
      <c r="C434" s="29" t="s">
        <v>1412</v>
      </c>
      <c r="G434" s="29" t="s">
        <v>2171</v>
      </c>
      <c r="K434" s="187"/>
    </row>
    <row r="435" spans="1:11" s="205" customFormat="1" x14ac:dyDescent="0.3">
      <c r="A435" s="204" t="s">
        <v>2172</v>
      </c>
      <c r="B435" s="204" t="s">
        <v>2059</v>
      </c>
      <c r="C435" s="204" t="s">
        <v>2173</v>
      </c>
      <c r="D435" s="204"/>
      <c r="F435" s="187" t="s">
        <v>1342</v>
      </c>
      <c r="G435" s="204"/>
      <c r="K435" s="204" t="s">
        <v>1349</v>
      </c>
    </row>
    <row r="436" spans="1:11" x14ac:dyDescent="0.3">
      <c r="A436" s="29" t="s">
        <v>2168</v>
      </c>
      <c r="B436" s="187" t="s">
        <v>2060</v>
      </c>
      <c r="C436" s="187" t="s">
        <v>2169</v>
      </c>
      <c r="D436" s="187"/>
      <c r="F436" s="29" t="b">
        <v>1</v>
      </c>
      <c r="G436" s="187" t="s">
        <v>2174</v>
      </c>
      <c r="K436" s="187"/>
    </row>
    <row r="437" spans="1:11" x14ac:dyDescent="0.3">
      <c r="A437" s="29" t="s">
        <v>1335</v>
      </c>
      <c r="B437" s="187" t="s">
        <v>2061</v>
      </c>
      <c r="C437" s="29" t="s">
        <v>1412</v>
      </c>
      <c r="G437" s="29" t="s">
        <v>2175</v>
      </c>
      <c r="K437" s="187"/>
    </row>
    <row r="438" spans="1:11" s="207" customFormat="1" x14ac:dyDescent="0.3">
      <c r="A438" s="206" t="s">
        <v>1366</v>
      </c>
      <c r="B438" s="207" t="s">
        <v>1367</v>
      </c>
      <c r="C438" s="207" t="s">
        <v>1825</v>
      </c>
    </row>
    <row r="439" spans="1:11" x14ac:dyDescent="0.3">
      <c r="A439" s="187" t="s">
        <v>1335</v>
      </c>
      <c r="B439" s="187" t="s">
        <v>782</v>
      </c>
      <c r="C439" s="187" t="s">
        <v>1826</v>
      </c>
      <c r="D439" s="187"/>
    </row>
    <row r="440" spans="1:11" x14ac:dyDescent="0.3">
      <c r="A440" s="187"/>
      <c r="B440" s="187"/>
      <c r="I440" s="18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FD1C-07C3-475D-8826-2B8D66BDA7D3}">
  <sheetPr codeName="Feuil13"/>
  <dimension ref="A1:I390"/>
  <sheetViews>
    <sheetView workbookViewId="0"/>
  </sheetViews>
  <sheetFormatPr defaultColWidth="10" defaultRowHeight="16" x14ac:dyDescent="0.45"/>
  <cols>
    <col min="1" max="2" width="10" style="209" customWidth="1"/>
    <col min="3" max="3" width="15.1640625" style="209" customWidth="1"/>
    <col min="4" max="16384" width="10" style="209"/>
  </cols>
  <sheetData>
    <row r="1" spans="1:6" x14ac:dyDescent="0.45">
      <c r="A1" s="208" t="s">
        <v>2048</v>
      </c>
      <c r="B1" s="208" t="s">
        <v>1320</v>
      </c>
      <c r="C1" s="208" t="s">
        <v>1321</v>
      </c>
      <c r="D1" s="208" t="s">
        <v>2003</v>
      </c>
      <c r="E1" s="208" t="s">
        <v>2001</v>
      </c>
      <c r="F1" s="208" t="s">
        <v>2000</v>
      </c>
    </row>
    <row r="2" spans="1:6" s="211" customFormat="1" x14ac:dyDescent="0.45">
      <c r="A2" s="210" t="s">
        <v>2045</v>
      </c>
      <c r="B2" s="210" t="s">
        <v>2047</v>
      </c>
      <c r="C2" s="210" t="s">
        <v>2046</v>
      </c>
      <c r="D2" s="210"/>
      <c r="E2" s="210"/>
      <c r="F2" s="210"/>
    </row>
    <row r="3" spans="1:6" s="211" customFormat="1" x14ac:dyDescent="0.45">
      <c r="A3" s="210" t="s">
        <v>2045</v>
      </c>
      <c r="B3" s="210" t="s">
        <v>837</v>
      </c>
      <c r="C3" s="210" t="s">
        <v>2007</v>
      </c>
      <c r="D3" s="210"/>
      <c r="E3" s="210"/>
      <c r="F3" s="210"/>
    </row>
    <row r="4" spans="1:6" s="211" customFormat="1" x14ac:dyDescent="0.45">
      <c r="A4" s="210"/>
      <c r="B4" s="210"/>
      <c r="C4" s="210"/>
      <c r="D4" s="210"/>
      <c r="E4" s="210"/>
      <c r="F4" s="210"/>
    </row>
    <row r="5" spans="1:6" s="211" customFormat="1" x14ac:dyDescent="0.45">
      <c r="A5" s="210" t="s">
        <v>2008</v>
      </c>
      <c r="B5" s="210" t="s">
        <v>2044</v>
      </c>
      <c r="C5" s="210" t="s">
        <v>2043</v>
      </c>
      <c r="D5" s="210"/>
      <c r="E5" s="210"/>
      <c r="F5" s="210"/>
    </row>
    <row r="6" spans="1:6" s="211" customFormat="1" x14ac:dyDescent="0.45">
      <c r="A6" s="210" t="s">
        <v>2008</v>
      </c>
      <c r="B6" s="210" t="s">
        <v>2042</v>
      </c>
      <c r="C6" s="210" t="s">
        <v>2041</v>
      </c>
      <c r="D6" s="210"/>
      <c r="E6" s="210"/>
      <c r="F6" s="210"/>
    </row>
    <row r="7" spans="1:6" s="211" customFormat="1" x14ac:dyDescent="0.45">
      <c r="A7" s="210" t="s">
        <v>2008</v>
      </c>
      <c r="B7" s="210" t="s">
        <v>2040</v>
      </c>
      <c r="C7" s="210" t="s">
        <v>2039</v>
      </c>
      <c r="D7" s="210"/>
      <c r="E7" s="210"/>
      <c r="F7" s="210"/>
    </row>
    <row r="8" spans="1:6" s="211" customFormat="1" x14ac:dyDescent="0.45">
      <c r="A8" s="210" t="s">
        <v>2008</v>
      </c>
      <c r="B8" s="210" t="s">
        <v>2038</v>
      </c>
      <c r="C8" s="210" t="s">
        <v>2037</v>
      </c>
      <c r="D8" s="210"/>
      <c r="E8" s="210"/>
      <c r="F8" s="210"/>
    </row>
    <row r="9" spans="1:6" s="211" customFormat="1" x14ac:dyDescent="0.45">
      <c r="A9" s="210" t="s">
        <v>2008</v>
      </c>
      <c r="B9" s="210" t="s">
        <v>2036</v>
      </c>
      <c r="C9" s="210" t="s">
        <v>2035</v>
      </c>
      <c r="D9" s="210"/>
      <c r="E9" s="210"/>
      <c r="F9" s="210"/>
    </row>
    <row r="10" spans="1:6" s="211" customFormat="1" x14ac:dyDescent="0.45">
      <c r="A10" s="210" t="s">
        <v>2008</v>
      </c>
      <c r="B10" s="210" t="s">
        <v>2034</v>
      </c>
      <c r="C10" s="210" t="s">
        <v>2033</v>
      </c>
      <c r="D10" s="210"/>
      <c r="E10" s="210"/>
      <c r="F10" s="210"/>
    </row>
    <row r="11" spans="1:6" s="211" customFormat="1" x14ac:dyDescent="0.45">
      <c r="A11" s="210" t="s">
        <v>2008</v>
      </c>
      <c r="B11" s="210" t="s">
        <v>2032</v>
      </c>
      <c r="C11" s="210" t="s">
        <v>2031</v>
      </c>
      <c r="D11" s="210"/>
      <c r="E11" s="210"/>
      <c r="F11" s="210"/>
    </row>
    <row r="12" spans="1:6" s="211" customFormat="1" x14ac:dyDescent="0.45">
      <c r="A12" s="210" t="s">
        <v>2008</v>
      </c>
      <c r="B12" s="210" t="s">
        <v>2030</v>
      </c>
      <c r="C12" s="210" t="s">
        <v>2029</v>
      </c>
      <c r="D12" s="210"/>
      <c r="E12" s="210"/>
      <c r="F12" s="210"/>
    </row>
    <row r="13" spans="1:6" s="211" customFormat="1" x14ac:dyDescent="0.45">
      <c r="A13" s="210" t="s">
        <v>2008</v>
      </c>
      <c r="B13" s="210" t="s">
        <v>2028</v>
      </c>
      <c r="C13" s="210" t="s">
        <v>2027</v>
      </c>
      <c r="D13" s="210"/>
      <c r="E13" s="210"/>
      <c r="F13" s="210"/>
    </row>
    <row r="14" spans="1:6" s="211" customFormat="1" x14ac:dyDescent="0.45">
      <c r="A14" s="210" t="s">
        <v>2008</v>
      </c>
      <c r="B14" s="210" t="s">
        <v>2026</v>
      </c>
      <c r="C14" s="210" t="s">
        <v>2025</v>
      </c>
      <c r="D14" s="210"/>
      <c r="E14" s="210"/>
      <c r="F14" s="210"/>
    </row>
    <row r="15" spans="1:6" s="211" customFormat="1" x14ac:dyDescent="0.45">
      <c r="A15" s="210" t="s">
        <v>2008</v>
      </c>
      <c r="B15" s="210" t="s">
        <v>2024</v>
      </c>
      <c r="C15" s="210" t="s">
        <v>2023</v>
      </c>
      <c r="D15" s="210"/>
      <c r="E15" s="210"/>
      <c r="F15" s="210"/>
    </row>
    <row r="16" spans="1:6" s="211" customFormat="1" x14ac:dyDescent="0.45">
      <c r="A16" s="210" t="s">
        <v>2008</v>
      </c>
      <c r="B16" s="210" t="s">
        <v>2022</v>
      </c>
      <c r="C16" s="210" t="s">
        <v>2021</v>
      </c>
      <c r="D16" s="210"/>
      <c r="E16" s="210"/>
      <c r="F16" s="210"/>
    </row>
    <row r="17" spans="1:7" s="211" customFormat="1" x14ac:dyDescent="0.45">
      <c r="A17" s="210" t="s">
        <v>2008</v>
      </c>
      <c r="B17" s="210" t="s">
        <v>2020</v>
      </c>
      <c r="C17" s="210" t="s">
        <v>2019</v>
      </c>
      <c r="D17" s="210"/>
      <c r="E17" s="210"/>
      <c r="F17" s="210"/>
    </row>
    <row r="18" spans="1:7" s="211" customFormat="1" x14ac:dyDescent="0.45">
      <c r="A18" s="210" t="s">
        <v>2008</v>
      </c>
      <c r="B18" s="210" t="s">
        <v>2018</v>
      </c>
      <c r="C18" s="210" t="s">
        <v>2017</v>
      </c>
      <c r="D18" s="210"/>
      <c r="E18" s="210"/>
      <c r="F18" s="210"/>
    </row>
    <row r="19" spans="1:7" s="211" customFormat="1" x14ac:dyDescent="0.45">
      <c r="A19" s="210" t="s">
        <v>2008</v>
      </c>
      <c r="B19" s="210" t="s">
        <v>2016</v>
      </c>
      <c r="C19" s="210" t="s">
        <v>2015</v>
      </c>
      <c r="D19" s="210"/>
      <c r="E19" s="210"/>
      <c r="F19" s="210"/>
    </row>
    <row r="20" spans="1:7" s="211" customFormat="1" x14ac:dyDescent="0.45">
      <c r="A20" s="210" t="s">
        <v>2008</v>
      </c>
      <c r="B20" s="210" t="s">
        <v>2014</v>
      </c>
      <c r="C20" s="210" t="s">
        <v>2013</v>
      </c>
      <c r="D20" s="210"/>
      <c r="E20" s="210"/>
      <c r="F20" s="210"/>
    </row>
    <row r="21" spans="1:7" s="211" customFormat="1" x14ac:dyDescent="0.45">
      <c r="A21" s="210" t="s">
        <v>2008</v>
      </c>
      <c r="B21" s="210" t="s">
        <v>2012</v>
      </c>
      <c r="C21" s="210" t="s">
        <v>2011</v>
      </c>
      <c r="D21" s="210"/>
      <c r="E21" s="210"/>
      <c r="F21" s="210"/>
    </row>
    <row r="22" spans="1:7" s="211" customFormat="1" x14ac:dyDescent="0.45">
      <c r="A22" s="210" t="s">
        <v>2008</v>
      </c>
      <c r="B22" s="210" t="s">
        <v>2010</v>
      </c>
      <c r="C22" s="210" t="s">
        <v>2009</v>
      </c>
      <c r="D22" s="210"/>
      <c r="E22" s="210"/>
      <c r="F22" s="210"/>
    </row>
    <row r="23" spans="1:7" s="211" customFormat="1" x14ac:dyDescent="0.45">
      <c r="A23" s="210" t="s">
        <v>2008</v>
      </c>
      <c r="B23" s="210" t="s">
        <v>837</v>
      </c>
      <c r="C23" s="210" t="s">
        <v>2007</v>
      </c>
      <c r="D23" s="210"/>
      <c r="E23" s="210"/>
      <c r="F23" s="210"/>
    </row>
    <row r="24" spans="1:7" s="211" customFormat="1" x14ac:dyDescent="0.3"/>
    <row r="25" spans="1:7" s="211" customFormat="1" x14ac:dyDescent="0.3">
      <c r="A25" s="211" t="s">
        <v>2003</v>
      </c>
      <c r="B25" s="211" t="s">
        <v>891</v>
      </c>
      <c r="C25" s="211" t="s">
        <v>912</v>
      </c>
    </row>
    <row r="26" spans="1:7" s="211" customFormat="1" x14ac:dyDescent="0.45">
      <c r="A26" s="211" t="s">
        <v>2003</v>
      </c>
      <c r="B26" s="211" t="s">
        <v>2006</v>
      </c>
      <c r="C26" s="211" t="s">
        <v>914</v>
      </c>
      <c r="G26" s="212"/>
    </row>
    <row r="27" spans="1:7" s="211" customFormat="1" x14ac:dyDescent="0.3">
      <c r="A27" s="211" t="s">
        <v>2003</v>
      </c>
      <c r="B27" s="211" t="s">
        <v>1973</v>
      </c>
      <c r="C27" s="211" t="s">
        <v>1853</v>
      </c>
    </row>
    <row r="28" spans="1:7" s="211" customFormat="1" x14ac:dyDescent="0.3">
      <c r="A28" s="211" t="s">
        <v>2003</v>
      </c>
      <c r="B28" s="211" t="s">
        <v>872</v>
      </c>
      <c r="C28" s="211" t="s">
        <v>915</v>
      </c>
    </row>
    <row r="29" spans="1:7" s="211" customFormat="1" x14ac:dyDescent="0.3">
      <c r="A29" s="211" t="s">
        <v>2003</v>
      </c>
      <c r="B29" s="211" t="s">
        <v>857</v>
      </c>
      <c r="C29" s="211" t="s">
        <v>917</v>
      </c>
    </row>
    <row r="30" spans="1:7" s="211" customFormat="1" x14ac:dyDescent="0.3">
      <c r="A30" s="211" t="s">
        <v>2003</v>
      </c>
      <c r="B30" s="211" t="s">
        <v>863</v>
      </c>
      <c r="C30" s="211" t="s">
        <v>920</v>
      </c>
    </row>
    <row r="31" spans="1:7" s="211" customFormat="1" x14ac:dyDescent="0.3">
      <c r="A31" s="211" t="s">
        <v>2003</v>
      </c>
      <c r="B31" s="211" t="s">
        <v>1951</v>
      </c>
      <c r="C31" s="211" t="s">
        <v>1857</v>
      </c>
    </row>
    <row r="32" spans="1:7" s="211" customFormat="1" x14ac:dyDescent="0.3">
      <c r="A32" s="211" t="s">
        <v>2003</v>
      </c>
      <c r="B32" s="211" t="s">
        <v>889</v>
      </c>
      <c r="C32" s="211" t="s">
        <v>2005</v>
      </c>
    </row>
    <row r="33" spans="1:9" s="211" customFormat="1" x14ac:dyDescent="0.3">
      <c r="A33" s="211" t="s">
        <v>2003</v>
      </c>
      <c r="B33" s="211" t="s">
        <v>791</v>
      </c>
      <c r="C33" s="211" t="s">
        <v>925</v>
      </c>
    </row>
    <row r="34" spans="1:9" s="211" customFormat="1" x14ac:dyDescent="0.45">
      <c r="A34" s="211" t="s">
        <v>2003</v>
      </c>
      <c r="B34" s="211" t="s">
        <v>2004</v>
      </c>
      <c r="C34" s="211" t="s">
        <v>927</v>
      </c>
      <c r="G34" s="212"/>
    </row>
    <row r="35" spans="1:9" s="211" customFormat="1" x14ac:dyDescent="0.45">
      <c r="A35" s="211" t="s">
        <v>2003</v>
      </c>
      <c r="B35" s="211" t="s">
        <v>828</v>
      </c>
      <c r="C35" s="211" t="s">
        <v>929</v>
      </c>
      <c r="G35" s="212"/>
    </row>
    <row r="36" spans="1:9" s="211" customFormat="1" x14ac:dyDescent="0.45">
      <c r="A36" s="211" t="s">
        <v>2003</v>
      </c>
      <c r="B36" s="211" t="s">
        <v>874</v>
      </c>
      <c r="C36" s="211" t="s">
        <v>1859</v>
      </c>
      <c r="G36" s="212"/>
    </row>
    <row r="37" spans="1:9" s="211" customFormat="1" x14ac:dyDescent="0.45">
      <c r="A37" s="211" t="s">
        <v>2003</v>
      </c>
      <c r="B37" s="211" t="s">
        <v>818</v>
      </c>
      <c r="C37" s="211" t="s">
        <v>932</v>
      </c>
      <c r="H37" s="212"/>
    </row>
    <row r="38" spans="1:9" s="211" customFormat="1" x14ac:dyDescent="0.45">
      <c r="A38" s="211" t="s">
        <v>2003</v>
      </c>
      <c r="B38" s="211" t="s">
        <v>853</v>
      </c>
      <c r="C38" s="211" t="s">
        <v>935</v>
      </c>
      <c r="H38" s="212"/>
    </row>
    <row r="39" spans="1:9" s="211" customFormat="1" x14ac:dyDescent="0.45">
      <c r="A39" s="211" t="s">
        <v>2003</v>
      </c>
      <c r="B39" s="211" t="s">
        <v>869</v>
      </c>
      <c r="C39" s="211" t="s">
        <v>938</v>
      </c>
      <c r="H39" s="212"/>
      <c r="I39" s="212"/>
    </row>
    <row r="40" spans="1:9" s="211" customFormat="1" x14ac:dyDescent="0.45">
      <c r="A40" s="211" t="s">
        <v>2003</v>
      </c>
      <c r="B40" s="211" t="s">
        <v>1888</v>
      </c>
      <c r="C40" s="211" t="s">
        <v>1856</v>
      </c>
      <c r="H40" s="212"/>
      <c r="I40" s="212"/>
    </row>
    <row r="41" spans="1:9" s="211" customFormat="1" x14ac:dyDescent="0.45">
      <c r="A41" s="211" t="s">
        <v>2003</v>
      </c>
      <c r="B41" s="211" t="s">
        <v>851</v>
      </c>
      <c r="C41" s="211" t="s">
        <v>941</v>
      </c>
      <c r="H41" s="212"/>
      <c r="I41" s="212"/>
    </row>
    <row r="42" spans="1:9" s="211" customFormat="1" x14ac:dyDescent="0.45">
      <c r="H42" s="212"/>
      <c r="I42" s="212"/>
    </row>
    <row r="43" spans="1:9" s="211" customFormat="1" x14ac:dyDescent="0.45">
      <c r="A43" s="211" t="s">
        <v>2001</v>
      </c>
      <c r="B43" s="211" t="s">
        <v>1998</v>
      </c>
      <c r="C43" s="211" t="s">
        <v>1999</v>
      </c>
      <c r="D43" s="211" t="s">
        <v>891</v>
      </c>
      <c r="I43" s="212"/>
    </row>
    <row r="44" spans="1:9" s="211" customFormat="1" x14ac:dyDescent="0.3">
      <c r="A44" s="211" t="s">
        <v>2001</v>
      </c>
      <c r="B44" s="211" t="s">
        <v>892</v>
      </c>
      <c r="C44" s="211" t="s">
        <v>913</v>
      </c>
      <c r="D44" s="211" t="s">
        <v>891</v>
      </c>
    </row>
    <row r="45" spans="1:9" s="211" customFormat="1" x14ac:dyDescent="0.3">
      <c r="A45" s="211" t="s">
        <v>2001</v>
      </c>
      <c r="B45" s="211" t="s">
        <v>880</v>
      </c>
      <c r="C45" s="211" t="s">
        <v>914</v>
      </c>
      <c r="D45" s="211" t="s">
        <v>880</v>
      </c>
    </row>
    <row r="46" spans="1:9" s="211" customFormat="1" x14ac:dyDescent="0.45">
      <c r="A46" s="211" t="s">
        <v>2001</v>
      </c>
      <c r="B46" s="211" t="s">
        <v>1983</v>
      </c>
      <c r="C46" s="211" t="s">
        <v>1071</v>
      </c>
      <c r="D46" s="210" t="s">
        <v>1973</v>
      </c>
      <c r="F46" s="212"/>
    </row>
    <row r="47" spans="1:9" s="211" customFormat="1" x14ac:dyDescent="0.45">
      <c r="A47" s="211" t="s">
        <v>2001</v>
      </c>
      <c r="B47" s="211" t="s">
        <v>1982</v>
      </c>
      <c r="C47" s="211" t="s">
        <v>2002</v>
      </c>
      <c r="D47" s="210" t="s">
        <v>1973</v>
      </c>
      <c r="F47" s="212"/>
    </row>
    <row r="48" spans="1:9" s="211" customFormat="1" x14ac:dyDescent="0.45">
      <c r="A48" s="211" t="s">
        <v>2001</v>
      </c>
      <c r="B48" s="211" t="s">
        <v>1979</v>
      </c>
      <c r="C48" s="211" t="s">
        <v>1980</v>
      </c>
      <c r="D48" s="210" t="s">
        <v>1973</v>
      </c>
      <c r="F48" s="212"/>
      <c r="H48" s="210"/>
    </row>
    <row r="49" spans="1:8" s="211" customFormat="1" x14ac:dyDescent="0.45">
      <c r="A49" s="211" t="s">
        <v>2001</v>
      </c>
      <c r="B49" s="211" t="s">
        <v>1977</v>
      </c>
      <c r="C49" s="211" t="s">
        <v>1978</v>
      </c>
      <c r="D49" s="210" t="s">
        <v>1973</v>
      </c>
      <c r="F49" s="212"/>
    </row>
    <row r="50" spans="1:8" s="211" customFormat="1" x14ac:dyDescent="0.45">
      <c r="A50" s="211" t="s">
        <v>2001</v>
      </c>
      <c r="B50" s="211" t="s">
        <v>1975</v>
      </c>
      <c r="C50" s="211" t="s">
        <v>1976</v>
      </c>
      <c r="D50" s="210" t="s">
        <v>1973</v>
      </c>
      <c r="F50" s="212"/>
    </row>
    <row r="51" spans="1:8" s="211" customFormat="1" x14ac:dyDescent="0.45">
      <c r="A51" s="211" t="s">
        <v>2001</v>
      </c>
      <c r="B51" s="211" t="s">
        <v>1972</v>
      </c>
      <c r="C51" s="211" t="s">
        <v>1974</v>
      </c>
      <c r="D51" s="210" t="s">
        <v>1973</v>
      </c>
      <c r="F51" s="212"/>
    </row>
    <row r="52" spans="1:8" s="211" customFormat="1" x14ac:dyDescent="0.45">
      <c r="A52" s="211" t="s">
        <v>2001</v>
      </c>
      <c r="B52" s="211" t="s">
        <v>873</v>
      </c>
      <c r="C52" s="211" t="s">
        <v>916</v>
      </c>
      <c r="D52" s="210" t="s">
        <v>872</v>
      </c>
      <c r="F52" s="212"/>
    </row>
    <row r="53" spans="1:8" s="211" customFormat="1" x14ac:dyDescent="0.45">
      <c r="A53" s="211" t="s">
        <v>2001</v>
      </c>
      <c r="B53" s="211" t="s">
        <v>1970</v>
      </c>
      <c r="C53" s="211" t="s">
        <v>1971</v>
      </c>
      <c r="D53" s="210" t="s">
        <v>872</v>
      </c>
      <c r="F53" s="212"/>
    </row>
    <row r="54" spans="1:8" s="211" customFormat="1" x14ac:dyDescent="0.45">
      <c r="A54" s="211" t="s">
        <v>2001</v>
      </c>
      <c r="B54" s="211" t="s">
        <v>1968</v>
      </c>
      <c r="C54" s="211" t="s">
        <v>1969</v>
      </c>
      <c r="D54" s="210" t="s">
        <v>872</v>
      </c>
    </row>
    <row r="55" spans="1:8" s="211" customFormat="1" x14ac:dyDescent="0.45">
      <c r="A55" s="211" t="s">
        <v>2001</v>
      </c>
      <c r="B55" s="211" t="s">
        <v>1966</v>
      </c>
      <c r="C55" s="211" t="s">
        <v>1967</v>
      </c>
      <c r="D55" s="210" t="s">
        <v>857</v>
      </c>
    </row>
    <row r="56" spans="1:8" s="211" customFormat="1" x14ac:dyDescent="0.45">
      <c r="A56" s="211" t="s">
        <v>2001</v>
      </c>
      <c r="B56" s="211" t="s">
        <v>1964</v>
      </c>
      <c r="C56" s="211" t="s">
        <v>1965</v>
      </c>
      <c r="D56" s="211" t="s">
        <v>857</v>
      </c>
      <c r="H56" s="210"/>
    </row>
    <row r="57" spans="1:8" s="211" customFormat="1" x14ac:dyDescent="0.45">
      <c r="A57" s="211" t="s">
        <v>2001</v>
      </c>
      <c r="B57" s="211" t="s">
        <v>862</v>
      </c>
      <c r="C57" s="211" t="s">
        <v>918</v>
      </c>
      <c r="D57" s="211" t="s">
        <v>857</v>
      </c>
      <c r="H57" s="210"/>
    </row>
    <row r="58" spans="1:8" s="211" customFormat="1" x14ac:dyDescent="0.45">
      <c r="A58" s="211" t="s">
        <v>2001</v>
      </c>
      <c r="B58" s="211" t="s">
        <v>858</v>
      </c>
      <c r="C58" s="211" t="s">
        <v>919</v>
      </c>
      <c r="D58" s="211" t="s">
        <v>857</v>
      </c>
      <c r="H58" s="210"/>
    </row>
    <row r="59" spans="1:8" s="211" customFormat="1" x14ac:dyDescent="0.45">
      <c r="A59" s="211" t="s">
        <v>2001</v>
      </c>
      <c r="B59" s="211" t="s">
        <v>867</v>
      </c>
      <c r="C59" s="211" t="s">
        <v>921</v>
      </c>
      <c r="D59" s="211" t="s">
        <v>863</v>
      </c>
      <c r="H59" s="210"/>
    </row>
    <row r="60" spans="1:8" s="211" customFormat="1" x14ac:dyDescent="0.45">
      <c r="A60" s="211" t="s">
        <v>2001</v>
      </c>
      <c r="B60" s="211" t="s">
        <v>1962</v>
      </c>
      <c r="C60" s="211" t="s">
        <v>1963</v>
      </c>
      <c r="D60" s="211" t="s">
        <v>863</v>
      </c>
      <c r="H60" s="210"/>
    </row>
    <row r="61" spans="1:8" s="211" customFormat="1" x14ac:dyDescent="0.3">
      <c r="A61" s="211" t="s">
        <v>2001</v>
      </c>
      <c r="B61" s="211" t="s">
        <v>1960</v>
      </c>
      <c r="C61" s="211" t="s">
        <v>1961</v>
      </c>
      <c r="D61" s="211" t="s">
        <v>863</v>
      </c>
    </row>
    <row r="62" spans="1:8" s="211" customFormat="1" x14ac:dyDescent="0.3">
      <c r="A62" s="211" t="s">
        <v>2001</v>
      </c>
      <c r="B62" s="211" t="s">
        <v>864</v>
      </c>
      <c r="C62" s="211" t="s">
        <v>922</v>
      </c>
      <c r="D62" s="211" t="s">
        <v>863</v>
      </c>
    </row>
    <row r="63" spans="1:8" s="211" customFormat="1" x14ac:dyDescent="0.3">
      <c r="A63" s="211" t="s">
        <v>2001</v>
      </c>
      <c r="B63" s="211" t="s">
        <v>1958</v>
      </c>
      <c r="C63" s="211" t="s">
        <v>1959</v>
      </c>
      <c r="D63" s="211" t="s">
        <v>1951</v>
      </c>
    </row>
    <row r="64" spans="1:8" s="211" customFormat="1" x14ac:dyDescent="0.3">
      <c r="A64" s="211" t="s">
        <v>2001</v>
      </c>
      <c r="B64" s="211" t="s">
        <v>1956</v>
      </c>
      <c r="C64" s="211" t="s">
        <v>1957</v>
      </c>
      <c r="D64" s="211" t="s">
        <v>1951</v>
      </c>
    </row>
    <row r="65" spans="1:9" s="211" customFormat="1" x14ac:dyDescent="0.3">
      <c r="A65" s="211" t="s">
        <v>2001</v>
      </c>
      <c r="B65" s="211" t="s">
        <v>1954</v>
      </c>
      <c r="C65" s="211" t="s">
        <v>1955</v>
      </c>
      <c r="D65" s="211" t="s">
        <v>1951</v>
      </c>
    </row>
    <row r="66" spans="1:9" s="211" customFormat="1" x14ac:dyDescent="0.3">
      <c r="A66" s="211" t="s">
        <v>2001</v>
      </c>
      <c r="B66" s="211" t="s">
        <v>1953</v>
      </c>
      <c r="C66" s="211" t="s">
        <v>1083</v>
      </c>
      <c r="D66" s="211" t="s">
        <v>1951</v>
      </c>
    </row>
    <row r="67" spans="1:9" s="211" customFormat="1" x14ac:dyDescent="0.45">
      <c r="A67" s="211" t="s">
        <v>2001</v>
      </c>
      <c r="B67" s="211" t="s">
        <v>1950</v>
      </c>
      <c r="C67" s="211" t="s">
        <v>1952</v>
      </c>
      <c r="D67" s="211" t="s">
        <v>1951</v>
      </c>
      <c r="H67" s="210"/>
    </row>
    <row r="68" spans="1:9" s="211" customFormat="1" x14ac:dyDescent="0.45">
      <c r="A68" s="211" t="s">
        <v>2001</v>
      </c>
      <c r="B68" s="211" t="s">
        <v>1948</v>
      </c>
      <c r="C68" s="211" t="s">
        <v>1949</v>
      </c>
      <c r="D68" s="211" t="s">
        <v>889</v>
      </c>
      <c r="H68" s="210"/>
    </row>
    <row r="69" spans="1:9" s="211" customFormat="1" x14ac:dyDescent="0.45">
      <c r="A69" s="211" t="s">
        <v>2001</v>
      </c>
      <c r="B69" s="211" t="s">
        <v>890</v>
      </c>
      <c r="C69" s="211" t="s">
        <v>924</v>
      </c>
      <c r="D69" s="211" t="s">
        <v>889</v>
      </c>
      <c r="H69" s="210"/>
    </row>
    <row r="70" spans="1:9" s="211" customFormat="1" x14ac:dyDescent="0.45">
      <c r="A70" s="211" t="s">
        <v>2001</v>
      </c>
      <c r="B70" s="211" t="s">
        <v>1946</v>
      </c>
      <c r="C70" s="211" t="s">
        <v>1947</v>
      </c>
      <c r="D70" s="211" t="s">
        <v>889</v>
      </c>
      <c r="H70" s="210"/>
      <c r="I70" s="212"/>
    </row>
    <row r="71" spans="1:9" s="211" customFormat="1" x14ac:dyDescent="0.45">
      <c r="A71" s="211" t="s">
        <v>2001</v>
      </c>
      <c r="B71" s="211" t="s">
        <v>1944</v>
      </c>
      <c r="C71" s="211" t="s">
        <v>1945</v>
      </c>
      <c r="D71" s="211" t="s">
        <v>889</v>
      </c>
      <c r="H71" s="210"/>
      <c r="I71" s="212"/>
    </row>
    <row r="72" spans="1:9" s="211" customFormat="1" x14ac:dyDescent="0.45">
      <c r="A72" s="211" t="s">
        <v>2001</v>
      </c>
      <c r="B72" s="211" t="s">
        <v>1942</v>
      </c>
      <c r="C72" s="211" t="s">
        <v>1943</v>
      </c>
      <c r="D72" s="211" t="s">
        <v>889</v>
      </c>
      <c r="H72" s="210"/>
    </row>
    <row r="73" spans="1:9" s="211" customFormat="1" x14ac:dyDescent="0.45">
      <c r="A73" s="211" t="s">
        <v>2001</v>
      </c>
      <c r="B73" s="211" t="s">
        <v>1940</v>
      </c>
      <c r="C73" s="211" t="s">
        <v>1941</v>
      </c>
      <c r="D73" s="211" t="s">
        <v>889</v>
      </c>
      <c r="H73" s="210"/>
    </row>
    <row r="74" spans="1:9" s="211" customFormat="1" x14ac:dyDescent="0.45">
      <c r="A74" s="211" t="s">
        <v>2001</v>
      </c>
      <c r="B74" s="211" t="s">
        <v>1938</v>
      </c>
      <c r="C74" s="211" t="s">
        <v>1939</v>
      </c>
      <c r="D74" s="211" t="s">
        <v>889</v>
      </c>
      <c r="H74" s="210"/>
    </row>
    <row r="75" spans="1:9" s="211" customFormat="1" x14ac:dyDescent="0.45">
      <c r="A75" s="211" t="s">
        <v>2001</v>
      </c>
      <c r="B75" s="211" t="s">
        <v>1936</v>
      </c>
      <c r="C75" s="211" t="s">
        <v>1937</v>
      </c>
      <c r="D75" s="211" t="s">
        <v>791</v>
      </c>
      <c r="H75" s="210"/>
    </row>
    <row r="76" spans="1:9" s="211" customFormat="1" x14ac:dyDescent="0.45">
      <c r="A76" s="211" t="s">
        <v>2001</v>
      </c>
      <c r="B76" s="211" t="s">
        <v>792</v>
      </c>
      <c r="C76" s="211" t="s">
        <v>926</v>
      </c>
      <c r="D76" s="211" t="s">
        <v>791</v>
      </c>
      <c r="H76" s="210"/>
    </row>
    <row r="77" spans="1:9" s="211" customFormat="1" x14ac:dyDescent="0.3">
      <c r="A77" s="211" t="s">
        <v>2001</v>
      </c>
      <c r="B77" s="211" t="s">
        <v>1934</v>
      </c>
      <c r="C77" s="211" t="s">
        <v>1935</v>
      </c>
      <c r="D77" s="211" t="s">
        <v>791</v>
      </c>
    </row>
    <row r="78" spans="1:9" s="211" customFormat="1" x14ac:dyDescent="0.3">
      <c r="A78" s="211" t="s">
        <v>2001</v>
      </c>
      <c r="B78" s="211" t="s">
        <v>1932</v>
      </c>
      <c r="C78" s="211" t="s">
        <v>1933</v>
      </c>
      <c r="D78" s="211" t="s">
        <v>791</v>
      </c>
    </row>
    <row r="79" spans="1:9" s="211" customFormat="1" x14ac:dyDescent="0.3">
      <c r="A79" s="211" t="s">
        <v>2001</v>
      </c>
      <c r="B79" s="211" t="s">
        <v>1930</v>
      </c>
      <c r="C79" s="211" t="s">
        <v>1931</v>
      </c>
      <c r="D79" s="211" t="s">
        <v>791</v>
      </c>
    </row>
    <row r="80" spans="1:9" s="211" customFormat="1" x14ac:dyDescent="0.3">
      <c r="A80" s="211" t="s">
        <v>2001</v>
      </c>
      <c r="B80" s="211" t="s">
        <v>847</v>
      </c>
      <c r="C80" s="211" t="s">
        <v>928</v>
      </c>
      <c r="D80" s="211" t="s">
        <v>846</v>
      </c>
    </row>
    <row r="81" spans="1:4" s="211" customFormat="1" x14ac:dyDescent="0.3">
      <c r="A81" s="211" t="s">
        <v>2001</v>
      </c>
      <c r="B81" s="211" t="s">
        <v>1929</v>
      </c>
      <c r="C81" s="211" t="s">
        <v>1084</v>
      </c>
      <c r="D81" s="211" t="s">
        <v>846</v>
      </c>
    </row>
    <row r="82" spans="1:4" s="211" customFormat="1" x14ac:dyDescent="0.3">
      <c r="A82" s="211" t="s">
        <v>2001</v>
      </c>
      <c r="B82" s="211" t="s">
        <v>1927</v>
      </c>
      <c r="C82" s="211" t="s">
        <v>1928</v>
      </c>
      <c r="D82" s="211" t="s">
        <v>828</v>
      </c>
    </row>
    <row r="83" spans="1:4" s="211" customFormat="1" x14ac:dyDescent="0.3">
      <c r="A83" s="211" t="s">
        <v>2001</v>
      </c>
      <c r="B83" s="211" t="s">
        <v>1925</v>
      </c>
      <c r="C83" s="211" t="s">
        <v>1926</v>
      </c>
      <c r="D83" s="211" t="s">
        <v>828</v>
      </c>
    </row>
    <row r="84" spans="1:4" s="211" customFormat="1" x14ac:dyDescent="0.3">
      <c r="A84" s="211" t="s">
        <v>2001</v>
      </c>
      <c r="B84" s="211" t="s">
        <v>1923</v>
      </c>
      <c r="C84" s="211" t="s">
        <v>1924</v>
      </c>
      <c r="D84" s="211" t="s">
        <v>828</v>
      </c>
    </row>
    <row r="85" spans="1:4" s="211" customFormat="1" x14ac:dyDescent="0.3">
      <c r="A85" s="211" t="s">
        <v>2001</v>
      </c>
      <c r="B85" s="211" t="s">
        <v>829</v>
      </c>
      <c r="C85" s="211" t="s">
        <v>930</v>
      </c>
      <c r="D85" s="211" t="s">
        <v>828</v>
      </c>
    </row>
    <row r="86" spans="1:4" s="211" customFormat="1" x14ac:dyDescent="0.3">
      <c r="A86" s="211" t="s">
        <v>2001</v>
      </c>
      <c r="B86" s="211" t="s">
        <v>1922</v>
      </c>
      <c r="C86" s="211" t="s">
        <v>1078</v>
      </c>
      <c r="D86" s="211" t="s">
        <v>874</v>
      </c>
    </row>
    <row r="87" spans="1:4" s="211" customFormat="1" x14ac:dyDescent="0.3">
      <c r="A87" s="211" t="s">
        <v>2001</v>
      </c>
      <c r="B87" s="211" t="s">
        <v>1920</v>
      </c>
      <c r="C87" s="211" t="s">
        <v>1921</v>
      </c>
      <c r="D87" s="211" t="s">
        <v>874</v>
      </c>
    </row>
    <row r="88" spans="1:4" s="211" customFormat="1" x14ac:dyDescent="0.3">
      <c r="A88" s="211" t="s">
        <v>2001</v>
      </c>
      <c r="B88" s="211" t="s">
        <v>1918</v>
      </c>
      <c r="C88" s="211" t="s">
        <v>1919</v>
      </c>
      <c r="D88" s="211" t="s">
        <v>874</v>
      </c>
    </row>
    <row r="89" spans="1:4" s="211" customFormat="1" x14ac:dyDescent="0.3">
      <c r="A89" s="211" t="s">
        <v>2001</v>
      </c>
      <c r="B89" s="211" t="s">
        <v>875</v>
      </c>
      <c r="C89" s="211" t="s">
        <v>931</v>
      </c>
      <c r="D89" s="211" t="s">
        <v>874</v>
      </c>
    </row>
    <row r="90" spans="1:4" s="211" customFormat="1" x14ac:dyDescent="0.3">
      <c r="A90" s="211" t="s">
        <v>2001</v>
      </c>
      <c r="B90" s="211" t="s">
        <v>1916</v>
      </c>
      <c r="C90" s="211" t="s">
        <v>1917</v>
      </c>
      <c r="D90" s="211" t="s">
        <v>874</v>
      </c>
    </row>
    <row r="91" spans="1:4" s="211" customFormat="1" x14ac:dyDescent="0.3">
      <c r="A91" s="211" t="s">
        <v>2001</v>
      </c>
      <c r="B91" s="211" t="s">
        <v>1914</v>
      </c>
      <c r="C91" s="211" t="s">
        <v>1915</v>
      </c>
      <c r="D91" s="211" t="s">
        <v>874</v>
      </c>
    </row>
    <row r="92" spans="1:4" s="211" customFormat="1" x14ac:dyDescent="0.3">
      <c r="A92" s="211" t="s">
        <v>2001</v>
      </c>
      <c r="B92" s="211" t="s">
        <v>1912</v>
      </c>
      <c r="C92" s="211" t="s">
        <v>1913</v>
      </c>
      <c r="D92" s="211" t="s">
        <v>818</v>
      </c>
    </row>
    <row r="93" spans="1:4" s="211" customFormat="1" x14ac:dyDescent="0.3">
      <c r="A93" s="211" t="s">
        <v>2001</v>
      </c>
      <c r="B93" s="211" t="s">
        <v>843</v>
      </c>
      <c r="C93" s="211" t="s">
        <v>933</v>
      </c>
      <c r="D93" s="211" t="s">
        <v>818</v>
      </c>
    </row>
    <row r="94" spans="1:4" s="211" customFormat="1" x14ac:dyDescent="0.3">
      <c r="A94" s="211" t="s">
        <v>2001</v>
      </c>
      <c r="B94" s="211" t="s">
        <v>1910</v>
      </c>
      <c r="C94" s="211" t="s">
        <v>1911</v>
      </c>
      <c r="D94" s="211" t="s">
        <v>818</v>
      </c>
    </row>
    <row r="95" spans="1:4" s="211" customFormat="1" x14ac:dyDescent="0.3">
      <c r="A95" s="211" t="s">
        <v>2001</v>
      </c>
      <c r="B95" s="211" t="s">
        <v>819</v>
      </c>
      <c r="C95" s="211" t="s">
        <v>934</v>
      </c>
      <c r="D95" s="211" t="s">
        <v>818</v>
      </c>
    </row>
    <row r="96" spans="1:4" s="211" customFormat="1" x14ac:dyDescent="0.3">
      <c r="A96" s="211" t="s">
        <v>2001</v>
      </c>
      <c r="B96" s="211" t="s">
        <v>1909</v>
      </c>
      <c r="C96" s="211" t="s">
        <v>1082</v>
      </c>
      <c r="D96" s="211" t="s">
        <v>818</v>
      </c>
    </row>
    <row r="97" spans="1:4" s="211" customFormat="1" x14ac:dyDescent="0.3">
      <c r="A97" s="211" t="s">
        <v>2001</v>
      </c>
      <c r="B97" s="211" t="s">
        <v>1908</v>
      </c>
      <c r="C97" s="211" t="s">
        <v>1076</v>
      </c>
      <c r="D97" s="211" t="s">
        <v>853</v>
      </c>
    </row>
    <row r="98" spans="1:4" s="211" customFormat="1" x14ac:dyDescent="0.3">
      <c r="A98" s="211" t="s">
        <v>2001</v>
      </c>
      <c r="B98" s="211" t="s">
        <v>1907</v>
      </c>
      <c r="C98" s="211" t="s">
        <v>1079</v>
      </c>
      <c r="D98" s="211" t="s">
        <v>853</v>
      </c>
    </row>
    <row r="99" spans="1:4" s="211" customFormat="1" x14ac:dyDescent="0.3">
      <c r="A99" s="211" t="s">
        <v>2001</v>
      </c>
      <c r="B99" s="211" t="s">
        <v>1905</v>
      </c>
      <c r="C99" s="211" t="s">
        <v>1906</v>
      </c>
      <c r="D99" s="211" t="s">
        <v>853</v>
      </c>
    </row>
    <row r="100" spans="1:4" s="211" customFormat="1" x14ac:dyDescent="0.3">
      <c r="A100" s="211" t="s">
        <v>2001</v>
      </c>
      <c r="B100" s="211" t="s">
        <v>877</v>
      </c>
      <c r="C100" s="211" t="s">
        <v>936</v>
      </c>
      <c r="D100" s="211" t="s">
        <v>853</v>
      </c>
    </row>
    <row r="101" spans="1:4" s="211" customFormat="1" x14ac:dyDescent="0.3">
      <c r="A101" s="211" t="s">
        <v>2001</v>
      </c>
      <c r="B101" s="211" t="s">
        <v>854</v>
      </c>
      <c r="C101" s="211" t="s">
        <v>937</v>
      </c>
      <c r="D101" s="211" t="s">
        <v>853</v>
      </c>
    </row>
    <row r="102" spans="1:4" s="211" customFormat="1" x14ac:dyDescent="0.3">
      <c r="A102" s="211" t="s">
        <v>2001</v>
      </c>
      <c r="B102" s="211" t="s">
        <v>1903</v>
      </c>
      <c r="C102" s="211" t="s">
        <v>1904</v>
      </c>
      <c r="D102" s="211" t="s">
        <v>853</v>
      </c>
    </row>
    <row r="103" spans="1:4" s="211" customFormat="1" x14ac:dyDescent="0.3">
      <c r="A103" s="211" t="s">
        <v>2001</v>
      </c>
      <c r="B103" s="211" t="s">
        <v>1901</v>
      </c>
      <c r="C103" s="211" t="s">
        <v>1902</v>
      </c>
      <c r="D103" s="211" t="s">
        <v>853</v>
      </c>
    </row>
    <row r="104" spans="1:4" s="211" customFormat="1" x14ac:dyDescent="0.3">
      <c r="A104" s="211" t="s">
        <v>2001</v>
      </c>
      <c r="B104" s="211" t="s">
        <v>888</v>
      </c>
      <c r="C104" s="211" t="s">
        <v>939</v>
      </c>
      <c r="D104" s="211" t="s">
        <v>869</v>
      </c>
    </row>
    <row r="105" spans="1:4" s="211" customFormat="1" x14ac:dyDescent="0.3">
      <c r="A105" s="211" t="s">
        <v>2001</v>
      </c>
      <c r="B105" s="211" t="s">
        <v>1899</v>
      </c>
      <c r="C105" s="211" t="s">
        <v>1900</v>
      </c>
      <c r="D105" s="211" t="s">
        <v>869</v>
      </c>
    </row>
    <row r="106" spans="1:4" s="211" customFormat="1" x14ac:dyDescent="0.3">
      <c r="A106" s="211" t="s">
        <v>2001</v>
      </c>
      <c r="B106" s="211" t="s">
        <v>870</v>
      </c>
      <c r="C106" s="211" t="s">
        <v>940</v>
      </c>
      <c r="D106" s="211" t="s">
        <v>869</v>
      </c>
    </row>
    <row r="107" spans="1:4" s="211" customFormat="1" x14ac:dyDescent="0.3">
      <c r="A107" s="211" t="s">
        <v>2001</v>
      </c>
      <c r="B107" s="211" t="s">
        <v>1897</v>
      </c>
      <c r="C107" s="211" t="s">
        <v>1898</v>
      </c>
      <c r="D107" s="211" t="s">
        <v>869</v>
      </c>
    </row>
    <row r="108" spans="1:4" s="211" customFormat="1" x14ac:dyDescent="0.3">
      <c r="A108" s="211" t="s">
        <v>2001</v>
      </c>
      <c r="B108" s="211" t="s">
        <v>1895</v>
      </c>
      <c r="C108" s="211" t="s">
        <v>1896</v>
      </c>
      <c r="D108" s="211" t="s">
        <v>869</v>
      </c>
    </row>
    <row r="109" spans="1:4" s="211" customFormat="1" x14ac:dyDescent="0.3">
      <c r="A109" s="211" t="s">
        <v>2001</v>
      </c>
      <c r="B109" s="211" t="s">
        <v>1894</v>
      </c>
      <c r="C109" s="211" t="s">
        <v>1087</v>
      </c>
      <c r="D109" s="211" t="s">
        <v>869</v>
      </c>
    </row>
    <row r="110" spans="1:4" s="211" customFormat="1" x14ac:dyDescent="0.3">
      <c r="A110" s="211" t="s">
        <v>2001</v>
      </c>
      <c r="B110" s="211" t="s">
        <v>1892</v>
      </c>
      <c r="C110" s="211" t="s">
        <v>1893</v>
      </c>
      <c r="D110" s="211" t="s">
        <v>1888</v>
      </c>
    </row>
    <row r="111" spans="1:4" s="211" customFormat="1" x14ac:dyDescent="0.3">
      <c r="A111" s="211" t="s">
        <v>2001</v>
      </c>
      <c r="B111" s="211" t="s">
        <v>1890</v>
      </c>
      <c r="C111" s="211" t="s">
        <v>1891</v>
      </c>
      <c r="D111" s="211" t="s">
        <v>1888</v>
      </c>
    </row>
    <row r="112" spans="1:4" s="211" customFormat="1" x14ac:dyDescent="0.3">
      <c r="A112" s="211" t="s">
        <v>2001</v>
      </c>
      <c r="B112" s="211" t="s">
        <v>1887</v>
      </c>
      <c r="C112" s="211" t="s">
        <v>1889</v>
      </c>
      <c r="D112" s="211" t="s">
        <v>1888</v>
      </c>
    </row>
    <row r="113" spans="1:5" s="211" customFormat="1" x14ac:dyDescent="0.3">
      <c r="A113" s="211" t="s">
        <v>2001</v>
      </c>
      <c r="B113" s="211" t="s">
        <v>852</v>
      </c>
      <c r="C113" s="211" t="s">
        <v>942</v>
      </c>
      <c r="D113" s="211" t="s">
        <v>851</v>
      </c>
    </row>
    <row r="114" spans="1:5" s="211" customFormat="1" x14ac:dyDescent="0.3">
      <c r="A114" s="211" t="s">
        <v>2001</v>
      </c>
      <c r="B114" s="211" t="s">
        <v>1884</v>
      </c>
      <c r="C114" s="211" t="s">
        <v>1885</v>
      </c>
      <c r="D114" s="211" t="s">
        <v>851</v>
      </c>
    </row>
    <row r="115" spans="1:5" s="211" customFormat="1" x14ac:dyDescent="0.3"/>
    <row r="116" spans="1:5" s="211" customFormat="1" x14ac:dyDescent="0.3">
      <c r="A116" s="211" t="s">
        <v>2000</v>
      </c>
      <c r="B116" s="211" t="s">
        <v>1998</v>
      </c>
      <c r="C116" s="211" t="s">
        <v>1999</v>
      </c>
      <c r="D116" s="211" t="s">
        <v>891</v>
      </c>
      <c r="E116" s="211" t="s">
        <v>1998</v>
      </c>
    </row>
    <row r="117" spans="1:5" s="211" customFormat="1" x14ac:dyDescent="0.3">
      <c r="A117" s="211" t="s">
        <v>2000</v>
      </c>
      <c r="B117" s="211" t="s">
        <v>892</v>
      </c>
      <c r="C117" s="211" t="s">
        <v>913</v>
      </c>
      <c r="D117" s="211" t="s">
        <v>891</v>
      </c>
      <c r="E117" s="211" t="s">
        <v>892</v>
      </c>
    </row>
    <row r="118" spans="1:5" s="211" customFormat="1" x14ac:dyDescent="0.3">
      <c r="A118" s="211" t="s">
        <v>2000</v>
      </c>
      <c r="B118" s="211" t="s">
        <v>1996</v>
      </c>
      <c r="C118" s="211" t="s">
        <v>1997</v>
      </c>
      <c r="D118" s="211" t="s">
        <v>880</v>
      </c>
      <c r="E118" s="211" t="s">
        <v>880</v>
      </c>
    </row>
    <row r="119" spans="1:5" s="211" customFormat="1" x14ac:dyDescent="0.3">
      <c r="A119" s="211" t="s">
        <v>2000</v>
      </c>
      <c r="B119" s="211" t="s">
        <v>1994</v>
      </c>
      <c r="C119" s="211" t="s">
        <v>1995</v>
      </c>
      <c r="D119" s="211" t="s">
        <v>880</v>
      </c>
      <c r="E119" s="211" t="s">
        <v>880</v>
      </c>
    </row>
    <row r="120" spans="1:5" s="211" customFormat="1" x14ac:dyDescent="0.3">
      <c r="A120" s="211" t="s">
        <v>2000</v>
      </c>
      <c r="B120" s="211" t="s">
        <v>1992</v>
      </c>
      <c r="C120" s="211" t="s">
        <v>1993</v>
      </c>
      <c r="D120" s="211" t="s">
        <v>880</v>
      </c>
      <c r="E120" s="211" t="s">
        <v>880</v>
      </c>
    </row>
    <row r="121" spans="1:5" s="211" customFormat="1" x14ac:dyDescent="0.3">
      <c r="A121" s="211" t="s">
        <v>2000</v>
      </c>
      <c r="B121" s="211" t="s">
        <v>1990</v>
      </c>
      <c r="C121" s="211" t="s">
        <v>1991</v>
      </c>
      <c r="D121" s="211" t="s">
        <v>880</v>
      </c>
      <c r="E121" s="211" t="s">
        <v>880</v>
      </c>
    </row>
    <row r="122" spans="1:5" s="211" customFormat="1" x14ac:dyDescent="0.3">
      <c r="A122" s="211" t="s">
        <v>2000</v>
      </c>
      <c r="B122" s="211" t="s">
        <v>884</v>
      </c>
      <c r="C122" s="211" t="s">
        <v>1989</v>
      </c>
      <c r="D122" s="211" t="s">
        <v>880</v>
      </c>
      <c r="E122" s="211" t="s">
        <v>880</v>
      </c>
    </row>
    <row r="123" spans="1:5" s="211" customFormat="1" x14ac:dyDescent="0.3">
      <c r="A123" s="211" t="s">
        <v>2000</v>
      </c>
      <c r="B123" s="211" t="s">
        <v>1987</v>
      </c>
      <c r="C123" s="211" t="s">
        <v>1988</v>
      </c>
      <c r="D123" s="211" t="s">
        <v>880</v>
      </c>
      <c r="E123" s="211" t="s">
        <v>880</v>
      </c>
    </row>
    <row r="124" spans="1:5" s="211" customFormat="1" x14ac:dyDescent="0.3">
      <c r="A124" s="211" t="s">
        <v>2000</v>
      </c>
      <c r="B124" s="211" t="s">
        <v>1985</v>
      </c>
      <c r="C124" s="211" t="s">
        <v>1986</v>
      </c>
      <c r="D124" s="211" t="s">
        <v>880</v>
      </c>
      <c r="E124" s="211" t="s">
        <v>880</v>
      </c>
    </row>
    <row r="125" spans="1:5" s="211" customFormat="1" x14ac:dyDescent="0.3">
      <c r="A125" s="211" t="s">
        <v>2000</v>
      </c>
      <c r="B125" s="211" t="s">
        <v>881</v>
      </c>
      <c r="C125" s="211" t="s">
        <v>1984</v>
      </c>
      <c r="D125" s="211" t="s">
        <v>880</v>
      </c>
      <c r="E125" s="211" t="s">
        <v>880</v>
      </c>
    </row>
    <row r="126" spans="1:5" s="211" customFormat="1" x14ac:dyDescent="0.3">
      <c r="A126" s="211" t="s">
        <v>2000</v>
      </c>
      <c r="B126" s="211" t="s">
        <v>1983</v>
      </c>
      <c r="C126" s="211" t="s">
        <v>1071</v>
      </c>
      <c r="D126" s="211" t="s">
        <v>1973</v>
      </c>
      <c r="E126" s="211" t="s">
        <v>1983</v>
      </c>
    </row>
    <row r="127" spans="1:5" s="211" customFormat="1" x14ac:dyDescent="0.3">
      <c r="A127" s="211" t="s">
        <v>2000</v>
      </c>
      <c r="B127" s="211" t="s">
        <v>1981</v>
      </c>
      <c r="C127" s="211" t="s">
        <v>1081</v>
      </c>
      <c r="D127" s="211" t="s">
        <v>1973</v>
      </c>
      <c r="E127" s="211" t="s">
        <v>1982</v>
      </c>
    </row>
    <row r="128" spans="1:5" s="211" customFormat="1" x14ac:dyDescent="0.3">
      <c r="A128" s="211" t="s">
        <v>2000</v>
      </c>
      <c r="B128" s="211" t="s">
        <v>1979</v>
      </c>
      <c r="C128" s="211" t="s">
        <v>1980</v>
      </c>
      <c r="D128" s="211" t="s">
        <v>1973</v>
      </c>
      <c r="E128" s="211" t="s">
        <v>1979</v>
      </c>
    </row>
    <row r="129" spans="1:5" s="211" customFormat="1" x14ac:dyDescent="0.3">
      <c r="A129" s="211" t="s">
        <v>2000</v>
      </c>
      <c r="B129" s="211" t="s">
        <v>1977</v>
      </c>
      <c r="C129" s="211" t="s">
        <v>1978</v>
      </c>
      <c r="D129" s="211" t="s">
        <v>1973</v>
      </c>
      <c r="E129" s="211" t="s">
        <v>1977</v>
      </c>
    </row>
    <row r="130" spans="1:5" s="211" customFormat="1" x14ac:dyDescent="0.3">
      <c r="A130" s="211" t="s">
        <v>2000</v>
      </c>
      <c r="B130" s="211" t="s">
        <v>1975</v>
      </c>
      <c r="C130" s="211" t="s">
        <v>1976</v>
      </c>
      <c r="D130" s="211" t="s">
        <v>1973</v>
      </c>
      <c r="E130" s="211" t="s">
        <v>1975</v>
      </c>
    </row>
    <row r="131" spans="1:5" s="211" customFormat="1" x14ac:dyDescent="0.3">
      <c r="A131" s="211" t="s">
        <v>2000</v>
      </c>
      <c r="B131" s="211" t="s">
        <v>1972</v>
      </c>
      <c r="C131" s="211" t="s">
        <v>1974</v>
      </c>
      <c r="D131" s="211" t="s">
        <v>1973</v>
      </c>
      <c r="E131" s="211" t="s">
        <v>1972</v>
      </c>
    </row>
    <row r="132" spans="1:5" s="211" customFormat="1" x14ac:dyDescent="0.3">
      <c r="A132" s="211" t="s">
        <v>2000</v>
      </c>
      <c r="B132" s="211" t="s">
        <v>873</v>
      </c>
      <c r="C132" s="211" t="s">
        <v>916</v>
      </c>
      <c r="D132" s="211" t="s">
        <v>872</v>
      </c>
      <c r="E132" s="211" t="s">
        <v>873</v>
      </c>
    </row>
    <row r="133" spans="1:5" s="211" customFormat="1" x14ac:dyDescent="0.3">
      <c r="A133" s="211" t="s">
        <v>2000</v>
      </c>
      <c r="B133" s="211" t="s">
        <v>1970</v>
      </c>
      <c r="C133" s="211" t="s">
        <v>1971</v>
      </c>
      <c r="D133" s="211" t="s">
        <v>872</v>
      </c>
      <c r="E133" s="211" t="s">
        <v>1970</v>
      </c>
    </row>
    <row r="134" spans="1:5" s="211" customFormat="1" x14ac:dyDescent="0.3">
      <c r="A134" s="211" t="s">
        <v>2000</v>
      </c>
      <c r="B134" s="211" t="s">
        <v>1968</v>
      </c>
      <c r="C134" s="211" t="s">
        <v>1969</v>
      </c>
      <c r="D134" s="211" t="s">
        <v>872</v>
      </c>
      <c r="E134" s="211" t="s">
        <v>1968</v>
      </c>
    </row>
    <row r="135" spans="1:5" s="211" customFormat="1" x14ac:dyDescent="0.3">
      <c r="A135" s="211" t="s">
        <v>2000</v>
      </c>
      <c r="B135" s="211" t="s">
        <v>1966</v>
      </c>
      <c r="C135" s="211" t="s">
        <v>1967</v>
      </c>
      <c r="D135" s="211" t="s">
        <v>857</v>
      </c>
      <c r="E135" s="211" t="s">
        <v>1966</v>
      </c>
    </row>
    <row r="136" spans="1:5" s="211" customFormat="1" x14ac:dyDescent="0.3">
      <c r="A136" s="211" t="s">
        <v>2000</v>
      </c>
      <c r="B136" s="211" t="s">
        <v>1964</v>
      </c>
      <c r="C136" s="211" t="s">
        <v>1965</v>
      </c>
      <c r="D136" s="211" t="s">
        <v>857</v>
      </c>
      <c r="E136" s="211" t="s">
        <v>1964</v>
      </c>
    </row>
    <row r="137" spans="1:5" s="211" customFormat="1" x14ac:dyDescent="0.3">
      <c r="A137" s="211" t="s">
        <v>2000</v>
      </c>
      <c r="B137" s="211" t="s">
        <v>862</v>
      </c>
      <c r="C137" s="211" t="s">
        <v>918</v>
      </c>
      <c r="D137" s="211" t="s">
        <v>857</v>
      </c>
      <c r="E137" s="211" t="s">
        <v>862</v>
      </c>
    </row>
    <row r="138" spans="1:5" s="211" customFormat="1" x14ac:dyDescent="0.3">
      <c r="A138" s="211" t="s">
        <v>2000</v>
      </c>
      <c r="B138" s="211" t="s">
        <v>858</v>
      </c>
      <c r="C138" s="211" t="s">
        <v>919</v>
      </c>
      <c r="D138" s="211" t="s">
        <v>857</v>
      </c>
      <c r="E138" s="211" t="s">
        <v>858</v>
      </c>
    </row>
    <row r="139" spans="1:5" s="211" customFormat="1" x14ac:dyDescent="0.3">
      <c r="A139" s="211" t="s">
        <v>2000</v>
      </c>
      <c r="B139" s="211" t="s">
        <v>867</v>
      </c>
      <c r="C139" s="211" t="s">
        <v>921</v>
      </c>
      <c r="D139" s="211" t="s">
        <v>863</v>
      </c>
      <c r="E139" s="211" t="s">
        <v>867</v>
      </c>
    </row>
    <row r="140" spans="1:5" s="211" customFormat="1" x14ac:dyDescent="0.3">
      <c r="A140" s="211" t="s">
        <v>2000</v>
      </c>
      <c r="B140" s="211" t="s">
        <v>1962</v>
      </c>
      <c r="C140" s="211" t="s">
        <v>1963</v>
      </c>
      <c r="D140" s="211" t="s">
        <v>863</v>
      </c>
      <c r="E140" s="211" t="s">
        <v>1962</v>
      </c>
    </row>
    <row r="141" spans="1:5" s="211" customFormat="1" x14ac:dyDescent="0.3">
      <c r="A141" s="211" t="s">
        <v>2000</v>
      </c>
      <c r="B141" s="211" t="s">
        <v>1960</v>
      </c>
      <c r="C141" s="211" t="s">
        <v>1961</v>
      </c>
      <c r="D141" s="211" t="s">
        <v>863</v>
      </c>
      <c r="E141" s="211" t="s">
        <v>1960</v>
      </c>
    </row>
    <row r="142" spans="1:5" s="211" customFormat="1" x14ac:dyDescent="0.3">
      <c r="A142" s="211" t="s">
        <v>2000</v>
      </c>
      <c r="B142" s="211" t="s">
        <v>864</v>
      </c>
      <c r="C142" s="211" t="s">
        <v>922</v>
      </c>
      <c r="D142" s="211" t="s">
        <v>863</v>
      </c>
      <c r="E142" s="211" t="s">
        <v>864</v>
      </c>
    </row>
    <row r="143" spans="1:5" s="211" customFormat="1" x14ac:dyDescent="0.3">
      <c r="A143" s="211" t="s">
        <v>2000</v>
      </c>
      <c r="B143" s="211" t="s">
        <v>1958</v>
      </c>
      <c r="C143" s="211" t="s">
        <v>1959</v>
      </c>
      <c r="D143" s="211" t="s">
        <v>1951</v>
      </c>
      <c r="E143" s="211" t="s">
        <v>1958</v>
      </c>
    </row>
    <row r="144" spans="1:5" s="211" customFormat="1" x14ac:dyDescent="0.3">
      <c r="A144" s="211" t="s">
        <v>2000</v>
      </c>
      <c r="B144" s="211" t="s">
        <v>1956</v>
      </c>
      <c r="C144" s="211" t="s">
        <v>1957</v>
      </c>
      <c r="D144" s="211" t="s">
        <v>1951</v>
      </c>
      <c r="E144" s="211" t="s">
        <v>1956</v>
      </c>
    </row>
    <row r="145" spans="1:5" s="211" customFormat="1" x14ac:dyDescent="0.3">
      <c r="A145" s="211" t="s">
        <v>2000</v>
      </c>
      <c r="B145" s="211" t="s">
        <v>1954</v>
      </c>
      <c r="C145" s="211" t="s">
        <v>1955</v>
      </c>
      <c r="D145" s="211" t="s">
        <v>1951</v>
      </c>
      <c r="E145" s="211" t="s">
        <v>1954</v>
      </c>
    </row>
    <row r="146" spans="1:5" s="211" customFormat="1" x14ac:dyDescent="0.3">
      <c r="A146" s="211" t="s">
        <v>2000</v>
      </c>
      <c r="B146" s="211" t="s">
        <v>1953</v>
      </c>
      <c r="C146" s="211" t="s">
        <v>1083</v>
      </c>
      <c r="D146" s="211" t="s">
        <v>1951</v>
      </c>
      <c r="E146" s="211" t="s">
        <v>1953</v>
      </c>
    </row>
    <row r="147" spans="1:5" s="211" customFormat="1" x14ac:dyDescent="0.3">
      <c r="A147" s="211" t="s">
        <v>2000</v>
      </c>
      <c r="B147" s="211" t="s">
        <v>1950</v>
      </c>
      <c r="C147" s="211" t="s">
        <v>1952</v>
      </c>
      <c r="D147" s="211" t="s">
        <v>1951</v>
      </c>
      <c r="E147" s="211" t="s">
        <v>1950</v>
      </c>
    </row>
    <row r="148" spans="1:5" s="211" customFormat="1" x14ac:dyDescent="0.3">
      <c r="A148" s="211" t="s">
        <v>2000</v>
      </c>
      <c r="B148" s="211" t="s">
        <v>1948</v>
      </c>
      <c r="C148" s="211" t="s">
        <v>1949</v>
      </c>
      <c r="D148" s="211" t="s">
        <v>889</v>
      </c>
      <c r="E148" s="211" t="s">
        <v>1948</v>
      </c>
    </row>
    <row r="149" spans="1:5" s="211" customFormat="1" x14ac:dyDescent="0.3">
      <c r="A149" s="211" t="s">
        <v>2000</v>
      </c>
      <c r="B149" s="211" t="s">
        <v>890</v>
      </c>
      <c r="C149" s="211" t="s">
        <v>924</v>
      </c>
      <c r="D149" s="211" t="s">
        <v>889</v>
      </c>
      <c r="E149" s="211" t="s">
        <v>890</v>
      </c>
    </row>
    <row r="150" spans="1:5" s="211" customFormat="1" x14ac:dyDescent="0.3">
      <c r="A150" s="211" t="s">
        <v>2000</v>
      </c>
      <c r="B150" s="211" t="s">
        <v>1946</v>
      </c>
      <c r="C150" s="211" t="s">
        <v>1947</v>
      </c>
      <c r="D150" s="211" t="s">
        <v>889</v>
      </c>
      <c r="E150" s="211" t="s">
        <v>1946</v>
      </c>
    </row>
    <row r="151" spans="1:5" s="211" customFormat="1" x14ac:dyDescent="0.3">
      <c r="A151" s="211" t="s">
        <v>2000</v>
      </c>
      <c r="B151" s="211" t="s">
        <v>1944</v>
      </c>
      <c r="C151" s="211" t="s">
        <v>1945</v>
      </c>
      <c r="D151" s="211" t="s">
        <v>889</v>
      </c>
      <c r="E151" s="211" t="s">
        <v>1944</v>
      </c>
    </row>
    <row r="152" spans="1:5" s="211" customFormat="1" x14ac:dyDescent="0.3">
      <c r="A152" s="211" t="s">
        <v>2000</v>
      </c>
      <c r="B152" s="211" t="s">
        <v>1942</v>
      </c>
      <c r="C152" s="211" t="s">
        <v>1943</v>
      </c>
      <c r="D152" s="211" t="s">
        <v>889</v>
      </c>
      <c r="E152" s="211" t="s">
        <v>1942</v>
      </c>
    </row>
    <row r="153" spans="1:5" s="211" customFormat="1" x14ac:dyDescent="0.3">
      <c r="A153" s="211" t="s">
        <v>2000</v>
      </c>
      <c r="B153" s="211" t="s">
        <v>1940</v>
      </c>
      <c r="C153" s="211" t="s">
        <v>1941</v>
      </c>
      <c r="D153" s="211" t="s">
        <v>889</v>
      </c>
      <c r="E153" s="211" t="s">
        <v>1940</v>
      </c>
    </row>
    <row r="154" spans="1:5" s="211" customFormat="1" x14ac:dyDescent="0.3">
      <c r="A154" s="211" t="s">
        <v>2000</v>
      </c>
      <c r="B154" s="211" t="s">
        <v>1938</v>
      </c>
      <c r="C154" s="211" t="s">
        <v>1939</v>
      </c>
      <c r="D154" s="211" t="s">
        <v>889</v>
      </c>
      <c r="E154" s="211" t="s">
        <v>1938</v>
      </c>
    </row>
    <row r="155" spans="1:5" s="211" customFormat="1" x14ac:dyDescent="0.3">
      <c r="A155" s="211" t="s">
        <v>2000</v>
      </c>
      <c r="B155" s="211" t="s">
        <v>1936</v>
      </c>
      <c r="C155" s="211" t="s">
        <v>1937</v>
      </c>
      <c r="D155" s="211" t="s">
        <v>791</v>
      </c>
      <c r="E155" s="211" t="s">
        <v>1936</v>
      </c>
    </row>
    <row r="156" spans="1:5" s="211" customFormat="1" x14ac:dyDescent="0.3">
      <c r="A156" s="211" t="s">
        <v>2000</v>
      </c>
      <c r="B156" s="211" t="s">
        <v>792</v>
      </c>
      <c r="C156" s="211" t="s">
        <v>926</v>
      </c>
      <c r="D156" s="211" t="s">
        <v>791</v>
      </c>
      <c r="E156" s="211" t="s">
        <v>792</v>
      </c>
    </row>
    <row r="157" spans="1:5" s="211" customFormat="1" x14ac:dyDescent="0.3">
      <c r="A157" s="211" t="s">
        <v>2000</v>
      </c>
      <c r="B157" s="211" t="s">
        <v>1934</v>
      </c>
      <c r="C157" s="211" t="s">
        <v>1935</v>
      </c>
      <c r="D157" s="211" t="s">
        <v>791</v>
      </c>
      <c r="E157" s="211" t="s">
        <v>1934</v>
      </c>
    </row>
    <row r="158" spans="1:5" s="211" customFormat="1" x14ac:dyDescent="0.3">
      <c r="A158" s="211" t="s">
        <v>2000</v>
      </c>
      <c r="B158" s="211" t="s">
        <v>1932</v>
      </c>
      <c r="C158" s="211" t="s">
        <v>1933</v>
      </c>
      <c r="D158" s="211" t="s">
        <v>791</v>
      </c>
      <c r="E158" s="211" t="s">
        <v>1932</v>
      </c>
    </row>
    <row r="159" spans="1:5" s="211" customFormat="1" x14ac:dyDescent="0.3">
      <c r="A159" s="211" t="s">
        <v>2000</v>
      </c>
      <c r="B159" s="211" t="s">
        <v>1930</v>
      </c>
      <c r="C159" s="211" t="s">
        <v>1931</v>
      </c>
      <c r="D159" s="211" t="s">
        <v>791</v>
      </c>
      <c r="E159" s="211" t="s">
        <v>1930</v>
      </c>
    </row>
    <row r="160" spans="1:5" s="211" customFormat="1" x14ac:dyDescent="0.3">
      <c r="A160" s="211" t="s">
        <v>2000</v>
      </c>
      <c r="B160" s="211" t="s">
        <v>847</v>
      </c>
      <c r="C160" s="211" t="s">
        <v>928</v>
      </c>
      <c r="D160" s="211" t="s">
        <v>846</v>
      </c>
      <c r="E160" s="211" t="s">
        <v>847</v>
      </c>
    </row>
    <row r="161" spans="1:5" s="211" customFormat="1" x14ac:dyDescent="0.3">
      <c r="A161" s="211" t="s">
        <v>2000</v>
      </c>
      <c r="B161" s="211" t="s">
        <v>1929</v>
      </c>
      <c r="C161" s="211" t="s">
        <v>1084</v>
      </c>
      <c r="D161" s="211" t="s">
        <v>846</v>
      </c>
      <c r="E161" s="211" t="s">
        <v>1929</v>
      </c>
    </row>
    <row r="162" spans="1:5" s="211" customFormat="1" x14ac:dyDescent="0.3">
      <c r="A162" s="211" t="s">
        <v>2000</v>
      </c>
      <c r="B162" s="211" t="s">
        <v>1927</v>
      </c>
      <c r="C162" s="211" t="s">
        <v>1928</v>
      </c>
      <c r="D162" s="211" t="s">
        <v>828</v>
      </c>
      <c r="E162" s="211" t="s">
        <v>1927</v>
      </c>
    </row>
    <row r="163" spans="1:5" s="211" customFormat="1" x14ac:dyDescent="0.3">
      <c r="A163" s="211" t="s">
        <v>2000</v>
      </c>
      <c r="B163" s="211" t="s">
        <v>1925</v>
      </c>
      <c r="C163" s="211" t="s">
        <v>1926</v>
      </c>
      <c r="D163" s="211" t="s">
        <v>828</v>
      </c>
      <c r="E163" s="211" t="s">
        <v>1925</v>
      </c>
    </row>
    <row r="164" spans="1:5" s="211" customFormat="1" x14ac:dyDescent="0.3">
      <c r="A164" s="211" t="s">
        <v>2000</v>
      </c>
      <c r="B164" s="211" t="s">
        <v>1923</v>
      </c>
      <c r="C164" s="211" t="s">
        <v>1924</v>
      </c>
      <c r="D164" s="211" t="s">
        <v>828</v>
      </c>
      <c r="E164" s="211" t="s">
        <v>1923</v>
      </c>
    </row>
    <row r="165" spans="1:5" s="211" customFormat="1" x14ac:dyDescent="0.3">
      <c r="A165" s="211" t="s">
        <v>2000</v>
      </c>
      <c r="B165" s="211" t="s">
        <v>829</v>
      </c>
      <c r="C165" s="211" t="s">
        <v>930</v>
      </c>
      <c r="D165" s="211" t="s">
        <v>828</v>
      </c>
      <c r="E165" s="211" t="s">
        <v>829</v>
      </c>
    </row>
    <row r="166" spans="1:5" s="211" customFormat="1" x14ac:dyDescent="0.3">
      <c r="A166" s="211" t="s">
        <v>2000</v>
      </c>
      <c r="B166" s="211" t="s">
        <v>1922</v>
      </c>
      <c r="C166" s="211" t="s">
        <v>1078</v>
      </c>
      <c r="D166" s="211" t="s">
        <v>874</v>
      </c>
      <c r="E166" s="211" t="s">
        <v>1922</v>
      </c>
    </row>
    <row r="167" spans="1:5" s="211" customFormat="1" x14ac:dyDescent="0.3">
      <c r="A167" s="211" t="s">
        <v>2000</v>
      </c>
      <c r="B167" s="211" t="s">
        <v>1920</v>
      </c>
      <c r="C167" s="211" t="s">
        <v>1921</v>
      </c>
      <c r="D167" s="211" t="s">
        <v>874</v>
      </c>
      <c r="E167" s="211" t="s">
        <v>1920</v>
      </c>
    </row>
    <row r="168" spans="1:5" s="211" customFormat="1" x14ac:dyDescent="0.3">
      <c r="A168" s="211" t="s">
        <v>2000</v>
      </c>
      <c r="B168" s="211" t="s">
        <v>1918</v>
      </c>
      <c r="C168" s="211" t="s">
        <v>1919</v>
      </c>
      <c r="D168" s="211" t="s">
        <v>874</v>
      </c>
      <c r="E168" s="211" t="s">
        <v>1918</v>
      </c>
    </row>
    <row r="169" spans="1:5" s="211" customFormat="1" x14ac:dyDescent="0.3">
      <c r="A169" s="211" t="s">
        <v>2000</v>
      </c>
      <c r="B169" s="211" t="s">
        <v>875</v>
      </c>
      <c r="C169" s="211" t="s">
        <v>931</v>
      </c>
      <c r="D169" s="211" t="s">
        <v>874</v>
      </c>
      <c r="E169" s="211" t="s">
        <v>875</v>
      </c>
    </row>
    <row r="170" spans="1:5" s="211" customFormat="1" x14ac:dyDescent="0.3">
      <c r="A170" s="211" t="s">
        <v>2000</v>
      </c>
      <c r="B170" s="211" t="s">
        <v>1916</v>
      </c>
      <c r="C170" s="211" t="s">
        <v>1917</v>
      </c>
      <c r="D170" s="211" t="s">
        <v>874</v>
      </c>
      <c r="E170" s="211" t="s">
        <v>1916</v>
      </c>
    </row>
    <row r="171" spans="1:5" s="211" customFormat="1" x14ac:dyDescent="0.3">
      <c r="A171" s="211" t="s">
        <v>2000</v>
      </c>
      <c r="B171" s="211" t="s">
        <v>1914</v>
      </c>
      <c r="C171" s="211" t="s">
        <v>1915</v>
      </c>
      <c r="D171" s="211" t="s">
        <v>874</v>
      </c>
      <c r="E171" s="211" t="s">
        <v>1914</v>
      </c>
    </row>
    <row r="172" spans="1:5" s="211" customFormat="1" x14ac:dyDescent="0.3">
      <c r="A172" s="211" t="s">
        <v>2000</v>
      </c>
      <c r="B172" s="211" t="s">
        <v>1912</v>
      </c>
      <c r="C172" s="211" t="s">
        <v>1913</v>
      </c>
      <c r="D172" s="211" t="s">
        <v>818</v>
      </c>
      <c r="E172" s="211" t="s">
        <v>1912</v>
      </c>
    </row>
    <row r="173" spans="1:5" s="211" customFormat="1" x14ac:dyDescent="0.3">
      <c r="A173" s="211" t="s">
        <v>2000</v>
      </c>
      <c r="B173" s="211" t="s">
        <v>843</v>
      </c>
      <c r="C173" s="211" t="s">
        <v>933</v>
      </c>
      <c r="D173" s="211" t="s">
        <v>818</v>
      </c>
      <c r="E173" s="211" t="s">
        <v>843</v>
      </c>
    </row>
    <row r="174" spans="1:5" s="211" customFormat="1" x14ac:dyDescent="0.3">
      <c r="A174" s="211" t="s">
        <v>2000</v>
      </c>
      <c r="B174" s="211" t="s">
        <v>1910</v>
      </c>
      <c r="C174" s="211" t="s">
        <v>1911</v>
      </c>
      <c r="D174" s="211" t="s">
        <v>818</v>
      </c>
      <c r="E174" s="211" t="s">
        <v>1910</v>
      </c>
    </row>
    <row r="175" spans="1:5" s="211" customFormat="1" x14ac:dyDescent="0.3">
      <c r="A175" s="211" t="s">
        <v>2000</v>
      </c>
      <c r="B175" s="211" t="s">
        <v>819</v>
      </c>
      <c r="C175" s="211" t="s">
        <v>934</v>
      </c>
      <c r="D175" s="211" t="s">
        <v>818</v>
      </c>
      <c r="E175" s="211" t="s">
        <v>819</v>
      </c>
    </row>
    <row r="176" spans="1:5" s="211" customFormat="1" x14ac:dyDescent="0.3">
      <c r="A176" s="211" t="s">
        <v>2000</v>
      </c>
      <c r="B176" s="211" t="s">
        <v>1909</v>
      </c>
      <c r="C176" s="211" t="s">
        <v>1082</v>
      </c>
      <c r="D176" s="211" t="s">
        <v>818</v>
      </c>
      <c r="E176" s="211" t="s">
        <v>1909</v>
      </c>
    </row>
    <row r="177" spans="1:5" s="211" customFormat="1" x14ac:dyDescent="0.3">
      <c r="A177" s="211" t="s">
        <v>2000</v>
      </c>
      <c r="B177" s="211" t="s">
        <v>1908</v>
      </c>
      <c r="C177" s="211" t="s">
        <v>1076</v>
      </c>
      <c r="D177" s="211" t="s">
        <v>853</v>
      </c>
      <c r="E177" s="211" t="s">
        <v>1908</v>
      </c>
    </row>
    <row r="178" spans="1:5" s="211" customFormat="1" x14ac:dyDescent="0.3">
      <c r="A178" s="211" t="s">
        <v>2000</v>
      </c>
      <c r="B178" s="211" t="s">
        <v>1907</v>
      </c>
      <c r="C178" s="211" t="s">
        <v>1079</v>
      </c>
      <c r="D178" s="211" t="s">
        <v>853</v>
      </c>
      <c r="E178" s="211" t="s">
        <v>1907</v>
      </c>
    </row>
    <row r="179" spans="1:5" s="211" customFormat="1" x14ac:dyDescent="0.3">
      <c r="A179" s="211" t="s">
        <v>2000</v>
      </c>
      <c r="B179" s="211" t="s">
        <v>1905</v>
      </c>
      <c r="C179" s="211" t="s">
        <v>1906</v>
      </c>
      <c r="D179" s="211" t="s">
        <v>853</v>
      </c>
      <c r="E179" s="211" t="s">
        <v>1905</v>
      </c>
    </row>
    <row r="180" spans="1:5" s="211" customFormat="1" x14ac:dyDescent="0.3">
      <c r="A180" s="211" t="s">
        <v>2000</v>
      </c>
      <c r="B180" s="211" t="s">
        <v>877</v>
      </c>
      <c r="C180" s="211" t="s">
        <v>936</v>
      </c>
      <c r="D180" s="211" t="s">
        <v>853</v>
      </c>
      <c r="E180" s="211" t="s">
        <v>877</v>
      </c>
    </row>
    <row r="181" spans="1:5" s="211" customFormat="1" x14ac:dyDescent="0.3">
      <c r="A181" s="211" t="s">
        <v>2000</v>
      </c>
      <c r="B181" s="211" t="s">
        <v>854</v>
      </c>
      <c r="C181" s="211" t="s">
        <v>937</v>
      </c>
      <c r="D181" s="211" t="s">
        <v>853</v>
      </c>
      <c r="E181" s="211" t="s">
        <v>854</v>
      </c>
    </row>
    <row r="182" spans="1:5" s="211" customFormat="1" x14ac:dyDescent="0.3">
      <c r="A182" s="211" t="s">
        <v>2000</v>
      </c>
      <c r="B182" s="211" t="s">
        <v>1903</v>
      </c>
      <c r="C182" s="211" t="s">
        <v>1904</v>
      </c>
      <c r="D182" s="211" t="s">
        <v>853</v>
      </c>
      <c r="E182" s="211" t="s">
        <v>1903</v>
      </c>
    </row>
    <row r="183" spans="1:5" s="211" customFormat="1" x14ac:dyDescent="0.3">
      <c r="A183" s="211" t="s">
        <v>2000</v>
      </c>
      <c r="B183" s="211" t="s">
        <v>1901</v>
      </c>
      <c r="C183" s="211" t="s">
        <v>1902</v>
      </c>
      <c r="D183" s="211" t="s">
        <v>853</v>
      </c>
      <c r="E183" s="211" t="s">
        <v>1901</v>
      </c>
    </row>
    <row r="184" spans="1:5" s="211" customFormat="1" x14ac:dyDescent="0.3">
      <c r="A184" s="211" t="s">
        <v>2000</v>
      </c>
      <c r="B184" s="211" t="s">
        <v>888</v>
      </c>
      <c r="C184" s="211" t="s">
        <v>939</v>
      </c>
      <c r="D184" s="211" t="s">
        <v>869</v>
      </c>
      <c r="E184" s="211" t="s">
        <v>888</v>
      </c>
    </row>
    <row r="185" spans="1:5" s="211" customFormat="1" x14ac:dyDescent="0.3">
      <c r="A185" s="211" t="s">
        <v>2000</v>
      </c>
      <c r="B185" s="211" t="s">
        <v>1899</v>
      </c>
      <c r="C185" s="211" t="s">
        <v>1900</v>
      </c>
      <c r="D185" s="211" t="s">
        <v>869</v>
      </c>
      <c r="E185" s="211" t="s">
        <v>1899</v>
      </c>
    </row>
    <row r="186" spans="1:5" s="211" customFormat="1" x14ac:dyDescent="0.3">
      <c r="A186" s="211" t="s">
        <v>2000</v>
      </c>
      <c r="B186" s="211" t="s">
        <v>870</v>
      </c>
      <c r="C186" s="211" t="s">
        <v>940</v>
      </c>
      <c r="D186" s="211" t="s">
        <v>869</v>
      </c>
      <c r="E186" s="211" t="s">
        <v>870</v>
      </c>
    </row>
    <row r="187" spans="1:5" s="211" customFormat="1" x14ac:dyDescent="0.3">
      <c r="A187" s="211" t="s">
        <v>2000</v>
      </c>
      <c r="B187" s="211" t="s">
        <v>1897</v>
      </c>
      <c r="C187" s="211" t="s">
        <v>1898</v>
      </c>
      <c r="D187" s="211" t="s">
        <v>869</v>
      </c>
      <c r="E187" s="211" t="s">
        <v>1897</v>
      </c>
    </row>
    <row r="188" spans="1:5" s="211" customFormat="1" x14ac:dyDescent="0.3">
      <c r="A188" s="211" t="s">
        <v>2000</v>
      </c>
      <c r="B188" s="211" t="s">
        <v>1895</v>
      </c>
      <c r="C188" s="211" t="s">
        <v>1896</v>
      </c>
      <c r="D188" s="211" t="s">
        <v>869</v>
      </c>
      <c r="E188" s="211" t="s">
        <v>1895</v>
      </c>
    </row>
    <row r="189" spans="1:5" s="211" customFormat="1" x14ac:dyDescent="0.3">
      <c r="A189" s="211" t="s">
        <v>2000</v>
      </c>
      <c r="B189" s="211" t="s">
        <v>1894</v>
      </c>
      <c r="C189" s="211" t="s">
        <v>1087</v>
      </c>
      <c r="D189" s="211" t="s">
        <v>869</v>
      </c>
      <c r="E189" s="211" t="s">
        <v>1894</v>
      </c>
    </row>
    <row r="190" spans="1:5" s="211" customFormat="1" x14ac:dyDescent="0.3">
      <c r="A190" s="211" t="s">
        <v>2000</v>
      </c>
      <c r="B190" s="211" t="s">
        <v>1892</v>
      </c>
      <c r="C190" s="211" t="s">
        <v>1893</v>
      </c>
      <c r="D190" s="211" t="s">
        <v>1888</v>
      </c>
      <c r="E190" s="211" t="s">
        <v>1892</v>
      </c>
    </row>
    <row r="191" spans="1:5" s="211" customFormat="1" x14ac:dyDescent="0.45">
      <c r="A191" s="211" t="s">
        <v>2000</v>
      </c>
      <c r="B191" s="211" t="s">
        <v>1890</v>
      </c>
      <c r="C191" s="210" t="s">
        <v>1891</v>
      </c>
      <c r="D191" s="211" t="s">
        <v>1888</v>
      </c>
      <c r="E191" s="211" t="s">
        <v>1890</v>
      </c>
    </row>
    <row r="192" spans="1:5" s="211" customFormat="1" x14ac:dyDescent="0.45">
      <c r="A192" s="211" t="s">
        <v>2000</v>
      </c>
      <c r="B192" s="211" t="s">
        <v>1887</v>
      </c>
      <c r="C192" s="210" t="s">
        <v>1889</v>
      </c>
      <c r="D192" s="211" t="s">
        <v>1888</v>
      </c>
      <c r="E192" s="211" t="s">
        <v>1887</v>
      </c>
    </row>
    <row r="193" spans="1:6" s="211" customFormat="1" x14ac:dyDescent="0.45">
      <c r="A193" s="211" t="s">
        <v>2000</v>
      </c>
      <c r="B193" s="211" t="s">
        <v>852</v>
      </c>
      <c r="C193" s="210" t="s">
        <v>942</v>
      </c>
      <c r="D193" s="211" t="s">
        <v>851</v>
      </c>
      <c r="E193" s="211" t="s">
        <v>852</v>
      </c>
    </row>
    <row r="194" spans="1:6" s="211" customFormat="1" x14ac:dyDescent="0.45">
      <c r="A194" s="211" t="s">
        <v>2000</v>
      </c>
      <c r="B194" s="211" t="s">
        <v>1884</v>
      </c>
      <c r="C194" s="210" t="s">
        <v>1885</v>
      </c>
      <c r="D194" s="211" t="s">
        <v>851</v>
      </c>
      <c r="E194" s="211" t="s">
        <v>1884</v>
      </c>
    </row>
    <row r="195" spans="1:6" s="211" customFormat="1" x14ac:dyDescent="0.45">
      <c r="C195" s="210"/>
    </row>
    <row r="196" spans="1:6" s="211" customFormat="1" x14ac:dyDescent="0.45">
      <c r="A196" s="211" t="s">
        <v>1886</v>
      </c>
      <c r="B196" s="211" t="s">
        <v>1998</v>
      </c>
      <c r="C196" s="210" t="s">
        <v>1999</v>
      </c>
      <c r="D196" s="211" t="s">
        <v>891</v>
      </c>
      <c r="E196" s="211" t="s">
        <v>1998</v>
      </c>
      <c r="F196" s="211" t="s">
        <v>1998</v>
      </c>
    </row>
    <row r="197" spans="1:6" s="211" customFormat="1" x14ac:dyDescent="0.45">
      <c r="A197" s="211" t="s">
        <v>1886</v>
      </c>
      <c r="B197" s="211" t="s">
        <v>892</v>
      </c>
      <c r="C197" s="210" t="s">
        <v>913</v>
      </c>
      <c r="D197" s="211" t="s">
        <v>891</v>
      </c>
      <c r="E197" s="211" t="s">
        <v>892</v>
      </c>
      <c r="F197" s="211" t="s">
        <v>892</v>
      </c>
    </row>
    <row r="198" spans="1:6" s="211" customFormat="1" x14ac:dyDescent="0.45">
      <c r="A198" s="211" t="s">
        <v>1886</v>
      </c>
      <c r="B198" s="211" t="s">
        <v>880</v>
      </c>
      <c r="C198" s="210" t="s">
        <v>1997</v>
      </c>
      <c r="D198" s="211" t="s">
        <v>880</v>
      </c>
      <c r="E198" s="211" t="s">
        <v>880</v>
      </c>
      <c r="F198" s="211" t="s">
        <v>1996</v>
      </c>
    </row>
    <row r="199" spans="1:6" s="211" customFormat="1" x14ac:dyDescent="0.45">
      <c r="A199" s="211" t="s">
        <v>1886</v>
      </c>
      <c r="B199" s="211" t="s">
        <v>880</v>
      </c>
      <c r="C199" s="210" t="s">
        <v>1995</v>
      </c>
      <c r="D199" s="211" t="s">
        <v>880</v>
      </c>
      <c r="E199" s="211" t="s">
        <v>880</v>
      </c>
      <c r="F199" s="211" t="s">
        <v>1994</v>
      </c>
    </row>
    <row r="200" spans="1:6" s="211" customFormat="1" x14ac:dyDescent="0.45">
      <c r="A200" s="211" t="s">
        <v>1886</v>
      </c>
      <c r="B200" s="211" t="s">
        <v>880</v>
      </c>
      <c r="C200" s="210" t="s">
        <v>1993</v>
      </c>
      <c r="D200" s="211" t="s">
        <v>880</v>
      </c>
      <c r="E200" s="211" t="s">
        <v>880</v>
      </c>
      <c r="F200" s="211" t="s">
        <v>1992</v>
      </c>
    </row>
    <row r="201" spans="1:6" s="211" customFormat="1" x14ac:dyDescent="0.45">
      <c r="A201" s="211" t="s">
        <v>1886</v>
      </c>
      <c r="B201" s="211" t="s">
        <v>880</v>
      </c>
      <c r="C201" s="210" t="s">
        <v>1991</v>
      </c>
      <c r="D201" s="211" t="s">
        <v>880</v>
      </c>
      <c r="E201" s="211" t="s">
        <v>880</v>
      </c>
      <c r="F201" s="211" t="s">
        <v>1990</v>
      </c>
    </row>
    <row r="202" spans="1:6" s="211" customFormat="1" x14ac:dyDescent="0.45">
      <c r="A202" s="211" t="s">
        <v>1886</v>
      </c>
      <c r="B202" s="211" t="s">
        <v>880</v>
      </c>
      <c r="C202" s="210" t="s">
        <v>1989</v>
      </c>
      <c r="D202" s="211" t="s">
        <v>880</v>
      </c>
      <c r="E202" s="211" t="s">
        <v>880</v>
      </c>
      <c r="F202" s="211" t="s">
        <v>884</v>
      </c>
    </row>
    <row r="203" spans="1:6" s="211" customFormat="1" x14ac:dyDescent="0.45">
      <c r="A203" s="211" t="s">
        <v>1886</v>
      </c>
      <c r="B203" s="211" t="s">
        <v>880</v>
      </c>
      <c r="C203" s="210" t="s">
        <v>1988</v>
      </c>
      <c r="D203" s="211" t="s">
        <v>880</v>
      </c>
      <c r="E203" s="211" t="s">
        <v>880</v>
      </c>
      <c r="F203" s="211" t="s">
        <v>1987</v>
      </c>
    </row>
    <row r="204" spans="1:6" s="211" customFormat="1" x14ac:dyDescent="0.45">
      <c r="A204" s="211" t="s">
        <v>1886</v>
      </c>
      <c r="B204" s="211" t="s">
        <v>880</v>
      </c>
      <c r="C204" s="210" t="s">
        <v>1986</v>
      </c>
      <c r="D204" s="211" t="s">
        <v>880</v>
      </c>
      <c r="E204" s="211" t="s">
        <v>880</v>
      </c>
      <c r="F204" s="211" t="s">
        <v>1985</v>
      </c>
    </row>
    <row r="205" spans="1:6" s="211" customFormat="1" x14ac:dyDescent="0.45">
      <c r="A205" s="211" t="s">
        <v>1886</v>
      </c>
      <c r="B205" s="211" t="s">
        <v>880</v>
      </c>
      <c r="C205" s="210" t="s">
        <v>1984</v>
      </c>
      <c r="D205" s="211" t="s">
        <v>880</v>
      </c>
      <c r="E205" s="211" t="s">
        <v>880</v>
      </c>
      <c r="F205" s="211" t="s">
        <v>881</v>
      </c>
    </row>
    <row r="206" spans="1:6" s="211" customFormat="1" x14ac:dyDescent="0.45">
      <c r="A206" s="211" t="s">
        <v>1886</v>
      </c>
      <c r="B206" s="211" t="s">
        <v>1983</v>
      </c>
      <c r="C206" s="210" t="s">
        <v>1071</v>
      </c>
      <c r="D206" s="211" t="s">
        <v>1973</v>
      </c>
      <c r="E206" s="211" t="s">
        <v>1983</v>
      </c>
      <c r="F206" s="211" t="s">
        <v>1983</v>
      </c>
    </row>
    <row r="207" spans="1:6" s="211" customFormat="1" x14ac:dyDescent="0.45">
      <c r="A207" s="211" t="s">
        <v>1886</v>
      </c>
      <c r="B207" s="211" t="s">
        <v>1981</v>
      </c>
      <c r="C207" s="210" t="s">
        <v>1081</v>
      </c>
      <c r="D207" s="211" t="s">
        <v>1973</v>
      </c>
      <c r="E207" s="211" t="s">
        <v>1982</v>
      </c>
      <c r="F207" s="211" t="s">
        <v>1981</v>
      </c>
    </row>
    <row r="208" spans="1:6" s="211" customFormat="1" x14ac:dyDescent="0.45">
      <c r="A208" s="211" t="s">
        <v>1886</v>
      </c>
      <c r="B208" s="211" t="s">
        <v>1979</v>
      </c>
      <c r="C208" s="210" t="s">
        <v>1980</v>
      </c>
      <c r="D208" s="211" t="s">
        <v>1973</v>
      </c>
      <c r="E208" s="211" t="s">
        <v>1979</v>
      </c>
      <c r="F208" s="211" t="s">
        <v>1979</v>
      </c>
    </row>
    <row r="209" spans="1:6" s="211" customFormat="1" x14ac:dyDescent="0.45">
      <c r="A209" s="211" t="s">
        <v>1886</v>
      </c>
      <c r="B209" s="211" t="s">
        <v>1977</v>
      </c>
      <c r="C209" s="210" t="s">
        <v>1978</v>
      </c>
      <c r="D209" s="211" t="s">
        <v>1973</v>
      </c>
      <c r="E209" s="211" t="s">
        <v>1977</v>
      </c>
      <c r="F209" s="211" t="s">
        <v>1977</v>
      </c>
    </row>
    <row r="210" spans="1:6" s="211" customFormat="1" x14ac:dyDescent="0.45">
      <c r="A210" s="211" t="s">
        <v>1886</v>
      </c>
      <c r="B210" s="211" t="s">
        <v>1975</v>
      </c>
      <c r="C210" s="210" t="s">
        <v>1976</v>
      </c>
      <c r="D210" s="211" t="s">
        <v>1973</v>
      </c>
      <c r="E210" s="211" t="s">
        <v>1975</v>
      </c>
      <c r="F210" s="211" t="s">
        <v>1975</v>
      </c>
    </row>
    <row r="211" spans="1:6" s="211" customFormat="1" x14ac:dyDescent="0.45">
      <c r="A211" s="211" t="s">
        <v>1886</v>
      </c>
      <c r="B211" s="211" t="s">
        <v>1972</v>
      </c>
      <c r="C211" s="210" t="s">
        <v>1974</v>
      </c>
      <c r="D211" s="211" t="s">
        <v>1973</v>
      </c>
      <c r="E211" s="211" t="s">
        <v>1972</v>
      </c>
      <c r="F211" s="211" t="s">
        <v>1972</v>
      </c>
    </row>
    <row r="212" spans="1:6" s="211" customFormat="1" x14ac:dyDescent="0.45">
      <c r="A212" s="211" t="s">
        <v>1886</v>
      </c>
      <c r="B212" s="211" t="s">
        <v>873</v>
      </c>
      <c r="C212" s="210" t="s">
        <v>916</v>
      </c>
      <c r="D212" s="211" t="s">
        <v>872</v>
      </c>
      <c r="E212" s="211" t="s">
        <v>873</v>
      </c>
      <c r="F212" s="211" t="s">
        <v>873</v>
      </c>
    </row>
    <row r="213" spans="1:6" s="211" customFormat="1" x14ac:dyDescent="0.45">
      <c r="A213" s="211" t="s">
        <v>1886</v>
      </c>
      <c r="B213" s="211" t="s">
        <v>1970</v>
      </c>
      <c r="C213" s="210" t="s">
        <v>1971</v>
      </c>
      <c r="D213" s="211" t="s">
        <v>872</v>
      </c>
      <c r="E213" s="211" t="s">
        <v>1970</v>
      </c>
      <c r="F213" s="211" t="s">
        <v>1970</v>
      </c>
    </row>
    <row r="214" spans="1:6" s="211" customFormat="1" x14ac:dyDescent="0.45">
      <c r="A214" s="211" t="s">
        <v>1886</v>
      </c>
      <c r="B214" s="211" t="s">
        <v>1968</v>
      </c>
      <c r="C214" s="210" t="s">
        <v>1969</v>
      </c>
      <c r="D214" s="211" t="s">
        <v>872</v>
      </c>
      <c r="E214" s="211" t="s">
        <v>1968</v>
      </c>
      <c r="F214" s="211" t="s">
        <v>1968</v>
      </c>
    </row>
    <row r="215" spans="1:6" s="211" customFormat="1" x14ac:dyDescent="0.45">
      <c r="A215" s="211" t="s">
        <v>1886</v>
      </c>
      <c r="B215" s="211" t="s">
        <v>1966</v>
      </c>
      <c r="C215" s="210" t="s">
        <v>1967</v>
      </c>
      <c r="D215" s="211" t="s">
        <v>857</v>
      </c>
      <c r="E215" s="211" t="s">
        <v>1966</v>
      </c>
      <c r="F215" s="211" t="s">
        <v>1966</v>
      </c>
    </row>
    <row r="216" spans="1:6" s="211" customFormat="1" x14ac:dyDescent="0.45">
      <c r="A216" s="211" t="s">
        <v>1886</v>
      </c>
      <c r="B216" s="211" t="s">
        <v>1964</v>
      </c>
      <c r="C216" s="210" t="s">
        <v>1965</v>
      </c>
      <c r="D216" s="211" t="s">
        <v>857</v>
      </c>
      <c r="E216" s="211" t="s">
        <v>1964</v>
      </c>
      <c r="F216" s="211" t="s">
        <v>1964</v>
      </c>
    </row>
    <row r="217" spans="1:6" s="211" customFormat="1" x14ac:dyDescent="0.45">
      <c r="A217" s="211" t="s">
        <v>1886</v>
      </c>
      <c r="B217" s="211" t="s">
        <v>862</v>
      </c>
      <c r="C217" s="210" t="s">
        <v>918</v>
      </c>
      <c r="D217" s="211" t="s">
        <v>857</v>
      </c>
      <c r="E217" s="211" t="s">
        <v>862</v>
      </c>
      <c r="F217" s="211" t="s">
        <v>862</v>
      </c>
    </row>
    <row r="218" spans="1:6" s="211" customFormat="1" x14ac:dyDescent="0.45">
      <c r="A218" s="211" t="s">
        <v>1886</v>
      </c>
      <c r="B218" s="211" t="s">
        <v>858</v>
      </c>
      <c r="C218" s="210" t="s">
        <v>919</v>
      </c>
      <c r="D218" s="211" t="s">
        <v>857</v>
      </c>
      <c r="E218" s="211" t="s">
        <v>858</v>
      </c>
      <c r="F218" s="211" t="s">
        <v>858</v>
      </c>
    </row>
    <row r="219" spans="1:6" s="211" customFormat="1" x14ac:dyDescent="0.45">
      <c r="A219" s="211" t="s">
        <v>1886</v>
      </c>
      <c r="B219" s="211" t="s">
        <v>867</v>
      </c>
      <c r="C219" s="210" t="s">
        <v>921</v>
      </c>
      <c r="D219" s="211" t="s">
        <v>863</v>
      </c>
      <c r="E219" s="211" t="s">
        <v>867</v>
      </c>
      <c r="F219" s="211" t="s">
        <v>867</v>
      </c>
    </row>
    <row r="220" spans="1:6" s="211" customFormat="1" x14ac:dyDescent="0.45">
      <c r="A220" s="211" t="s">
        <v>1886</v>
      </c>
      <c r="B220" s="211" t="s">
        <v>1962</v>
      </c>
      <c r="C220" s="210" t="s">
        <v>1963</v>
      </c>
      <c r="D220" s="211" t="s">
        <v>863</v>
      </c>
      <c r="E220" s="211" t="s">
        <v>1962</v>
      </c>
      <c r="F220" s="211" t="s">
        <v>1962</v>
      </c>
    </row>
    <row r="221" spans="1:6" s="211" customFormat="1" x14ac:dyDescent="0.45">
      <c r="A221" s="211" t="s">
        <v>1886</v>
      </c>
      <c r="B221" s="211" t="s">
        <v>1960</v>
      </c>
      <c r="C221" s="210" t="s">
        <v>1961</v>
      </c>
      <c r="D221" s="211" t="s">
        <v>863</v>
      </c>
      <c r="E221" s="211" t="s">
        <v>1960</v>
      </c>
      <c r="F221" s="211" t="s">
        <v>1960</v>
      </c>
    </row>
    <row r="222" spans="1:6" s="211" customFormat="1" x14ac:dyDescent="0.45">
      <c r="A222" s="211" t="s">
        <v>1886</v>
      </c>
      <c r="B222" s="211" t="s">
        <v>864</v>
      </c>
      <c r="C222" s="210" t="s">
        <v>922</v>
      </c>
      <c r="D222" s="211" t="s">
        <v>863</v>
      </c>
      <c r="E222" s="211" t="s">
        <v>864</v>
      </c>
      <c r="F222" s="211" t="s">
        <v>864</v>
      </c>
    </row>
    <row r="223" spans="1:6" s="211" customFormat="1" x14ac:dyDescent="0.45">
      <c r="A223" s="211" t="s">
        <v>1886</v>
      </c>
      <c r="B223" s="211" t="s">
        <v>1958</v>
      </c>
      <c r="C223" s="210" t="s">
        <v>1959</v>
      </c>
      <c r="D223" s="211" t="s">
        <v>1951</v>
      </c>
      <c r="E223" s="211" t="s">
        <v>1958</v>
      </c>
      <c r="F223" s="211" t="s">
        <v>1958</v>
      </c>
    </row>
    <row r="224" spans="1:6" s="211" customFormat="1" x14ac:dyDescent="0.45">
      <c r="A224" s="211" t="s">
        <v>1886</v>
      </c>
      <c r="B224" s="211" t="s">
        <v>1956</v>
      </c>
      <c r="C224" s="210" t="s">
        <v>1957</v>
      </c>
      <c r="D224" s="211" t="s">
        <v>1951</v>
      </c>
      <c r="E224" s="211" t="s">
        <v>1956</v>
      </c>
      <c r="F224" s="211" t="s">
        <v>1956</v>
      </c>
    </row>
    <row r="225" spans="1:6" s="211" customFormat="1" x14ac:dyDescent="0.45">
      <c r="A225" s="211" t="s">
        <v>1886</v>
      </c>
      <c r="B225" s="211" t="s">
        <v>1954</v>
      </c>
      <c r="C225" s="210" t="s">
        <v>1955</v>
      </c>
      <c r="D225" s="211" t="s">
        <v>1951</v>
      </c>
      <c r="E225" s="211" t="s">
        <v>1954</v>
      </c>
      <c r="F225" s="211" t="s">
        <v>1954</v>
      </c>
    </row>
    <row r="226" spans="1:6" s="211" customFormat="1" x14ac:dyDescent="0.45">
      <c r="A226" s="211" t="s">
        <v>1886</v>
      </c>
      <c r="B226" s="211" t="s">
        <v>1953</v>
      </c>
      <c r="C226" s="210" t="s">
        <v>1083</v>
      </c>
      <c r="D226" s="211" t="s">
        <v>1951</v>
      </c>
      <c r="E226" s="211" t="s">
        <v>1953</v>
      </c>
      <c r="F226" s="211" t="s">
        <v>1953</v>
      </c>
    </row>
    <row r="227" spans="1:6" s="211" customFormat="1" x14ac:dyDescent="0.45">
      <c r="A227" s="211" t="s">
        <v>1886</v>
      </c>
      <c r="B227" s="211" t="s">
        <v>1950</v>
      </c>
      <c r="C227" s="210" t="s">
        <v>1952</v>
      </c>
      <c r="D227" s="211" t="s">
        <v>1951</v>
      </c>
      <c r="E227" s="211" t="s">
        <v>1950</v>
      </c>
      <c r="F227" s="211" t="s">
        <v>1950</v>
      </c>
    </row>
    <row r="228" spans="1:6" s="211" customFormat="1" x14ac:dyDescent="0.45">
      <c r="A228" s="211" t="s">
        <v>1886</v>
      </c>
      <c r="B228" s="211" t="s">
        <v>1948</v>
      </c>
      <c r="C228" s="210" t="s">
        <v>1949</v>
      </c>
      <c r="D228" s="211" t="s">
        <v>889</v>
      </c>
      <c r="E228" s="211" t="s">
        <v>1948</v>
      </c>
      <c r="F228" s="211" t="s">
        <v>1948</v>
      </c>
    </row>
    <row r="229" spans="1:6" s="211" customFormat="1" x14ac:dyDescent="0.45">
      <c r="A229" s="211" t="s">
        <v>1886</v>
      </c>
      <c r="B229" s="211" t="s">
        <v>890</v>
      </c>
      <c r="C229" s="210" t="s">
        <v>924</v>
      </c>
      <c r="D229" s="211" t="s">
        <v>889</v>
      </c>
      <c r="E229" s="211" t="s">
        <v>890</v>
      </c>
      <c r="F229" s="211" t="s">
        <v>890</v>
      </c>
    </row>
    <row r="230" spans="1:6" s="211" customFormat="1" x14ac:dyDescent="0.45">
      <c r="A230" s="211" t="s">
        <v>1886</v>
      </c>
      <c r="B230" s="211" t="s">
        <v>1946</v>
      </c>
      <c r="C230" s="210" t="s">
        <v>1947</v>
      </c>
      <c r="D230" s="211" t="s">
        <v>889</v>
      </c>
      <c r="E230" s="211" t="s">
        <v>1946</v>
      </c>
      <c r="F230" s="211" t="s">
        <v>1946</v>
      </c>
    </row>
    <row r="231" spans="1:6" s="211" customFormat="1" x14ac:dyDescent="0.45">
      <c r="A231" s="211" t="s">
        <v>1886</v>
      </c>
      <c r="B231" s="211" t="s">
        <v>1944</v>
      </c>
      <c r="C231" s="210" t="s">
        <v>1945</v>
      </c>
      <c r="D231" s="211" t="s">
        <v>889</v>
      </c>
      <c r="E231" s="211" t="s">
        <v>1944</v>
      </c>
      <c r="F231" s="211" t="s">
        <v>1944</v>
      </c>
    </row>
    <row r="232" spans="1:6" s="211" customFormat="1" x14ac:dyDescent="0.45">
      <c r="A232" s="211" t="s">
        <v>1886</v>
      </c>
      <c r="B232" s="211" t="s">
        <v>1942</v>
      </c>
      <c r="C232" s="210" t="s">
        <v>1943</v>
      </c>
      <c r="D232" s="211" t="s">
        <v>889</v>
      </c>
      <c r="E232" s="211" t="s">
        <v>1942</v>
      </c>
      <c r="F232" s="211" t="s">
        <v>1942</v>
      </c>
    </row>
    <row r="233" spans="1:6" s="211" customFormat="1" x14ac:dyDescent="0.45">
      <c r="A233" s="211" t="s">
        <v>1886</v>
      </c>
      <c r="B233" s="211" t="s">
        <v>1940</v>
      </c>
      <c r="C233" s="210" t="s">
        <v>1941</v>
      </c>
      <c r="D233" s="211" t="s">
        <v>889</v>
      </c>
      <c r="E233" s="211" t="s">
        <v>1940</v>
      </c>
      <c r="F233" s="211" t="s">
        <v>1940</v>
      </c>
    </row>
    <row r="234" spans="1:6" s="211" customFormat="1" x14ac:dyDescent="0.45">
      <c r="A234" s="211" t="s">
        <v>1886</v>
      </c>
      <c r="B234" s="211" t="s">
        <v>1938</v>
      </c>
      <c r="C234" s="210" t="s">
        <v>1939</v>
      </c>
      <c r="D234" s="211" t="s">
        <v>889</v>
      </c>
      <c r="E234" s="211" t="s">
        <v>1938</v>
      </c>
      <c r="F234" s="211" t="s">
        <v>1938</v>
      </c>
    </row>
    <row r="235" spans="1:6" s="211" customFormat="1" x14ac:dyDescent="0.45">
      <c r="A235" s="211" t="s">
        <v>1886</v>
      </c>
      <c r="B235" s="211" t="s">
        <v>1936</v>
      </c>
      <c r="C235" s="210" t="s">
        <v>1937</v>
      </c>
      <c r="D235" s="211" t="s">
        <v>791</v>
      </c>
      <c r="E235" s="211" t="s">
        <v>1936</v>
      </c>
      <c r="F235" s="211" t="s">
        <v>1936</v>
      </c>
    </row>
    <row r="236" spans="1:6" s="211" customFormat="1" x14ac:dyDescent="0.45">
      <c r="A236" s="211" t="s">
        <v>1886</v>
      </c>
      <c r="B236" s="211" t="s">
        <v>792</v>
      </c>
      <c r="C236" s="210" t="s">
        <v>926</v>
      </c>
      <c r="D236" s="211" t="s">
        <v>791</v>
      </c>
      <c r="E236" s="211" t="s">
        <v>792</v>
      </c>
      <c r="F236" s="211" t="s">
        <v>792</v>
      </c>
    </row>
    <row r="237" spans="1:6" s="211" customFormat="1" x14ac:dyDescent="0.45">
      <c r="A237" s="211" t="s">
        <v>1886</v>
      </c>
      <c r="B237" s="211" t="s">
        <v>1934</v>
      </c>
      <c r="C237" s="210" t="s">
        <v>1935</v>
      </c>
      <c r="D237" s="211" t="s">
        <v>791</v>
      </c>
      <c r="E237" s="211" t="s">
        <v>1934</v>
      </c>
      <c r="F237" s="211" t="s">
        <v>1934</v>
      </c>
    </row>
    <row r="238" spans="1:6" s="211" customFormat="1" x14ac:dyDescent="0.45">
      <c r="A238" s="211" t="s">
        <v>1886</v>
      </c>
      <c r="B238" s="211" t="s">
        <v>1932</v>
      </c>
      <c r="C238" s="210" t="s">
        <v>1933</v>
      </c>
      <c r="D238" s="211" t="s">
        <v>791</v>
      </c>
      <c r="E238" s="211" t="s">
        <v>1932</v>
      </c>
      <c r="F238" s="211" t="s">
        <v>1932</v>
      </c>
    </row>
    <row r="239" spans="1:6" s="211" customFormat="1" x14ac:dyDescent="0.45">
      <c r="A239" s="211" t="s">
        <v>1886</v>
      </c>
      <c r="B239" s="211" t="s">
        <v>1930</v>
      </c>
      <c r="C239" s="210" t="s">
        <v>1931</v>
      </c>
      <c r="D239" s="211" t="s">
        <v>791</v>
      </c>
      <c r="E239" s="211" t="s">
        <v>1930</v>
      </c>
      <c r="F239" s="211" t="s">
        <v>1930</v>
      </c>
    </row>
    <row r="240" spans="1:6" s="211" customFormat="1" x14ac:dyDescent="0.45">
      <c r="A240" s="211" t="s">
        <v>1886</v>
      </c>
      <c r="B240" s="211" t="s">
        <v>847</v>
      </c>
      <c r="C240" s="210" t="s">
        <v>928</v>
      </c>
      <c r="D240" s="211" t="s">
        <v>846</v>
      </c>
      <c r="E240" s="211" t="s">
        <v>847</v>
      </c>
      <c r="F240" s="211" t="s">
        <v>847</v>
      </c>
    </row>
    <row r="241" spans="1:6" s="211" customFormat="1" x14ac:dyDescent="0.45">
      <c r="A241" s="211" t="s">
        <v>1886</v>
      </c>
      <c r="B241" s="211" t="s">
        <v>1929</v>
      </c>
      <c r="C241" s="210" t="s">
        <v>1084</v>
      </c>
      <c r="D241" s="211" t="s">
        <v>846</v>
      </c>
      <c r="E241" s="211" t="s">
        <v>1929</v>
      </c>
      <c r="F241" s="211" t="s">
        <v>1929</v>
      </c>
    </row>
    <row r="242" spans="1:6" s="211" customFormat="1" x14ac:dyDescent="0.45">
      <c r="A242" s="211" t="s">
        <v>1886</v>
      </c>
      <c r="B242" s="211" t="s">
        <v>1927</v>
      </c>
      <c r="C242" s="210" t="s">
        <v>1928</v>
      </c>
      <c r="D242" s="211" t="s">
        <v>828</v>
      </c>
      <c r="E242" s="211" t="s">
        <v>1927</v>
      </c>
      <c r="F242" s="211" t="s">
        <v>1927</v>
      </c>
    </row>
    <row r="243" spans="1:6" s="211" customFormat="1" x14ac:dyDescent="0.45">
      <c r="A243" s="211" t="s">
        <v>1886</v>
      </c>
      <c r="B243" s="211" t="s">
        <v>1925</v>
      </c>
      <c r="C243" s="210" t="s">
        <v>1926</v>
      </c>
      <c r="D243" s="211" t="s">
        <v>828</v>
      </c>
      <c r="E243" s="211" t="s">
        <v>1925</v>
      </c>
      <c r="F243" s="211" t="s">
        <v>1925</v>
      </c>
    </row>
    <row r="244" spans="1:6" s="211" customFormat="1" x14ac:dyDescent="0.45">
      <c r="A244" s="211" t="s">
        <v>1886</v>
      </c>
      <c r="B244" s="211" t="s">
        <v>1923</v>
      </c>
      <c r="C244" s="210" t="s">
        <v>1924</v>
      </c>
      <c r="D244" s="211" t="s">
        <v>828</v>
      </c>
      <c r="E244" s="211" t="s">
        <v>1923</v>
      </c>
      <c r="F244" s="211" t="s">
        <v>1923</v>
      </c>
    </row>
    <row r="245" spans="1:6" s="211" customFormat="1" x14ac:dyDescent="0.45">
      <c r="A245" s="211" t="s">
        <v>1886</v>
      </c>
      <c r="B245" s="211" t="s">
        <v>829</v>
      </c>
      <c r="C245" s="210" t="s">
        <v>930</v>
      </c>
      <c r="D245" s="211" t="s">
        <v>828</v>
      </c>
      <c r="E245" s="211" t="s">
        <v>829</v>
      </c>
      <c r="F245" s="211" t="s">
        <v>829</v>
      </c>
    </row>
    <row r="246" spans="1:6" s="211" customFormat="1" x14ac:dyDescent="0.45">
      <c r="A246" s="211" t="s">
        <v>1886</v>
      </c>
      <c r="B246" s="211" t="s">
        <v>1922</v>
      </c>
      <c r="C246" s="210" t="s">
        <v>1078</v>
      </c>
      <c r="D246" s="211" t="s">
        <v>874</v>
      </c>
      <c r="E246" s="211" t="s">
        <v>1922</v>
      </c>
      <c r="F246" s="211" t="s">
        <v>1922</v>
      </c>
    </row>
    <row r="247" spans="1:6" s="211" customFormat="1" x14ac:dyDescent="0.45">
      <c r="A247" s="211" t="s">
        <v>1886</v>
      </c>
      <c r="B247" s="211" t="s">
        <v>1920</v>
      </c>
      <c r="C247" s="210" t="s">
        <v>1921</v>
      </c>
      <c r="D247" s="211" t="s">
        <v>874</v>
      </c>
      <c r="E247" s="211" t="s">
        <v>1920</v>
      </c>
      <c r="F247" s="211" t="s">
        <v>1920</v>
      </c>
    </row>
    <row r="248" spans="1:6" s="211" customFormat="1" x14ac:dyDescent="0.45">
      <c r="A248" s="211" t="s">
        <v>1886</v>
      </c>
      <c r="B248" s="211" t="s">
        <v>1918</v>
      </c>
      <c r="C248" s="210" t="s">
        <v>1919</v>
      </c>
      <c r="D248" s="211" t="s">
        <v>874</v>
      </c>
      <c r="E248" s="211" t="s">
        <v>1918</v>
      </c>
      <c r="F248" s="211" t="s">
        <v>1918</v>
      </c>
    </row>
    <row r="249" spans="1:6" s="211" customFormat="1" x14ac:dyDescent="0.45">
      <c r="A249" s="211" t="s">
        <v>1886</v>
      </c>
      <c r="B249" s="211" t="s">
        <v>875</v>
      </c>
      <c r="C249" s="210" t="s">
        <v>931</v>
      </c>
      <c r="D249" s="211" t="s">
        <v>874</v>
      </c>
      <c r="E249" s="211" t="s">
        <v>875</v>
      </c>
      <c r="F249" s="211" t="s">
        <v>875</v>
      </c>
    </row>
    <row r="250" spans="1:6" s="211" customFormat="1" x14ac:dyDescent="0.45">
      <c r="A250" s="211" t="s">
        <v>1886</v>
      </c>
      <c r="B250" s="211" t="s">
        <v>1916</v>
      </c>
      <c r="C250" s="210" t="s">
        <v>1917</v>
      </c>
      <c r="D250" s="211" t="s">
        <v>874</v>
      </c>
      <c r="E250" s="211" t="s">
        <v>1916</v>
      </c>
      <c r="F250" s="211" t="s">
        <v>1916</v>
      </c>
    </row>
    <row r="251" spans="1:6" s="211" customFormat="1" x14ac:dyDescent="0.45">
      <c r="A251" s="211" t="s">
        <v>1886</v>
      </c>
      <c r="B251" s="211" t="s">
        <v>1914</v>
      </c>
      <c r="C251" s="210" t="s">
        <v>1915</v>
      </c>
      <c r="D251" s="211" t="s">
        <v>874</v>
      </c>
      <c r="E251" s="211" t="s">
        <v>1914</v>
      </c>
      <c r="F251" s="211" t="s">
        <v>1914</v>
      </c>
    </row>
    <row r="252" spans="1:6" s="211" customFormat="1" x14ac:dyDescent="0.45">
      <c r="A252" s="211" t="s">
        <v>1886</v>
      </c>
      <c r="B252" s="211" t="s">
        <v>1912</v>
      </c>
      <c r="C252" s="210" t="s">
        <v>1913</v>
      </c>
      <c r="D252" s="211" t="s">
        <v>818</v>
      </c>
      <c r="E252" s="211" t="s">
        <v>1912</v>
      </c>
      <c r="F252" s="211" t="s">
        <v>1912</v>
      </c>
    </row>
    <row r="253" spans="1:6" s="211" customFormat="1" x14ac:dyDescent="0.45">
      <c r="A253" s="211" t="s">
        <v>1886</v>
      </c>
      <c r="B253" s="211" t="s">
        <v>843</v>
      </c>
      <c r="C253" s="210" t="s">
        <v>933</v>
      </c>
      <c r="D253" s="211" t="s">
        <v>818</v>
      </c>
      <c r="E253" s="211" t="s">
        <v>843</v>
      </c>
      <c r="F253" s="211" t="s">
        <v>843</v>
      </c>
    </row>
    <row r="254" spans="1:6" s="211" customFormat="1" x14ac:dyDescent="0.45">
      <c r="A254" s="211" t="s">
        <v>1886</v>
      </c>
      <c r="B254" s="211" t="s">
        <v>1910</v>
      </c>
      <c r="C254" s="210" t="s">
        <v>1911</v>
      </c>
      <c r="D254" s="211" t="s">
        <v>818</v>
      </c>
      <c r="E254" s="211" t="s">
        <v>1910</v>
      </c>
      <c r="F254" s="211" t="s">
        <v>1910</v>
      </c>
    </row>
    <row r="255" spans="1:6" s="211" customFormat="1" x14ac:dyDescent="0.45">
      <c r="A255" s="211" t="s">
        <v>1886</v>
      </c>
      <c r="B255" s="211" t="s">
        <v>819</v>
      </c>
      <c r="C255" s="210" t="s">
        <v>934</v>
      </c>
      <c r="D255" s="211" t="s">
        <v>818</v>
      </c>
      <c r="E255" s="211" t="s">
        <v>819</v>
      </c>
      <c r="F255" s="211" t="s">
        <v>819</v>
      </c>
    </row>
    <row r="256" spans="1:6" s="211" customFormat="1" x14ac:dyDescent="0.45">
      <c r="A256" s="211" t="s">
        <v>1886</v>
      </c>
      <c r="B256" s="211" t="s">
        <v>1909</v>
      </c>
      <c r="C256" s="210" t="s">
        <v>1082</v>
      </c>
      <c r="D256" s="211" t="s">
        <v>818</v>
      </c>
      <c r="E256" s="211" t="s">
        <v>1909</v>
      </c>
      <c r="F256" s="211" t="s">
        <v>1909</v>
      </c>
    </row>
    <row r="257" spans="1:6" s="211" customFormat="1" x14ac:dyDescent="0.45">
      <c r="A257" s="211" t="s">
        <v>1886</v>
      </c>
      <c r="B257" s="211" t="s">
        <v>1908</v>
      </c>
      <c r="C257" s="210" t="s">
        <v>1076</v>
      </c>
      <c r="D257" s="211" t="s">
        <v>853</v>
      </c>
      <c r="E257" s="211" t="s">
        <v>1908</v>
      </c>
      <c r="F257" s="211" t="s">
        <v>1908</v>
      </c>
    </row>
    <row r="258" spans="1:6" s="211" customFormat="1" x14ac:dyDescent="0.45">
      <c r="A258" s="211" t="s">
        <v>1886</v>
      </c>
      <c r="B258" s="211" t="s">
        <v>1907</v>
      </c>
      <c r="C258" s="210" t="s">
        <v>1079</v>
      </c>
      <c r="D258" s="211" t="s">
        <v>853</v>
      </c>
      <c r="E258" s="211" t="s">
        <v>1907</v>
      </c>
      <c r="F258" s="211" t="s">
        <v>1907</v>
      </c>
    </row>
    <row r="259" spans="1:6" s="211" customFormat="1" x14ac:dyDescent="0.45">
      <c r="A259" s="211" t="s">
        <v>1886</v>
      </c>
      <c r="B259" s="211" t="s">
        <v>1905</v>
      </c>
      <c r="C259" s="210" t="s">
        <v>1906</v>
      </c>
      <c r="D259" s="211" t="s">
        <v>853</v>
      </c>
      <c r="E259" s="211" t="s">
        <v>1905</v>
      </c>
      <c r="F259" s="211" t="s">
        <v>1905</v>
      </c>
    </row>
    <row r="260" spans="1:6" s="211" customFormat="1" x14ac:dyDescent="0.45">
      <c r="A260" s="211" t="s">
        <v>1886</v>
      </c>
      <c r="B260" s="211" t="s">
        <v>877</v>
      </c>
      <c r="C260" s="210" t="s">
        <v>936</v>
      </c>
      <c r="D260" s="211" t="s">
        <v>853</v>
      </c>
      <c r="E260" s="211" t="s">
        <v>877</v>
      </c>
      <c r="F260" s="211" t="s">
        <v>877</v>
      </c>
    </row>
    <row r="261" spans="1:6" s="211" customFormat="1" x14ac:dyDescent="0.45">
      <c r="A261" s="211" t="s">
        <v>1886</v>
      </c>
      <c r="B261" s="211" t="s">
        <v>854</v>
      </c>
      <c r="C261" s="210" t="s">
        <v>937</v>
      </c>
      <c r="D261" s="211" t="s">
        <v>853</v>
      </c>
      <c r="E261" s="211" t="s">
        <v>854</v>
      </c>
      <c r="F261" s="211" t="s">
        <v>854</v>
      </c>
    </row>
    <row r="262" spans="1:6" s="211" customFormat="1" x14ac:dyDescent="0.45">
      <c r="A262" s="211" t="s">
        <v>1886</v>
      </c>
      <c r="B262" s="211" t="s">
        <v>1903</v>
      </c>
      <c r="C262" s="210" t="s">
        <v>1904</v>
      </c>
      <c r="D262" s="211" t="s">
        <v>853</v>
      </c>
      <c r="E262" s="211" t="s">
        <v>1903</v>
      </c>
      <c r="F262" s="211" t="s">
        <v>1903</v>
      </c>
    </row>
    <row r="263" spans="1:6" s="211" customFormat="1" x14ac:dyDescent="0.45">
      <c r="A263" s="211" t="s">
        <v>1886</v>
      </c>
      <c r="B263" s="211" t="s">
        <v>1901</v>
      </c>
      <c r="C263" s="210" t="s">
        <v>1902</v>
      </c>
      <c r="D263" s="211" t="s">
        <v>853</v>
      </c>
      <c r="E263" s="211" t="s">
        <v>1901</v>
      </c>
      <c r="F263" s="211" t="s">
        <v>1901</v>
      </c>
    </row>
    <row r="264" spans="1:6" s="211" customFormat="1" x14ac:dyDescent="0.45">
      <c r="A264" s="211" t="s">
        <v>1886</v>
      </c>
      <c r="B264" s="211" t="s">
        <v>888</v>
      </c>
      <c r="C264" s="210" t="s">
        <v>939</v>
      </c>
      <c r="D264" s="211" t="s">
        <v>869</v>
      </c>
      <c r="E264" s="211" t="s">
        <v>888</v>
      </c>
      <c r="F264" s="211" t="s">
        <v>888</v>
      </c>
    </row>
    <row r="265" spans="1:6" s="211" customFormat="1" x14ac:dyDescent="0.45">
      <c r="A265" s="211" t="s">
        <v>1886</v>
      </c>
      <c r="B265" s="211" t="s">
        <v>1899</v>
      </c>
      <c r="C265" s="210" t="s">
        <v>1900</v>
      </c>
      <c r="D265" s="211" t="s">
        <v>869</v>
      </c>
      <c r="E265" s="211" t="s">
        <v>1899</v>
      </c>
      <c r="F265" s="211" t="s">
        <v>1899</v>
      </c>
    </row>
    <row r="266" spans="1:6" s="211" customFormat="1" x14ac:dyDescent="0.45">
      <c r="A266" s="211" t="s">
        <v>1886</v>
      </c>
      <c r="B266" s="211" t="s">
        <v>870</v>
      </c>
      <c r="C266" s="210" t="s">
        <v>940</v>
      </c>
      <c r="D266" s="211" t="s">
        <v>869</v>
      </c>
      <c r="E266" s="211" t="s">
        <v>870</v>
      </c>
      <c r="F266" s="211" t="s">
        <v>870</v>
      </c>
    </row>
    <row r="267" spans="1:6" s="211" customFormat="1" x14ac:dyDescent="0.45">
      <c r="A267" s="211" t="s">
        <v>1886</v>
      </c>
      <c r="B267" s="211" t="s">
        <v>1897</v>
      </c>
      <c r="C267" s="210" t="s">
        <v>1898</v>
      </c>
      <c r="D267" s="211" t="s">
        <v>869</v>
      </c>
      <c r="E267" s="211" t="s">
        <v>1897</v>
      </c>
      <c r="F267" s="211" t="s">
        <v>1897</v>
      </c>
    </row>
    <row r="268" spans="1:6" s="211" customFormat="1" x14ac:dyDescent="0.45">
      <c r="A268" s="211" t="s">
        <v>1886</v>
      </c>
      <c r="B268" s="211" t="s">
        <v>1895</v>
      </c>
      <c r="C268" s="210" t="s">
        <v>1896</v>
      </c>
      <c r="D268" s="211" t="s">
        <v>869</v>
      </c>
      <c r="E268" s="211" t="s">
        <v>1895</v>
      </c>
      <c r="F268" s="211" t="s">
        <v>1895</v>
      </c>
    </row>
    <row r="269" spans="1:6" s="211" customFormat="1" x14ac:dyDescent="0.45">
      <c r="A269" s="211" t="s">
        <v>1886</v>
      </c>
      <c r="B269" s="211" t="s">
        <v>1894</v>
      </c>
      <c r="C269" s="210" t="s">
        <v>1087</v>
      </c>
      <c r="D269" s="211" t="s">
        <v>869</v>
      </c>
      <c r="E269" s="211" t="s">
        <v>1894</v>
      </c>
      <c r="F269" s="211" t="s">
        <v>1894</v>
      </c>
    </row>
    <row r="270" spans="1:6" s="211" customFormat="1" x14ac:dyDescent="0.45">
      <c r="A270" s="211" t="s">
        <v>1886</v>
      </c>
      <c r="B270" s="211" t="s">
        <v>1892</v>
      </c>
      <c r="C270" s="210" t="s">
        <v>1893</v>
      </c>
      <c r="D270" s="211" t="s">
        <v>1888</v>
      </c>
      <c r="E270" s="211" t="s">
        <v>1892</v>
      </c>
      <c r="F270" s="211" t="s">
        <v>1892</v>
      </c>
    </row>
    <row r="271" spans="1:6" s="211" customFormat="1" x14ac:dyDescent="0.45">
      <c r="A271" s="211" t="s">
        <v>1886</v>
      </c>
      <c r="B271" s="211" t="s">
        <v>1890</v>
      </c>
      <c r="C271" s="210" t="s">
        <v>1891</v>
      </c>
      <c r="D271" s="211" t="s">
        <v>1888</v>
      </c>
      <c r="E271" s="211" t="s">
        <v>1890</v>
      </c>
      <c r="F271" s="211" t="s">
        <v>1890</v>
      </c>
    </row>
    <row r="272" spans="1:6" s="211" customFormat="1" x14ac:dyDescent="0.45">
      <c r="A272" s="211" t="s">
        <v>1886</v>
      </c>
      <c r="B272" s="211" t="s">
        <v>1887</v>
      </c>
      <c r="C272" s="210" t="s">
        <v>1889</v>
      </c>
      <c r="D272" s="211" t="s">
        <v>1888</v>
      </c>
      <c r="E272" s="211" t="s">
        <v>1887</v>
      </c>
      <c r="F272" s="211" t="s">
        <v>1887</v>
      </c>
    </row>
    <row r="273" spans="1:6" s="211" customFormat="1" x14ac:dyDescent="0.45">
      <c r="A273" s="211" t="s">
        <v>1886</v>
      </c>
      <c r="B273" s="211" t="s">
        <v>852</v>
      </c>
      <c r="C273" s="210" t="s">
        <v>942</v>
      </c>
      <c r="D273" s="211" t="s">
        <v>851</v>
      </c>
      <c r="E273" s="211" t="s">
        <v>852</v>
      </c>
      <c r="F273" s="211" t="s">
        <v>852</v>
      </c>
    </row>
    <row r="274" spans="1:6" s="211" customFormat="1" x14ac:dyDescent="0.45">
      <c r="A274" s="211" t="s">
        <v>1886</v>
      </c>
      <c r="B274" s="211" t="s">
        <v>1884</v>
      </c>
      <c r="C274" s="210" t="s">
        <v>1885</v>
      </c>
      <c r="D274" s="211" t="s">
        <v>851</v>
      </c>
      <c r="E274" s="211" t="s">
        <v>1884</v>
      </c>
      <c r="F274" s="211" t="s">
        <v>1884</v>
      </c>
    </row>
    <row r="275" spans="1:6" s="211" customFormat="1" x14ac:dyDescent="0.45">
      <c r="C275" s="210"/>
    </row>
    <row r="276" spans="1:6" s="211" customFormat="1" x14ac:dyDescent="0.45">
      <c r="A276" s="211" t="s">
        <v>1878</v>
      </c>
      <c r="B276" s="211" t="s">
        <v>793</v>
      </c>
      <c r="C276" s="210" t="s">
        <v>1879</v>
      </c>
    </row>
    <row r="277" spans="1:6" s="211" customFormat="1" x14ac:dyDescent="0.45">
      <c r="A277" s="211" t="s">
        <v>1878</v>
      </c>
      <c r="B277" s="211" t="s">
        <v>831</v>
      </c>
      <c r="C277" s="210" t="s">
        <v>1877</v>
      </c>
    </row>
    <row r="279" spans="1:6" s="211" customFormat="1" x14ac:dyDescent="0.45">
      <c r="A279" s="211" t="s">
        <v>1882</v>
      </c>
      <c r="B279" s="211" t="s">
        <v>2078</v>
      </c>
      <c r="C279" s="210" t="s">
        <v>1883</v>
      </c>
    </row>
    <row r="280" spans="1:6" s="211" customFormat="1" x14ac:dyDescent="0.45">
      <c r="A280" s="211" t="s">
        <v>1882</v>
      </c>
      <c r="B280" s="211" t="s">
        <v>1881</v>
      </c>
      <c r="C280" s="210" t="s">
        <v>1880</v>
      </c>
    </row>
    <row r="281" spans="1:6" s="211" customFormat="1" x14ac:dyDescent="0.45">
      <c r="C281" s="210"/>
    </row>
    <row r="282" spans="1:6" x14ac:dyDescent="0.45">
      <c r="A282" s="209" t="s">
        <v>1871</v>
      </c>
      <c r="B282" s="209" t="s">
        <v>827</v>
      </c>
      <c r="C282" s="209" t="s">
        <v>1876</v>
      </c>
    </row>
    <row r="283" spans="1:6" x14ac:dyDescent="0.45">
      <c r="A283" s="209" t="s">
        <v>1871</v>
      </c>
      <c r="B283" s="209" t="s">
        <v>820</v>
      </c>
      <c r="C283" s="209" t="s">
        <v>1875</v>
      </c>
    </row>
    <row r="284" spans="1:6" x14ac:dyDescent="0.45">
      <c r="A284" s="209" t="s">
        <v>1871</v>
      </c>
      <c r="B284" s="209" t="s">
        <v>809</v>
      </c>
      <c r="C284" s="209" t="s">
        <v>1874</v>
      </c>
    </row>
    <row r="285" spans="1:6" x14ac:dyDescent="0.45">
      <c r="A285" s="209" t="s">
        <v>1871</v>
      </c>
      <c r="B285" s="209" t="s">
        <v>807</v>
      </c>
      <c r="C285" s="209" t="s">
        <v>38</v>
      </c>
    </row>
    <row r="286" spans="1:6" x14ac:dyDescent="0.45">
      <c r="A286" s="209" t="s">
        <v>1871</v>
      </c>
      <c r="B286" s="209" t="s">
        <v>821</v>
      </c>
      <c r="C286" s="209" t="s">
        <v>1873</v>
      </c>
    </row>
    <row r="287" spans="1:6" x14ac:dyDescent="0.45">
      <c r="A287" s="209" t="s">
        <v>1871</v>
      </c>
      <c r="B287" s="209" t="s">
        <v>811</v>
      </c>
      <c r="C287" s="209" t="s">
        <v>40</v>
      </c>
    </row>
    <row r="288" spans="1:6" x14ac:dyDescent="0.45">
      <c r="A288" s="209" t="s">
        <v>1871</v>
      </c>
      <c r="B288" s="209" t="s">
        <v>814</v>
      </c>
      <c r="C288" s="209" t="s">
        <v>41</v>
      </c>
    </row>
    <row r="289" spans="1:3" x14ac:dyDescent="0.45">
      <c r="A289" s="209" t="s">
        <v>1871</v>
      </c>
      <c r="B289" s="209" t="s">
        <v>813</v>
      </c>
      <c r="C289" s="209" t="s">
        <v>42</v>
      </c>
    </row>
    <row r="290" spans="1:3" x14ac:dyDescent="0.45">
      <c r="A290" s="209" t="s">
        <v>1871</v>
      </c>
      <c r="B290" s="209" t="s">
        <v>835</v>
      </c>
      <c r="C290" s="209" t="s">
        <v>43</v>
      </c>
    </row>
    <row r="291" spans="1:3" x14ac:dyDescent="0.45">
      <c r="A291" s="209" t="s">
        <v>1871</v>
      </c>
      <c r="B291" s="209" t="s">
        <v>804</v>
      </c>
      <c r="C291" s="209" t="s">
        <v>44</v>
      </c>
    </row>
    <row r="292" spans="1:3" x14ac:dyDescent="0.45">
      <c r="A292" s="209" t="s">
        <v>1871</v>
      </c>
      <c r="B292" s="209" t="s">
        <v>823</v>
      </c>
      <c r="C292" s="209" t="s">
        <v>45</v>
      </c>
    </row>
    <row r="293" spans="1:3" x14ac:dyDescent="0.45">
      <c r="A293" s="209" t="s">
        <v>1871</v>
      </c>
      <c r="B293" s="209" t="s">
        <v>838</v>
      </c>
      <c r="C293" s="209" t="s">
        <v>46</v>
      </c>
    </row>
    <row r="294" spans="1:3" x14ac:dyDescent="0.45">
      <c r="A294" s="209" t="s">
        <v>1871</v>
      </c>
      <c r="B294" s="209" t="s">
        <v>839</v>
      </c>
      <c r="C294" s="209" t="s">
        <v>47</v>
      </c>
    </row>
    <row r="295" spans="1:3" x14ac:dyDescent="0.45">
      <c r="A295" s="209" t="s">
        <v>1871</v>
      </c>
      <c r="B295" s="209" t="s">
        <v>822</v>
      </c>
      <c r="C295" s="209" t="s">
        <v>50</v>
      </c>
    </row>
    <row r="296" spans="1:3" x14ac:dyDescent="0.45">
      <c r="A296" s="209" t="s">
        <v>1871</v>
      </c>
      <c r="B296" s="209" t="s">
        <v>817</v>
      </c>
      <c r="C296" s="209" t="s">
        <v>51</v>
      </c>
    </row>
    <row r="297" spans="1:3" x14ac:dyDescent="0.45">
      <c r="A297" s="209" t="s">
        <v>1871</v>
      </c>
      <c r="B297" s="209" t="s">
        <v>816</v>
      </c>
      <c r="C297" s="209" t="s">
        <v>48</v>
      </c>
    </row>
    <row r="298" spans="1:3" x14ac:dyDescent="0.45">
      <c r="A298" s="209" t="s">
        <v>1871</v>
      </c>
      <c r="B298" s="209" t="s">
        <v>812</v>
      </c>
      <c r="C298" s="209" t="s">
        <v>49</v>
      </c>
    </row>
    <row r="299" spans="1:3" x14ac:dyDescent="0.45">
      <c r="A299" s="209" t="s">
        <v>1871</v>
      </c>
      <c r="B299" s="209" t="s">
        <v>825</v>
      </c>
      <c r="C299" s="209" t="s">
        <v>52</v>
      </c>
    </row>
    <row r="300" spans="1:3" x14ac:dyDescent="0.45">
      <c r="A300" s="209" t="s">
        <v>1871</v>
      </c>
      <c r="B300" s="209" t="s">
        <v>826</v>
      </c>
      <c r="C300" s="209" t="s">
        <v>1872</v>
      </c>
    </row>
    <row r="301" spans="1:3" x14ac:dyDescent="0.45">
      <c r="A301" s="209" t="s">
        <v>1871</v>
      </c>
      <c r="B301" s="209" t="s">
        <v>815</v>
      </c>
      <c r="C301" s="209" t="s">
        <v>910</v>
      </c>
    </row>
    <row r="302" spans="1:3" x14ac:dyDescent="0.45">
      <c r="A302" s="209" t="s">
        <v>1871</v>
      </c>
      <c r="B302" s="209" t="s">
        <v>840</v>
      </c>
      <c r="C302" s="209" t="s">
        <v>55</v>
      </c>
    </row>
    <row r="303" spans="1:3" x14ac:dyDescent="0.45">
      <c r="A303" s="209" t="s">
        <v>1871</v>
      </c>
      <c r="B303" s="209" t="s">
        <v>834</v>
      </c>
      <c r="C303" s="209" t="s">
        <v>56</v>
      </c>
    </row>
    <row r="304" spans="1:3" x14ac:dyDescent="0.45">
      <c r="A304" s="209" t="s">
        <v>1871</v>
      </c>
      <c r="B304" s="209" t="s">
        <v>832</v>
      </c>
      <c r="C304" s="209" t="s">
        <v>1870</v>
      </c>
    </row>
    <row r="306" spans="1:3" x14ac:dyDescent="0.45">
      <c r="A306" s="209" t="s">
        <v>1869</v>
      </c>
      <c r="B306" s="209" t="s">
        <v>794</v>
      </c>
      <c r="C306" s="209" t="s">
        <v>1868</v>
      </c>
    </row>
    <row r="307" spans="1:3" x14ac:dyDescent="0.45">
      <c r="A307" s="209" t="s">
        <v>1869</v>
      </c>
      <c r="B307" s="209" t="s">
        <v>797</v>
      </c>
      <c r="C307" s="209" t="s">
        <v>1867</v>
      </c>
    </row>
    <row r="309" spans="1:3" x14ac:dyDescent="0.45">
      <c r="A309" s="209" t="s">
        <v>1866</v>
      </c>
      <c r="B309" s="209" t="s">
        <v>794</v>
      </c>
      <c r="C309" s="209" t="s">
        <v>1868</v>
      </c>
    </row>
    <row r="310" spans="1:3" x14ac:dyDescent="0.45">
      <c r="A310" s="209" t="s">
        <v>1866</v>
      </c>
      <c r="B310" s="209" t="s">
        <v>797</v>
      </c>
      <c r="C310" s="209" t="s">
        <v>1867</v>
      </c>
    </row>
    <row r="311" spans="1:3" x14ac:dyDescent="0.45">
      <c r="A311" s="209" t="s">
        <v>1866</v>
      </c>
      <c r="B311" s="209" t="s">
        <v>1865</v>
      </c>
      <c r="C311" s="209" t="s">
        <v>1864</v>
      </c>
    </row>
    <row r="313" spans="1:3" x14ac:dyDescent="0.45">
      <c r="A313" s="209" t="s">
        <v>1860</v>
      </c>
      <c r="B313" s="209" t="s">
        <v>805</v>
      </c>
      <c r="C313" s="209" t="s">
        <v>1863</v>
      </c>
    </row>
    <row r="314" spans="1:3" x14ac:dyDescent="0.45">
      <c r="A314" s="209" t="s">
        <v>1860</v>
      </c>
      <c r="B314" s="209" t="s">
        <v>806</v>
      </c>
      <c r="C314" s="209" t="s">
        <v>894</v>
      </c>
    </row>
    <row r="315" spans="1:3" x14ac:dyDescent="0.45">
      <c r="A315" s="209" t="s">
        <v>1860</v>
      </c>
      <c r="B315" s="209" t="s">
        <v>795</v>
      </c>
      <c r="C315" s="209" t="s">
        <v>1862</v>
      </c>
    </row>
    <row r="316" spans="1:3" x14ac:dyDescent="0.45">
      <c r="A316" s="209" t="s">
        <v>1860</v>
      </c>
      <c r="B316" s="209" t="s">
        <v>801</v>
      </c>
      <c r="C316" s="209" t="s">
        <v>1861</v>
      </c>
    </row>
    <row r="317" spans="1:3" x14ac:dyDescent="0.45">
      <c r="A317" s="209" t="s">
        <v>1860</v>
      </c>
      <c r="B317" s="209" t="s">
        <v>845</v>
      </c>
      <c r="C317" s="209" t="s">
        <v>1313</v>
      </c>
    </row>
    <row r="319" spans="1:3" x14ac:dyDescent="0.45">
      <c r="A319" s="209" t="s">
        <v>1852</v>
      </c>
      <c r="B319" s="209" t="s">
        <v>876</v>
      </c>
      <c r="C319" s="209" t="s">
        <v>1859</v>
      </c>
    </row>
    <row r="320" spans="1:3" x14ac:dyDescent="0.45">
      <c r="A320" s="209" t="s">
        <v>1852</v>
      </c>
      <c r="B320" s="209" t="s">
        <v>1858</v>
      </c>
      <c r="C320" s="209" t="s">
        <v>1857</v>
      </c>
    </row>
    <row r="321" spans="1:3" x14ac:dyDescent="0.45">
      <c r="A321" s="209" t="s">
        <v>1852</v>
      </c>
      <c r="B321" s="209" t="s">
        <v>883</v>
      </c>
      <c r="C321" s="209" t="s">
        <v>923</v>
      </c>
    </row>
    <row r="322" spans="1:3" x14ac:dyDescent="0.45">
      <c r="A322" s="209" t="s">
        <v>1852</v>
      </c>
      <c r="B322" s="209" t="s">
        <v>882</v>
      </c>
      <c r="C322" s="209" t="s">
        <v>929</v>
      </c>
    </row>
    <row r="323" spans="1:3" x14ac:dyDescent="0.45">
      <c r="A323" s="209" t="s">
        <v>1852</v>
      </c>
      <c r="B323" s="209" t="s">
        <v>886</v>
      </c>
      <c r="C323" s="209" t="s">
        <v>1856</v>
      </c>
    </row>
    <row r="324" spans="1:3" x14ac:dyDescent="0.45">
      <c r="A324" s="209" t="s">
        <v>1852</v>
      </c>
      <c r="B324" s="209" t="s">
        <v>856</v>
      </c>
      <c r="C324" s="209" t="s">
        <v>1855</v>
      </c>
    </row>
    <row r="325" spans="1:3" x14ac:dyDescent="0.45">
      <c r="A325" s="209" t="s">
        <v>1852</v>
      </c>
      <c r="B325" s="209" t="s">
        <v>861</v>
      </c>
      <c r="C325" s="209" t="s">
        <v>935</v>
      </c>
    </row>
    <row r="326" spans="1:3" x14ac:dyDescent="0.45">
      <c r="A326" s="209" t="s">
        <v>1852</v>
      </c>
      <c r="B326" s="209" t="s">
        <v>865</v>
      </c>
      <c r="C326" s="209" t="s">
        <v>920</v>
      </c>
    </row>
    <row r="327" spans="1:3" x14ac:dyDescent="0.45">
      <c r="A327" s="209" t="s">
        <v>1852</v>
      </c>
      <c r="B327" s="209" t="s">
        <v>848</v>
      </c>
      <c r="C327" s="209" t="s">
        <v>927</v>
      </c>
    </row>
    <row r="328" spans="1:3" x14ac:dyDescent="0.45">
      <c r="A328" s="209" t="s">
        <v>1852</v>
      </c>
      <c r="B328" s="209" t="s">
        <v>800</v>
      </c>
      <c r="C328" s="209" t="s">
        <v>932</v>
      </c>
    </row>
    <row r="329" spans="1:3" x14ac:dyDescent="0.45">
      <c r="A329" s="209" t="s">
        <v>1852</v>
      </c>
      <c r="B329" s="209" t="s">
        <v>887</v>
      </c>
      <c r="C329" s="209" t="s">
        <v>912</v>
      </c>
    </row>
    <row r="330" spans="1:3" x14ac:dyDescent="0.45">
      <c r="A330" s="209" t="s">
        <v>1852</v>
      </c>
      <c r="B330" s="209" t="s">
        <v>1854</v>
      </c>
      <c r="C330" s="209" t="s">
        <v>915</v>
      </c>
    </row>
    <row r="331" spans="1:3" x14ac:dyDescent="0.45">
      <c r="A331" s="209" t="s">
        <v>1852</v>
      </c>
      <c r="B331" s="209" t="s">
        <v>885</v>
      </c>
      <c r="C331" s="209" t="s">
        <v>941</v>
      </c>
    </row>
    <row r="332" spans="1:3" x14ac:dyDescent="0.45">
      <c r="A332" s="209" t="s">
        <v>1852</v>
      </c>
      <c r="B332" s="209" t="s">
        <v>871</v>
      </c>
      <c r="C332" s="209" t="s">
        <v>1853</v>
      </c>
    </row>
    <row r="333" spans="1:3" x14ac:dyDescent="0.45">
      <c r="A333" s="209" t="s">
        <v>1852</v>
      </c>
      <c r="B333" s="209" t="s">
        <v>803</v>
      </c>
      <c r="C333" s="209" t="s">
        <v>925</v>
      </c>
    </row>
    <row r="334" spans="1:3" x14ac:dyDescent="0.45">
      <c r="A334" s="209" t="s">
        <v>1852</v>
      </c>
      <c r="B334" s="209" t="s">
        <v>850</v>
      </c>
      <c r="C334" s="209" t="s">
        <v>917</v>
      </c>
    </row>
    <row r="335" spans="1:3" x14ac:dyDescent="0.45">
      <c r="A335" s="209" t="s">
        <v>1852</v>
      </c>
      <c r="B335" s="209" t="s">
        <v>796</v>
      </c>
      <c r="C335" s="209" t="s">
        <v>914</v>
      </c>
    </row>
    <row r="337" spans="1:3" x14ac:dyDescent="0.45">
      <c r="A337" s="209" t="s">
        <v>1845</v>
      </c>
      <c r="B337" s="209" t="s">
        <v>830</v>
      </c>
      <c r="C337" s="209" t="s">
        <v>1851</v>
      </c>
    </row>
    <row r="338" spans="1:3" x14ac:dyDescent="0.45">
      <c r="A338" s="209" t="s">
        <v>1845</v>
      </c>
      <c r="B338" s="209" t="s">
        <v>802</v>
      </c>
      <c r="C338" s="209" t="s">
        <v>1850</v>
      </c>
    </row>
    <row r="339" spans="1:3" x14ac:dyDescent="0.45">
      <c r="A339" s="209" t="s">
        <v>1845</v>
      </c>
      <c r="B339" s="209" t="s">
        <v>859</v>
      </c>
      <c r="C339" s="209" t="s">
        <v>1849</v>
      </c>
    </row>
    <row r="340" spans="1:3" x14ac:dyDescent="0.45">
      <c r="A340" s="209" t="s">
        <v>1845</v>
      </c>
      <c r="B340" s="209" t="s">
        <v>808</v>
      </c>
      <c r="C340" s="209" t="s">
        <v>1848</v>
      </c>
    </row>
    <row r="341" spans="1:3" x14ac:dyDescent="0.45">
      <c r="A341" s="209" t="s">
        <v>1845</v>
      </c>
      <c r="B341" s="209" t="s">
        <v>844</v>
      </c>
      <c r="C341" s="209" t="s">
        <v>1847</v>
      </c>
    </row>
    <row r="342" spans="1:3" x14ac:dyDescent="0.45">
      <c r="A342" s="209" t="s">
        <v>1845</v>
      </c>
      <c r="B342" s="209" t="s">
        <v>860</v>
      </c>
      <c r="C342" s="209" t="s">
        <v>1846</v>
      </c>
    </row>
    <row r="343" spans="1:3" x14ac:dyDescent="0.45">
      <c r="A343" s="209" t="s">
        <v>1845</v>
      </c>
      <c r="B343" s="209" t="s">
        <v>849</v>
      </c>
      <c r="C343" s="209" t="s">
        <v>879</v>
      </c>
    </row>
    <row r="345" spans="1:3" x14ac:dyDescent="0.45">
      <c r="A345" s="209" t="s">
        <v>1843</v>
      </c>
      <c r="B345" s="209" t="s">
        <v>799</v>
      </c>
      <c r="C345" s="209" t="s">
        <v>1844</v>
      </c>
    </row>
    <row r="346" spans="1:3" x14ac:dyDescent="0.45">
      <c r="A346" s="209" t="s">
        <v>1843</v>
      </c>
      <c r="B346" s="209" t="s">
        <v>824</v>
      </c>
      <c r="C346" s="209" t="s">
        <v>893</v>
      </c>
    </row>
    <row r="348" spans="1:3" x14ac:dyDescent="0.45">
      <c r="A348" s="209" t="s">
        <v>1827</v>
      </c>
      <c r="B348" s="209" t="s">
        <v>833</v>
      </c>
      <c r="C348" s="209" t="s">
        <v>1299</v>
      </c>
    </row>
    <row r="349" spans="1:3" x14ac:dyDescent="0.45">
      <c r="A349" s="209" t="s">
        <v>1827</v>
      </c>
      <c r="B349" s="209" t="s">
        <v>798</v>
      </c>
      <c r="C349" s="209" t="s">
        <v>1300</v>
      </c>
    </row>
    <row r="350" spans="1:3" x14ac:dyDescent="0.45">
      <c r="A350" s="209" t="s">
        <v>1827</v>
      </c>
      <c r="B350" s="209" t="s">
        <v>878</v>
      </c>
      <c r="C350" s="209" t="s">
        <v>1842</v>
      </c>
    </row>
    <row r="351" spans="1:3" x14ac:dyDescent="0.45">
      <c r="A351" s="209" t="s">
        <v>1827</v>
      </c>
      <c r="B351" s="209" t="s">
        <v>855</v>
      </c>
      <c r="C351" s="209" t="s">
        <v>1841</v>
      </c>
    </row>
    <row r="352" spans="1:3" x14ac:dyDescent="0.45">
      <c r="A352" s="209" t="s">
        <v>1827</v>
      </c>
      <c r="B352" s="209" t="s">
        <v>810</v>
      </c>
      <c r="C352" s="209" t="s">
        <v>1840</v>
      </c>
    </row>
    <row r="353" spans="1:3" x14ac:dyDescent="0.45">
      <c r="A353" s="209" t="s">
        <v>1827</v>
      </c>
      <c r="B353" s="209" t="s">
        <v>1839</v>
      </c>
      <c r="C353" s="209" t="s">
        <v>1838</v>
      </c>
    </row>
    <row r="354" spans="1:3" x14ac:dyDescent="0.45">
      <c r="A354" s="209" t="s">
        <v>1827</v>
      </c>
      <c r="B354" s="209" t="s">
        <v>868</v>
      </c>
      <c r="C354" s="209" t="s">
        <v>1837</v>
      </c>
    </row>
    <row r="355" spans="1:3" x14ac:dyDescent="0.45">
      <c r="A355" s="209" t="s">
        <v>1827</v>
      </c>
      <c r="B355" s="209" t="s">
        <v>841</v>
      </c>
      <c r="C355" s="209" t="s">
        <v>1836</v>
      </c>
    </row>
    <row r="356" spans="1:3" x14ac:dyDescent="0.45">
      <c r="A356" s="209" t="s">
        <v>1827</v>
      </c>
      <c r="B356" s="209" t="s">
        <v>1835</v>
      </c>
      <c r="C356" s="209" t="s">
        <v>1834</v>
      </c>
    </row>
    <row r="357" spans="1:3" x14ac:dyDescent="0.45">
      <c r="A357" s="209" t="s">
        <v>1827</v>
      </c>
      <c r="B357" s="209" t="s">
        <v>836</v>
      </c>
      <c r="C357" s="209" t="s">
        <v>1833</v>
      </c>
    </row>
    <row r="358" spans="1:3" x14ac:dyDescent="0.45">
      <c r="A358" s="209" t="s">
        <v>1827</v>
      </c>
      <c r="B358" s="209" t="s">
        <v>866</v>
      </c>
      <c r="C358" s="209" t="s">
        <v>1832</v>
      </c>
    </row>
    <row r="359" spans="1:3" x14ac:dyDescent="0.45">
      <c r="A359" s="209" t="s">
        <v>1827</v>
      </c>
      <c r="B359" s="209" t="s">
        <v>1831</v>
      </c>
      <c r="C359" s="209" t="s">
        <v>1830</v>
      </c>
    </row>
    <row r="360" spans="1:3" x14ac:dyDescent="0.45">
      <c r="A360" s="209" t="s">
        <v>1827</v>
      </c>
      <c r="B360" s="209" t="s">
        <v>842</v>
      </c>
      <c r="C360" s="209" t="s">
        <v>1829</v>
      </c>
    </row>
    <row r="361" spans="1:3" x14ac:dyDescent="0.45">
      <c r="A361" s="209" t="s">
        <v>1827</v>
      </c>
      <c r="B361" s="209" t="s">
        <v>837</v>
      </c>
      <c r="C361" s="209" t="s">
        <v>1828</v>
      </c>
    </row>
    <row r="362" spans="1:3" x14ac:dyDescent="0.45">
      <c r="A362" s="209" t="s">
        <v>1827</v>
      </c>
      <c r="B362" s="209" t="s">
        <v>845</v>
      </c>
      <c r="C362" s="209" t="s">
        <v>1313</v>
      </c>
    </row>
    <row r="364" spans="1:3" x14ac:dyDescent="0.45">
      <c r="A364" s="210" t="s">
        <v>2176</v>
      </c>
      <c r="B364" s="210" t="s">
        <v>2099</v>
      </c>
      <c r="C364" s="210" t="s">
        <v>2065</v>
      </c>
    </row>
    <row r="365" spans="1:3" x14ac:dyDescent="0.45">
      <c r="A365" s="210" t="s">
        <v>2176</v>
      </c>
      <c r="B365" s="210" t="s">
        <v>2177</v>
      </c>
      <c r="C365" s="210" t="s">
        <v>2066</v>
      </c>
    </row>
    <row r="366" spans="1:3" x14ac:dyDescent="0.45">
      <c r="A366" s="210" t="s">
        <v>2176</v>
      </c>
      <c r="B366" s="210" t="s">
        <v>2092</v>
      </c>
      <c r="C366" s="210" t="s">
        <v>2067</v>
      </c>
    </row>
    <row r="367" spans="1:3" x14ac:dyDescent="0.45">
      <c r="A367" s="210" t="s">
        <v>2176</v>
      </c>
      <c r="B367" s="210" t="s">
        <v>2086</v>
      </c>
      <c r="C367" s="210" t="s">
        <v>2068</v>
      </c>
    </row>
    <row r="368" spans="1:3" x14ac:dyDescent="0.45">
      <c r="A368" s="210" t="s">
        <v>2176</v>
      </c>
      <c r="B368" s="210" t="s">
        <v>2088</v>
      </c>
      <c r="C368" s="210" t="s">
        <v>2069</v>
      </c>
    </row>
    <row r="369" spans="1:3" x14ac:dyDescent="0.45">
      <c r="A369" s="210" t="s">
        <v>2176</v>
      </c>
      <c r="B369" s="210" t="s">
        <v>2094</v>
      </c>
      <c r="C369" s="210" t="s">
        <v>2070</v>
      </c>
    </row>
    <row r="370" spans="1:3" x14ac:dyDescent="0.45">
      <c r="A370" s="210" t="s">
        <v>2176</v>
      </c>
      <c r="B370" s="210" t="s">
        <v>2085</v>
      </c>
      <c r="C370" s="210" t="s">
        <v>2071</v>
      </c>
    </row>
    <row r="371" spans="1:3" x14ac:dyDescent="0.45">
      <c r="A371" s="210" t="s">
        <v>2176</v>
      </c>
      <c r="B371" s="210" t="s">
        <v>837</v>
      </c>
      <c r="C371" s="210" t="s">
        <v>1828</v>
      </c>
    </row>
    <row r="372" spans="1:3" x14ac:dyDescent="0.45">
      <c r="A372" s="210" t="s">
        <v>2176</v>
      </c>
      <c r="B372" s="210" t="s">
        <v>845</v>
      </c>
      <c r="C372" s="210" t="s">
        <v>1313</v>
      </c>
    </row>
    <row r="373" spans="1:3" x14ac:dyDescent="0.45">
      <c r="A373" s="210"/>
      <c r="B373" s="210"/>
      <c r="C373" s="210"/>
    </row>
    <row r="374" spans="1:3" x14ac:dyDescent="0.45">
      <c r="A374" s="210" t="s">
        <v>2178</v>
      </c>
      <c r="B374" s="210" t="s">
        <v>2179</v>
      </c>
      <c r="C374" s="210" t="s">
        <v>2074</v>
      </c>
    </row>
    <row r="375" spans="1:3" x14ac:dyDescent="0.45">
      <c r="A375" s="210" t="s">
        <v>2178</v>
      </c>
      <c r="B375" s="210" t="s">
        <v>2180</v>
      </c>
      <c r="C375" s="210" t="s">
        <v>2075</v>
      </c>
    </row>
    <row r="376" spans="1:3" x14ac:dyDescent="0.45">
      <c r="A376" s="210" t="s">
        <v>2178</v>
      </c>
      <c r="B376" s="210" t="s">
        <v>2087</v>
      </c>
      <c r="C376" s="210" t="s">
        <v>2076</v>
      </c>
    </row>
    <row r="377" spans="1:3" x14ac:dyDescent="0.45">
      <c r="A377" s="210" t="s">
        <v>2178</v>
      </c>
      <c r="B377" s="210" t="s">
        <v>2085</v>
      </c>
      <c r="C377" s="210" t="s">
        <v>2071</v>
      </c>
    </row>
    <row r="378" spans="1:3" x14ac:dyDescent="0.45">
      <c r="A378" s="210" t="s">
        <v>2178</v>
      </c>
      <c r="B378" s="210" t="s">
        <v>837</v>
      </c>
      <c r="C378" s="210" t="s">
        <v>1828</v>
      </c>
    </row>
    <row r="379" spans="1:3" x14ac:dyDescent="0.45">
      <c r="A379" s="210" t="s">
        <v>2178</v>
      </c>
      <c r="B379" s="210" t="s">
        <v>845</v>
      </c>
      <c r="C379" s="210" t="s">
        <v>1313</v>
      </c>
    </row>
    <row r="380" spans="1:3" x14ac:dyDescent="0.45">
      <c r="A380" s="210"/>
      <c r="B380" s="210"/>
      <c r="C380" s="210"/>
    </row>
    <row r="381" spans="1:3" x14ac:dyDescent="0.45">
      <c r="A381" s="210" t="s">
        <v>2181</v>
      </c>
      <c r="B381" s="210" t="s">
        <v>2082</v>
      </c>
      <c r="C381" s="210" t="s">
        <v>2072</v>
      </c>
    </row>
    <row r="382" spans="1:3" x14ac:dyDescent="0.45">
      <c r="A382" s="210" t="s">
        <v>2181</v>
      </c>
      <c r="B382" s="210" t="s">
        <v>2182</v>
      </c>
      <c r="C382" s="210" t="s">
        <v>2183</v>
      </c>
    </row>
    <row r="383" spans="1:3" x14ac:dyDescent="0.45">
      <c r="A383" s="210" t="s">
        <v>2181</v>
      </c>
      <c r="B383" s="210" t="s">
        <v>2128</v>
      </c>
      <c r="C383" s="210" t="s">
        <v>2184</v>
      </c>
    </row>
    <row r="384" spans="1:3" x14ac:dyDescent="0.45">
      <c r="A384" s="210" t="s">
        <v>2181</v>
      </c>
      <c r="B384" s="210" t="s">
        <v>2111</v>
      </c>
      <c r="C384" s="210" t="s">
        <v>2185</v>
      </c>
    </row>
    <row r="385" spans="1:3" x14ac:dyDescent="0.45">
      <c r="A385" s="210" t="s">
        <v>2181</v>
      </c>
      <c r="B385" s="210" t="s">
        <v>2110</v>
      </c>
      <c r="C385" s="210" t="s">
        <v>2073</v>
      </c>
    </row>
    <row r="386" spans="1:3" x14ac:dyDescent="0.45">
      <c r="A386" s="210" t="s">
        <v>2181</v>
      </c>
      <c r="B386" s="210" t="s">
        <v>2109</v>
      </c>
      <c r="C386" s="210" t="s">
        <v>2186</v>
      </c>
    </row>
    <row r="387" spans="1:3" x14ac:dyDescent="0.45">
      <c r="A387" s="210" t="s">
        <v>2181</v>
      </c>
      <c r="B387" s="210" t="s">
        <v>2123</v>
      </c>
      <c r="C387" s="210" t="s">
        <v>2187</v>
      </c>
    </row>
    <row r="388" spans="1:3" x14ac:dyDescent="0.45">
      <c r="A388" s="210" t="s">
        <v>2181</v>
      </c>
      <c r="B388" s="210" t="s">
        <v>2085</v>
      </c>
      <c r="C388" s="210" t="s">
        <v>2071</v>
      </c>
    </row>
    <row r="389" spans="1:3" x14ac:dyDescent="0.45">
      <c r="A389" s="210" t="s">
        <v>2181</v>
      </c>
      <c r="B389" s="210" t="s">
        <v>837</v>
      </c>
      <c r="C389" s="210" t="s">
        <v>1828</v>
      </c>
    </row>
    <row r="390" spans="1:3" x14ac:dyDescent="0.45">
      <c r="A390" s="210" t="s">
        <v>2181</v>
      </c>
      <c r="B390" s="210" t="s">
        <v>845</v>
      </c>
      <c r="C390" s="210" t="s">
        <v>1313</v>
      </c>
    </row>
  </sheetData>
  <conditionalFormatting sqref="G141:G277 G279:G281">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19A0-00C2-44FD-B5AA-6AF37AEBC27E}">
  <sheetPr codeName="Feuil2"/>
  <dimension ref="A1:ABE1089"/>
  <sheetViews>
    <sheetView zoomScale="60" zoomScaleNormal="60" workbookViewId="0">
      <pane xSplit="12" ySplit="2" topLeftCell="M3" activePane="bottomRight" state="frozen"/>
      <selection pane="topRight" activeCell="M1" sqref="M1"/>
      <selection pane="bottomLeft" activeCell="A3" sqref="A3"/>
      <selection pane="bottomRight" activeCell="AAL1" sqref="AAL1:AAU1"/>
    </sheetView>
  </sheetViews>
  <sheetFormatPr defaultColWidth="10.6640625" defaultRowHeight="16.5" x14ac:dyDescent="0.45"/>
  <cols>
    <col min="1" max="1" width="14.58203125" style="261" customWidth="1"/>
    <col min="2" max="12" width="5.6640625" style="261" customWidth="1"/>
    <col min="13" max="35" width="10.75" style="261" bestFit="1" customWidth="1"/>
    <col min="36" max="37" width="10.6640625" style="261"/>
    <col min="38" max="39" width="10.75" style="261" bestFit="1" customWidth="1"/>
    <col min="40" max="40" width="10.6640625" style="261"/>
    <col min="41" max="43" width="10.75" style="261" bestFit="1" customWidth="1"/>
    <col min="44" max="49" width="10.6640625" style="261"/>
    <col min="50" max="64" width="10.75" style="261" bestFit="1" customWidth="1"/>
    <col min="65" max="67" width="10.6640625" style="261"/>
    <col min="68" max="70" width="10.75" style="261" bestFit="1" customWidth="1"/>
    <col min="71" max="71" width="10.6640625" style="261"/>
    <col min="72" max="74" width="10.75" style="261" bestFit="1" customWidth="1"/>
    <col min="75" max="80" width="10.6640625" style="261"/>
    <col min="81" max="95" width="10.75" style="261" bestFit="1" customWidth="1"/>
    <col min="96" max="99" width="10.6640625" style="261"/>
    <col min="100" max="101" width="10.75" style="261" bestFit="1" customWidth="1"/>
    <col min="102" max="102" width="10.6640625" style="261"/>
    <col min="103" max="105" width="10.75" style="261" bestFit="1" customWidth="1"/>
    <col min="106" max="111" width="10.6640625" style="261"/>
    <col min="112" max="126" width="10.75" style="261" bestFit="1" customWidth="1"/>
    <col min="127" max="130" width="10.6640625" style="261"/>
    <col min="131" max="132" width="10.75" style="261" bestFit="1" customWidth="1"/>
    <col min="133" max="133" width="10.6640625" style="261"/>
    <col min="134" max="136" width="10.75" style="261" bestFit="1" customWidth="1"/>
    <col min="137" max="142" width="10.6640625" style="261"/>
    <col min="143" max="157" width="10.75" style="261" bestFit="1" customWidth="1"/>
    <col min="158" max="161" width="10.6640625" style="261"/>
    <col min="162" max="163" width="10.75" style="261" bestFit="1" customWidth="1"/>
    <col min="164" max="164" width="10.6640625" style="261"/>
    <col min="165" max="167" width="10.75" style="261" bestFit="1" customWidth="1"/>
    <col min="168" max="173" width="10.6640625" style="261"/>
    <col min="174" max="188" width="10.75" style="261" bestFit="1" customWidth="1"/>
    <col min="189" max="192" width="10.6640625" style="261"/>
    <col min="193" max="196" width="10.75" style="261" bestFit="1" customWidth="1"/>
    <col min="197" max="202" width="10.6640625" style="261"/>
    <col min="203" max="217" width="10.75" style="261" bestFit="1" customWidth="1"/>
    <col min="218" max="220" width="10.6640625" style="261"/>
    <col min="221" max="223" width="10.75" style="261" bestFit="1" customWidth="1"/>
    <col min="224" max="224" width="10.6640625" style="261"/>
    <col min="225" max="227" width="10.75" style="261" bestFit="1" customWidth="1"/>
    <col min="228" max="233" width="10.6640625" style="261"/>
    <col min="234" max="234" width="10.75" style="261" customWidth="1"/>
    <col min="235" max="248" width="10.75" style="261" bestFit="1" customWidth="1"/>
    <col min="249" max="251" width="10.6640625" style="261"/>
    <col min="252" max="254" width="10.75" style="261" bestFit="1" customWidth="1"/>
    <col min="255" max="255" width="10.6640625" style="261"/>
    <col min="256" max="258" width="10.75" style="261" bestFit="1" customWidth="1"/>
    <col min="259" max="264" width="10.6640625" style="261"/>
    <col min="265" max="279" width="10.75" style="261" bestFit="1" customWidth="1"/>
    <col min="280" max="282" width="10.6640625" style="261"/>
    <col min="283" max="285" width="10.75" style="261" bestFit="1" customWidth="1"/>
    <col min="286" max="286" width="10.6640625" style="261"/>
    <col min="287" max="289" width="10.75" style="261" bestFit="1" customWidth="1"/>
    <col min="290" max="295" width="10.6640625" style="261"/>
    <col min="296" max="310" width="10.75" style="261" bestFit="1" customWidth="1"/>
    <col min="311" max="313" width="10.6640625" style="261"/>
    <col min="314" max="316" width="10.75" style="261" bestFit="1" customWidth="1"/>
    <col min="317" max="317" width="10.6640625" style="261"/>
    <col min="318" max="320" width="10.75" style="261" bestFit="1" customWidth="1"/>
    <col min="321" max="326" width="10.6640625" style="261"/>
    <col min="327" max="341" width="10.75" style="261" bestFit="1" customWidth="1"/>
    <col min="342" max="344" width="10.6640625" style="261"/>
    <col min="345" max="347" width="10.75" style="261" bestFit="1" customWidth="1"/>
    <col min="348" max="348" width="10.6640625" style="261"/>
    <col min="349" max="351" width="10.75" style="261" bestFit="1" customWidth="1"/>
    <col min="352" max="357" width="10.6640625" style="261"/>
    <col min="358" max="372" width="10.75" style="261" bestFit="1" customWidth="1"/>
    <col min="373" max="375" width="10.6640625" style="261"/>
    <col min="376" max="378" width="10.75" style="261" bestFit="1" customWidth="1"/>
    <col min="379" max="379" width="10.6640625" style="261"/>
    <col min="380" max="382" width="10.75" style="261" bestFit="1" customWidth="1"/>
    <col min="383" max="388" width="10.6640625" style="261"/>
    <col min="389" max="403" width="10.75" style="261" bestFit="1" customWidth="1"/>
    <col min="404" max="406" width="10.6640625" style="261"/>
    <col min="407" max="409" width="10.75" style="261" bestFit="1" customWidth="1"/>
    <col min="410" max="410" width="10.6640625" style="261"/>
    <col min="411" max="413" width="10.75" style="261" bestFit="1" customWidth="1"/>
    <col min="414" max="419" width="10.6640625" style="261"/>
    <col min="420" max="434" width="10.75" style="261" bestFit="1" customWidth="1"/>
    <col min="435" max="438" width="10.6640625" style="261"/>
    <col min="439" max="440" width="10.75" style="261" bestFit="1" customWidth="1"/>
    <col min="441" max="441" width="10.6640625" style="261"/>
    <col min="442" max="444" width="10.75" style="261" bestFit="1" customWidth="1"/>
    <col min="445" max="450" width="10.6640625" style="261"/>
    <col min="451" max="465" width="10.75" style="261" bestFit="1" customWidth="1"/>
    <col min="466" max="469" width="10.6640625" style="261"/>
    <col min="470" max="471" width="10.75" style="261" bestFit="1" customWidth="1"/>
    <col min="472" max="472" width="10.6640625" style="261"/>
    <col min="473" max="475" width="10.75" style="261" bestFit="1" customWidth="1"/>
    <col min="476" max="481" width="10.6640625" style="261"/>
    <col min="482" max="496" width="10.75" style="261" bestFit="1" customWidth="1"/>
    <col min="497" max="499" width="10.6640625" style="261"/>
    <col min="500" max="502" width="10.75" style="261" bestFit="1" customWidth="1"/>
    <col min="503" max="503" width="10.6640625" style="261"/>
    <col min="504" max="506" width="10.75" style="261" bestFit="1" customWidth="1"/>
    <col min="507" max="512" width="10.6640625" style="261"/>
    <col min="513" max="527" width="10.75" style="261" bestFit="1" customWidth="1"/>
    <col min="528" max="530" width="10.6640625" style="261"/>
    <col min="531" max="533" width="10.75" style="261" bestFit="1" customWidth="1"/>
    <col min="534" max="534" width="10.6640625" style="261"/>
    <col min="535" max="537" width="10.75" style="261" bestFit="1" customWidth="1"/>
    <col min="538" max="543" width="10.6640625" style="261"/>
    <col min="544" max="558" width="10.75" style="261" bestFit="1" customWidth="1"/>
    <col min="559" max="562" width="10.6640625" style="261"/>
    <col min="563" max="564" width="10.75" style="261" bestFit="1" customWidth="1"/>
    <col min="565" max="565" width="10.6640625" style="261"/>
    <col min="566" max="568" width="10.75" style="261" bestFit="1" customWidth="1"/>
    <col min="569" max="574" width="10.6640625" style="261"/>
    <col min="575" max="589" width="10.75" style="261" bestFit="1" customWidth="1"/>
    <col min="590" max="593" width="10.6640625" style="261"/>
    <col min="594" max="595" width="10.75" style="261" bestFit="1" customWidth="1"/>
    <col min="596" max="596" width="10.6640625" style="261"/>
    <col min="597" max="599" width="10.75" style="261" bestFit="1" customWidth="1"/>
    <col min="600" max="605" width="10.6640625" style="261"/>
    <col min="606" max="620" width="10.75" style="261" bestFit="1" customWidth="1"/>
    <col min="621" max="623" width="10.6640625" style="261"/>
    <col min="624" max="626" width="10.75" style="261" bestFit="1" customWidth="1"/>
    <col min="627" max="627" width="10.6640625" style="261"/>
    <col min="628" max="630" width="10.75" style="261" bestFit="1" customWidth="1"/>
    <col min="631" max="636" width="10.6640625" style="261"/>
    <col min="637" max="651" width="10.75" style="261" bestFit="1" customWidth="1"/>
    <col min="652" max="655" width="10.6640625" style="261"/>
    <col min="656" max="659" width="10.75" style="261" bestFit="1" customWidth="1"/>
    <col min="660" max="665" width="10.6640625" style="261"/>
    <col min="666" max="680" width="10.75" style="261" bestFit="1" customWidth="1"/>
    <col min="681" max="684" width="10.6640625" style="261"/>
    <col min="685" max="686" width="10.75" style="261" bestFit="1" customWidth="1"/>
    <col min="687" max="687" width="10.6640625" style="261"/>
    <col min="688" max="690" width="10.75" style="261" bestFit="1" customWidth="1"/>
    <col min="691" max="696" width="10.6640625" style="261"/>
    <col min="697" max="711" width="10.75" style="261" bestFit="1" customWidth="1"/>
    <col min="712" max="716" width="10.6640625" style="261"/>
    <col min="717" max="718" width="10.75" style="261" bestFit="1" customWidth="1"/>
    <col min="719" max="724" width="10.6640625" style="261"/>
    <col min="725" max="725" width="10.75" style="261" bestFit="1" customWidth="1"/>
    <col min="726" max="726" width="22.25" style="261" bestFit="1" customWidth="1"/>
    <col min="727" max="732" width="10.6640625" style="261"/>
    <col min="733" max="733" width="10.75" style="261" bestFit="1" customWidth="1"/>
    <col min="734" max="16384" width="10.6640625" style="261"/>
  </cols>
  <sheetData>
    <row r="1" spans="1:733" s="259" customFormat="1" ht="14" customHeight="1" x14ac:dyDescent="0.45">
      <c r="A1" s="334" t="s">
        <v>34</v>
      </c>
      <c r="B1" s="334"/>
      <c r="C1" s="334"/>
      <c r="D1" s="334"/>
      <c r="E1" s="334"/>
      <c r="F1" s="334"/>
      <c r="G1" s="334"/>
      <c r="H1" s="334"/>
      <c r="I1" s="334"/>
      <c r="J1" s="334"/>
      <c r="K1" s="334"/>
      <c r="L1" s="334"/>
      <c r="M1" s="333"/>
      <c r="N1" s="333"/>
      <c r="O1" s="333"/>
      <c r="P1" s="333"/>
      <c r="Q1" s="333"/>
      <c r="R1" s="333"/>
      <c r="S1" s="333"/>
      <c r="T1" s="333"/>
      <c r="U1" s="333"/>
      <c r="V1" s="333"/>
      <c r="W1" s="333"/>
      <c r="X1" s="333"/>
      <c r="Y1" s="333"/>
      <c r="Z1" s="333"/>
      <c r="AA1" s="333"/>
      <c r="AB1" s="333"/>
      <c r="AC1" s="333"/>
      <c r="AD1" s="333"/>
      <c r="AE1" s="333"/>
      <c r="AF1" s="333"/>
      <c r="AG1" s="333"/>
      <c r="AH1" s="333"/>
      <c r="AI1" s="333"/>
      <c r="AJ1" s="333" t="s">
        <v>35</v>
      </c>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t="s">
        <v>36</v>
      </c>
      <c r="BP1" s="333"/>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t="s">
        <v>37</v>
      </c>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c r="DU1" s="333"/>
      <c r="DV1" s="333"/>
      <c r="DW1" s="333"/>
      <c r="DX1" s="333"/>
      <c r="DY1" s="333" t="s">
        <v>38</v>
      </c>
      <c r="DZ1" s="333"/>
      <c r="EA1" s="333"/>
      <c r="EB1" s="333"/>
      <c r="EC1" s="333"/>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33"/>
      <c r="FC1" s="333"/>
      <c r="FD1" s="333" t="s">
        <v>39</v>
      </c>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t="s">
        <v>40</v>
      </c>
      <c r="GJ1" s="333"/>
      <c r="GK1" s="333"/>
      <c r="GL1" s="333"/>
      <c r="GM1" s="333"/>
      <c r="GN1" s="333"/>
      <c r="GO1" s="333"/>
      <c r="GP1" s="333"/>
      <c r="GQ1" s="333"/>
      <c r="GR1" s="333"/>
      <c r="GS1" s="333"/>
      <c r="GT1" s="333"/>
      <c r="GU1" s="333"/>
      <c r="GV1" s="333"/>
      <c r="GW1" s="333"/>
      <c r="GX1" s="333"/>
      <c r="GY1" s="333"/>
      <c r="GZ1" s="333"/>
      <c r="HA1" s="333"/>
      <c r="HB1" s="333"/>
      <c r="HC1" s="333"/>
      <c r="HD1" s="333"/>
      <c r="HE1" s="333"/>
      <c r="HF1" s="333"/>
      <c r="HG1" s="333"/>
      <c r="HH1" s="333"/>
      <c r="HI1" s="333"/>
      <c r="HJ1" s="333"/>
      <c r="HK1" s="333"/>
      <c r="HL1" s="333" t="s">
        <v>41</v>
      </c>
      <c r="HM1" s="333"/>
      <c r="HN1" s="333"/>
      <c r="HO1" s="333"/>
      <c r="HP1" s="333"/>
      <c r="HQ1" s="333"/>
      <c r="HR1" s="333"/>
      <c r="HS1" s="333"/>
      <c r="HT1" s="333"/>
      <c r="HU1" s="333"/>
      <c r="HV1" s="333"/>
      <c r="HW1" s="333"/>
      <c r="HX1" s="333"/>
      <c r="HY1" s="333"/>
      <c r="HZ1" s="333"/>
      <c r="IA1" s="333"/>
      <c r="IB1" s="333"/>
      <c r="IC1" s="333"/>
      <c r="ID1" s="333"/>
      <c r="IE1" s="333"/>
      <c r="IF1" s="333"/>
      <c r="IG1" s="333"/>
      <c r="IH1" s="333"/>
      <c r="II1" s="333"/>
      <c r="IJ1" s="333"/>
      <c r="IK1" s="333"/>
      <c r="IL1" s="333"/>
      <c r="IM1" s="333"/>
      <c r="IN1" s="333"/>
      <c r="IO1" s="333"/>
      <c r="IP1" s="333"/>
      <c r="IQ1" s="333" t="s">
        <v>42</v>
      </c>
      <c r="IR1" s="333"/>
      <c r="IS1" s="333"/>
      <c r="IT1" s="333"/>
      <c r="IU1" s="333"/>
      <c r="IV1" s="333"/>
      <c r="IW1" s="333"/>
      <c r="IX1" s="333"/>
      <c r="IY1" s="333"/>
      <c r="IZ1" s="333"/>
      <c r="JA1" s="333"/>
      <c r="JB1" s="333"/>
      <c r="JC1" s="333"/>
      <c r="JD1" s="333"/>
      <c r="JE1" s="333"/>
      <c r="JF1" s="333"/>
      <c r="JG1" s="333"/>
      <c r="JH1" s="333"/>
      <c r="JI1" s="333"/>
      <c r="JJ1" s="333"/>
      <c r="JK1" s="333"/>
      <c r="JL1" s="333"/>
      <c r="JM1" s="333"/>
      <c r="JN1" s="333"/>
      <c r="JO1" s="333"/>
      <c r="JP1" s="333"/>
      <c r="JQ1" s="333"/>
      <c r="JR1" s="333"/>
      <c r="JS1" s="333"/>
      <c r="JT1" s="333"/>
      <c r="JU1" s="333"/>
      <c r="JV1" s="333" t="s">
        <v>43</v>
      </c>
      <c r="JW1" s="333"/>
      <c r="JX1" s="333"/>
      <c r="JY1" s="333"/>
      <c r="JZ1" s="333"/>
      <c r="KA1" s="333"/>
      <c r="KB1" s="333"/>
      <c r="KC1" s="333"/>
      <c r="KD1" s="333"/>
      <c r="KE1" s="333"/>
      <c r="KF1" s="333"/>
      <c r="KG1" s="333"/>
      <c r="KH1" s="333"/>
      <c r="KI1" s="333"/>
      <c r="KJ1" s="333"/>
      <c r="KK1" s="333"/>
      <c r="KL1" s="333"/>
      <c r="KM1" s="333"/>
      <c r="KN1" s="333"/>
      <c r="KO1" s="333"/>
      <c r="KP1" s="333"/>
      <c r="KQ1" s="333"/>
      <c r="KR1" s="333"/>
      <c r="KS1" s="333"/>
      <c r="KT1" s="333"/>
      <c r="KU1" s="333"/>
      <c r="KV1" s="333"/>
      <c r="KW1" s="333"/>
      <c r="KX1" s="333"/>
      <c r="KY1" s="333"/>
      <c r="KZ1" s="333"/>
      <c r="LA1" s="333" t="s">
        <v>44</v>
      </c>
      <c r="LB1" s="333"/>
      <c r="LC1" s="333"/>
      <c r="LD1" s="333"/>
      <c r="LE1" s="333"/>
      <c r="LF1" s="333"/>
      <c r="LG1" s="333"/>
      <c r="LH1" s="333"/>
      <c r="LI1" s="333"/>
      <c r="LJ1" s="333"/>
      <c r="LK1" s="333"/>
      <c r="LL1" s="333"/>
      <c r="LM1" s="333"/>
      <c r="LN1" s="333"/>
      <c r="LO1" s="333"/>
      <c r="LP1" s="333"/>
      <c r="LQ1" s="333"/>
      <c r="LR1" s="333"/>
      <c r="LS1" s="333"/>
      <c r="LT1" s="333"/>
      <c r="LU1" s="333"/>
      <c r="LV1" s="333"/>
      <c r="LW1" s="333"/>
      <c r="LX1" s="333"/>
      <c r="LY1" s="333"/>
      <c r="LZ1" s="333"/>
      <c r="MA1" s="333"/>
      <c r="MB1" s="333"/>
      <c r="MC1" s="333"/>
      <c r="MD1" s="333"/>
      <c r="ME1" s="333"/>
      <c r="MF1" s="333" t="s">
        <v>45</v>
      </c>
      <c r="MG1" s="333"/>
      <c r="MH1" s="333"/>
      <c r="MI1" s="333"/>
      <c r="MJ1" s="333"/>
      <c r="MK1" s="333"/>
      <c r="ML1" s="333"/>
      <c r="MM1" s="333"/>
      <c r="MN1" s="333"/>
      <c r="MO1" s="333"/>
      <c r="MP1" s="333"/>
      <c r="MQ1" s="333"/>
      <c r="MR1" s="333"/>
      <c r="MS1" s="333"/>
      <c r="MT1" s="333"/>
      <c r="MU1" s="333"/>
      <c r="MV1" s="333"/>
      <c r="MW1" s="333"/>
      <c r="MX1" s="333"/>
      <c r="MY1" s="333"/>
      <c r="MZ1" s="333"/>
      <c r="NA1" s="333"/>
      <c r="NB1" s="333"/>
      <c r="NC1" s="333"/>
      <c r="ND1" s="333"/>
      <c r="NE1" s="333"/>
      <c r="NF1" s="333"/>
      <c r="NG1" s="333"/>
      <c r="NH1" s="333"/>
      <c r="NI1" s="333"/>
      <c r="NJ1" s="333"/>
      <c r="NK1" s="333" t="s">
        <v>46</v>
      </c>
      <c r="NL1" s="333"/>
      <c r="NM1" s="333"/>
      <c r="NN1" s="333"/>
      <c r="NO1" s="333"/>
      <c r="NP1" s="333"/>
      <c r="NQ1" s="333"/>
      <c r="NR1" s="333"/>
      <c r="NS1" s="333"/>
      <c r="NT1" s="333"/>
      <c r="NU1" s="333"/>
      <c r="NV1" s="333"/>
      <c r="NW1" s="333"/>
      <c r="NX1" s="333"/>
      <c r="NY1" s="333"/>
      <c r="NZ1" s="333"/>
      <c r="OA1" s="333"/>
      <c r="OB1" s="333"/>
      <c r="OC1" s="333"/>
      <c r="OD1" s="333"/>
      <c r="OE1" s="333"/>
      <c r="OF1" s="333"/>
      <c r="OG1" s="333"/>
      <c r="OH1" s="333"/>
      <c r="OI1" s="333"/>
      <c r="OJ1" s="333"/>
      <c r="OK1" s="333"/>
      <c r="OL1" s="333"/>
      <c r="OM1" s="333"/>
      <c r="ON1" s="333"/>
      <c r="OO1" s="333"/>
      <c r="OP1" s="333" t="s">
        <v>47</v>
      </c>
      <c r="OQ1" s="333"/>
      <c r="OR1" s="333"/>
      <c r="OS1" s="333"/>
      <c r="OT1" s="333"/>
      <c r="OU1" s="333"/>
      <c r="OV1" s="333"/>
      <c r="OW1" s="333"/>
      <c r="OX1" s="333"/>
      <c r="OY1" s="333"/>
      <c r="OZ1" s="333"/>
      <c r="PA1" s="333"/>
      <c r="PB1" s="333"/>
      <c r="PC1" s="333"/>
      <c r="PD1" s="333"/>
      <c r="PE1" s="333"/>
      <c r="PF1" s="333"/>
      <c r="PG1" s="333"/>
      <c r="PH1" s="333"/>
      <c r="PI1" s="333"/>
      <c r="PJ1" s="333"/>
      <c r="PK1" s="333"/>
      <c r="PL1" s="333"/>
      <c r="PM1" s="333"/>
      <c r="PN1" s="333"/>
      <c r="PO1" s="333"/>
      <c r="PP1" s="333"/>
      <c r="PQ1" s="333"/>
      <c r="PR1" s="333"/>
      <c r="PS1" s="333"/>
      <c r="PT1" s="333"/>
      <c r="PU1" s="333" t="s">
        <v>48</v>
      </c>
      <c r="PV1" s="333"/>
      <c r="PW1" s="333"/>
      <c r="PX1" s="333"/>
      <c r="PY1" s="333"/>
      <c r="PZ1" s="333"/>
      <c r="QA1" s="333"/>
      <c r="QB1" s="333"/>
      <c r="QC1" s="333"/>
      <c r="QD1" s="333"/>
      <c r="QE1" s="333"/>
      <c r="QF1" s="333"/>
      <c r="QG1" s="333"/>
      <c r="QH1" s="333"/>
      <c r="QI1" s="333"/>
      <c r="QJ1" s="333"/>
      <c r="QK1" s="333"/>
      <c r="QL1" s="333"/>
      <c r="QM1" s="333"/>
      <c r="QN1" s="333"/>
      <c r="QO1" s="333"/>
      <c r="QP1" s="333"/>
      <c r="QQ1" s="333"/>
      <c r="QR1" s="333"/>
      <c r="QS1" s="333"/>
      <c r="QT1" s="333"/>
      <c r="QU1" s="333"/>
      <c r="QV1" s="333"/>
      <c r="QW1" s="333"/>
      <c r="QX1" s="333"/>
      <c r="QY1" s="333"/>
      <c r="QZ1" s="333" t="s">
        <v>49</v>
      </c>
      <c r="RA1" s="333"/>
      <c r="RB1" s="333"/>
      <c r="RC1" s="333"/>
      <c r="RD1" s="333"/>
      <c r="RE1" s="333"/>
      <c r="RF1" s="333"/>
      <c r="RG1" s="333"/>
      <c r="RH1" s="333"/>
      <c r="RI1" s="333"/>
      <c r="RJ1" s="333"/>
      <c r="RK1" s="333"/>
      <c r="RL1" s="333"/>
      <c r="RM1" s="333"/>
      <c r="RN1" s="333"/>
      <c r="RO1" s="333"/>
      <c r="RP1" s="333"/>
      <c r="RQ1" s="333"/>
      <c r="RR1" s="333"/>
      <c r="RS1" s="333"/>
      <c r="RT1" s="333"/>
      <c r="RU1" s="333"/>
      <c r="RV1" s="333"/>
      <c r="RW1" s="333"/>
      <c r="RX1" s="333"/>
      <c r="RY1" s="333"/>
      <c r="RZ1" s="333"/>
      <c r="SA1" s="333"/>
      <c r="SB1" s="333"/>
      <c r="SC1" s="333"/>
      <c r="SD1" s="333"/>
      <c r="SE1" s="333" t="s">
        <v>50</v>
      </c>
      <c r="SF1" s="333"/>
      <c r="SG1" s="333"/>
      <c r="SH1" s="333"/>
      <c r="SI1" s="333"/>
      <c r="SJ1" s="333"/>
      <c r="SK1" s="333"/>
      <c r="SL1" s="333"/>
      <c r="SM1" s="333"/>
      <c r="SN1" s="333"/>
      <c r="SO1" s="333"/>
      <c r="SP1" s="333"/>
      <c r="SQ1" s="333"/>
      <c r="SR1" s="333"/>
      <c r="SS1" s="333"/>
      <c r="ST1" s="333"/>
      <c r="SU1" s="333"/>
      <c r="SV1" s="333"/>
      <c r="SW1" s="333"/>
      <c r="SX1" s="333"/>
      <c r="SY1" s="333"/>
      <c r="SZ1" s="333"/>
      <c r="TA1" s="333"/>
      <c r="TB1" s="333"/>
      <c r="TC1" s="333"/>
      <c r="TD1" s="333"/>
      <c r="TE1" s="333"/>
      <c r="TF1" s="333"/>
      <c r="TG1" s="333"/>
      <c r="TH1" s="333"/>
      <c r="TI1" s="333"/>
      <c r="TJ1" s="333" t="s">
        <v>51</v>
      </c>
      <c r="TK1" s="333"/>
      <c r="TL1" s="333"/>
      <c r="TM1" s="333"/>
      <c r="TN1" s="333"/>
      <c r="TO1" s="333"/>
      <c r="TP1" s="333"/>
      <c r="TQ1" s="333"/>
      <c r="TR1" s="333"/>
      <c r="TS1" s="333"/>
      <c r="TT1" s="333"/>
      <c r="TU1" s="333"/>
      <c r="TV1" s="333"/>
      <c r="TW1" s="333"/>
      <c r="TX1" s="333"/>
      <c r="TY1" s="333"/>
      <c r="TZ1" s="333"/>
      <c r="UA1" s="333"/>
      <c r="UB1" s="333"/>
      <c r="UC1" s="333"/>
      <c r="UD1" s="333"/>
      <c r="UE1" s="333"/>
      <c r="UF1" s="333"/>
      <c r="UG1" s="333"/>
      <c r="UH1" s="333"/>
      <c r="UI1" s="333"/>
      <c r="UJ1" s="333"/>
      <c r="UK1" s="333"/>
      <c r="UL1" s="333"/>
      <c r="UM1" s="333"/>
      <c r="UN1" s="333"/>
      <c r="UO1" s="333" t="s">
        <v>52</v>
      </c>
      <c r="UP1" s="333"/>
      <c r="UQ1" s="333"/>
      <c r="UR1" s="333"/>
      <c r="US1" s="333"/>
      <c r="UT1" s="333"/>
      <c r="UU1" s="333"/>
      <c r="UV1" s="333"/>
      <c r="UW1" s="333"/>
      <c r="UX1" s="333"/>
      <c r="UY1" s="333"/>
      <c r="UZ1" s="333"/>
      <c r="VA1" s="333"/>
      <c r="VB1" s="333"/>
      <c r="VC1" s="333"/>
      <c r="VD1" s="333"/>
      <c r="VE1" s="333"/>
      <c r="VF1" s="333"/>
      <c r="VG1" s="333"/>
      <c r="VH1" s="333"/>
      <c r="VI1" s="333"/>
      <c r="VJ1" s="333"/>
      <c r="VK1" s="333"/>
      <c r="VL1" s="333"/>
      <c r="VM1" s="333"/>
      <c r="VN1" s="333"/>
      <c r="VO1" s="333"/>
      <c r="VP1" s="333"/>
      <c r="VQ1" s="333"/>
      <c r="VR1" s="333"/>
      <c r="VS1" s="333"/>
      <c r="VT1" s="333" t="s">
        <v>53</v>
      </c>
      <c r="VU1" s="333"/>
      <c r="VV1" s="333"/>
      <c r="VW1" s="333"/>
      <c r="VX1" s="333"/>
      <c r="VY1" s="333"/>
      <c r="VZ1" s="333"/>
      <c r="WA1" s="333"/>
      <c r="WB1" s="333"/>
      <c r="WC1" s="333"/>
      <c r="WD1" s="333"/>
      <c r="WE1" s="333"/>
      <c r="WF1" s="333"/>
      <c r="WG1" s="333"/>
      <c r="WH1" s="333"/>
      <c r="WI1" s="333"/>
      <c r="WJ1" s="333"/>
      <c r="WK1" s="333"/>
      <c r="WL1" s="333"/>
      <c r="WM1" s="333"/>
      <c r="WN1" s="333"/>
      <c r="WO1" s="333"/>
      <c r="WP1" s="333"/>
      <c r="WQ1" s="333"/>
      <c r="WR1" s="333"/>
      <c r="WS1" s="333"/>
      <c r="WT1" s="333"/>
      <c r="WU1" s="333"/>
      <c r="WV1" s="333"/>
      <c r="WW1" s="333"/>
      <c r="WX1" s="333"/>
      <c r="WY1" s="333" t="s">
        <v>54</v>
      </c>
      <c r="WZ1" s="333"/>
      <c r="XA1" s="333"/>
      <c r="XB1" s="333"/>
      <c r="XC1" s="333"/>
      <c r="XD1" s="333"/>
      <c r="XE1" s="333"/>
      <c r="XF1" s="333"/>
      <c r="XG1" s="333"/>
      <c r="XH1" s="333"/>
      <c r="XI1" s="333"/>
      <c r="XJ1" s="333"/>
      <c r="XK1" s="333"/>
      <c r="XL1" s="333"/>
      <c r="XM1" s="333"/>
      <c r="XN1" s="333"/>
      <c r="XO1" s="333"/>
      <c r="XP1" s="333"/>
      <c r="XQ1" s="333"/>
      <c r="XR1" s="333"/>
      <c r="XS1" s="333"/>
      <c r="XT1" s="333"/>
      <c r="XU1" s="333"/>
      <c r="XV1" s="333"/>
      <c r="XW1" s="333"/>
      <c r="XX1" s="333"/>
      <c r="XY1" s="333"/>
      <c r="XZ1" s="333"/>
      <c r="YA1" s="333"/>
      <c r="YB1" s="333"/>
      <c r="YC1" s="333"/>
      <c r="YD1" s="333" t="s">
        <v>55</v>
      </c>
      <c r="YE1" s="333"/>
      <c r="YF1" s="333"/>
      <c r="YG1" s="333"/>
      <c r="YH1" s="333"/>
      <c r="YI1" s="333"/>
      <c r="YJ1" s="333"/>
      <c r="YK1" s="333"/>
      <c r="YL1" s="333"/>
      <c r="YM1" s="333"/>
      <c r="YN1" s="333"/>
      <c r="YO1" s="333"/>
      <c r="YP1" s="333"/>
      <c r="YQ1" s="333"/>
      <c r="YR1" s="333"/>
      <c r="YS1" s="333"/>
      <c r="YT1" s="333"/>
      <c r="YU1" s="333"/>
      <c r="YV1" s="333"/>
      <c r="YW1" s="333"/>
      <c r="YX1" s="333"/>
      <c r="YY1" s="333"/>
      <c r="YZ1" s="333"/>
      <c r="ZA1" s="333"/>
      <c r="ZB1" s="333"/>
      <c r="ZC1" s="333"/>
      <c r="ZD1" s="333"/>
      <c r="ZE1" s="333"/>
      <c r="ZF1" s="333"/>
      <c r="ZG1" s="333" t="s">
        <v>56</v>
      </c>
      <c r="ZH1" s="333"/>
      <c r="ZI1" s="333"/>
      <c r="ZJ1" s="333"/>
      <c r="ZK1" s="333"/>
      <c r="ZL1" s="333"/>
      <c r="ZM1" s="333"/>
      <c r="ZN1" s="333"/>
      <c r="ZO1" s="333"/>
      <c r="ZP1" s="333"/>
      <c r="ZQ1" s="333"/>
      <c r="ZR1" s="333"/>
      <c r="ZS1" s="333"/>
      <c r="ZT1" s="333"/>
      <c r="ZU1" s="333"/>
      <c r="ZV1" s="333"/>
      <c r="ZW1" s="333"/>
      <c r="ZX1" s="333"/>
      <c r="ZY1" s="333"/>
      <c r="ZZ1" s="333"/>
      <c r="AAA1" s="333"/>
      <c r="AAB1" s="333"/>
      <c r="AAC1" s="333"/>
      <c r="AAD1" s="333"/>
      <c r="AAE1" s="333"/>
      <c r="AAF1" s="333"/>
      <c r="AAG1" s="333"/>
      <c r="AAH1" s="333"/>
      <c r="AAI1" s="333"/>
      <c r="AAJ1" s="333"/>
      <c r="AAK1" s="333"/>
      <c r="AAL1" s="333" t="s">
        <v>57</v>
      </c>
      <c r="AAM1" s="333"/>
      <c r="AAN1" s="333"/>
      <c r="AAO1" s="333"/>
      <c r="AAP1" s="333"/>
      <c r="AAQ1" s="333"/>
      <c r="AAR1" s="333"/>
      <c r="AAS1" s="333"/>
      <c r="AAT1" s="333"/>
      <c r="AAU1" s="333"/>
      <c r="AAV1" s="333" t="s">
        <v>58</v>
      </c>
      <c r="AAW1" s="333"/>
      <c r="AAX1" s="333"/>
      <c r="AAY1" s="333"/>
      <c r="AAZ1" s="333"/>
      <c r="ABA1" s="333"/>
      <c r="ABB1" s="333"/>
      <c r="ABC1" s="333"/>
      <c r="ABD1" s="333"/>
      <c r="ABE1" s="333"/>
    </row>
    <row r="2" spans="1:733" x14ac:dyDescent="0.45">
      <c r="A2" s="260" t="s">
        <v>59</v>
      </c>
      <c r="B2" s="260" t="s">
        <v>60</v>
      </c>
      <c r="C2" s="260" t="s">
        <v>61</v>
      </c>
      <c r="D2" s="260" t="s">
        <v>62</v>
      </c>
      <c r="E2" s="260" t="s">
        <v>63</v>
      </c>
      <c r="F2" s="314" t="s">
        <v>64</v>
      </c>
      <c r="G2" s="260" t="s">
        <v>65</v>
      </c>
      <c r="H2" s="260" t="s">
        <v>66</v>
      </c>
      <c r="I2" s="260" t="s">
        <v>67</v>
      </c>
      <c r="J2" s="260" t="s">
        <v>68</v>
      </c>
      <c r="K2" s="260" t="s">
        <v>69</v>
      </c>
      <c r="L2" s="260" t="s">
        <v>70</v>
      </c>
      <c r="M2" s="260" t="s">
        <v>71</v>
      </c>
      <c r="N2" s="260" t="s">
        <v>72</v>
      </c>
      <c r="O2" s="260" t="s">
        <v>73</v>
      </c>
      <c r="P2" s="260" t="s">
        <v>74</v>
      </c>
      <c r="Q2" s="260" t="s">
        <v>75</v>
      </c>
      <c r="R2" s="260" t="s">
        <v>76</v>
      </c>
      <c r="S2" s="260" t="s">
        <v>77</v>
      </c>
      <c r="T2" s="260" t="s">
        <v>78</v>
      </c>
      <c r="U2" s="260" t="s">
        <v>79</v>
      </c>
      <c r="V2" s="260" t="s">
        <v>80</v>
      </c>
      <c r="W2" s="260" t="s">
        <v>81</v>
      </c>
      <c r="X2" s="260" t="s">
        <v>82</v>
      </c>
      <c r="Y2" s="260" t="s">
        <v>83</v>
      </c>
      <c r="Z2" s="260" t="s">
        <v>84</v>
      </c>
      <c r="AA2" s="260" t="s">
        <v>85</v>
      </c>
      <c r="AB2" s="260" t="s">
        <v>86</v>
      </c>
      <c r="AC2" s="260" t="s">
        <v>87</v>
      </c>
      <c r="AD2" s="260" t="s">
        <v>88</v>
      </c>
      <c r="AE2" s="260" t="s">
        <v>89</v>
      </c>
      <c r="AF2" s="260" t="s">
        <v>90</v>
      </c>
      <c r="AG2" s="260" t="s">
        <v>91</v>
      </c>
      <c r="AH2" s="260" t="s">
        <v>92</v>
      </c>
      <c r="AI2" s="260" t="s">
        <v>93</v>
      </c>
      <c r="AJ2" s="260" t="s">
        <v>94</v>
      </c>
      <c r="AK2" s="260" t="s">
        <v>95</v>
      </c>
      <c r="AL2" s="260" t="s">
        <v>96</v>
      </c>
      <c r="AM2" s="260" t="s">
        <v>97</v>
      </c>
      <c r="AN2" s="260" t="s">
        <v>98</v>
      </c>
      <c r="AO2" s="260" t="s">
        <v>99</v>
      </c>
      <c r="AP2" s="260" t="s">
        <v>100</v>
      </c>
      <c r="AQ2" s="260" t="s">
        <v>101</v>
      </c>
      <c r="AR2" s="260" t="s">
        <v>102</v>
      </c>
      <c r="AS2" s="260" t="s">
        <v>103</v>
      </c>
      <c r="AT2" s="260" t="s">
        <v>104</v>
      </c>
      <c r="AU2" s="260" t="s">
        <v>105</v>
      </c>
      <c r="AV2" s="260" t="s">
        <v>106</v>
      </c>
      <c r="AW2" s="260" t="s">
        <v>107</v>
      </c>
      <c r="AX2" s="260" t="s">
        <v>108</v>
      </c>
      <c r="AY2" s="260" t="s">
        <v>109</v>
      </c>
      <c r="AZ2" s="260" t="s">
        <v>110</v>
      </c>
      <c r="BA2" s="260" t="s">
        <v>111</v>
      </c>
      <c r="BB2" s="260" t="s">
        <v>112</v>
      </c>
      <c r="BC2" s="260" t="s">
        <v>113</v>
      </c>
      <c r="BD2" s="260" t="s">
        <v>114</v>
      </c>
      <c r="BE2" s="260" t="s">
        <v>115</v>
      </c>
      <c r="BF2" s="260" t="s">
        <v>116</v>
      </c>
      <c r="BG2" s="260" t="s">
        <v>117</v>
      </c>
      <c r="BH2" s="260" t="s">
        <v>118</v>
      </c>
      <c r="BI2" s="260" t="s">
        <v>119</v>
      </c>
      <c r="BJ2" s="260" t="s">
        <v>120</v>
      </c>
      <c r="BK2" s="260" t="s">
        <v>121</v>
      </c>
      <c r="BL2" s="260" t="s">
        <v>122</v>
      </c>
      <c r="BM2" s="260" t="s">
        <v>123</v>
      </c>
      <c r="BN2" s="260" t="s">
        <v>124</v>
      </c>
      <c r="BO2" s="260" t="s">
        <v>125</v>
      </c>
      <c r="BP2" s="260" t="s">
        <v>126</v>
      </c>
      <c r="BQ2" s="260" t="s">
        <v>127</v>
      </c>
      <c r="BR2" s="260" t="s">
        <v>128</v>
      </c>
      <c r="BS2" s="260" t="s">
        <v>129</v>
      </c>
      <c r="BT2" s="260" t="s">
        <v>130</v>
      </c>
      <c r="BU2" s="260" t="s">
        <v>131</v>
      </c>
      <c r="BV2" s="260" t="s">
        <v>132</v>
      </c>
      <c r="BW2" s="260" t="s">
        <v>133</v>
      </c>
      <c r="BX2" s="260" t="s">
        <v>134</v>
      </c>
      <c r="BY2" s="260" t="s">
        <v>135</v>
      </c>
      <c r="BZ2" s="260" t="s">
        <v>136</v>
      </c>
      <c r="CA2" s="260" t="s">
        <v>137</v>
      </c>
      <c r="CB2" s="260" t="s">
        <v>138</v>
      </c>
      <c r="CC2" s="260" t="s">
        <v>139</v>
      </c>
      <c r="CD2" s="260" t="s">
        <v>140</v>
      </c>
      <c r="CE2" s="260" t="s">
        <v>141</v>
      </c>
      <c r="CF2" s="260" t="s">
        <v>142</v>
      </c>
      <c r="CG2" s="260" t="s">
        <v>143</v>
      </c>
      <c r="CH2" s="260" t="s">
        <v>144</v>
      </c>
      <c r="CI2" s="260" t="s">
        <v>145</v>
      </c>
      <c r="CJ2" s="260" t="s">
        <v>146</v>
      </c>
      <c r="CK2" s="260" t="s">
        <v>147</v>
      </c>
      <c r="CL2" s="260" t="s">
        <v>148</v>
      </c>
      <c r="CM2" s="260" t="s">
        <v>149</v>
      </c>
      <c r="CN2" s="260" t="s">
        <v>150</v>
      </c>
      <c r="CO2" s="260" t="s">
        <v>151</v>
      </c>
      <c r="CP2" s="260" t="s">
        <v>152</v>
      </c>
      <c r="CQ2" s="260" t="s">
        <v>153</v>
      </c>
      <c r="CR2" s="260" t="s">
        <v>154</v>
      </c>
      <c r="CS2" s="260" t="s">
        <v>155</v>
      </c>
      <c r="CT2" s="260" t="s">
        <v>156</v>
      </c>
      <c r="CU2" s="260" t="s">
        <v>157</v>
      </c>
      <c r="CV2" s="260" t="s">
        <v>158</v>
      </c>
      <c r="CW2" s="260" t="s">
        <v>159</v>
      </c>
      <c r="CX2" s="260" t="s">
        <v>160</v>
      </c>
      <c r="CY2" s="260" t="s">
        <v>161</v>
      </c>
      <c r="CZ2" s="260" t="s">
        <v>162</v>
      </c>
      <c r="DA2" s="260" t="s">
        <v>163</v>
      </c>
      <c r="DB2" s="260" t="s">
        <v>164</v>
      </c>
      <c r="DC2" s="260" t="s">
        <v>165</v>
      </c>
      <c r="DD2" s="260" t="s">
        <v>166</v>
      </c>
      <c r="DE2" s="260" t="s">
        <v>167</v>
      </c>
      <c r="DF2" s="260" t="s">
        <v>168</v>
      </c>
      <c r="DG2" s="260" t="s">
        <v>169</v>
      </c>
      <c r="DH2" s="260" t="s">
        <v>170</v>
      </c>
      <c r="DI2" s="260" t="s">
        <v>171</v>
      </c>
      <c r="DJ2" s="260" t="s">
        <v>172</v>
      </c>
      <c r="DK2" s="260" t="s">
        <v>173</v>
      </c>
      <c r="DL2" s="260" t="s">
        <v>174</v>
      </c>
      <c r="DM2" s="260" t="s">
        <v>175</v>
      </c>
      <c r="DN2" s="260" t="s">
        <v>176</v>
      </c>
      <c r="DO2" s="260" t="s">
        <v>177</v>
      </c>
      <c r="DP2" s="260" t="s">
        <v>178</v>
      </c>
      <c r="DQ2" s="260" t="s">
        <v>179</v>
      </c>
      <c r="DR2" s="260" t="s">
        <v>180</v>
      </c>
      <c r="DS2" s="260" t="s">
        <v>181</v>
      </c>
      <c r="DT2" s="260" t="s">
        <v>182</v>
      </c>
      <c r="DU2" s="260" t="s">
        <v>183</v>
      </c>
      <c r="DV2" s="260" t="s">
        <v>184</v>
      </c>
      <c r="DW2" s="260" t="s">
        <v>185</v>
      </c>
      <c r="DX2" s="260" t="s">
        <v>186</v>
      </c>
      <c r="DY2" s="260" t="s">
        <v>187</v>
      </c>
      <c r="DZ2" s="260" t="s">
        <v>188</v>
      </c>
      <c r="EA2" s="260" t="s">
        <v>189</v>
      </c>
      <c r="EB2" s="260" t="s">
        <v>190</v>
      </c>
      <c r="EC2" s="260" t="s">
        <v>191</v>
      </c>
      <c r="ED2" s="260" t="s">
        <v>192</v>
      </c>
      <c r="EE2" s="260" t="s">
        <v>193</v>
      </c>
      <c r="EF2" s="260" t="s">
        <v>194</v>
      </c>
      <c r="EG2" s="260" t="s">
        <v>195</v>
      </c>
      <c r="EH2" s="260" t="s">
        <v>196</v>
      </c>
      <c r="EI2" s="260" t="s">
        <v>197</v>
      </c>
      <c r="EJ2" s="260" t="s">
        <v>198</v>
      </c>
      <c r="EK2" s="260" t="s">
        <v>199</v>
      </c>
      <c r="EL2" s="260" t="s">
        <v>200</v>
      </c>
      <c r="EM2" s="260" t="s">
        <v>201</v>
      </c>
      <c r="EN2" s="260" t="s">
        <v>202</v>
      </c>
      <c r="EO2" s="260" t="s">
        <v>203</v>
      </c>
      <c r="EP2" s="260" t="s">
        <v>204</v>
      </c>
      <c r="EQ2" s="260" t="s">
        <v>205</v>
      </c>
      <c r="ER2" s="260" t="s">
        <v>206</v>
      </c>
      <c r="ES2" s="260" t="s">
        <v>207</v>
      </c>
      <c r="ET2" s="260" t="s">
        <v>208</v>
      </c>
      <c r="EU2" s="260" t="s">
        <v>209</v>
      </c>
      <c r="EV2" s="260" t="s">
        <v>210</v>
      </c>
      <c r="EW2" s="260" t="s">
        <v>211</v>
      </c>
      <c r="EX2" s="260" t="s">
        <v>212</v>
      </c>
      <c r="EY2" s="260" t="s">
        <v>213</v>
      </c>
      <c r="EZ2" s="260" t="s">
        <v>214</v>
      </c>
      <c r="FA2" s="260" t="s">
        <v>215</v>
      </c>
      <c r="FB2" s="260" t="s">
        <v>216</v>
      </c>
      <c r="FC2" s="260" t="s">
        <v>217</v>
      </c>
      <c r="FD2" s="260" t="s">
        <v>218</v>
      </c>
      <c r="FE2" s="260" t="s">
        <v>219</v>
      </c>
      <c r="FF2" s="260" t="s">
        <v>220</v>
      </c>
      <c r="FG2" s="260" t="s">
        <v>221</v>
      </c>
      <c r="FH2" s="260" t="s">
        <v>222</v>
      </c>
      <c r="FI2" s="260" t="s">
        <v>223</v>
      </c>
      <c r="FJ2" s="260" t="s">
        <v>224</v>
      </c>
      <c r="FK2" s="260" t="s">
        <v>225</v>
      </c>
      <c r="FL2" s="260" t="s">
        <v>226</v>
      </c>
      <c r="FM2" s="260" t="s">
        <v>227</v>
      </c>
      <c r="FN2" s="260" t="s">
        <v>228</v>
      </c>
      <c r="FO2" s="260" t="s">
        <v>229</v>
      </c>
      <c r="FP2" s="260" t="s">
        <v>230</v>
      </c>
      <c r="FQ2" s="260" t="s">
        <v>231</v>
      </c>
      <c r="FR2" s="260" t="s">
        <v>232</v>
      </c>
      <c r="FS2" s="260" t="s">
        <v>233</v>
      </c>
      <c r="FT2" s="260" t="s">
        <v>234</v>
      </c>
      <c r="FU2" s="260" t="s">
        <v>235</v>
      </c>
      <c r="FV2" s="260" t="s">
        <v>236</v>
      </c>
      <c r="FW2" s="260" t="s">
        <v>237</v>
      </c>
      <c r="FX2" s="260" t="s">
        <v>238</v>
      </c>
      <c r="FY2" s="260" t="s">
        <v>239</v>
      </c>
      <c r="FZ2" s="260" t="s">
        <v>240</v>
      </c>
      <c r="GA2" s="260" t="s">
        <v>241</v>
      </c>
      <c r="GB2" s="260" t="s">
        <v>242</v>
      </c>
      <c r="GC2" s="260" t="s">
        <v>243</v>
      </c>
      <c r="GD2" s="260" t="s">
        <v>244</v>
      </c>
      <c r="GE2" s="260" t="s">
        <v>245</v>
      </c>
      <c r="GF2" s="260" t="s">
        <v>246</v>
      </c>
      <c r="GG2" s="260" t="s">
        <v>247</v>
      </c>
      <c r="GH2" s="260" t="s">
        <v>248</v>
      </c>
      <c r="GI2" s="260" t="s">
        <v>249</v>
      </c>
      <c r="GJ2" s="260" t="s">
        <v>250</v>
      </c>
      <c r="GK2" s="260" t="s">
        <v>251</v>
      </c>
      <c r="GL2" s="260" t="s">
        <v>252</v>
      </c>
      <c r="GM2" s="260" t="s">
        <v>253</v>
      </c>
      <c r="GN2" s="260" t="s">
        <v>254</v>
      </c>
      <c r="GO2" s="260" t="s">
        <v>255</v>
      </c>
      <c r="GP2" s="260" t="s">
        <v>256</v>
      </c>
      <c r="GQ2" s="260" t="s">
        <v>257</v>
      </c>
      <c r="GR2" s="260" t="s">
        <v>258</v>
      </c>
      <c r="GS2" s="260" t="s">
        <v>259</v>
      </c>
      <c r="GT2" s="260" t="s">
        <v>260</v>
      </c>
      <c r="GU2" s="260" t="s">
        <v>261</v>
      </c>
      <c r="GV2" s="260" t="s">
        <v>262</v>
      </c>
      <c r="GW2" s="260" t="s">
        <v>263</v>
      </c>
      <c r="GX2" s="260" t="s">
        <v>264</v>
      </c>
      <c r="GY2" s="260" t="s">
        <v>265</v>
      </c>
      <c r="GZ2" s="260" t="s">
        <v>266</v>
      </c>
      <c r="HA2" s="260" t="s">
        <v>267</v>
      </c>
      <c r="HB2" s="260" t="s">
        <v>268</v>
      </c>
      <c r="HC2" s="260" t="s">
        <v>269</v>
      </c>
      <c r="HD2" s="260" t="s">
        <v>270</v>
      </c>
      <c r="HE2" s="260" t="s">
        <v>271</v>
      </c>
      <c r="HF2" s="260" t="s">
        <v>272</v>
      </c>
      <c r="HG2" s="260" t="s">
        <v>273</v>
      </c>
      <c r="HH2" s="260" t="s">
        <v>274</v>
      </c>
      <c r="HI2" s="260" t="s">
        <v>275</v>
      </c>
      <c r="HJ2" s="260" t="s">
        <v>276</v>
      </c>
      <c r="HK2" s="260" t="s">
        <v>277</v>
      </c>
      <c r="HL2" s="260" t="s">
        <v>278</v>
      </c>
      <c r="HM2" s="260" t="s">
        <v>279</v>
      </c>
      <c r="HN2" s="260" t="s">
        <v>280</v>
      </c>
      <c r="HO2" s="260" t="s">
        <v>281</v>
      </c>
      <c r="HP2" s="260" t="s">
        <v>282</v>
      </c>
      <c r="HQ2" s="260" t="s">
        <v>283</v>
      </c>
      <c r="HR2" s="260" t="s">
        <v>284</v>
      </c>
      <c r="HS2" s="260" t="s">
        <v>285</v>
      </c>
      <c r="HT2" s="260" t="s">
        <v>286</v>
      </c>
      <c r="HU2" s="260" t="s">
        <v>287</v>
      </c>
      <c r="HV2" s="260" t="s">
        <v>288</v>
      </c>
      <c r="HW2" s="260" t="s">
        <v>289</v>
      </c>
      <c r="HX2" s="260" t="s">
        <v>290</v>
      </c>
      <c r="HY2" s="260" t="s">
        <v>291</v>
      </c>
      <c r="HZ2" s="260" t="s">
        <v>292</v>
      </c>
      <c r="IA2" s="260" t="s">
        <v>293</v>
      </c>
      <c r="IB2" s="260" t="s">
        <v>294</v>
      </c>
      <c r="IC2" s="260" t="s">
        <v>295</v>
      </c>
      <c r="ID2" s="260" t="s">
        <v>296</v>
      </c>
      <c r="IE2" s="260" t="s">
        <v>297</v>
      </c>
      <c r="IF2" s="260" t="s">
        <v>298</v>
      </c>
      <c r="IG2" s="260" t="s">
        <v>299</v>
      </c>
      <c r="IH2" s="260" t="s">
        <v>300</v>
      </c>
      <c r="II2" s="260" t="s">
        <v>301</v>
      </c>
      <c r="IJ2" s="260" t="s">
        <v>302</v>
      </c>
      <c r="IK2" s="260" t="s">
        <v>303</v>
      </c>
      <c r="IL2" s="260" t="s">
        <v>304</v>
      </c>
      <c r="IM2" s="260" t="s">
        <v>305</v>
      </c>
      <c r="IN2" s="260" t="s">
        <v>306</v>
      </c>
      <c r="IO2" s="260" t="s">
        <v>307</v>
      </c>
      <c r="IP2" s="260" t="s">
        <v>308</v>
      </c>
      <c r="IQ2" s="260" t="s">
        <v>309</v>
      </c>
      <c r="IR2" s="260" t="s">
        <v>310</v>
      </c>
      <c r="IS2" s="260" t="s">
        <v>311</v>
      </c>
      <c r="IT2" s="260" t="s">
        <v>312</v>
      </c>
      <c r="IU2" s="260" t="s">
        <v>313</v>
      </c>
      <c r="IV2" s="260" t="s">
        <v>314</v>
      </c>
      <c r="IW2" s="260" t="s">
        <v>315</v>
      </c>
      <c r="IX2" s="260" t="s">
        <v>316</v>
      </c>
      <c r="IY2" s="260" t="s">
        <v>317</v>
      </c>
      <c r="IZ2" s="260" t="s">
        <v>318</v>
      </c>
      <c r="JA2" s="260" t="s">
        <v>319</v>
      </c>
      <c r="JB2" s="260" t="s">
        <v>320</v>
      </c>
      <c r="JC2" s="260" t="s">
        <v>321</v>
      </c>
      <c r="JD2" s="260" t="s">
        <v>322</v>
      </c>
      <c r="JE2" s="260" t="s">
        <v>323</v>
      </c>
      <c r="JF2" s="260" t="s">
        <v>324</v>
      </c>
      <c r="JG2" s="260" t="s">
        <v>325</v>
      </c>
      <c r="JH2" s="260" t="s">
        <v>326</v>
      </c>
      <c r="JI2" s="260" t="s">
        <v>327</v>
      </c>
      <c r="JJ2" s="260" t="s">
        <v>328</v>
      </c>
      <c r="JK2" s="260" t="s">
        <v>329</v>
      </c>
      <c r="JL2" s="260" t="s">
        <v>330</v>
      </c>
      <c r="JM2" s="260" t="s">
        <v>331</v>
      </c>
      <c r="JN2" s="260" t="s">
        <v>332</v>
      </c>
      <c r="JO2" s="260" t="s">
        <v>333</v>
      </c>
      <c r="JP2" s="260" t="s">
        <v>334</v>
      </c>
      <c r="JQ2" s="260" t="s">
        <v>335</v>
      </c>
      <c r="JR2" s="260" t="s">
        <v>336</v>
      </c>
      <c r="JS2" s="260" t="s">
        <v>337</v>
      </c>
      <c r="JT2" s="260" t="s">
        <v>338</v>
      </c>
      <c r="JU2" s="260" t="s">
        <v>339</v>
      </c>
      <c r="JV2" s="260" t="s">
        <v>340</v>
      </c>
      <c r="JW2" s="260" t="s">
        <v>341</v>
      </c>
      <c r="JX2" s="260" t="s">
        <v>342</v>
      </c>
      <c r="JY2" s="260" t="s">
        <v>343</v>
      </c>
      <c r="JZ2" s="260" t="s">
        <v>344</v>
      </c>
      <c r="KA2" s="260" t="s">
        <v>345</v>
      </c>
      <c r="KB2" s="260" t="s">
        <v>346</v>
      </c>
      <c r="KC2" s="260" t="s">
        <v>347</v>
      </c>
      <c r="KD2" s="260" t="s">
        <v>348</v>
      </c>
      <c r="KE2" s="260" t="s">
        <v>349</v>
      </c>
      <c r="KF2" s="260" t="s">
        <v>350</v>
      </c>
      <c r="KG2" s="260" t="s">
        <v>351</v>
      </c>
      <c r="KH2" s="260" t="s">
        <v>352</v>
      </c>
      <c r="KI2" s="260" t="s">
        <v>353</v>
      </c>
      <c r="KJ2" s="260" t="s">
        <v>354</v>
      </c>
      <c r="KK2" s="260" t="s">
        <v>355</v>
      </c>
      <c r="KL2" s="260" t="s">
        <v>356</v>
      </c>
      <c r="KM2" s="260" t="s">
        <v>357</v>
      </c>
      <c r="KN2" s="260" t="s">
        <v>358</v>
      </c>
      <c r="KO2" s="260" t="s">
        <v>359</v>
      </c>
      <c r="KP2" s="260" t="s">
        <v>360</v>
      </c>
      <c r="KQ2" s="260" t="s">
        <v>361</v>
      </c>
      <c r="KR2" s="260" t="s">
        <v>362</v>
      </c>
      <c r="KS2" s="260" t="s">
        <v>363</v>
      </c>
      <c r="KT2" s="260" t="s">
        <v>364</v>
      </c>
      <c r="KU2" s="260" t="s">
        <v>365</v>
      </c>
      <c r="KV2" s="260" t="s">
        <v>366</v>
      </c>
      <c r="KW2" s="260" t="s">
        <v>367</v>
      </c>
      <c r="KX2" s="260" t="s">
        <v>368</v>
      </c>
      <c r="KY2" s="260" t="s">
        <v>369</v>
      </c>
      <c r="KZ2" s="260" t="s">
        <v>370</v>
      </c>
      <c r="LA2" s="260" t="s">
        <v>371</v>
      </c>
      <c r="LB2" s="260" t="s">
        <v>372</v>
      </c>
      <c r="LC2" s="260" t="s">
        <v>373</v>
      </c>
      <c r="LD2" s="260" t="s">
        <v>374</v>
      </c>
      <c r="LE2" s="260" t="s">
        <v>375</v>
      </c>
      <c r="LF2" s="260" t="s">
        <v>376</v>
      </c>
      <c r="LG2" s="260" t="s">
        <v>377</v>
      </c>
      <c r="LH2" s="260" t="s">
        <v>378</v>
      </c>
      <c r="LI2" s="260" t="s">
        <v>379</v>
      </c>
      <c r="LJ2" s="260" t="s">
        <v>380</v>
      </c>
      <c r="LK2" s="260" t="s">
        <v>381</v>
      </c>
      <c r="LL2" s="260" t="s">
        <v>382</v>
      </c>
      <c r="LM2" s="260" t="s">
        <v>383</v>
      </c>
      <c r="LN2" s="260" t="s">
        <v>384</v>
      </c>
      <c r="LO2" s="260" t="s">
        <v>385</v>
      </c>
      <c r="LP2" s="260" t="s">
        <v>386</v>
      </c>
      <c r="LQ2" s="260" t="s">
        <v>387</v>
      </c>
      <c r="LR2" s="260" t="s">
        <v>388</v>
      </c>
      <c r="LS2" s="260" t="s">
        <v>389</v>
      </c>
      <c r="LT2" s="260" t="s">
        <v>390</v>
      </c>
      <c r="LU2" s="260" t="s">
        <v>391</v>
      </c>
      <c r="LV2" s="260" t="s">
        <v>392</v>
      </c>
      <c r="LW2" s="260" t="s">
        <v>393</v>
      </c>
      <c r="LX2" s="260" t="s">
        <v>394</v>
      </c>
      <c r="LY2" s="260" t="s">
        <v>395</v>
      </c>
      <c r="LZ2" s="260" t="s">
        <v>396</v>
      </c>
      <c r="MA2" s="260" t="s">
        <v>397</v>
      </c>
      <c r="MB2" s="260" t="s">
        <v>398</v>
      </c>
      <c r="MC2" s="260" t="s">
        <v>399</v>
      </c>
      <c r="MD2" s="260" t="s">
        <v>400</v>
      </c>
      <c r="ME2" s="260" t="s">
        <v>401</v>
      </c>
      <c r="MF2" s="260" t="s">
        <v>402</v>
      </c>
      <c r="MG2" s="260" t="s">
        <v>403</v>
      </c>
      <c r="MH2" s="260" t="s">
        <v>404</v>
      </c>
      <c r="MI2" s="260" t="s">
        <v>405</v>
      </c>
      <c r="MJ2" s="260" t="s">
        <v>406</v>
      </c>
      <c r="MK2" s="260" t="s">
        <v>407</v>
      </c>
      <c r="ML2" s="260" t="s">
        <v>408</v>
      </c>
      <c r="MM2" s="260" t="s">
        <v>409</v>
      </c>
      <c r="MN2" s="260" t="s">
        <v>410</v>
      </c>
      <c r="MO2" s="260" t="s">
        <v>411</v>
      </c>
      <c r="MP2" s="260" t="s">
        <v>412</v>
      </c>
      <c r="MQ2" s="260" t="s">
        <v>413</v>
      </c>
      <c r="MR2" s="260" t="s">
        <v>414</v>
      </c>
      <c r="MS2" s="260" t="s">
        <v>415</v>
      </c>
      <c r="MT2" s="260" t="s">
        <v>416</v>
      </c>
      <c r="MU2" s="260" t="s">
        <v>417</v>
      </c>
      <c r="MV2" s="260" t="s">
        <v>418</v>
      </c>
      <c r="MW2" s="260" t="s">
        <v>419</v>
      </c>
      <c r="MX2" s="260" t="s">
        <v>420</v>
      </c>
      <c r="MY2" s="260" t="s">
        <v>421</v>
      </c>
      <c r="MZ2" s="260" t="s">
        <v>422</v>
      </c>
      <c r="NA2" s="260" t="s">
        <v>423</v>
      </c>
      <c r="NB2" s="260" t="s">
        <v>424</v>
      </c>
      <c r="NC2" s="260" t="s">
        <v>425</v>
      </c>
      <c r="ND2" s="260" t="s">
        <v>426</v>
      </c>
      <c r="NE2" s="260" t="s">
        <v>427</v>
      </c>
      <c r="NF2" s="260" t="s">
        <v>428</v>
      </c>
      <c r="NG2" s="260" t="s">
        <v>429</v>
      </c>
      <c r="NH2" s="260" t="s">
        <v>430</v>
      </c>
      <c r="NI2" s="260" t="s">
        <v>431</v>
      </c>
      <c r="NJ2" s="260" t="s">
        <v>432</v>
      </c>
      <c r="NK2" s="260" t="s">
        <v>433</v>
      </c>
      <c r="NL2" s="260" t="s">
        <v>434</v>
      </c>
      <c r="NM2" s="260" t="s">
        <v>435</v>
      </c>
      <c r="NN2" s="260" t="s">
        <v>436</v>
      </c>
      <c r="NO2" s="260" t="s">
        <v>437</v>
      </c>
      <c r="NP2" s="260" t="s">
        <v>438</v>
      </c>
      <c r="NQ2" s="260" t="s">
        <v>439</v>
      </c>
      <c r="NR2" s="260" t="s">
        <v>440</v>
      </c>
      <c r="NS2" s="260" t="s">
        <v>441</v>
      </c>
      <c r="NT2" s="260" t="s">
        <v>442</v>
      </c>
      <c r="NU2" s="260" t="s">
        <v>443</v>
      </c>
      <c r="NV2" s="260" t="s">
        <v>444</v>
      </c>
      <c r="NW2" s="260" t="s">
        <v>445</v>
      </c>
      <c r="NX2" s="260" t="s">
        <v>446</v>
      </c>
      <c r="NY2" s="260" t="s">
        <v>447</v>
      </c>
      <c r="NZ2" s="260" t="s">
        <v>448</v>
      </c>
      <c r="OA2" s="260" t="s">
        <v>449</v>
      </c>
      <c r="OB2" s="260" t="s">
        <v>450</v>
      </c>
      <c r="OC2" s="260" t="s">
        <v>451</v>
      </c>
      <c r="OD2" s="260" t="s">
        <v>452</v>
      </c>
      <c r="OE2" s="260" t="s">
        <v>453</v>
      </c>
      <c r="OF2" s="260" t="s">
        <v>454</v>
      </c>
      <c r="OG2" s="260" t="s">
        <v>455</v>
      </c>
      <c r="OH2" s="260" t="s">
        <v>456</v>
      </c>
      <c r="OI2" s="260" t="s">
        <v>457</v>
      </c>
      <c r="OJ2" s="260" t="s">
        <v>458</v>
      </c>
      <c r="OK2" s="260" t="s">
        <v>459</v>
      </c>
      <c r="OL2" s="260" t="s">
        <v>460</v>
      </c>
      <c r="OM2" s="260" t="s">
        <v>461</v>
      </c>
      <c r="ON2" s="260" t="s">
        <v>462</v>
      </c>
      <c r="OO2" s="260" t="s">
        <v>463</v>
      </c>
      <c r="OP2" s="260" t="s">
        <v>464</v>
      </c>
      <c r="OQ2" s="260" t="s">
        <v>465</v>
      </c>
      <c r="OR2" s="260" t="s">
        <v>466</v>
      </c>
      <c r="OS2" s="260" t="s">
        <v>467</v>
      </c>
      <c r="OT2" s="260" t="s">
        <v>468</v>
      </c>
      <c r="OU2" s="260" t="s">
        <v>469</v>
      </c>
      <c r="OV2" s="260" t="s">
        <v>470</v>
      </c>
      <c r="OW2" s="260" t="s">
        <v>471</v>
      </c>
      <c r="OX2" s="260" t="s">
        <v>472</v>
      </c>
      <c r="OY2" s="260" t="s">
        <v>473</v>
      </c>
      <c r="OZ2" s="260" t="s">
        <v>474</v>
      </c>
      <c r="PA2" s="260" t="s">
        <v>475</v>
      </c>
      <c r="PB2" s="260" t="s">
        <v>476</v>
      </c>
      <c r="PC2" s="260" t="s">
        <v>477</v>
      </c>
      <c r="PD2" s="260" t="s">
        <v>478</v>
      </c>
      <c r="PE2" s="260" t="s">
        <v>479</v>
      </c>
      <c r="PF2" s="260" t="s">
        <v>480</v>
      </c>
      <c r="PG2" s="260" t="s">
        <v>481</v>
      </c>
      <c r="PH2" s="260" t="s">
        <v>482</v>
      </c>
      <c r="PI2" s="260" t="s">
        <v>483</v>
      </c>
      <c r="PJ2" s="260" t="s">
        <v>484</v>
      </c>
      <c r="PK2" s="260" t="s">
        <v>485</v>
      </c>
      <c r="PL2" s="260" t="s">
        <v>486</v>
      </c>
      <c r="PM2" s="260" t="s">
        <v>487</v>
      </c>
      <c r="PN2" s="260" t="s">
        <v>488</v>
      </c>
      <c r="PO2" s="260" t="s">
        <v>489</v>
      </c>
      <c r="PP2" s="260" t="s">
        <v>490</v>
      </c>
      <c r="PQ2" s="260" t="s">
        <v>491</v>
      </c>
      <c r="PR2" s="260" t="s">
        <v>492</v>
      </c>
      <c r="PS2" s="260" t="s">
        <v>493</v>
      </c>
      <c r="PT2" s="260" t="s">
        <v>494</v>
      </c>
      <c r="PU2" s="260" t="s">
        <v>495</v>
      </c>
      <c r="PV2" s="260" t="s">
        <v>496</v>
      </c>
      <c r="PW2" s="260" t="s">
        <v>497</v>
      </c>
      <c r="PX2" s="260" t="s">
        <v>498</v>
      </c>
      <c r="PY2" s="260" t="s">
        <v>499</v>
      </c>
      <c r="PZ2" s="260" t="s">
        <v>500</v>
      </c>
      <c r="QA2" s="260" t="s">
        <v>501</v>
      </c>
      <c r="QB2" s="260" t="s">
        <v>502</v>
      </c>
      <c r="QC2" s="260" t="s">
        <v>503</v>
      </c>
      <c r="QD2" s="260" t="s">
        <v>504</v>
      </c>
      <c r="QE2" s="260" t="s">
        <v>505</v>
      </c>
      <c r="QF2" s="260" t="s">
        <v>506</v>
      </c>
      <c r="QG2" s="260" t="s">
        <v>507</v>
      </c>
      <c r="QH2" s="260" t="s">
        <v>508</v>
      </c>
      <c r="QI2" s="260" t="s">
        <v>509</v>
      </c>
      <c r="QJ2" s="260" t="s">
        <v>510</v>
      </c>
      <c r="QK2" s="260" t="s">
        <v>511</v>
      </c>
      <c r="QL2" s="260" t="s">
        <v>512</v>
      </c>
      <c r="QM2" s="260" t="s">
        <v>513</v>
      </c>
      <c r="QN2" s="260" t="s">
        <v>514</v>
      </c>
      <c r="QO2" s="260" t="s">
        <v>515</v>
      </c>
      <c r="QP2" s="260" t="s">
        <v>516</v>
      </c>
      <c r="QQ2" s="260" t="s">
        <v>517</v>
      </c>
      <c r="QR2" s="260" t="s">
        <v>518</v>
      </c>
      <c r="QS2" s="260" t="s">
        <v>519</v>
      </c>
      <c r="QT2" s="260" t="s">
        <v>520</v>
      </c>
      <c r="QU2" s="260" t="s">
        <v>521</v>
      </c>
      <c r="QV2" s="260" t="s">
        <v>522</v>
      </c>
      <c r="QW2" s="260" t="s">
        <v>523</v>
      </c>
      <c r="QX2" s="260" t="s">
        <v>524</v>
      </c>
      <c r="QY2" s="260" t="s">
        <v>525</v>
      </c>
      <c r="QZ2" s="260" t="s">
        <v>526</v>
      </c>
      <c r="RA2" s="260" t="s">
        <v>527</v>
      </c>
      <c r="RB2" s="260" t="s">
        <v>528</v>
      </c>
      <c r="RC2" s="260" t="s">
        <v>529</v>
      </c>
      <c r="RD2" s="260" t="s">
        <v>530</v>
      </c>
      <c r="RE2" s="260" t="s">
        <v>531</v>
      </c>
      <c r="RF2" s="260" t="s">
        <v>532</v>
      </c>
      <c r="RG2" s="260" t="s">
        <v>533</v>
      </c>
      <c r="RH2" s="260" t="s">
        <v>534</v>
      </c>
      <c r="RI2" s="260" t="s">
        <v>535</v>
      </c>
      <c r="RJ2" s="260" t="s">
        <v>536</v>
      </c>
      <c r="RK2" s="260" t="s">
        <v>537</v>
      </c>
      <c r="RL2" s="260" t="s">
        <v>538</v>
      </c>
      <c r="RM2" s="260" t="s">
        <v>539</v>
      </c>
      <c r="RN2" s="260" t="s">
        <v>540</v>
      </c>
      <c r="RO2" s="260" t="s">
        <v>541</v>
      </c>
      <c r="RP2" s="260" t="s">
        <v>542</v>
      </c>
      <c r="RQ2" s="260" t="s">
        <v>543</v>
      </c>
      <c r="RR2" s="260" t="s">
        <v>544</v>
      </c>
      <c r="RS2" s="260" t="s">
        <v>545</v>
      </c>
      <c r="RT2" s="260" t="s">
        <v>546</v>
      </c>
      <c r="RU2" s="260" t="s">
        <v>547</v>
      </c>
      <c r="RV2" s="260" t="s">
        <v>548</v>
      </c>
      <c r="RW2" s="260" t="s">
        <v>549</v>
      </c>
      <c r="RX2" s="260" t="s">
        <v>550</v>
      </c>
      <c r="RY2" s="260" t="s">
        <v>551</v>
      </c>
      <c r="RZ2" s="260" t="s">
        <v>552</v>
      </c>
      <c r="SA2" s="260" t="s">
        <v>553</v>
      </c>
      <c r="SB2" s="260" t="s">
        <v>554</v>
      </c>
      <c r="SC2" s="260" t="s">
        <v>555</v>
      </c>
      <c r="SD2" s="260" t="s">
        <v>556</v>
      </c>
      <c r="SE2" s="260" t="s">
        <v>557</v>
      </c>
      <c r="SF2" s="260" t="s">
        <v>558</v>
      </c>
      <c r="SG2" s="260" t="s">
        <v>559</v>
      </c>
      <c r="SH2" s="260" t="s">
        <v>560</v>
      </c>
      <c r="SI2" s="260" t="s">
        <v>561</v>
      </c>
      <c r="SJ2" s="260" t="s">
        <v>562</v>
      </c>
      <c r="SK2" s="260" t="s">
        <v>563</v>
      </c>
      <c r="SL2" s="260" t="s">
        <v>564</v>
      </c>
      <c r="SM2" s="260" t="s">
        <v>565</v>
      </c>
      <c r="SN2" s="260" t="s">
        <v>566</v>
      </c>
      <c r="SO2" s="260" t="s">
        <v>567</v>
      </c>
      <c r="SP2" s="260" t="s">
        <v>568</v>
      </c>
      <c r="SQ2" s="260" t="s">
        <v>569</v>
      </c>
      <c r="SR2" s="260" t="s">
        <v>570</v>
      </c>
      <c r="SS2" s="260" t="s">
        <v>571</v>
      </c>
      <c r="ST2" s="260" t="s">
        <v>572</v>
      </c>
      <c r="SU2" s="260" t="s">
        <v>573</v>
      </c>
      <c r="SV2" s="260" t="s">
        <v>574</v>
      </c>
      <c r="SW2" s="260" t="s">
        <v>575</v>
      </c>
      <c r="SX2" s="260" t="s">
        <v>576</v>
      </c>
      <c r="SY2" s="260" t="s">
        <v>577</v>
      </c>
      <c r="SZ2" s="260" t="s">
        <v>578</v>
      </c>
      <c r="TA2" s="260" t="s">
        <v>579</v>
      </c>
      <c r="TB2" s="260" t="s">
        <v>580</v>
      </c>
      <c r="TC2" s="260" t="s">
        <v>581</v>
      </c>
      <c r="TD2" s="260" t="s">
        <v>582</v>
      </c>
      <c r="TE2" s="260" t="s">
        <v>583</v>
      </c>
      <c r="TF2" s="260" t="s">
        <v>584</v>
      </c>
      <c r="TG2" s="260" t="s">
        <v>585</v>
      </c>
      <c r="TH2" s="260" t="s">
        <v>586</v>
      </c>
      <c r="TI2" s="260" t="s">
        <v>587</v>
      </c>
      <c r="TJ2" s="260" t="s">
        <v>588</v>
      </c>
      <c r="TK2" s="260" t="s">
        <v>589</v>
      </c>
      <c r="TL2" s="260" t="s">
        <v>590</v>
      </c>
      <c r="TM2" s="260" t="s">
        <v>591</v>
      </c>
      <c r="TN2" s="260" t="s">
        <v>592</v>
      </c>
      <c r="TO2" s="260" t="s">
        <v>593</v>
      </c>
      <c r="TP2" s="260" t="s">
        <v>594</v>
      </c>
      <c r="TQ2" s="260" t="s">
        <v>595</v>
      </c>
      <c r="TR2" s="260" t="s">
        <v>596</v>
      </c>
      <c r="TS2" s="260" t="s">
        <v>597</v>
      </c>
      <c r="TT2" s="260" t="s">
        <v>598</v>
      </c>
      <c r="TU2" s="260" t="s">
        <v>599</v>
      </c>
      <c r="TV2" s="260" t="s">
        <v>600</v>
      </c>
      <c r="TW2" s="260" t="s">
        <v>601</v>
      </c>
      <c r="TX2" s="260" t="s">
        <v>602</v>
      </c>
      <c r="TY2" s="260" t="s">
        <v>603</v>
      </c>
      <c r="TZ2" s="260" t="s">
        <v>604</v>
      </c>
      <c r="UA2" s="260" t="s">
        <v>605</v>
      </c>
      <c r="UB2" s="260" t="s">
        <v>606</v>
      </c>
      <c r="UC2" s="260" t="s">
        <v>607</v>
      </c>
      <c r="UD2" s="260" t="s">
        <v>608</v>
      </c>
      <c r="UE2" s="260" t="s">
        <v>609</v>
      </c>
      <c r="UF2" s="260" t="s">
        <v>610</v>
      </c>
      <c r="UG2" s="260" t="s">
        <v>611</v>
      </c>
      <c r="UH2" s="260" t="s">
        <v>612</v>
      </c>
      <c r="UI2" s="260" t="s">
        <v>613</v>
      </c>
      <c r="UJ2" s="260" t="s">
        <v>614</v>
      </c>
      <c r="UK2" s="260" t="s">
        <v>615</v>
      </c>
      <c r="UL2" s="260" t="s">
        <v>616</v>
      </c>
      <c r="UM2" s="260" t="s">
        <v>617</v>
      </c>
      <c r="UN2" s="260" t="s">
        <v>618</v>
      </c>
      <c r="UO2" s="260" t="s">
        <v>619</v>
      </c>
      <c r="UP2" s="260" t="s">
        <v>620</v>
      </c>
      <c r="UQ2" s="260" t="s">
        <v>621</v>
      </c>
      <c r="UR2" s="260" t="s">
        <v>622</v>
      </c>
      <c r="US2" s="260" t="s">
        <v>623</v>
      </c>
      <c r="UT2" s="260" t="s">
        <v>624</v>
      </c>
      <c r="UU2" s="260" t="s">
        <v>625</v>
      </c>
      <c r="UV2" s="260" t="s">
        <v>626</v>
      </c>
      <c r="UW2" s="260" t="s">
        <v>627</v>
      </c>
      <c r="UX2" s="260" t="s">
        <v>628</v>
      </c>
      <c r="UY2" s="260" t="s">
        <v>629</v>
      </c>
      <c r="UZ2" s="260" t="s">
        <v>630</v>
      </c>
      <c r="VA2" s="260" t="s">
        <v>631</v>
      </c>
      <c r="VB2" s="260" t="s">
        <v>632</v>
      </c>
      <c r="VC2" s="260" t="s">
        <v>633</v>
      </c>
      <c r="VD2" s="260" t="s">
        <v>634</v>
      </c>
      <c r="VE2" s="260" t="s">
        <v>635</v>
      </c>
      <c r="VF2" s="260" t="s">
        <v>636</v>
      </c>
      <c r="VG2" s="260" t="s">
        <v>637</v>
      </c>
      <c r="VH2" s="260" t="s">
        <v>638</v>
      </c>
      <c r="VI2" s="260" t="s">
        <v>639</v>
      </c>
      <c r="VJ2" s="260" t="s">
        <v>640</v>
      </c>
      <c r="VK2" s="260" t="s">
        <v>641</v>
      </c>
      <c r="VL2" s="260" t="s">
        <v>642</v>
      </c>
      <c r="VM2" s="260" t="s">
        <v>643</v>
      </c>
      <c r="VN2" s="260" t="s">
        <v>644</v>
      </c>
      <c r="VO2" s="260" t="s">
        <v>645</v>
      </c>
      <c r="VP2" s="260" t="s">
        <v>646</v>
      </c>
      <c r="VQ2" s="260" t="s">
        <v>647</v>
      </c>
      <c r="VR2" s="260" t="s">
        <v>648</v>
      </c>
      <c r="VS2" s="260" t="s">
        <v>649</v>
      </c>
      <c r="VT2" s="260" t="s">
        <v>650</v>
      </c>
      <c r="VU2" s="260" t="s">
        <v>651</v>
      </c>
      <c r="VV2" s="260" t="s">
        <v>652</v>
      </c>
      <c r="VW2" s="260" t="s">
        <v>653</v>
      </c>
      <c r="VX2" s="260" t="s">
        <v>654</v>
      </c>
      <c r="VY2" s="260" t="s">
        <v>655</v>
      </c>
      <c r="VZ2" s="260" t="s">
        <v>656</v>
      </c>
      <c r="WA2" s="260" t="s">
        <v>657</v>
      </c>
      <c r="WB2" s="260" t="s">
        <v>658</v>
      </c>
      <c r="WC2" s="260" t="s">
        <v>659</v>
      </c>
      <c r="WD2" s="260" t="s">
        <v>660</v>
      </c>
      <c r="WE2" s="260" t="s">
        <v>661</v>
      </c>
      <c r="WF2" s="260" t="s">
        <v>662</v>
      </c>
      <c r="WG2" s="260" t="s">
        <v>663</v>
      </c>
      <c r="WH2" s="260" t="s">
        <v>664</v>
      </c>
      <c r="WI2" s="260" t="s">
        <v>665</v>
      </c>
      <c r="WJ2" s="260" t="s">
        <v>666</v>
      </c>
      <c r="WK2" s="260" t="s">
        <v>667</v>
      </c>
      <c r="WL2" s="260" t="s">
        <v>668</v>
      </c>
      <c r="WM2" s="260" t="s">
        <v>669</v>
      </c>
      <c r="WN2" s="260" t="s">
        <v>670</v>
      </c>
      <c r="WO2" s="260" t="s">
        <v>671</v>
      </c>
      <c r="WP2" s="260" t="s">
        <v>672</v>
      </c>
      <c r="WQ2" s="260" t="s">
        <v>673</v>
      </c>
      <c r="WR2" s="260" t="s">
        <v>674</v>
      </c>
      <c r="WS2" s="260" t="s">
        <v>675</v>
      </c>
      <c r="WT2" s="260" t="s">
        <v>676</v>
      </c>
      <c r="WU2" s="260" t="s">
        <v>677</v>
      </c>
      <c r="WV2" s="260" t="s">
        <v>678</v>
      </c>
      <c r="WW2" s="260" t="s">
        <v>679</v>
      </c>
      <c r="WX2" s="260" t="s">
        <v>680</v>
      </c>
      <c r="WY2" s="260" t="s">
        <v>681</v>
      </c>
      <c r="WZ2" s="260" t="s">
        <v>682</v>
      </c>
      <c r="XA2" s="260" t="s">
        <v>683</v>
      </c>
      <c r="XB2" s="260" t="s">
        <v>684</v>
      </c>
      <c r="XC2" s="260" t="s">
        <v>685</v>
      </c>
      <c r="XD2" s="260" t="s">
        <v>686</v>
      </c>
      <c r="XE2" s="260" t="s">
        <v>687</v>
      </c>
      <c r="XF2" s="260" t="s">
        <v>688</v>
      </c>
      <c r="XG2" s="260" t="s">
        <v>689</v>
      </c>
      <c r="XH2" s="260" t="s">
        <v>690</v>
      </c>
      <c r="XI2" s="260" t="s">
        <v>691</v>
      </c>
      <c r="XJ2" s="260" t="s">
        <v>692</v>
      </c>
      <c r="XK2" s="260" t="s">
        <v>693</v>
      </c>
      <c r="XL2" s="260" t="s">
        <v>694</v>
      </c>
      <c r="XM2" s="260" t="s">
        <v>695</v>
      </c>
      <c r="XN2" s="260" t="s">
        <v>696</v>
      </c>
      <c r="XO2" s="260" t="s">
        <v>697</v>
      </c>
      <c r="XP2" s="260" t="s">
        <v>698</v>
      </c>
      <c r="XQ2" s="260" t="s">
        <v>699</v>
      </c>
      <c r="XR2" s="260" t="s">
        <v>700</v>
      </c>
      <c r="XS2" s="260" t="s">
        <v>701</v>
      </c>
      <c r="XT2" s="260" t="s">
        <v>702</v>
      </c>
      <c r="XU2" s="260" t="s">
        <v>703</v>
      </c>
      <c r="XV2" s="260" t="s">
        <v>704</v>
      </c>
      <c r="XW2" s="260" t="s">
        <v>705</v>
      </c>
      <c r="XX2" s="260" t="s">
        <v>706</v>
      </c>
      <c r="XY2" s="260" t="s">
        <v>707</v>
      </c>
      <c r="XZ2" s="260" t="s">
        <v>708</v>
      </c>
      <c r="YA2" s="260" t="s">
        <v>709</v>
      </c>
      <c r="YB2" s="260" t="s">
        <v>710</v>
      </c>
      <c r="YC2" s="260" t="s">
        <v>711</v>
      </c>
      <c r="YD2" s="260" t="s">
        <v>712</v>
      </c>
      <c r="YE2" s="260" t="s">
        <v>713</v>
      </c>
      <c r="YF2" s="260" t="s">
        <v>714</v>
      </c>
      <c r="YG2" s="260" t="s">
        <v>715</v>
      </c>
      <c r="YH2" s="260" t="s">
        <v>716</v>
      </c>
      <c r="YI2" s="260" t="s">
        <v>717</v>
      </c>
      <c r="YJ2" s="260" t="s">
        <v>718</v>
      </c>
      <c r="YK2" s="260" t="s">
        <v>719</v>
      </c>
      <c r="YL2" s="260" t="s">
        <v>720</v>
      </c>
      <c r="YM2" s="260" t="s">
        <v>721</v>
      </c>
      <c r="YN2" s="260" t="s">
        <v>722</v>
      </c>
      <c r="YO2" s="260" t="s">
        <v>723</v>
      </c>
      <c r="YP2" s="260" t="s">
        <v>724</v>
      </c>
      <c r="YQ2" s="260" t="s">
        <v>725</v>
      </c>
      <c r="YR2" s="260" t="s">
        <v>726</v>
      </c>
      <c r="YS2" s="260" t="s">
        <v>727</v>
      </c>
      <c r="YT2" s="260" t="s">
        <v>728</v>
      </c>
      <c r="YU2" s="260" t="s">
        <v>729</v>
      </c>
      <c r="YV2" s="260" t="s">
        <v>730</v>
      </c>
      <c r="YW2" s="260" t="s">
        <v>731</v>
      </c>
      <c r="YX2" s="260" t="s">
        <v>732</v>
      </c>
      <c r="YY2" s="260" t="s">
        <v>733</v>
      </c>
      <c r="YZ2" s="260" t="s">
        <v>734</v>
      </c>
      <c r="ZA2" s="260" t="s">
        <v>735</v>
      </c>
      <c r="ZB2" s="260" t="s">
        <v>736</v>
      </c>
      <c r="ZC2" s="260" t="s">
        <v>737</v>
      </c>
      <c r="ZD2" s="260" t="s">
        <v>738</v>
      </c>
      <c r="ZE2" s="260" t="s">
        <v>739</v>
      </c>
      <c r="ZF2" s="260" t="s">
        <v>740</v>
      </c>
      <c r="ZG2" s="260" t="s">
        <v>741</v>
      </c>
      <c r="ZH2" s="260" t="s">
        <v>742</v>
      </c>
      <c r="ZI2" s="260" t="s">
        <v>743</v>
      </c>
      <c r="ZJ2" s="260" t="s">
        <v>744</v>
      </c>
      <c r="ZK2" s="260" t="s">
        <v>745</v>
      </c>
      <c r="ZL2" s="260" t="s">
        <v>746</v>
      </c>
      <c r="ZM2" s="260" t="s">
        <v>747</v>
      </c>
      <c r="ZN2" s="260" t="s">
        <v>748</v>
      </c>
      <c r="ZO2" s="260" t="s">
        <v>749</v>
      </c>
      <c r="ZP2" s="260" t="s">
        <v>750</v>
      </c>
      <c r="ZQ2" s="260" t="s">
        <v>751</v>
      </c>
      <c r="ZR2" s="260" t="s">
        <v>752</v>
      </c>
      <c r="ZS2" s="260" t="s">
        <v>753</v>
      </c>
      <c r="ZT2" s="260" t="s">
        <v>754</v>
      </c>
      <c r="ZU2" s="260" t="s">
        <v>755</v>
      </c>
      <c r="ZV2" s="260" t="s">
        <v>756</v>
      </c>
      <c r="ZW2" s="260" t="s">
        <v>757</v>
      </c>
      <c r="ZX2" s="260" t="s">
        <v>758</v>
      </c>
      <c r="ZY2" s="260" t="s">
        <v>759</v>
      </c>
      <c r="ZZ2" s="260" t="s">
        <v>760</v>
      </c>
      <c r="AAA2" s="260" t="s">
        <v>761</v>
      </c>
      <c r="AAB2" s="260" t="s">
        <v>762</v>
      </c>
      <c r="AAC2" s="260" t="s">
        <v>763</v>
      </c>
      <c r="AAD2" s="260" t="s">
        <v>764</v>
      </c>
      <c r="AAE2" s="260" t="s">
        <v>765</v>
      </c>
      <c r="AAF2" s="260" t="s">
        <v>766</v>
      </c>
      <c r="AAG2" s="260" t="s">
        <v>767</v>
      </c>
      <c r="AAH2" s="260" t="s">
        <v>768</v>
      </c>
      <c r="AAI2" s="260" t="s">
        <v>769</v>
      </c>
      <c r="AAJ2" s="260" t="s">
        <v>770</v>
      </c>
      <c r="AAK2" s="260" t="s">
        <v>771</v>
      </c>
      <c r="AAL2" s="260" t="s">
        <v>772</v>
      </c>
      <c r="AAM2" s="260" t="s">
        <v>773</v>
      </c>
      <c r="AAN2" s="260" t="s">
        <v>774</v>
      </c>
      <c r="AAO2" s="260" t="s">
        <v>775</v>
      </c>
      <c r="AAP2" s="260" t="s">
        <v>776</v>
      </c>
      <c r="AAQ2" s="260" t="s">
        <v>777</v>
      </c>
      <c r="AAR2" s="260" t="s">
        <v>778</v>
      </c>
      <c r="AAS2" s="260" t="s">
        <v>779</v>
      </c>
      <c r="AAT2" s="260" t="s">
        <v>780</v>
      </c>
      <c r="AAU2" s="260" t="s">
        <v>781</v>
      </c>
      <c r="AAV2" s="260" t="s">
        <v>782</v>
      </c>
      <c r="AAW2" s="260" t="s">
        <v>783</v>
      </c>
      <c r="AAX2" s="260" t="s">
        <v>784</v>
      </c>
      <c r="AAY2" s="260" t="s">
        <v>785</v>
      </c>
      <c r="AAZ2" s="260" t="s">
        <v>786</v>
      </c>
      <c r="ABA2" s="260" t="s">
        <v>787</v>
      </c>
      <c r="ABB2" s="261" t="s">
        <v>788</v>
      </c>
      <c r="ABC2" s="261" t="s">
        <v>2077</v>
      </c>
      <c r="ABD2" s="261" t="s">
        <v>789</v>
      </c>
      <c r="ABE2" s="261" t="s">
        <v>790</v>
      </c>
    </row>
    <row r="3" spans="1:733" x14ac:dyDescent="0.45">
      <c r="A3" s="261" t="s">
        <v>2259</v>
      </c>
      <c r="B3" s="262">
        <v>45070.325238263889</v>
      </c>
      <c r="C3" s="262">
        <v>45072.329227013892</v>
      </c>
      <c r="D3" s="262">
        <v>45070</v>
      </c>
      <c r="E3" s="261" t="s">
        <v>2260</v>
      </c>
      <c r="F3" s="315">
        <v>45070</v>
      </c>
      <c r="G3" t="s">
        <v>874</v>
      </c>
      <c r="H3" t="s">
        <v>875</v>
      </c>
      <c r="I3" t="s">
        <v>875</v>
      </c>
      <c r="J3" t="s">
        <v>875</v>
      </c>
      <c r="K3" t="s">
        <v>793</v>
      </c>
      <c r="L3" s="261" t="s">
        <v>2261</v>
      </c>
      <c r="M3">
        <v>1</v>
      </c>
      <c r="N3">
        <v>1</v>
      </c>
      <c r="O3">
        <v>1</v>
      </c>
      <c r="P3">
        <v>1</v>
      </c>
      <c r="Q3">
        <v>1</v>
      </c>
      <c r="R3">
        <v>0</v>
      </c>
      <c r="S3">
        <v>0</v>
      </c>
      <c r="T3">
        <v>0</v>
      </c>
      <c r="U3">
        <v>0</v>
      </c>
      <c r="V3">
        <v>0</v>
      </c>
      <c r="W3">
        <v>1</v>
      </c>
      <c r="X3">
        <v>0</v>
      </c>
      <c r="Y3">
        <v>0</v>
      </c>
      <c r="Z3">
        <v>1</v>
      </c>
      <c r="AA3">
        <v>1</v>
      </c>
      <c r="AB3">
        <v>0</v>
      </c>
      <c r="AC3">
        <v>1</v>
      </c>
      <c r="AD3">
        <v>1</v>
      </c>
      <c r="AE3">
        <v>1</v>
      </c>
      <c r="AF3">
        <v>1</v>
      </c>
      <c r="AG3">
        <v>0</v>
      </c>
      <c r="AH3">
        <v>0</v>
      </c>
      <c r="AI3">
        <v>0</v>
      </c>
      <c r="AJ3" t="s">
        <v>794</v>
      </c>
      <c r="AK3"/>
      <c r="AL3">
        <v>1000</v>
      </c>
      <c r="AM3">
        <v>1000</v>
      </c>
      <c r="AN3"/>
      <c r="AO3"/>
      <c r="AP3"/>
      <c r="AQ3"/>
      <c r="AR3"/>
      <c r="AS3" t="s">
        <v>795</v>
      </c>
      <c r="AT3" t="s">
        <v>796</v>
      </c>
      <c r="AU3"/>
      <c r="AV3" t="s">
        <v>797</v>
      </c>
      <c r="AW3"/>
      <c r="AX3"/>
      <c r="AY3"/>
      <c r="AZ3"/>
      <c r="BA3"/>
      <c r="BB3"/>
      <c r="BC3"/>
      <c r="BD3"/>
      <c r="BE3"/>
      <c r="BF3"/>
      <c r="BG3"/>
      <c r="BH3"/>
      <c r="BI3"/>
      <c r="BJ3"/>
      <c r="BK3"/>
      <c r="BL3"/>
      <c r="BM3"/>
      <c r="BN3"/>
      <c r="BO3" t="s">
        <v>794</v>
      </c>
      <c r="BP3"/>
      <c r="BQ3">
        <v>1500</v>
      </c>
      <c r="BR3">
        <v>1500</v>
      </c>
      <c r="BS3"/>
      <c r="BT3"/>
      <c r="BU3"/>
      <c r="BV3"/>
      <c r="BW3"/>
      <c r="BX3" t="s">
        <v>795</v>
      </c>
      <c r="BY3" t="s">
        <v>796</v>
      </c>
      <c r="BZ3"/>
      <c r="CA3" t="s">
        <v>797</v>
      </c>
      <c r="CB3"/>
      <c r="CC3"/>
      <c r="CD3"/>
      <c r="CE3"/>
      <c r="CF3"/>
      <c r="CG3"/>
      <c r="CH3"/>
      <c r="CI3"/>
      <c r="CJ3"/>
      <c r="CK3"/>
      <c r="CL3"/>
      <c r="CM3"/>
      <c r="CN3"/>
      <c r="CO3"/>
      <c r="CP3"/>
      <c r="CQ3"/>
      <c r="CR3"/>
      <c r="CS3"/>
      <c r="CT3" t="s">
        <v>794</v>
      </c>
      <c r="CU3"/>
      <c r="CV3">
        <v>3000</v>
      </c>
      <c r="CW3">
        <v>3000</v>
      </c>
      <c r="CX3"/>
      <c r="CY3"/>
      <c r="CZ3"/>
      <c r="DA3"/>
      <c r="DB3"/>
      <c r="DC3" t="s">
        <v>795</v>
      </c>
      <c r="DD3" t="s">
        <v>796</v>
      </c>
      <c r="DE3"/>
      <c r="DF3" t="s">
        <v>797</v>
      </c>
      <c r="DG3"/>
      <c r="DH3"/>
      <c r="DI3"/>
      <c r="DJ3"/>
      <c r="DK3"/>
      <c r="DL3"/>
      <c r="DM3"/>
      <c r="DN3"/>
      <c r="DO3"/>
      <c r="DP3"/>
      <c r="DQ3"/>
      <c r="DR3"/>
      <c r="DS3"/>
      <c r="DT3"/>
      <c r="DU3"/>
      <c r="DV3"/>
      <c r="DW3"/>
      <c r="DX3"/>
      <c r="DY3" t="s">
        <v>794</v>
      </c>
      <c r="DZ3"/>
      <c r="EA3">
        <v>4500</v>
      </c>
      <c r="EB3">
        <v>4500</v>
      </c>
      <c r="EC3"/>
      <c r="ED3"/>
      <c r="EE3"/>
      <c r="EF3"/>
      <c r="EG3"/>
      <c r="EH3" t="s">
        <v>795</v>
      </c>
      <c r="EI3" t="s">
        <v>796</v>
      </c>
      <c r="EJ3"/>
      <c r="EK3" t="s">
        <v>797</v>
      </c>
      <c r="EL3"/>
      <c r="EM3"/>
      <c r="EN3"/>
      <c r="EO3"/>
      <c r="EP3"/>
      <c r="EQ3"/>
      <c r="ER3"/>
      <c r="ES3"/>
      <c r="ET3"/>
      <c r="EU3"/>
      <c r="EV3"/>
      <c r="EW3"/>
      <c r="EX3"/>
      <c r="EY3"/>
      <c r="EZ3"/>
      <c r="FA3"/>
      <c r="FB3"/>
      <c r="FC3"/>
      <c r="FD3" t="s">
        <v>794</v>
      </c>
      <c r="FE3"/>
      <c r="FF3">
        <v>3000</v>
      </c>
      <c r="FG3">
        <v>3000</v>
      </c>
      <c r="FH3"/>
      <c r="FI3"/>
      <c r="FJ3"/>
      <c r="FK3"/>
      <c r="FL3"/>
      <c r="FM3" t="s">
        <v>795</v>
      </c>
      <c r="FN3" t="s">
        <v>796</v>
      </c>
      <c r="FO3"/>
      <c r="FP3" t="s">
        <v>797</v>
      </c>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t="s">
        <v>799</v>
      </c>
      <c r="MG3"/>
      <c r="MH3">
        <v>200</v>
      </c>
      <c r="MI3">
        <v>200</v>
      </c>
      <c r="MJ3"/>
      <c r="MK3"/>
      <c r="ML3"/>
      <c r="MM3"/>
      <c r="MN3"/>
      <c r="MO3" t="s">
        <v>795</v>
      </c>
      <c r="MP3" t="s">
        <v>796</v>
      </c>
      <c r="MQ3"/>
      <c r="MR3" t="s">
        <v>797</v>
      </c>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t="s">
        <v>794</v>
      </c>
      <c r="RA3"/>
      <c r="RB3">
        <v>1750</v>
      </c>
      <c r="RC3">
        <v>1750</v>
      </c>
      <c r="RD3"/>
      <c r="RE3"/>
      <c r="RF3"/>
      <c r="RG3"/>
      <c r="RH3"/>
      <c r="RI3" t="s">
        <v>795</v>
      </c>
      <c r="RJ3" t="s">
        <v>796</v>
      </c>
      <c r="RK3"/>
      <c r="RL3" t="s">
        <v>797</v>
      </c>
      <c r="RM3"/>
      <c r="RN3"/>
      <c r="RO3"/>
      <c r="RP3"/>
      <c r="RQ3"/>
      <c r="RR3"/>
      <c r="RS3"/>
      <c r="RT3"/>
      <c r="RU3"/>
      <c r="RV3"/>
      <c r="RW3"/>
      <c r="RX3"/>
      <c r="RY3"/>
      <c r="RZ3"/>
      <c r="SA3"/>
      <c r="SB3"/>
      <c r="SC3"/>
      <c r="SD3"/>
      <c r="SE3" t="s">
        <v>799</v>
      </c>
      <c r="SF3"/>
      <c r="SG3">
        <v>250</v>
      </c>
      <c r="SH3">
        <v>250</v>
      </c>
      <c r="SI3"/>
      <c r="SJ3"/>
      <c r="SK3"/>
      <c r="SL3"/>
      <c r="SM3"/>
      <c r="SN3" t="s">
        <v>795</v>
      </c>
      <c r="SO3" t="s">
        <v>796</v>
      </c>
      <c r="SP3"/>
      <c r="SQ3" t="s">
        <v>797</v>
      </c>
      <c r="SR3"/>
      <c r="SS3"/>
      <c r="ST3"/>
      <c r="SU3"/>
      <c r="SV3"/>
      <c r="SW3"/>
      <c r="SX3"/>
      <c r="SY3"/>
      <c r="SZ3"/>
      <c r="TA3"/>
      <c r="TB3"/>
      <c r="TC3"/>
      <c r="TD3"/>
      <c r="TE3"/>
      <c r="TF3"/>
      <c r="TG3"/>
      <c r="TH3"/>
      <c r="TI3"/>
      <c r="TJ3" t="s">
        <v>799</v>
      </c>
      <c r="TK3"/>
      <c r="TL3">
        <v>100</v>
      </c>
      <c r="TM3">
        <v>100</v>
      </c>
      <c r="TN3"/>
      <c r="TO3"/>
      <c r="TP3"/>
      <c r="TQ3"/>
      <c r="TR3"/>
      <c r="TS3" t="s">
        <v>795</v>
      </c>
      <c r="TT3" t="s">
        <v>796</v>
      </c>
      <c r="TU3"/>
      <c r="TV3" t="s">
        <v>797</v>
      </c>
      <c r="TW3"/>
      <c r="TX3"/>
      <c r="TY3"/>
      <c r="TZ3"/>
      <c r="UA3"/>
      <c r="UB3"/>
      <c r="UC3"/>
      <c r="UD3"/>
      <c r="UE3"/>
      <c r="UF3"/>
      <c r="UG3"/>
      <c r="UH3"/>
      <c r="UI3"/>
      <c r="UJ3"/>
      <c r="UK3"/>
      <c r="UL3"/>
      <c r="UM3"/>
      <c r="UN3"/>
      <c r="UO3" t="s">
        <v>794</v>
      </c>
      <c r="UP3"/>
      <c r="UQ3">
        <v>250</v>
      </c>
      <c r="UR3">
        <v>250</v>
      </c>
      <c r="US3"/>
      <c r="UT3"/>
      <c r="UU3"/>
      <c r="UV3"/>
      <c r="UW3"/>
      <c r="UX3" t="s">
        <v>795</v>
      </c>
      <c r="UY3" t="s">
        <v>796</v>
      </c>
      <c r="UZ3"/>
      <c r="VA3" t="s">
        <v>797</v>
      </c>
      <c r="VB3"/>
      <c r="VC3"/>
      <c r="VD3"/>
      <c r="VE3"/>
      <c r="VF3"/>
      <c r="VG3"/>
      <c r="VH3"/>
      <c r="VI3"/>
      <c r="VJ3"/>
      <c r="VK3"/>
      <c r="VL3"/>
      <c r="VM3"/>
      <c r="VN3"/>
      <c r="VO3"/>
      <c r="VP3"/>
      <c r="VQ3"/>
      <c r="VR3"/>
      <c r="VS3"/>
      <c r="VT3" t="s">
        <v>794</v>
      </c>
      <c r="VU3"/>
      <c r="VV3">
        <v>1000</v>
      </c>
      <c r="VW3">
        <v>1000</v>
      </c>
      <c r="VX3"/>
      <c r="VY3"/>
      <c r="VZ3"/>
      <c r="WA3"/>
      <c r="WB3"/>
      <c r="WC3" t="s">
        <v>795</v>
      </c>
      <c r="WD3" t="s">
        <v>796</v>
      </c>
      <c r="WE3"/>
      <c r="WF3" t="s">
        <v>797</v>
      </c>
      <c r="WG3"/>
      <c r="WH3"/>
      <c r="WI3"/>
      <c r="WJ3"/>
      <c r="WK3"/>
      <c r="WL3"/>
      <c r="WM3"/>
      <c r="WN3"/>
      <c r="WO3"/>
      <c r="WP3"/>
      <c r="WQ3"/>
      <c r="WR3"/>
      <c r="WS3"/>
      <c r="WT3"/>
      <c r="WU3"/>
      <c r="WV3"/>
      <c r="WW3"/>
      <c r="WX3"/>
      <c r="WY3" t="s">
        <v>794</v>
      </c>
      <c r="WZ3"/>
      <c r="XA3">
        <v>2500</v>
      </c>
      <c r="XB3">
        <v>2500</v>
      </c>
      <c r="XC3"/>
      <c r="XD3"/>
      <c r="XE3"/>
      <c r="XF3"/>
      <c r="XG3"/>
      <c r="XH3" t="s">
        <v>795</v>
      </c>
      <c r="XI3" t="s">
        <v>796</v>
      </c>
      <c r="XJ3"/>
      <c r="XK3" t="s">
        <v>797</v>
      </c>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t="s">
        <v>2262</v>
      </c>
      <c r="AAW3">
        <v>431625898</v>
      </c>
      <c r="AAX3" s="315">
        <v>45072.329872685194</v>
      </c>
      <c r="AAY3"/>
      <c r="AAZ3"/>
      <c r="ABA3" t="s">
        <v>2081</v>
      </c>
      <c r="ABB3"/>
      <c r="ABC3" t="s">
        <v>2263</v>
      </c>
      <c r="ABD3"/>
      <c r="ABE3">
        <v>2</v>
      </c>
    </row>
    <row r="4" spans="1:733" x14ac:dyDescent="0.45">
      <c r="A4" s="261" t="s">
        <v>2264</v>
      </c>
      <c r="B4" s="262">
        <v>45070.339753854169</v>
      </c>
      <c r="C4" s="262">
        <v>45070.342411597223</v>
      </c>
      <c r="D4" s="262">
        <v>45070</v>
      </c>
      <c r="E4" s="261" t="s">
        <v>2260</v>
      </c>
      <c r="F4" s="315">
        <v>45070</v>
      </c>
      <c r="G4" t="s">
        <v>874</v>
      </c>
      <c r="H4" t="s">
        <v>875</v>
      </c>
      <c r="I4" t="s">
        <v>875</v>
      </c>
      <c r="J4" t="s">
        <v>875</v>
      </c>
      <c r="K4" t="s">
        <v>793</v>
      </c>
      <c r="L4" s="261" t="s">
        <v>834</v>
      </c>
      <c r="M4">
        <v>0</v>
      </c>
      <c r="N4">
        <v>0</v>
      </c>
      <c r="O4">
        <v>0</v>
      </c>
      <c r="P4">
        <v>0</v>
      </c>
      <c r="Q4">
        <v>0</v>
      </c>
      <c r="R4">
        <v>0</v>
      </c>
      <c r="S4">
        <v>0</v>
      </c>
      <c r="T4">
        <v>0</v>
      </c>
      <c r="U4">
        <v>0</v>
      </c>
      <c r="V4">
        <v>0</v>
      </c>
      <c r="W4">
        <v>0</v>
      </c>
      <c r="X4">
        <v>0</v>
      </c>
      <c r="Y4">
        <v>0</v>
      </c>
      <c r="Z4">
        <v>0</v>
      </c>
      <c r="AA4">
        <v>0</v>
      </c>
      <c r="AB4">
        <v>0</v>
      </c>
      <c r="AC4">
        <v>0</v>
      </c>
      <c r="AD4">
        <v>0</v>
      </c>
      <c r="AE4">
        <v>0</v>
      </c>
      <c r="AF4">
        <v>0</v>
      </c>
      <c r="AG4">
        <v>0</v>
      </c>
      <c r="AH4">
        <v>1</v>
      </c>
      <c r="AI4">
        <v>0</v>
      </c>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t="s">
        <v>794</v>
      </c>
      <c r="ZH4"/>
      <c r="ZI4">
        <v>1200</v>
      </c>
      <c r="ZJ4">
        <v>1200</v>
      </c>
      <c r="ZK4"/>
      <c r="ZL4"/>
      <c r="ZM4"/>
      <c r="ZN4"/>
      <c r="ZO4"/>
      <c r="ZP4" t="s">
        <v>795</v>
      </c>
      <c r="ZQ4" t="s">
        <v>856</v>
      </c>
      <c r="ZR4"/>
      <c r="ZS4" t="s">
        <v>794</v>
      </c>
      <c r="ZT4" t="s">
        <v>2265</v>
      </c>
      <c r="ZU4">
        <v>0</v>
      </c>
      <c r="ZV4">
        <v>0</v>
      </c>
      <c r="ZW4">
        <v>0</v>
      </c>
      <c r="ZX4">
        <v>0</v>
      </c>
      <c r="ZY4">
        <v>0</v>
      </c>
      <c r="ZZ4">
        <v>1</v>
      </c>
      <c r="AAA4">
        <v>0</v>
      </c>
      <c r="AAB4">
        <v>1</v>
      </c>
      <c r="AAC4">
        <v>0</v>
      </c>
      <c r="AAD4">
        <v>1</v>
      </c>
      <c r="AAE4">
        <v>0</v>
      </c>
      <c r="AAF4">
        <v>0</v>
      </c>
      <c r="AAG4">
        <v>0</v>
      </c>
      <c r="AAH4">
        <v>0</v>
      </c>
      <c r="AAI4">
        <v>0</v>
      </c>
      <c r="AAJ4"/>
      <c r="AAK4"/>
      <c r="AAL4"/>
      <c r="AAM4"/>
      <c r="AAN4"/>
      <c r="AAO4"/>
      <c r="AAP4"/>
      <c r="AAQ4"/>
      <c r="AAR4"/>
      <c r="AAS4"/>
      <c r="AAT4"/>
      <c r="AAU4"/>
      <c r="AAV4" t="s">
        <v>2090</v>
      </c>
      <c r="AAW4">
        <v>431625936</v>
      </c>
      <c r="AAX4" s="315">
        <v>45072.329930555563</v>
      </c>
      <c r="AAY4"/>
      <c r="AAZ4"/>
      <c r="ABA4" t="s">
        <v>2081</v>
      </c>
      <c r="ABB4"/>
      <c r="ABC4" t="s">
        <v>2263</v>
      </c>
      <c r="ABD4"/>
      <c r="ABE4">
        <v>3</v>
      </c>
    </row>
    <row r="5" spans="1:733" x14ac:dyDescent="0.45">
      <c r="A5" s="261" t="s">
        <v>2266</v>
      </c>
      <c r="B5" s="262">
        <v>45070.356373541668</v>
      </c>
      <c r="C5" s="262">
        <v>45070.371145671292</v>
      </c>
      <c r="D5" s="262">
        <v>45070</v>
      </c>
      <c r="E5" s="261" t="s">
        <v>2260</v>
      </c>
      <c r="F5" s="315">
        <v>45070</v>
      </c>
      <c r="G5" t="s">
        <v>874</v>
      </c>
      <c r="H5" t="s">
        <v>875</v>
      </c>
      <c r="I5" t="s">
        <v>875</v>
      </c>
      <c r="J5" t="s">
        <v>875</v>
      </c>
      <c r="K5" t="s">
        <v>793</v>
      </c>
      <c r="L5" s="261" t="s">
        <v>2267</v>
      </c>
      <c r="M5">
        <v>1</v>
      </c>
      <c r="N5">
        <v>1</v>
      </c>
      <c r="O5">
        <v>1</v>
      </c>
      <c r="P5">
        <v>1</v>
      </c>
      <c r="Q5">
        <v>1</v>
      </c>
      <c r="R5">
        <v>0</v>
      </c>
      <c r="S5">
        <v>0</v>
      </c>
      <c r="T5">
        <v>1</v>
      </c>
      <c r="U5">
        <v>0</v>
      </c>
      <c r="V5">
        <v>0</v>
      </c>
      <c r="W5">
        <v>1</v>
      </c>
      <c r="X5">
        <v>0</v>
      </c>
      <c r="Y5">
        <v>0</v>
      </c>
      <c r="Z5">
        <v>1</v>
      </c>
      <c r="AA5">
        <v>1</v>
      </c>
      <c r="AB5">
        <v>0</v>
      </c>
      <c r="AC5">
        <v>1</v>
      </c>
      <c r="AD5">
        <v>1</v>
      </c>
      <c r="AE5">
        <v>1</v>
      </c>
      <c r="AF5">
        <v>1</v>
      </c>
      <c r="AG5">
        <v>0</v>
      </c>
      <c r="AH5">
        <v>0</v>
      </c>
      <c r="AI5">
        <v>0</v>
      </c>
      <c r="AJ5" t="s">
        <v>794</v>
      </c>
      <c r="AK5"/>
      <c r="AL5">
        <v>1000</v>
      </c>
      <c r="AM5">
        <v>1000</v>
      </c>
      <c r="AN5"/>
      <c r="AO5"/>
      <c r="AP5"/>
      <c r="AQ5"/>
      <c r="AR5"/>
      <c r="AS5" t="s">
        <v>795</v>
      </c>
      <c r="AT5" t="s">
        <v>796</v>
      </c>
      <c r="AU5"/>
      <c r="AV5" t="s">
        <v>797</v>
      </c>
      <c r="AW5"/>
      <c r="AX5"/>
      <c r="AY5"/>
      <c r="AZ5"/>
      <c r="BA5"/>
      <c r="BB5"/>
      <c r="BC5"/>
      <c r="BD5"/>
      <c r="BE5"/>
      <c r="BF5"/>
      <c r="BG5"/>
      <c r="BH5"/>
      <c r="BI5"/>
      <c r="BJ5"/>
      <c r="BK5"/>
      <c r="BL5"/>
      <c r="BM5"/>
      <c r="BN5"/>
      <c r="BO5" t="s">
        <v>794</v>
      </c>
      <c r="BP5"/>
      <c r="BQ5">
        <v>1500</v>
      </c>
      <c r="BR5">
        <v>1500</v>
      </c>
      <c r="BS5"/>
      <c r="BT5"/>
      <c r="BU5"/>
      <c r="BV5"/>
      <c r="BW5"/>
      <c r="BX5" t="s">
        <v>795</v>
      </c>
      <c r="BY5" t="s">
        <v>796</v>
      </c>
      <c r="BZ5"/>
      <c r="CA5" t="s">
        <v>797</v>
      </c>
      <c r="CB5"/>
      <c r="CC5"/>
      <c r="CD5"/>
      <c r="CE5"/>
      <c r="CF5"/>
      <c r="CG5"/>
      <c r="CH5"/>
      <c r="CI5"/>
      <c r="CJ5"/>
      <c r="CK5"/>
      <c r="CL5"/>
      <c r="CM5"/>
      <c r="CN5"/>
      <c r="CO5"/>
      <c r="CP5"/>
      <c r="CQ5"/>
      <c r="CR5"/>
      <c r="CS5"/>
      <c r="CT5" t="s">
        <v>794</v>
      </c>
      <c r="CU5"/>
      <c r="CV5">
        <v>3000</v>
      </c>
      <c r="CW5">
        <v>3000</v>
      </c>
      <c r="CX5"/>
      <c r="CY5"/>
      <c r="CZ5"/>
      <c r="DA5"/>
      <c r="DB5"/>
      <c r="DC5" t="s">
        <v>795</v>
      </c>
      <c r="DD5" t="s">
        <v>796</v>
      </c>
      <c r="DE5"/>
      <c r="DF5" t="s">
        <v>797</v>
      </c>
      <c r="DG5"/>
      <c r="DH5"/>
      <c r="DI5"/>
      <c r="DJ5"/>
      <c r="DK5"/>
      <c r="DL5"/>
      <c r="DM5"/>
      <c r="DN5"/>
      <c r="DO5"/>
      <c r="DP5"/>
      <c r="DQ5"/>
      <c r="DR5"/>
      <c r="DS5"/>
      <c r="DT5"/>
      <c r="DU5"/>
      <c r="DV5"/>
      <c r="DW5"/>
      <c r="DX5"/>
      <c r="DY5" t="s">
        <v>794</v>
      </c>
      <c r="DZ5"/>
      <c r="EA5">
        <v>4500</v>
      </c>
      <c r="EB5">
        <v>4500</v>
      </c>
      <c r="EC5"/>
      <c r="ED5"/>
      <c r="EE5"/>
      <c r="EF5"/>
      <c r="EG5"/>
      <c r="EH5" t="s">
        <v>795</v>
      </c>
      <c r="EI5" t="s">
        <v>796</v>
      </c>
      <c r="EJ5"/>
      <c r="EK5" t="s">
        <v>797</v>
      </c>
      <c r="EL5"/>
      <c r="EM5"/>
      <c r="EN5"/>
      <c r="EO5"/>
      <c r="EP5"/>
      <c r="EQ5"/>
      <c r="ER5"/>
      <c r="ES5"/>
      <c r="ET5"/>
      <c r="EU5"/>
      <c r="EV5"/>
      <c r="EW5"/>
      <c r="EX5"/>
      <c r="EY5"/>
      <c r="EZ5"/>
      <c r="FA5"/>
      <c r="FB5"/>
      <c r="FC5"/>
      <c r="FD5" t="s">
        <v>794</v>
      </c>
      <c r="FE5"/>
      <c r="FF5">
        <v>3000</v>
      </c>
      <c r="FG5">
        <v>3000</v>
      </c>
      <c r="FH5"/>
      <c r="FI5"/>
      <c r="FJ5"/>
      <c r="FK5"/>
      <c r="FL5"/>
      <c r="FM5" t="s">
        <v>801</v>
      </c>
      <c r="FN5"/>
      <c r="FO5" t="s">
        <v>830</v>
      </c>
      <c r="FP5" t="s">
        <v>797</v>
      </c>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t="s">
        <v>794</v>
      </c>
      <c r="IR5"/>
      <c r="IS5">
        <v>7500</v>
      </c>
      <c r="IT5">
        <v>7500</v>
      </c>
      <c r="IU5"/>
      <c r="IV5"/>
      <c r="IW5"/>
      <c r="IX5"/>
      <c r="IY5"/>
      <c r="IZ5" t="s">
        <v>795</v>
      </c>
      <c r="JA5" t="s">
        <v>796</v>
      </c>
      <c r="JB5"/>
      <c r="JC5" t="s">
        <v>794</v>
      </c>
      <c r="JD5" t="s">
        <v>2268</v>
      </c>
      <c r="JE5">
        <v>0</v>
      </c>
      <c r="JF5">
        <v>0</v>
      </c>
      <c r="JG5">
        <v>0</v>
      </c>
      <c r="JH5">
        <v>0</v>
      </c>
      <c r="JI5">
        <v>0</v>
      </c>
      <c r="JJ5">
        <v>0</v>
      </c>
      <c r="JK5">
        <v>0</v>
      </c>
      <c r="JL5">
        <v>1</v>
      </c>
      <c r="JM5">
        <v>0</v>
      </c>
      <c r="JN5">
        <v>1</v>
      </c>
      <c r="JO5">
        <v>0</v>
      </c>
      <c r="JP5">
        <v>0</v>
      </c>
      <c r="JQ5">
        <v>0</v>
      </c>
      <c r="JR5">
        <v>0</v>
      </c>
      <c r="JS5">
        <v>0</v>
      </c>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t="s">
        <v>799</v>
      </c>
      <c r="MG5"/>
      <c r="MH5">
        <v>200</v>
      </c>
      <c r="MI5">
        <v>200</v>
      </c>
      <c r="MJ5"/>
      <c r="MK5"/>
      <c r="ML5"/>
      <c r="MM5"/>
      <c r="MN5"/>
      <c r="MO5" t="s">
        <v>795</v>
      </c>
      <c r="MP5" t="s">
        <v>796</v>
      </c>
      <c r="MQ5"/>
      <c r="MR5" t="s">
        <v>797</v>
      </c>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t="s">
        <v>794</v>
      </c>
      <c r="RA5"/>
      <c r="RB5">
        <v>1500</v>
      </c>
      <c r="RC5">
        <v>1500</v>
      </c>
      <c r="RD5"/>
      <c r="RE5"/>
      <c r="RF5"/>
      <c r="RG5"/>
      <c r="RH5"/>
      <c r="RI5" t="s">
        <v>795</v>
      </c>
      <c r="RJ5" t="s">
        <v>796</v>
      </c>
      <c r="RK5"/>
      <c r="RL5" t="s">
        <v>797</v>
      </c>
      <c r="RM5"/>
      <c r="RN5"/>
      <c r="RO5"/>
      <c r="RP5"/>
      <c r="RQ5"/>
      <c r="RR5"/>
      <c r="RS5"/>
      <c r="RT5"/>
      <c r="RU5"/>
      <c r="RV5"/>
      <c r="RW5"/>
      <c r="RX5"/>
      <c r="RY5"/>
      <c r="RZ5"/>
      <c r="SA5"/>
      <c r="SB5"/>
      <c r="SC5"/>
      <c r="SD5"/>
      <c r="SE5" t="s">
        <v>799</v>
      </c>
      <c r="SF5"/>
      <c r="SG5">
        <v>250</v>
      </c>
      <c r="SH5">
        <v>250</v>
      </c>
      <c r="SI5"/>
      <c r="SJ5"/>
      <c r="SK5"/>
      <c r="SL5"/>
      <c r="SM5"/>
      <c r="SN5" t="s">
        <v>795</v>
      </c>
      <c r="SO5" t="s">
        <v>796</v>
      </c>
      <c r="SP5"/>
      <c r="SQ5" t="s">
        <v>797</v>
      </c>
      <c r="SR5"/>
      <c r="SS5"/>
      <c r="ST5"/>
      <c r="SU5"/>
      <c r="SV5"/>
      <c r="SW5"/>
      <c r="SX5"/>
      <c r="SY5"/>
      <c r="SZ5"/>
      <c r="TA5"/>
      <c r="TB5"/>
      <c r="TC5"/>
      <c r="TD5"/>
      <c r="TE5"/>
      <c r="TF5"/>
      <c r="TG5"/>
      <c r="TH5"/>
      <c r="TI5"/>
      <c r="TJ5" t="s">
        <v>799</v>
      </c>
      <c r="TK5"/>
      <c r="TL5">
        <v>100</v>
      </c>
      <c r="TM5">
        <v>100</v>
      </c>
      <c r="TN5"/>
      <c r="TO5"/>
      <c r="TP5"/>
      <c r="TQ5"/>
      <c r="TR5"/>
      <c r="TS5" t="s">
        <v>795</v>
      </c>
      <c r="TT5" t="s">
        <v>796</v>
      </c>
      <c r="TU5"/>
      <c r="TV5" t="s">
        <v>797</v>
      </c>
      <c r="TW5"/>
      <c r="TX5"/>
      <c r="TY5"/>
      <c r="TZ5"/>
      <c r="UA5"/>
      <c r="UB5"/>
      <c r="UC5"/>
      <c r="UD5"/>
      <c r="UE5"/>
      <c r="UF5"/>
      <c r="UG5"/>
      <c r="UH5"/>
      <c r="UI5"/>
      <c r="UJ5"/>
      <c r="UK5"/>
      <c r="UL5"/>
      <c r="UM5"/>
      <c r="UN5"/>
      <c r="UO5" t="s">
        <v>794</v>
      </c>
      <c r="UP5"/>
      <c r="UQ5">
        <v>250</v>
      </c>
      <c r="UR5">
        <v>250</v>
      </c>
      <c r="US5"/>
      <c r="UT5"/>
      <c r="UU5"/>
      <c r="UV5"/>
      <c r="UW5"/>
      <c r="UX5" t="s">
        <v>795</v>
      </c>
      <c r="UY5" t="s">
        <v>796</v>
      </c>
      <c r="UZ5"/>
      <c r="VA5" t="s">
        <v>797</v>
      </c>
      <c r="VB5"/>
      <c r="VC5"/>
      <c r="VD5"/>
      <c r="VE5"/>
      <c r="VF5"/>
      <c r="VG5"/>
      <c r="VH5"/>
      <c r="VI5"/>
      <c r="VJ5"/>
      <c r="VK5"/>
      <c r="VL5"/>
      <c r="VM5"/>
      <c r="VN5"/>
      <c r="VO5"/>
      <c r="VP5"/>
      <c r="VQ5"/>
      <c r="VR5"/>
      <c r="VS5"/>
      <c r="VT5" t="s">
        <v>794</v>
      </c>
      <c r="VU5"/>
      <c r="VV5">
        <v>1000</v>
      </c>
      <c r="VW5">
        <v>1000</v>
      </c>
      <c r="VX5"/>
      <c r="VY5"/>
      <c r="VZ5"/>
      <c r="WA5"/>
      <c r="WB5"/>
      <c r="WC5" t="s">
        <v>801</v>
      </c>
      <c r="WD5"/>
      <c r="WE5" t="s">
        <v>830</v>
      </c>
      <c r="WF5" t="s">
        <v>797</v>
      </c>
      <c r="WG5"/>
      <c r="WH5"/>
      <c r="WI5"/>
      <c r="WJ5"/>
      <c r="WK5"/>
      <c r="WL5"/>
      <c r="WM5"/>
      <c r="WN5"/>
      <c r="WO5"/>
      <c r="WP5"/>
      <c r="WQ5"/>
      <c r="WR5"/>
      <c r="WS5"/>
      <c r="WT5"/>
      <c r="WU5"/>
      <c r="WV5"/>
      <c r="WW5"/>
      <c r="WX5"/>
      <c r="WY5" t="s">
        <v>794</v>
      </c>
      <c r="WZ5"/>
      <c r="XA5">
        <v>2500</v>
      </c>
      <c r="XB5">
        <v>2500</v>
      </c>
      <c r="XC5"/>
      <c r="XD5"/>
      <c r="XE5"/>
      <c r="XF5"/>
      <c r="XG5"/>
      <c r="XH5" t="s">
        <v>801</v>
      </c>
      <c r="XI5"/>
      <c r="XJ5" t="s">
        <v>830</v>
      </c>
      <c r="XK5" t="s">
        <v>797</v>
      </c>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t="s">
        <v>2090</v>
      </c>
      <c r="AAW5">
        <v>431630455</v>
      </c>
      <c r="AAX5" s="315">
        <v>45072.33729166667</v>
      </c>
      <c r="AAY5"/>
      <c r="AAZ5"/>
      <c r="ABA5" t="s">
        <v>2081</v>
      </c>
      <c r="ABB5"/>
      <c r="ABC5" t="s">
        <v>2263</v>
      </c>
      <c r="ABD5"/>
      <c r="ABE5">
        <v>4</v>
      </c>
    </row>
    <row r="6" spans="1:733" x14ac:dyDescent="0.45">
      <c r="A6" s="261" t="s">
        <v>2269</v>
      </c>
      <c r="B6" s="262">
        <v>45070.371504560193</v>
      </c>
      <c r="C6" s="262">
        <v>45070.384285462962</v>
      </c>
      <c r="D6" s="262">
        <v>45070</v>
      </c>
      <c r="E6" s="261" t="s">
        <v>2260</v>
      </c>
      <c r="F6" s="315">
        <v>45070</v>
      </c>
      <c r="G6" t="s">
        <v>874</v>
      </c>
      <c r="H6" t="s">
        <v>875</v>
      </c>
      <c r="I6" t="s">
        <v>875</v>
      </c>
      <c r="J6" t="s">
        <v>875</v>
      </c>
      <c r="K6" t="s">
        <v>793</v>
      </c>
      <c r="L6" s="261" t="s">
        <v>2261</v>
      </c>
      <c r="M6">
        <v>1</v>
      </c>
      <c r="N6">
        <v>1</v>
      </c>
      <c r="O6">
        <v>1</v>
      </c>
      <c r="P6">
        <v>1</v>
      </c>
      <c r="Q6">
        <v>1</v>
      </c>
      <c r="R6">
        <v>0</v>
      </c>
      <c r="S6">
        <v>0</v>
      </c>
      <c r="T6">
        <v>0</v>
      </c>
      <c r="U6">
        <v>0</v>
      </c>
      <c r="V6">
        <v>0</v>
      </c>
      <c r="W6">
        <v>1</v>
      </c>
      <c r="X6">
        <v>0</v>
      </c>
      <c r="Y6">
        <v>0</v>
      </c>
      <c r="Z6">
        <v>1</v>
      </c>
      <c r="AA6">
        <v>1</v>
      </c>
      <c r="AB6">
        <v>0</v>
      </c>
      <c r="AC6">
        <v>1</v>
      </c>
      <c r="AD6">
        <v>1</v>
      </c>
      <c r="AE6">
        <v>1</v>
      </c>
      <c r="AF6">
        <v>1</v>
      </c>
      <c r="AG6">
        <v>0</v>
      </c>
      <c r="AH6">
        <v>0</v>
      </c>
      <c r="AI6">
        <v>0</v>
      </c>
      <c r="AJ6" t="s">
        <v>794</v>
      </c>
      <c r="AK6"/>
      <c r="AL6">
        <v>1000</v>
      </c>
      <c r="AM6">
        <v>1000</v>
      </c>
      <c r="AN6"/>
      <c r="AO6"/>
      <c r="AP6"/>
      <c r="AQ6"/>
      <c r="AR6"/>
      <c r="AS6" t="s">
        <v>795</v>
      </c>
      <c r="AT6" t="s">
        <v>796</v>
      </c>
      <c r="AU6"/>
      <c r="AV6" t="s">
        <v>797</v>
      </c>
      <c r="AW6"/>
      <c r="AX6"/>
      <c r="AY6"/>
      <c r="AZ6"/>
      <c r="BA6"/>
      <c r="BB6"/>
      <c r="BC6"/>
      <c r="BD6"/>
      <c r="BE6"/>
      <c r="BF6"/>
      <c r="BG6"/>
      <c r="BH6"/>
      <c r="BI6"/>
      <c r="BJ6"/>
      <c r="BK6"/>
      <c r="BL6"/>
      <c r="BM6"/>
      <c r="BN6"/>
      <c r="BO6" t="s">
        <v>794</v>
      </c>
      <c r="BP6"/>
      <c r="BQ6">
        <v>1500</v>
      </c>
      <c r="BR6">
        <v>1500</v>
      </c>
      <c r="BS6"/>
      <c r="BT6"/>
      <c r="BU6"/>
      <c r="BV6"/>
      <c r="BW6"/>
      <c r="BX6" t="s">
        <v>795</v>
      </c>
      <c r="BY6" t="s">
        <v>796</v>
      </c>
      <c r="BZ6"/>
      <c r="CA6" t="s">
        <v>797</v>
      </c>
      <c r="CB6"/>
      <c r="CC6"/>
      <c r="CD6"/>
      <c r="CE6"/>
      <c r="CF6"/>
      <c r="CG6"/>
      <c r="CH6"/>
      <c r="CI6"/>
      <c r="CJ6"/>
      <c r="CK6"/>
      <c r="CL6"/>
      <c r="CM6"/>
      <c r="CN6"/>
      <c r="CO6"/>
      <c r="CP6"/>
      <c r="CQ6"/>
      <c r="CR6"/>
      <c r="CS6"/>
      <c r="CT6" t="s">
        <v>794</v>
      </c>
      <c r="CU6"/>
      <c r="CV6">
        <v>3000</v>
      </c>
      <c r="CW6">
        <v>3000</v>
      </c>
      <c r="CX6"/>
      <c r="CY6"/>
      <c r="CZ6"/>
      <c r="DA6"/>
      <c r="DB6"/>
      <c r="DC6" t="s">
        <v>795</v>
      </c>
      <c r="DD6" t="s">
        <v>796</v>
      </c>
      <c r="DE6"/>
      <c r="DF6" t="s">
        <v>797</v>
      </c>
      <c r="DG6"/>
      <c r="DH6"/>
      <c r="DI6"/>
      <c r="DJ6"/>
      <c r="DK6"/>
      <c r="DL6"/>
      <c r="DM6"/>
      <c r="DN6"/>
      <c r="DO6"/>
      <c r="DP6"/>
      <c r="DQ6"/>
      <c r="DR6"/>
      <c r="DS6"/>
      <c r="DT6"/>
      <c r="DU6"/>
      <c r="DV6"/>
      <c r="DW6"/>
      <c r="DX6"/>
      <c r="DY6" t="s">
        <v>794</v>
      </c>
      <c r="DZ6"/>
      <c r="EA6">
        <v>4500</v>
      </c>
      <c r="EB6">
        <v>4500</v>
      </c>
      <c r="EC6"/>
      <c r="ED6"/>
      <c r="EE6"/>
      <c r="EF6"/>
      <c r="EG6"/>
      <c r="EH6" t="s">
        <v>795</v>
      </c>
      <c r="EI6" t="s">
        <v>796</v>
      </c>
      <c r="EJ6"/>
      <c r="EK6" t="s">
        <v>797</v>
      </c>
      <c r="EL6"/>
      <c r="EM6"/>
      <c r="EN6"/>
      <c r="EO6"/>
      <c r="EP6"/>
      <c r="EQ6"/>
      <c r="ER6"/>
      <c r="ES6"/>
      <c r="ET6"/>
      <c r="EU6"/>
      <c r="EV6"/>
      <c r="EW6"/>
      <c r="EX6"/>
      <c r="EY6"/>
      <c r="EZ6"/>
      <c r="FA6"/>
      <c r="FB6"/>
      <c r="FC6"/>
      <c r="FD6" t="s">
        <v>794</v>
      </c>
      <c r="FE6"/>
      <c r="FF6">
        <v>3000</v>
      </c>
      <c r="FG6">
        <v>3000</v>
      </c>
      <c r="FH6"/>
      <c r="FI6"/>
      <c r="FJ6"/>
      <c r="FK6"/>
      <c r="FL6"/>
      <c r="FM6" t="s">
        <v>795</v>
      </c>
      <c r="FN6" t="s">
        <v>796</v>
      </c>
      <c r="FO6"/>
      <c r="FP6" t="s">
        <v>797</v>
      </c>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t="s">
        <v>799</v>
      </c>
      <c r="MG6"/>
      <c r="MH6">
        <v>200</v>
      </c>
      <c r="MI6">
        <v>200</v>
      </c>
      <c r="MJ6"/>
      <c r="MK6"/>
      <c r="ML6"/>
      <c r="MM6"/>
      <c r="MN6"/>
      <c r="MO6" t="s">
        <v>795</v>
      </c>
      <c r="MP6" t="s">
        <v>796</v>
      </c>
      <c r="MQ6"/>
      <c r="MR6" t="s">
        <v>797</v>
      </c>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t="s">
        <v>794</v>
      </c>
      <c r="RA6"/>
      <c r="RB6">
        <v>1500</v>
      </c>
      <c r="RC6">
        <v>1500</v>
      </c>
      <c r="RD6"/>
      <c r="RE6"/>
      <c r="RF6"/>
      <c r="RG6"/>
      <c r="RH6"/>
      <c r="RI6" t="s">
        <v>795</v>
      </c>
      <c r="RJ6" t="s">
        <v>796</v>
      </c>
      <c r="RK6"/>
      <c r="RL6" t="s">
        <v>797</v>
      </c>
      <c r="RM6"/>
      <c r="RN6"/>
      <c r="RO6"/>
      <c r="RP6"/>
      <c r="RQ6"/>
      <c r="RR6"/>
      <c r="RS6"/>
      <c r="RT6"/>
      <c r="RU6"/>
      <c r="RV6"/>
      <c r="RW6"/>
      <c r="RX6"/>
      <c r="RY6"/>
      <c r="RZ6"/>
      <c r="SA6"/>
      <c r="SB6"/>
      <c r="SC6"/>
      <c r="SD6"/>
      <c r="SE6" t="s">
        <v>799</v>
      </c>
      <c r="SF6"/>
      <c r="SG6">
        <v>250</v>
      </c>
      <c r="SH6">
        <v>250</v>
      </c>
      <c r="SI6"/>
      <c r="SJ6"/>
      <c r="SK6"/>
      <c r="SL6"/>
      <c r="SM6"/>
      <c r="SN6" t="s">
        <v>795</v>
      </c>
      <c r="SO6" t="s">
        <v>796</v>
      </c>
      <c r="SP6"/>
      <c r="SQ6" t="s">
        <v>797</v>
      </c>
      <c r="SR6"/>
      <c r="SS6"/>
      <c r="ST6"/>
      <c r="SU6"/>
      <c r="SV6"/>
      <c r="SW6"/>
      <c r="SX6"/>
      <c r="SY6"/>
      <c r="SZ6"/>
      <c r="TA6"/>
      <c r="TB6"/>
      <c r="TC6"/>
      <c r="TD6"/>
      <c r="TE6"/>
      <c r="TF6"/>
      <c r="TG6"/>
      <c r="TH6"/>
      <c r="TI6"/>
      <c r="TJ6" t="s">
        <v>799</v>
      </c>
      <c r="TK6"/>
      <c r="TL6">
        <v>100</v>
      </c>
      <c r="TM6">
        <v>100</v>
      </c>
      <c r="TN6"/>
      <c r="TO6"/>
      <c r="TP6"/>
      <c r="TQ6"/>
      <c r="TR6"/>
      <c r="TS6" t="s">
        <v>795</v>
      </c>
      <c r="TT6" t="s">
        <v>796</v>
      </c>
      <c r="TU6"/>
      <c r="TV6" t="s">
        <v>797</v>
      </c>
      <c r="TW6"/>
      <c r="TX6"/>
      <c r="TY6"/>
      <c r="TZ6"/>
      <c r="UA6"/>
      <c r="UB6"/>
      <c r="UC6"/>
      <c r="UD6"/>
      <c r="UE6"/>
      <c r="UF6"/>
      <c r="UG6"/>
      <c r="UH6"/>
      <c r="UI6"/>
      <c r="UJ6"/>
      <c r="UK6"/>
      <c r="UL6"/>
      <c r="UM6"/>
      <c r="UN6"/>
      <c r="UO6" t="s">
        <v>794</v>
      </c>
      <c r="UP6"/>
      <c r="UQ6">
        <v>250</v>
      </c>
      <c r="UR6">
        <v>250</v>
      </c>
      <c r="US6"/>
      <c r="UT6"/>
      <c r="UU6"/>
      <c r="UV6"/>
      <c r="UW6"/>
      <c r="UX6" t="s">
        <v>795</v>
      </c>
      <c r="UY6" t="s">
        <v>796</v>
      </c>
      <c r="UZ6"/>
      <c r="VA6" t="s">
        <v>797</v>
      </c>
      <c r="VB6"/>
      <c r="VC6"/>
      <c r="VD6"/>
      <c r="VE6"/>
      <c r="VF6"/>
      <c r="VG6"/>
      <c r="VH6"/>
      <c r="VI6"/>
      <c r="VJ6"/>
      <c r="VK6"/>
      <c r="VL6"/>
      <c r="VM6"/>
      <c r="VN6"/>
      <c r="VO6"/>
      <c r="VP6"/>
      <c r="VQ6"/>
      <c r="VR6"/>
      <c r="VS6"/>
      <c r="VT6" t="s">
        <v>794</v>
      </c>
      <c r="VU6"/>
      <c r="VV6">
        <v>1000</v>
      </c>
      <c r="VW6">
        <v>1000</v>
      </c>
      <c r="VX6"/>
      <c r="VY6"/>
      <c r="VZ6"/>
      <c r="WA6"/>
      <c r="WB6"/>
      <c r="WC6" t="s">
        <v>795</v>
      </c>
      <c r="WD6" t="s">
        <v>796</v>
      </c>
      <c r="WE6"/>
      <c r="WF6" t="s">
        <v>797</v>
      </c>
      <c r="WG6"/>
      <c r="WH6"/>
      <c r="WI6"/>
      <c r="WJ6"/>
      <c r="WK6"/>
      <c r="WL6"/>
      <c r="WM6"/>
      <c r="WN6"/>
      <c r="WO6"/>
      <c r="WP6"/>
      <c r="WQ6"/>
      <c r="WR6"/>
      <c r="WS6"/>
      <c r="WT6"/>
      <c r="WU6"/>
      <c r="WV6"/>
      <c r="WW6"/>
      <c r="WX6"/>
      <c r="WY6" t="s">
        <v>794</v>
      </c>
      <c r="WZ6"/>
      <c r="XA6">
        <v>2500</v>
      </c>
      <c r="XB6">
        <v>2500</v>
      </c>
      <c r="XC6"/>
      <c r="XD6"/>
      <c r="XE6"/>
      <c r="XF6"/>
      <c r="XG6"/>
      <c r="XH6" t="s">
        <v>795</v>
      </c>
      <c r="XI6" t="s">
        <v>796</v>
      </c>
      <c r="XJ6"/>
      <c r="XK6" t="s">
        <v>797</v>
      </c>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t="s">
        <v>2270</v>
      </c>
      <c r="AAW6">
        <v>431630531</v>
      </c>
      <c r="AAX6" s="315">
        <v>45072.337442129632</v>
      </c>
      <c r="AAY6"/>
      <c r="AAZ6"/>
      <c r="ABA6" t="s">
        <v>2081</v>
      </c>
      <c r="ABB6"/>
      <c r="ABC6" t="s">
        <v>2263</v>
      </c>
      <c r="ABD6"/>
      <c r="ABE6">
        <v>5</v>
      </c>
    </row>
    <row r="7" spans="1:733" x14ac:dyDescent="0.45">
      <c r="A7" s="261" t="s">
        <v>2271</v>
      </c>
      <c r="B7" s="262">
        <v>45070.389221863428</v>
      </c>
      <c r="C7" s="262">
        <v>45070.402638055559</v>
      </c>
      <c r="D7" s="262">
        <v>45070</v>
      </c>
      <c r="E7" s="261" t="s">
        <v>2260</v>
      </c>
      <c r="F7" s="315">
        <v>45070</v>
      </c>
      <c r="G7" t="s">
        <v>874</v>
      </c>
      <c r="H7" t="s">
        <v>875</v>
      </c>
      <c r="I7" t="s">
        <v>875</v>
      </c>
      <c r="J7" t="s">
        <v>875</v>
      </c>
      <c r="K7" t="s">
        <v>793</v>
      </c>
      <c r="L7" s="261" t="s">
        <v>2261</v>
      </c>
      <c r="M7">
        <v>1</v>
      </c>
      <c r="N7">
        <v>1</v>
      </c>
      <c r="O7">
        <v>1</v>
      </c>
      <c r="P7">
        <v>1</v>
      </c>
      <c r="Q7">
        <v>1</v>
      </c>
      <c r="R7">
        <v>0</v>
      </c>
      <c r="S7">
        <v>0</v>
      </c>
      <c r="T7">
        <v>0</v>
      </c>
      <c r="U7">
        <v>0</v>
      </c>
      <c r="V7">
        <v>0</v>
      </c>
      <c r="W7">
        <v>1</v>
      </c>
      <c r="X7">
        <v>0</v>
      </c>
      <c r="Y7">
        <v>0</v>
      </c>
      <c r="Z7">
        <v>1</v>
      </c>
      <c r="AA7">
        <v>1</v>
      </c>
      <c r="AB7">
        <v>0</v>
      </c>
      <c r="AC7">
        <v>1</v>
      </c>
      <c r="AD7">
        <v>1</v>
      </c>
      <c r="AE7">
        <v>1</v>
      </c>
      <c r="AF7">
        <v>1</v>
      </c>
      <c r="AG7">
        <v>0</v>
      </c>
      <c r="AH7">
        <v>0</v>
      </c>
      <c r="AI7">
        <v>0</v>
      </c>
      <c r="AJ7" t="s">
        <v>794</v>
      </c>
      <c r="AK7"/>
      <c r="AL7">
        <v>1000</v>
      </c>
      <c r="AM7">
        <v>1000</v>
      </c>
      <c r="AN7"/>
      <c r="AO7"/>
      <c r="AP7"/>
      <c r="AQ7"/>
      <c r="AR7"/>
      <c r="AS7" t="s">
        <v>795</v>
      </c>
      <c r="AT7" t="s">
        <v>796</v>
      </c>
      <c r="AU7"/>
      <c r="AV7" t="s">
        <v>797</v>
      </c>
      <c r="AW7"/>
      <c r="AX7"/>
      <c r="AY7"/>
      <c r="AZ7"/>
      <c r="BA7"/>
      <c r="BB7"/>
      <c r="BC7"/>
      <c r="BD7"/>
      <c r="BE7"/>
      <c r="BF7"/>
      <c r="BG7"/>
      <c r="BH7"/>
      <c r="BI7"/>
      <c r="BJ7"/>
      <c r="BK7"/>
      <c r="BL7"/>
      <c r="BM7"/>
      <c r="BN7"/>
      <c r="BO7" t="s">
        <v>794</v>
      </c>
      <c r="BP7"/>
      <c r="BQ7">
        <v>1500</v>
      </c>
      <c r="BR7">
        <v>1500</v>
      </c>
      <c r="BS7"/>
      <c r="BT7"/>
      <c r="BU7"/>
      <c r="BV7"/>
      <c r="BW7"/>
      <c r="BX7" t="s">
        <v>795</v>
      </c>
      <c r="BY7" t="s">
        <v>796</v>
      </c>
      <c r="BZ7"/>
      <c r="CA7" t="s">
        <v>797</v>
      </c>
      <c r="CB7"/>
      <c r="CC7"/>
      <c r="CD7"/>
      <c r="CE7"/>
      <c r="CF7"/>
      <c r="CG7"/>
      <c r="CH7"/>
      <c r="CI7"/>
      <c r="CJ7"/>
      <c r="CK7"/>
      <c r="CL7"/>
      <c r="CM7"/>
      <c r="CN7"/>
      <c r="CO7"/>
      <c r="CP7"/>
      <c r="CQ7"/>
      <c r="CR7"/>
      <c r="CS7"/>
      <c r="CT7" t="s">
        <v>794</v>
      </c>
      <c r="CU7"/>
      <c r="CV7">
        <v>3000</v>
      </c>
      <c r="CW7">
        <v>3000</v>
      </c>
      <c r="CX7"/>
      <c r="CY7"/>
      <c r="CZ7"/>
      <c r="DA7"/>
      <c r="DB7"/>
      <c r="DC7" t="s">
        <v>795</v>
      </c>
      <c r="DD7" t="s">
        <v>796</v>
      </c>
      <c r="DE7"/>
      <c r="DF7" t="s">
        <v>797</v>
      </c>
      <c r="DG7"/>
      <c r="DH7"/>
      <c r="DI7"/>
      <c r="DJ7"/>
      <c r="DK7"/>
      <c r="DL7"/>
      <c r="DM7"/>
      <c r="DN7"/>
      <c r="DO7"/>
      <c r="DP7"/>
      <c r="DQ7"/>
      <c r="DR7"/>
      <c r="DS7"/>
      <c r="DT7"/>
      <c r="DU7"/>
      <c r="DV7"/>
      <c r="DW7"/>
      <c r="DX7"/>
      <c r="DY7" t="s">
        <v>794</v>
      </c>
      <c r="DZ7"/>
      <c r="EA7">
        <v>4500</v>
      </c>
      <c r="EB7">
        <v>4500</v>
      </c>
      <c r="EC7"/>
      <c r="ED7"/>
      <c r="EE7"/>
      <c r="EF7"/>
      <c r="EG7"/>
      <c r="EH7" t="s">
        <v>795</v>
      </c>
      <c r="EI7" t="s">
        <v>796</v>
      </c>
      <c r="EJ7"/>
      <c r="EK7" t="s">
        <v>797</v>
      </c>
      <c r="EL7"/>
      <c r="EM7"/>
      <c r="EN7"/>
      <c r="EO7"/>
      <c r="EP7"/>
      <c r="EQ7"/>
      <c r="ER7"/>
      <c r="ES7"/>
      <c r="ET7"/>
      <c r="EU7"/>
      <c r="EV7"/>
      <c r="EW7"/>
      <c r="EX7"/>
      <c r="EY7"/>
      <c r="EZ7"/>
      <c r="FA7"/>
      <c r="FB7"/>
      <c r="FC7"/>
      <c r="FD7" t="s">
        <v>794</v>
      </c>
      <c r="FE7"/>
      <c r="FF7">
        <v>3000</v>
      </c>
      <c r="FG7">
        <v>3000</v>
      </c>
      <c r="FH7"/>
      <c r="FI7"/>
      <c r="FJ7"/>
      <c r="FK7"/>
      <c r="FL7"/>
      <c r="FM7" t="s">
        <v>795</v>
      </c>
      <c r="FN7" t="s">
        <v>796</v>
      </c>
      <c r="FO7"/>
      <c r="FP7" t="s">
        <v>797</v>
      </c>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t="s">
        <v>799</v>
      </c>
      <c r="MG7"/>
      <c r="MH7">
        <v>200</v>
      </c>
      <c r="MI7">
        <v>200</v>
      </c>
      <c r="MJ7"/>
      <c r="MK7"/>
      <c r="ML7"/>
      <c r="MM7"/>
      <c r="MN7"/>
      <c r="MO7" t="s">
        <v>795</v>
      </c>
      <c r="MP7" t="s">
        <v>796</v>
      </c>
      <c r="MQ7"/>
      <c r="MR7" t="s">
        <v>797</v>
      </c>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t="s">
        <v>794</v>
      </c>
      <c r="RA7"/>
      <c r="RB7">
        <v>1500</v>
      </c>
      <c r="RC7">
        <v>1500</v>
      </c>
      <c r="RD7"/>
      <c r="RE7"/>
      <c r="RF7"/>
      <c r="RG7"/>
      <c r="RH7"/>
      <c r="RI7" t="s">
        <v>795</v>
      </c>
      <c r="RJ7" t="s">
        <v>796</v>
      </c>
      <c r="RK7"/>
      <c r="RL7" t="s">
        <v>797</v>
      </c>
      <c r="RM7"/>
      <c r="RN7"/>
      <c r="RO7"/>
      <c r="RP7"/>
      <c r="RQ7"/>
      <c r="RR7"/>
      <c r="RS7"/>
      <c r="RT7"/>
      <c r="RU7"/>
      <c r="RV7"/>
      <c r="RW7"/>
      <c r="RX7"/>
      <c r="RY7"/>
      <c r="RZ7"/>
      <c r="SA7"/>
      <c r="SB7"/>
      <c r="SC7"/>
      <c r="SD7"/>
      <c r="SE7" t="s">
        <v>799</v>
      </c>
      <c r="SF7"/>
      <c r="SG7">
        <v>250</v>
      </c>
      <c r="SH7">
        <v>250</v>
      </c>
      <c r="SI7"/>
      <c r="SJ7"/>
      <c r="SK7"/>
      <c r="SL7"/>
      <c r="SM7"/>
      <c r="SN7" t="s">
        <v>795</v>
      </c>
      <c r="SO7" t="s">
        <v>796</v>
      </c>
      <c r="SP7"/>
      <c r="SQ7" t="s">
        <v>797</v>
      </c>
      <c r="SR7"/>
      <c r="SS7"/>
      <c r="ST7"/>
      <c r="SU7"/>
      <c r="SV7"/>
      <c r="SW7"/>
      <c r="SX7"/>
      <c r="SY7"/>
      <c r="SZ7"/>
      <c r="TA7"/>
      <c r="TB7"/>
      <c r="TC7"/>
      <c r="TD7"/>
      <c r="TE7"/>
      <c r="TF7"/>
      <c r="TG7"/>
      <c r="TH7"/>
      <c r="TI7"/>
      <c r="TJ7" t="s">
        <v>799</v>
      </c>
      <c r="TK7"/>
      <c r="TL7">
        <v>100</v>
      </c>
      <c r="TM7">
        <v>100</v>
      </c>
      <c r="TN7"/>
      <c r="TO7"/>
      <c r="TP7"/>
      <c r="TQ7"/>
      <c r="TR7"/>
      <c r="TS7" t="s">
        <v>795</v>
      </c>
      <c r="TT7" t="s">
        <v>796</v>
      </c>
      <c r="TU7"/>
      <c r="TV7" t="s">
        <v>797</v>
      </c>
      <c r="TW7"/>
      <c r="TX7"/>
      <c r="TY7"/>
      <c r="TZ7"/>
      <c r="UA7"/>
      <c r="UB7"/>
      <c r="UC7"/>
      <c r="UD7"/>
      <c r="UE7"/>
      <c r="UF7"/>
      <c r="UG7"/>
      <c r="UH7"/>
      <c r="UI7"/>
      <c r="UJ7"/>
      <c r="UK7"/>
      <c r="UL7"/>
      <c r="UM7"/>
      <c r="UN7"/>
      <c r="UO7" t="s">
        <v>794</v>
      </c>
      <c r="UP7"/>
      <c r="UQ7">
        <v>250</v>
      </c>
      <c r="UR7">
        <v>250</v>
      </c>
      <c r="US7"/>
      <c r="UT7"/>
      <c r="UU7"/>
      <c r="UV7"/>
      <c r="UW7"/>
      <c r="UX7" t="s">
        <v>795</v>
      </c>
      <c r="UY7" t="s">
        <v>796</v>
      </c>
      <c r="UZ7"/>
      <c r="VA7" t="s">
        <v>797</v>
      </c>
      <c r="VB7"/>
      <c r="VC7"/>
      <c r="VD7"/>
      <c r="VE7"/>
      <c r="VF7"/>
      <c r="VG7"/>
      <c r="VH7"/>
      <c r="VI7"/>
      <c r="VJ7"/>
      <c r="VK7"/>
      <c r="VL7"/>
      <c r="VM7"/>
      <c r="VN7"/>
      <c r="VO7"/>
      <c r="VP7"/>
      <c r="VQ7"/>
      <c r="VR7"/>
      <c r="VS7"/>
      <c r="VT7" t="s">
        <v>794</v>
      </c>
      <c r="VU7"/>
      <c r="VV7">
        <v>1000</v>
      </c>
      <c r="VW7">
        <v>1000</v>
      </c>
      <c r="VX7"/>
      <c r="VY7"/>
      <c r="VZ7"/>
      <c r="WA7"/>
      <c r="WB7"/>
      <c r="WC7" t="s">
        <v>795</v>
      </c>
      <c r="WD7" t="s">
        <v>796</v>
      </c>
      <c r="WE7"/>
      <c r="WF7" t="s">
        <v>797</v>
      </c>
      <c r="WG7"/>
      <c r="WH7"/>
      <c r="WI7"/>
      <c r="WJ7"/>
      <c r="WK7"/>
      <c r="WL7"/>
      <c r="WM7"/>
      <c r="WN7"/>
      <c r="WO7"/>
      <c r="WP7"/>
      <c r="WQ7"/>
      <c r="WR7"/>
      <c r="WS7"/>
      <c r="WT7"/>
      <c r="WU7"/>
      <c r="WV7"/>
      <c r="WW7"/>
      <c r="WX7"/>
      <c r="WY7" t="s">
        <v>794</v>
      </c>
      <c r="WZ7"/>
      <c r="XA7">
        <v>2500</v>
      </c>
      <c r="XB7">
        <v>2500</v>
      </c>
      <c r="XC7"/>
      <c r="XD7"/>
      <c r="XE7"/>
      <c r="XF7"/>
      <c r="XG7"/>
      <c r="XH7" t="s">
        <v>795</v>
      </c>
      <c r="XI7" t="s">
        <v>796</v>
      </c>
      <c r="XJ7"/>
      <c r="XK7" t="s">
        <v>797</v>
      </c>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t="s">
        <v>2272</v>
      </c>
      <c r="AAW7">
        <v>431630616</v>
      </c>
      <c r="AAX7" s="315">
        <v>45072.337604166663</v>
      </c>
      <c r="AAY7"/>
      <c r="AAZ7"/>
      <c r="ABA7" t="s">
        <v>2081</v>
      </c>
      <c r="ABB7"/>
      <c r="ABC7" t="s">
        <v>2263</v>
      </c>
      <c r="ABD7"/>
      <c r="ABE7">
        <v>6</v>
      </c>
    </row>
    <row r="8" spans="1:733" x14ac:dyDescent="0.45">
      <c r="A8" s="261" t="s">
        <v>2273</v>
      </c>
      <c r="B8" s="262">
        <v>45070.408152673612</v>
      </c>
      <c r="C8" s="262">
        <v>45070.416085972218</v>
      </c>
      <c r="D8" s="262">
        <v>45070</v>
      </c>
      <c r="E8" s="261" t="s">
        <v>2260</v>
      </c>
      <c r="F8" s="315">
        <v>45070</v>
      </c>
      <c r="G8" t="s">
        <v>874</v>
      </c>
      <c r="H8" t="s">
        <v>875</v>
      </c>
      <c r="I8" t="s">
        <v>875</v>
      </c>
      <c r="J8" t="s">
        <v>875</v>
      </c>
      <c r="K8" t="s">
        <v>793</v>
      </c>
      <c r="L8" s="261" t="s">
        <v>2261</v>
      </c>
      <c r="M8">
        <v>1</v>
      </c>
      <c r="N8">
        <v>1</v>
      </c>
      <c r="O8">
        <v>1</v>
      </c>
      <c r="P8">
        <v>1</v>
      </c>
      <c r="Q8">
        <v>1</v>
      </c>
      <c r="R8">
        <v>0</v>
      </c>
      <c r="S8">
        <v>0</v>
      </c>
      <c r="T8">
        <v>0</v>
      </c>
      <c r="U8">
        <v>0</v>
      </c>
      <c r="V8">
        <v>0</v>
      </c>
      <c r="W8">
        <v>1</v>
      </c>
      <c r="X8">
        <v>0</v>
      </c>
      <c r="Y8">
        <v>0</v>
      </c>
      <c r="Z8">
        <v>1</v>
      </c>
      <c r="AA8">
        <v>1</v>
      </c>
      <c r="AB8">
        <v>0</v>
      </c>
      <c r="AC8">
        <v>1</v>
      </c>
      <c r="AD8">
        <v>1</v>
      </c>
      <c r="AE8">
        <v>1</v>
      </c>
      <c r="AF8">
        <v>1</v>
      </c>
      <c r="AG8">
        <v>0</v>
      </c>
      <c r="AH8">
        <v>0</v>
      </c>
      <c r="AI8">
        <v>0</v>
      </c>
      <c r="AJ8" t="s">
        <v>794</v>
      </c>
      <c r="AK8"/>
      <c r="AL8">
        <v>1000</v>
      </c>
      <c r="AM8">
        <v>1000</v>
      </c>
      <c r="AN8"/>
      <c r="AO8"/>
      <c r="AP8"/>
      <c r="AQ8"/>
      <c r="AR8"/>
      <c r="AS8" t="s">
        <v>795</v>
      </c>
      <c r="AT8" t="s">
        <v>796</v>
      </c>
      <c r="AU8"/>
      <c r="AV8" t="s">
        <v>797</v>
      </c>
      <c r="AW8"/>
      <c r="AX8"/>
      <c r="AY8"/>
      <c r="AZ8"/>
      <c r="BA8"/>
      <c r="BB8"/>
      <c r="BC8"/>
      <c r="BD8"/>
      <c r="BE8"/>
      <c r="BF8"/>
      <c r="BG8"/>
      <c r="BH8"/>
      <c r="BI8"/>
      <c r="BJ8"/>
      <c r="BK8"/>
      <c r="BL8"/>
      <c r="BM8"/>
      <c r="BN8"/>
      <c r="BO8" t="s">
        <v>794</v>
      </c>
      <c r="BP8"/>
      <c r="BQ8">
        <v>1500</v>
      </c>
      <c r="BR8">
        <v>1500</v>
      </c>
      <c r="BS8"/>
      <c r="BT8"/>
      <c r="BU8"/>
      <c r="BV8"/>
      <c r="BW8"/>
      <c r="BX8" t="s">
        <v>795</v>
      </c>
      <c r="BY8" t="s">
        <v>796</v>
      </c>
      <c r="BZ8"/>
      <c r="CA8" t="s">
        <v>797</v>
      </c>
      <c r="CB8"/>
      <c r="CC8"/>
      <c r="CD8"/>
      <c r="CE8"/>
      <c r="CF8"/>
      <c r="CG8"/>
      <c r="CH8"/>
      <c r="CI8"/>
      <c r="CJ8"/>
      <c r="CK8"/>
      <c r="CL8"/>
      <c r="CM8"/>
      <c r="CN8"/>
      <c r="CO8"/>
      <c r="CP8"/>
      <c r="CQ8"/>
      <c r="CR8"/>
      <c r="CS8"/>
      <c r="CT8" t="s">
        <v>794</v>
      </c>
      <c r="CU8"/>
      <c r="CV8">
        <v>3000</v>
      </c>
      <c r="CW8">
        <v>3000</v>
      </c>
      <c r="CX8"/>
      <c r="CY8"/>
      <c r="CZ8"/>
      <c r="DA8"/>
      <c r="DB8"/>
      <c r="DC8" t="s">
        <v>795</v>
      </c>
      <c r="DD8" t="s">
        <v>796</v>
      </c>
      <c r="DE8"/>
      <c r="DF8" t="s">
        <v>797</v>
      </c>
      <c r="DG8"/>
      <c r="DH8"/>
      <c r="DI8"/>
      <c r="DJ8"/>
      <c r="DK8"/>
      <c r="DL8"/>
      <c r="DM8"/>
      <c r="DN8"/>
      <c r="DO8"/>
      <c r="DP8"/>
      <c r="DQ8"/>
      <c r="DR8"/>
      <c r="DS8"/>
      <c r="DT8"/>
      <c r="DU8"/>
      <c r="DV8"/>
      <c r="DW8"/>
      <c r="DX8"/>
      <c r="DY8" t="s">
        <v>794</v>
      </c>
      <c r="DZ8"/>
      <c r="EA8">
        <v>4500</v>
      </c>
      <c r="EB8">
        <v>4500</v>
      </c>
      <c r="EC8"/>
      <c r="ED8"/>
      <c r="EE8"/>
      <c r="EF8"/>
      <c r="EG8"/>
      <c r="EH8" t="s">
        <v>795</v>
      </c>
      <c r="EI8" t="s">
        <v>796</v>
      </c>
      <c r="EJ8"/>
      <c r="EK8" t="s">
        <v>797</v>
      </c>
      <c r="EL8"/>
      <c r="EM8"/>
      <c r="EN8"/>
      <c r="EO8"/>
      <c r="EP8"/>
      <c r="EQ8"/>
      <c r="ER8"/>
      <c r="ES8"/>
      <c r="ET8"/>
      <c r="EU8"/>
      <c r="EV8"/>
      <c r="EW8"/>
      <c r="EX8"/>
      <c r="EY8"/>
      <c r="EZ8"/>
      <c r="FA8"/>
      <c r="FB8"/>
      <c r="FC8"/>
      <c r="FD8" t="s">
        <v>794</v>
      </c>
      <c r="FE8"/>
      <c r="FF8">
        <v>3000</v>
      </c>
      <c r="FG8">
        <v>3000</v>
      </c>
      <c r="FH8"/>
      <c r="FI8"/>
      <c r="FJ8"/>
      <c r="FK8"/>
      <c r="FL8"/>
      <c r="FM8" t="s">
        <v>795</v>
      </c>
      <c r="FN8" t="s">
        <v>796</v>
      </c>
      <c r="FO8"/>
      <c r="FP8" t="s">
        <v>797</v>
      </c>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t="s">
        <v>799</v>
      </c>
      <c r="MG8"/>
      <c r="MH8">
        <v>200</v>
      </c>
      <c r="MI8">
        <v>200</v>
      </c>
      <c r="MJ8"/>
      <c r="MK8"/>
      <c r="ML8"/>
      <c r="MM8"/>
      <c r="MN8"/>
      <c r="MO8" t="s">
        <v>795</v>
      </c>
      <c r="MP8" t="s">
        <v>796</v>
      </c>
      <c r="MQ8"/>
      <c r="MR8" t="s">
        <v>797</v>
      </c>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t="s">
        <v>794</v>
      </c>
      <c r="RA8"/>
      <c r="RB8">
        <v>1500</v>
      </c>
      <c r="RC8">
        <v>1500</v>
      </c>
      <c r="RD8"/>
      <c r="RE8"/>
      <c r="RF8"/>
      <c r="RG8"/>
      <c r="RH8"/>
      <c r="RI8" t="s">
        <v>795</v>
      </c>
      <c r="RJ8" t="s">
        <v>796</v>
      </c>
      <c r="RK8"/>
      <c r="RL8" t="s">
        <v>797</v>
      </c>
      <c r="RM8"/>
      <c r="RN8"/>
      <c r="RO8"/>
      <c r="RP8"/>
      <c r="RQ8"/>
      <c r="RR8"/>
      <c r="RS8"/>
      <c r="RT8"/>
      <c r="RU8"/>
      <c r="RV8"/>
      <c r="RW8"/>
      <c r="RX8"/>
      <c r="RY8"/>
      <c r="RZ8"/>
      <c r="SA8"/>
      <c r="SB8"/>
      <c r="SC8"/>
      <c r="SD8"/>
      <c r="SE8" t="s">
        <v>799</v>
      </c>
      <c r="SF8"/>
      <c r="SG8">
        <v>250</v>
      </c>
      <c r="SH8">
        <v>250</v>
      </c>
      <c r="SI8"/>
      <c r="SJ8"/>
      <c r="SK8"/>
      <c r="SL8"/>
      <c r="SM8"/>
      <c r="SN8" t="s">
        <v>795</v>
      </c>
      <c r="SO8" t="s">
        <v>796</v>
      </c>
      <c r="SP8"/>
      <c r="SQ8" t="s">
        <v>797</v>
      </c>
      <c r="SR8"/>
      <c r="SS8"/>
      <c r="ST8"/>
      <c r="SU8"/>
      <c r="SV8"/>
      <c r="SW8"/>
      <c r="SX8"/>
      <c r="SY8"/>
      <c r="SZ8"/>
      <c r="TA8"/>
      <c r="TB8"/>
      <c r="TC8"/>
      <c r="TD8"/>
      <c r="TE8"/>
      <c r="TF8"/>
      <c r="TG8"/>
      <c r="TH8"/>
      <c r="TI8"/>
      <c r="TJ8" t="s">
        <v>799</v>
      </c>
      <c r="TK8"/>
      <c r="TL8">
        <v>100</v>
      </c>
      <c r="TM8">
        <v>100</v>
      </c>
      <c r="TN8"/>
      <c r="TO8"/>
      <c r="TP8"/>
      <c r="TQ8"/>
      <c r="TR8"/>
      <c r="TS8" t="s">
        <v>795</v>
      </c>
      <c r="TT8" t="s">
        <v>796</v>
      </c>
      <c r="TU8"/>
      <c r="TV8" t="s">
        <v>797</v>
      </c>
      <c r="TW8"/>
      <c r="TX8"/>
      <c r="TY8"/>
      <c r="TZ8"/>
      <c r="UA8"/>
      <c r="UB8"/>
      <c r="UC8"/>
      <c r="UD8"/>
      <c r="UE8"/>
      <c r="UF8"/>
      <c r="UG8"/>
      <c r="UH8"/>
      <c r="UI8"/>
      <c r="UJ8"/>
      <c r="UK8"/>
      <c r="UL8"/>
      <c r="UM8"/>
      <c r="UN8"/>
      <c r="UO8" t="s">
        <v>794</v>
      </c>
      <c r="UP8"/>
      <c r="UQ8">
        <v>250</v>
      </c>
      <c r="UR8">
        <v>250</v>
      </c>
      <c r="US8"/>
      <c r="UT8"/>
      <c r="UU8"/>
      <c r="UV8"/>
      <c r="UW8"/>
      <c r="UX8" t="s">
        <v>795</v>
      </c>
      <c r="UY8" t="s">
        <v>796</v>
      </c>
      <c r="UZ8"/>
      <c r="VA8" t="s">
        <v>797</v>
      </c>
      <c r="VB8"/>
      <c r="VC8"/>
      <c r="VD8"/>
      <c r="VE8"/>
      <c r="VF8"/>
      <c r="VG8"/>
      <c r="VH8"/>
      <c r="VI8"/>
      <c r="VJ8"/>
      <c r="VK8"/>
      <c r="VL8"/>
      <c r="VM8"/>
      <c r="VN8"/>
      <c r="VO8"/>
      <c r="VP8"/>
      <c r="VQ8"/>
      <c r="VR8"/>
      <c r="VS8"/>
      <c r="VT8" t="s">
        <v>794</v>
      </c>
      <c r="VU8"/>
      <c r="VV8">
        <v>1000</v>
      </c>
      <c r="VW8">
        <v>1000</v>
      </c>
      <c r="VX8"/>
      <c r="VY8"/>
      <c r="VZ8"/>
      <c r="WA8"/>
      <c r="WB8"/>
      <c r="WC8" t="s">
        <v>795</v>
      </c>
      <c r="WD8" t="s">
        <v>796</v>
      </c>
      <c r="WE8"/>
      <c r="WF8" t="s">
        <v>797</v>
      </c>
      <c r="WG8"/>
      <c r="WH8"/>
      <c r="WI8"/>
      <c r="WJ8"/>
      <c r="WK8"/>
      <c r="WL8"/>
      <c r="WM8"/>
      <c r="WN8"/>
      <c r="WO8"/>
      <c r="WP8"/>
      <c r="WQ8"/>
      <c r="WR8"/>
      <c r="WS8"/>
      <c r="WT8"/>
      <c r="WU8"/>
      <c r="WV8"/>
      <c r="WW8"/>
      <c r="WX8"/>
      <c r="WY8" t="s">
        <v>794</v>
      </c>
      <c r="WZ8"/>
      <c r="XA8">
        <v>2500</v>
      </c>
      <c r="XB8">
        <v>2500</v>
      </c>
      <c r="XC8"/>
      <c r="XD8"/>
      <c r="XE8"/>
      <c r="XF8"/>
      <c r="XG8"/>
      <c r="XH8" t="s">
        <v>795</v>
      </c>
      <c r="XI8" t="s">
        <v>796</v>
      </c>
      <c r="XJ8"/>
      <c r="XK8" t="s">
        <v>797</v>
      </c>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t="s">
        <v>2274</v>
      </c>
      <c r="AAW8">
        <v>431630683</v>
      </c>
      <c r="AAX8" s="315">
        <v>45072.337708333333</v>
      </c>
      <c r="AAY8"/>
      <c r="AAZ8"/>
      <c r="ABA8" t="s">
        <v>2081</v>
      </c>
      <c r="ABB8"/>
      <c r="ABC8" t="s">
        <v>2263</v>
      </c>
      <c r="ABD8"/>
      <c r="ABE8">
        <v>7</v>
      </c>
    </row>
    <row r="9" spans="1:733" x14ac:dyDescent="0.45">
      <c r="A9" s="261" t="s">
        <v>2275</v>
      </c>
      <c r="B9" s="262">
        <v>45070.420628993059</v>
      </c>
      <c r="C9" s="262">
        <v>45070.421834537032</v>
      </c>
      <c r="D9" s="262">
        <v>45070</v>
      </c>
      <c r="E9" s="261" t="s">
        <v>2260</v>
      </c>
      <c r="F9" s="315">
        <v>45070</v>
      </c>
      <c r="G9" t="s">
        <v>874</v>
      </c>
      <c r="H9" t="s">
        <v>875</v>
      </c>
      <c r="I9" t="s">
        <v>875</v>
      </c>
      <c r="J9" t="s">
        <v>875</v>
      </c>
      <c r="K9" t="s">
        <v>793</v>
      </c>
      <c r="L9" s="261" t="s">
        <v>834</v>
      </c>
      <c r="M9">
        <v>0</v>
      </c>
      <c r="N9">
        <v>0</v>
      </c>
      <c r="O9">
        <v>0</v>
      </c>
      <c r="P9">
        <v>0</v>
      </c>
      <c r="Q9">
        <v>0</v>
      </c>
      <c r="R9">
        <v>0</v>
      </c>
      <c r="S9">
        <v>0</v>
      </c>
      <c r="T9">
        <v>0</v>
      </c>
      <c r="U9">
        <v>0</v>
      </c>
      <c r="V9">
        <v>0</v>
      </c>
      <c r="W9">
        <v>0</v>
      </c>
      <c r="X9">
        <v>0</v>
      </c>
      <c r="Y9">
        <v>0</v>
      </c>
      <c r="Z9">
        <v>0</v>
      </c>
      <c r="AA9">
        <v>0</v>
      </c>
      <c r="AB9">
        <v>0</v>
      </c>
      <c r="AC9">
        <v>0</v>
      </c>
      <c r="AD9">
        <v>0</v>
      </c>
      <c r="AE9">
        <v>0</v>
      </c>
      <c r="AF9">
        <v>0</v>
      </c>
      <c r="AG9">
        <v>0</v>
      </c>
      <c r="AH9">
        <v>1</v>
      </c>
      <c r="AI9">
        <v>0</v>
      </c>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t="s">
        <v>794</v>
      </c>
      <c r="ZH9"/>
      <c r="ZI9">
        <v>1200</v>
      </c>
      <c r="ZJ9">
        <v>1200</v>
      </c>
      <c r="ZK9"/>
      <c r="ZL9"/>
      <c r="ZM9"/>
      <c r="ZN9"/>
      <c r="ZO9"/>
      <c r="ZP9" t="s">
        <v>795</v>
      </c>
      <c r="ZQ9" t="s">
        <v>856</v>
      </c>
      <c r="ZR9"/>
      <c r="ZS9" t="s">
        <v>794</v>
      </c>
      <c r="ZT9" t="s">
        <v>2276</v>
      </c>
      <c r="ZU9">
        <v>0</v>
      </c>
      <c r="ZV9">
        <v>0</v>
      </c>
      <c r="ZW9">
        <v>0</v>
      </c>
      <c r="ZX9">
        <v>0</v>
      </c>
      <c r="ZY9">
        <v>0</v>
      </c>
      <c r="ZZ9">
        <v>1</v>
      </c>
      <c r="AAA9">
        <v>0</v>
      </c>
      <c r="AAB9">
        <v>1</v>
      </c>
      <c r="AAC9">
        <v>0</v>
      </c>
      <c r="AAD9">
        <v>1</v>
      </c>
      <c r="AAE9">
        <v>0</v>
      </c>
      <c r="AAF9">
        <v>0</v>
      </c>
      <c r="AAG9">
        <v>0</v>
      </c>
      <c r="AAH9">
        <v>0</v>
      </c>
      <c r="AAI9">
        <v>0</v>
      </c>
      <c r="AAJ9"/>
      <c r="AAK9"/>
      <c r="AAL9"/>
      <c r="AAM9"/>
      <c r="AAN9"/>
      <c r="AAO9"/>
      <c r="AAP9"/>
      <c r="AAQ9"/>
      <c r="AAR9"/>
      <c r="AAS9"/>
      <c r="AAT9"/>
      <c r="AAU9"/>
      <c r="AAV9" t="s">
        <v>2090</v>
      </c>
      <c r="AAW9">
        <v>431630787</v>
      </c>
      <c r="AAX9" s="315">
        <v>45072.337905092587</v>
      </c>
      <c r="AAY9"/>
      <c r="AAZ9"/>
      <c r="ABA9" t="s">
        <v>2081</v>
      </c>
      <c r="ABB9"/>
      <c r="ABC9" t="s">
        <v>2263</v>
      </c>
      <c r="ABD9"/>
      <c r="ABE9">
        <v>8</v>
      </c>
    </row>
    <row r="10" spans="1:733" x14ac:dyDescent="0.45">
      <c r="A10" s="261" t="s">
        <v>2277</v>
      </c>
      <c r="B10" s="262">
        <v>45070.42579332176</v>
      </c>
      <c r="C10" s="262">
        <v>45070.42672802083</v>
      </c>
      <c r="D10" s="262">
        <v>45070</v>
      </c>
      <c r="E10" s="261" t="s">
        <v>2260</v>
      </c>
      <c r="F10" s="315">
        <v>45070</v>
      </c>
      <c r="G10" t="s">
        <v>874</v>
      </c>
      <c r="H10" t="s">
        <v>875</v>
      </c>
      <c r="I10" t="s">
        <v>875</v>
      </c>
      <c r="J10" t="s">
        <v>875</v>
      </c>
      <c r="K10" t="s">
        <v>793</v>
      </c>
      <c r="L10" s="261" t="s">
        <v>834</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1</v>
      </c>
      <c r="AI10">
        <v>0</v>
      </c>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t="s">
        <v>794</v>
      </c>
      <c r="ZH10"/>
      <c r="ZI10">
        <v>1200</v>
      </c>
      <c r="ZJ10">
        <v>1200</v>
      </c>
      <c r="ZK10"/>
      <c r="ZL10"/>
      <c r="ZM10"/>
      <c r="ZN10"/>
      <c r="ZO10"/>
      <c r="ZP10" t="s">
        <v>795</v>
      </c>
      <c r="ZQ10" t="s">
        <v>856</v>
      </c>
      <c r="ZR10"/>
      <c r="ZS10" t="s">
        <v>794</v>
      </c>
      <c r="ZT10" t="s">
        <v>2278</v>
      </c>
      <c r="ZU10">
        <v>0</v>
      </c>
      <c r="ZV10">
        <v>1</v>
      </c>
      <c r="ZW10">
        <v>0</v>
      </c>
      <c r="ZX10">
        <v>0</v>
      </c>
      <c r="ZY10">
        <v>0</v>
      </c>
      <c r="ZZ10">
        <v>0</v>
      </c>
      <c r="AAA10">
        <v>0</v>
      </c>
      <c r="AAB10">
        <v>1</v>
      </c>
      <c r="AAC10">
        <v>0</v>
      </c>
      <c r="AAD10">
        <v>1</v>
      </c>
      <c r="AAE10">
        <v>0</v>
      </c>
      <c r="AAF10">
        <v>0</v>
      </c>
      <c r="AAG10">
        <v>0</v>
      </c>
      <c r="AAH10">
        <v>0</v>
      </c>
      <c r="AAI10">
        <v>0</v>
      </c>
      <c r="AAJ10"/>
      <c r="AAK10"/>
      <c r="AAL10"/>
      <c r="AAM10"/>
      <c r="AAN10"/>
      <c r="AAO10"/>
      <c r="AAP10"/>
      <c r="AAQ10"/>
      <c r="AAR10"/>
      <c r="AAS10"/>
      <c r="AAT10"/>
      <c r="AAU10"/>
      <c r="AAV10" t="s">
        <v>2090</v>
      </c>
      <c r="AAW10">
        <v>431630880</v>
      </c>
      <c r="AAX10" s="315">
        <v>45072.338067129633</v>
      </c>
      <c r="AAY10"/>
      <c r="AAZ10"/>
      <c r="ABA10" t="s">
        <v>2081</v>
      </c>
      <c r="ABB10"/>
      <c r="ABC10" t="s">
        <v>2263</v>
      </c>
      <c r="ABD10"/>
      <c r="ABE10">
        <v>9</v>
      </c>
    </row>
    <row r="11" spans="1:733" x14ac:dyDescent="0.45">
      <c r="A11" s="261" t="s">
        <v>2279</v>
      </c>
      <c r="B11" s="262">
        <v>45070.433271076377</v>
      </c>
      <c r="C11" s="262">
        <v>45070.434214421301</v>
      </c>
      <c r="D11" s="262">
        <v>45070</v>
      </c>
      <c r="E11" s="261" t="s">
        <v>2260</v>
      </c>
      <c r="F11" s="315">
        <v>45070</v>
      </c>
      <c r="G11" t="s">
        <v>874</v>
      </c>
      <c r="H11" t="s">
        <v>875</v>
      </c>
      <c r="I11" t="s">
        <v>875</v>
      </c>
      <c r="J11" t="s">
        <v>875</v>
      </c>
      <c r="K11" t="s">
        <v>793</v>
      </c>
      <c r="L11" s="261" t="s">
        <v>834</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1</v>
      </c>
      <c r="AI11">
        <v>0</v>
      </c>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t="s">
        <v>794</v>
      </c>
      <c r="ZH11"/>
      <c r="ZI11">
        <v>1200</v>
      </c>
      <c r="ZJ11">
        <v>1200</v>
      </c>
      <c r="ZK11"/>
      <c r="ZL11"/>
      <c r="ZM11"/>
      <c r="ZN11"/>
      <c r="ZO11"/>
      <c r="ZP11" t="s">
        <v>795</v>
      </c>
      <c r="ZQ11" t="s">
        <v>856</v>
      </c>
      <c r="ZR11"/>
      <c r="ZS11" t="s">
        <v>794</v>
      </c>
      <c r="ZT11" t="s">
        <v>2268</v>
      </c>
      <c r="ZU11">
        <v>0</v>
      </c>
      <c r="ZV11">
        <v>0</v>
      </c>
      <c r="ZW11">
        <v>0</v>
      </c>
      <c r="ZX11">
        <v>0</v>
      </c>
      <c r="ZY11">
        <v>0</v>
      </c>
      <c r="ZZ11">
        <v>0</v>
      </c>
      <c r="AAA11">
        <v>0</v>
      </c>
      <c r="AAB11">
        <v>1</v>
      </c>
      <c r="AAC11">
        <v>0</v>
      </c>
      <c r="AAD11">
        <v>1</v>
      </c>
      <c r="AAE11">
        <v>0</v>
      </c>
      <c r="AAF11">
        <v>0</v>
      </c>
      <c r="AAG11">
        <v>0</v>
      </c>
      <c r="AAH11">
        <v>0</v>
      </c>
      <c r="AAI11">
        <v>0</v>
      </c>
      <c r="AAJ11"/>
      <c r="AAK11"/>
      <c r="AAL11"/>
      <c r="AAM11"/>
      <c r="AAN11"/>
      <c r="AAO11"/>
      <c r="AAP11"/>
      <c r="AAQ11"/>
      <c r="AAR11"/>
      <c r="AAS11"/>
      <c r="AAT11"/>
      <c r="AAU11"/>
      <c r="AAV11" t="s">
        <v>2090</v>
      </c>
      <c r="AAW11">
        <v>431631167</v>
      </c>
      <c r="AAX11" s="315">
        <v>45072.338495370372</v>
      </c>
      <c r="AAY11"/>
      <c r="AAZ11"/>
      <c r="ABA11" t="s">
        <v>2081</v>
      </c>
      <c r="ABB11"/>
      <c r="ABC11" t="s">
        <v>2263</v>
      </c>
      <c r="ABD11"/>
      <c r="ABE11">
        <v>10</v>
      </c>
    </row>
    <row r="12" spans="1:733" x14ac:dyDescent="0.45">
      <c r="A12" s="261" t="s">
        <v>2280</v>
      </c>
      <c r="B12" s="262">
        <v>45070.440498495373</v>
      </c>
      <c r="C12" s="262">
        <v>45070.441341296297</v>
      </c>
      <c r="D12" s="262">
        <v>45070</v>
      </c>
      <c r="E12" s="261" t="s">
        <v>2260</v>
      </c>
      <c r="F12" s="315">
        <v>45070</v>
      </c>
      <c r="G12" t="s">
        <v>874</v>
      </c>
      <c r="H12" t="s">
        <v>875</v>
      </c>
      <c r="I12" t="s">
        <v>875</v>
      </c>
      <c r="J12" t="s">
        <v>875</v>
      </c>
      <c r="K12" t="s">
        <v>793</v>
      </c>
      <c r="L12" s="261" t="s">
        <v>834</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1</v>
      </c>
      <c r="AI12">
        <v>0</v>
      </c>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t="s">
        <v>794</v>
      </c>
      <c r="ZH12"/>
      <c r="ZI12">
        <v>1200</v>
      </c>
      <c r="ZJ12">
        <v>1200</v>
      </c>
      <c r="ZK12"/>
      <c r="ZL12"/>
      <c r="ZM12"/>
      <c r="ZN12"/>
      <c r="ZO12"/>
      <c r="ZP12" t="s">
        <v>795</v>
      </c>
      <c r="ZQ12" t="s">
        <v>856</v>
      </c>
      <c r="ZR12"/>
      <c r="ZS12" t="s">
        <v>794</v>
      </c>
      <c r="ZT12" t="s">
        <v>2103</v>
      </c>
      <c r="ZU12">
        <v>0</v>
      </c>
      <c r="ZV12">
        <v>0</v>
      </c>
      <c r="ZW12">
        <v>0</v>
      </c>
      <c r="ZX12">
        <v>0</v>
      </c>
      <c r="ZY12">
        <v>0</v>
      </c>
      <c r="ZZ12">
        <v>0</v>
      </c>
      <c r="AAA12">
        <v>0</v>
      </c>
      <c r="AAB12">
        <v>1</v>
      </c>
      <c r="AAC12">
        <v>0</v>
      </c>
      <c r="AAD12">
        <v>1</v>
      </c>
      <c r="AAE12">
        <v>1</v>
      </c>
      <c r="AAF12">
        <v>0</v>
      </c>
      <c r="AAG12">
        <v>0</v>
      </c>
      <c r="AAH12">
        <v>0</v>
      </c>
      <c r="AAI12">
        <v>0</v>
      </c>
      <c r="AAJ12"/>
      <c r="AAK12"/>
      <c r="AAL12"/>
      <c r="AAM12"/>
      <c r="AAN12"/>
      <c r="AAO12"/>
      <c r="AAP12"/>
      <c r="AAQ12"/>
      <c r="AAR12"/>
      <c r="AAS12"/>
      <c r="AAT12"/>
      <c r="AAU12"/>
      <c r="AAV12" t="s">
        <v>2090</v>
      </c>
      <c r="AAW12">
        <v>431631247</v>
      </c>
      <c r="AAX12" s="315">
        <v>45072.338599537034</v>
      </c>
      <c r="AAY12"/>
      <c r="AAZ12"/>
      <c r="ABA12" t="s">
        <v>2081</v>
      </c>
      <c r="ABB12"/>
      <c r="ABC12" t="s">
        <v>2263</v>
      </c>
      <c r="ABD12"/>
      <c r="ABE12">
        <v>11</v>
      </c>
    </row>
    <row r="13" spans="1:733" x14ac:dyDescent="0.45">
      <c r="A13" s="261" t="s">
        <v>2281</v>
      </c>
      <c r="B13" s="262">
        <v>45070.479070312504</v>
      </c>
      <c r="C13" s="262">
        <v>45070.480464375003</v>
      </c>
      <c r="D13" s="262">
        <v>45070</v>
      </c>
      <c r="E13" s="261" t="s">
        <v>2260</v>
      </c>
      <c r="F13" s="315">
        <v>45070</v>
      </c>
      <c r="G13" t="s">
        <v>874</v>
      </c>
      <c r="H13" t="s">
        <v>875</v>
      </c>
      <c r="I13" t="s">
        <v>875</v>
      </c>
      <c r="J13" t="s">
        <v>875</v>
      </c>
      <c r="K13" t="s">
        <v>793</v>
      </c>
      <c r="L13" s="261" t="s">
        <v>816</v>
      </c>
      <c r="M13">
        <v>0</v>
      </c>
      <c r="N13">
        <v>0</v>
      </c>
      <c r="O13">
        <v>0</v>
      </c>
      <c r="P13">
        <v>0</v>
      </c>
      <c r="Q13">
        <v>0</v>
      </c>
      <c r="R13">
        <v>0</v>
      </c>
      <c r="S13">
        <v>0</v>
      </c>
      <c r="T13">
        <v>0</v>
      </c>
      <c r="U13">
        <v>0</v>
      </c>
      <c r="V13">
        <v>0</v>
      </c>
      <c r="W13">
        <v>0</v>
      </c>
      <c r="X13">
        <v>0</v>
      </c>
      <c r="Y13">
        <v>0</v>
      </c>
      <c r="Z13">
        <v>0</v>
      </c>
      <c r="AA13">
        <v>0</v>
      </c>
      <c r="AB13">
        <v>1</v>
      </c>
      <c r="AC13">
        <v>0</v>
      </c>
      <c r="AD13">
        <v>0</v>
      </c>
      <c r="AE13">
        <v>0</v>
      </c>
      <c r="AF13">
        <v>0</v>
      </c>
      <c r="AG13">
        <v>0</v>
      </c>
      <c r="AH13">
        <v>0</v>
      </c>
      <c r="AI13">
        <v>0</v>
      </c>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t="s">
        <v>794</v>
      </c>
      <c r="PV13"/>
      <c r="PW13">
        <v>1000</v>
      </c>
      <c r="PX13">
        <v>1000</v>
      </c>
      <c r="PY13"/>
      <c r="PZ13"/>
      <c r="QA13"/>
      <c r="QB13"/>
      <c r="QC13"/>
      <c r="QD13" t="s">
        <v>795</v>
      </c>
      <c r="QE13" t="s">
        <v>876</v>
      </c>
      <c r="QF13"/>
      <c r="QG13" t="s">
        <v>794</v>
      </c>
      <c r="QH13" t="s">
        <v>2268</v>
      </c>
      <c r="QI13">
        <v>0</v>
      </c>
      <c r="QJ13">
        <v>0</v>
      </c>
      <c r="QK13">
        <v>0</v>
      </c>
      <c r="QL13">
        <v>0</v>
      </c>
      <c r="QM13">
        <v>0</v>
      </c>
      <c r="QN13">
        <v>0</v>
      </c>
      <c r="QO13">
        <v>0</v>
      </c>
      <c r="QP13">
        <v>1</v>
      </c>
      <c r="QQ13">
        <v>0</v>
      </c>
      <c r="QR13">
        <v>1</v>
      </c>
      <c r="QS13">
        <v>0</v>
      </c>
      <c r="QT13">
        <v>0</v>
      </c>
      <c r="QU13">
        <v>0</v>
      </c>
      <c r="QV13">
        <v>0</v>
      </c>
      <c r="QW13">
        <v>0</v>
      </c>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t="s">
        <v>2090</v>
      </c>
      <c r="AAW13">
        <v>431631337</v>
      </c>
      <c r="AAX13" s="315">
        <v>45072.338726851864</v>
      </c>
      <c r="AAY13"/>
      <c r="AAZ13"/>
      <c r="ABA13" t="s">
        <v>2081</v>
      </c>
      <c r="ABB13"/>
      <c r="ABC13" t="s">
        <v>2263</v>
      </c>
      <c r="ABD13"/>
      <c r="ABE13">
        <v>12</v>
      </c>
    </row>
    <row r="14" spans="1:733" x14ac:dyDescent="0.45">
      <c r="A14" s="261" t="s">
        <v>2282</v>
      </c>
      <c r="B14" s="262">
        <v>45070.495265648147</v>
      </c>
      <c r="C14" s="262">
        <v>45070.496316365738</v>
      </c>
      <c r="D14" s="262">
        <v>45070</v>
      </c>
      <c r="E14" s="261" t="s">
        <v>2260</v>
      </c>
      <c r="F14" s="315">
        <v>45070</v>
      </c>
      <c r="G14" t="s">
        <v>874</v>
      </c>
      <c r="H14" t="s">
        <v>875</v>
      </c>
      <c r="I14" t="s">
        <v>875</v>
      </c>
      <c r="J14" t="s">
        <v>875</v>
      </c>
      <c r="K14" t="s">
        <v>793</v>
      </c>
      <c r="L14" s="261" t="s">
        <v>816</v>
      </c>
      <c r="M14">
        <v>0</v>
      </c>
      <c r="N14">
        <v>0</v>
      </c>
      <c r="O14">
        <v>0</v>
      </c>
      <c r="P14">
        <v>0</v>
      </c>
      <c r="Q14">
        <v>0</v>
      </c>
      <c r="R14">
        <v>0</v>
      </c>
      <c r="S14">
        <v>0</v>
      </c>
      <c r="T14">
        <v>0</v>
      </c>
      <c r="U14">
        <v>0</v>
      </c>
      <c r="V14">
        <v>0</v>
      </c>
      <c r="W14">
        <v>0</v>
      </c>
      <c r="X14">
        <v>0</v>
      </c>
      <c r="Y14">
        <v>0</v>
      </c>
      <c r="Z14">
        <v>0</v>
      </c>
      <c r="AA14">
        <v>0</v>
      </c>
      <c r="AB14">
        <v>1</v>
      </c>
      <c r="AC14">
        <v>0</v>
      </c>
      <c r="AD14">
        <v>0</v>
      </c>
      <c r="AE14">
        <v>0</v>
      </c>
      <c r="AF14">
        <v>0</v>
      </c>
      <c r="AG14">
        <v>0</v>
      </c>
      <c r="AH14">
        <v>0</v>
      </c>
      <c r="AI14">
        <v>0</v>
      </c>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t="s">
        <v>794</v>
      </c>
      <c r="PV14"/>
      <c r="PW14">
        <v>1000</v>
      </c>
      <c r="PX14">
        <v>1000</v>
      </c>
      <c r="PY14"/>
      <c r="PZ14"/>
      <c r="QA14"/>
      <c r="QB14"/>
      <c r="QC14"/>
      <c r="QD14" t="s">
        <v>795</v>
      </c>
      <c r="QE14" t="s">
        <v>876</v>
      </c>
      <c r="QF14"/>
      <c r="QG14" t="s">
        <v>794</v>
      </c>
      <c r="QH14" t="s">
        <v>2268</v>
      </c>
      <c r="QI14">
        <v>0</v>
      </c>
      <c r="QJ14">
        <v>0</v>
      </c>
      <c r="QK14">
        <v>0</v>
      </c>
      <c r="QL14">
        <v>0</v>
      </c>
      <c r="QM14">
        <v>0</v>
      </c>
      <c r="QN14">
        <v>0</v>
      </c>
      <c r="QO14">
        <v>0</v>
      </c>
      <c r="QP14">
        <v>1</v>
      </c>
      <c r="QQ14">
        <v>0</v>
      </c>
      <c r="QR14">
        <v>1</v>
      </c>
      <c r="QS14">
        <v>0</v>
      </c>
      <c r="QT14">
        <v>0</v>
      </c>
      <c r="QU14">
        <v>0</v>
      </c>
      <c r="QV14">
        <v>0</v>
      </c>
      <c r="QW14">
        <v>0</v>
      </c>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t="s">
        <v>2090</v>
      </c>
      <c r="AAW14">
        <v>431631407</v>
      </c>
      <c r="AAX14" s="315">
        <v>45072.338831018518</v>
      </c>
      <c r="AAY14"/>
      <c r="AAZ14"/>
      <c r="ABA14" t="s">
        <v>2081</v>
      </c>
      <c r="ABB14"/>
      <c r="ABC14" t="s">
        <v>2263</v>
      </c>
      <c r="ABD14"/>
      <c r="ABE14">
        <v>13</v>
      </c>
    </row>
    <row r="15" spans="1:733" x14ac:dyDescent="0.45">
      <c r="A15" s="261" t="s">
        <v>2283</v>
      </c>
      <c r="B15" s="262">
        <v>45070.501047835649</v>
      </c>
      <c r="C15" s="262">
        <v>45070.502055046287</v>
      </c>
      <c r="D15" s="262">
        <v>45070</v>
      </c>
      <c r="E15" s="261" t="s">
        <v>2260</v>
      </c>
      <c r="F15" s="315">
        <v>45070</v>
      </c>
      <c r="G15" t="s">
        <v>874</v>
      </c>
      <c r="H15" t="s">
        <v>875</v>
      </c>
      <c r="I15" t="s">
        <v>875</v>
      </c>
      <c r="J15" t="s">
        <v>875</v>
      </c>
      <c r="K15" t="s">
        <v>793</v>
      </c>
      <c r="L15" s="261" t="s">
        <v>816</v>
      </c>
      <c r="M15">
        <v>0</v>
      </c>
      <c r="N15">
        <v>0</v>
      </c>
      <c r="O15">
        <v>0</v>
      </c>
      <c r="P15">
        <v>0</v>
      </c>
      <c r="Q15">
        <v>0</v>
      </c>
      <c r="R15">
        <v>0</v>
      </c>
      <c r="S15">
        <v>0</v>
      </c>
      <c r="T15">
        <v>0</v>
      </c>
      <c r="U15">
        <v>0</v>
      </c>
      <c r="V15">
        <v>0</v>
      </c>
      <c r="W15">
        <v>0</v>
      </c>
      <c r="X15">
        <v>0</v>
      </c>
      <c r="Y15">
        <v>0</v>
      </c>
      <c r="Z15">
        <v>0</v>
      </c>
      <c r="AA15">
        <v>0</v>
      </c>
      <c r="AB15">
        <v>1</v>
      </c>
      <c r="AC15">
        <v>0</v>
      </c>
      <c r="AD15">
        <v>0</v>
      </c>
      <c r="AE15">
        <v>0</v>
      </c>
      <c r="AF15">
        <v>0</v>
      </c>
      <c r="AG15">
        <v>0</v>
      </c>
      <c r="AH15">
        <v>0</v>
      </c>
      <c r="AI15">
        <v>0</v>
      </c>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t="s">
        <v>794</v>
      </c>
      <c r="PV15"/>
      <c r="PW15">
        <v>1000</v>
      </c>
      <c r="PX15">
        <v>1000</v>
      </c>
      <c r="PY15"/>
      <c r="PZ15"/>
      <c r="QA15"/>
      <c r="QB15"/>
      <c r="QC15"/>
      <c r="QD15" t="s">
        <v>806</v>
      </c>
      <c r="QE15"/>
      <c r="QF15"/>
      <c r="QG15" t="s">
        <v>794</v>
      </c>
      <c r="QH15" t="s">
        <v>2284</v>
      </c>
      <c r="QI15">
        <v>0</v>
      </c>
      <c r="QJ15">
        <v>0</v>
      </c>
      <c r="QK15">
        <v>0</v>
      </c>
      <c r="QL15">
        <v>0</v>
      </c>
      <c r="QM15">
        <v>0</v>
      </c>
      <c r="QN15">
        <v>1</v>
      </c>
      <c r="QO15">
        <v>0</v>
      </c>
      <c r="QP15">
        <v>1</v>
      </c>
      <c r="QQ15">
        <v>0</v>
      </c>
      <c r="QR15">
        <v>0</v>
      </c>
      <c r="QS15">
        <v>0</v>
      </c>
      <c r="QT15">
        <v>0</v>
      </c>
      <c r="QU15">
        <v>0</v>
      </c>
      <c r="QV15">
        <v>0</v>
      </c>
      <c r="QW15">
        <v>0</v>
      </c>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t="s">
        <v>2090</v>
      </c>
      <c r="AAW15">
        <v>431631528</v>
      </c>
      <c r="AAX15" s="315">
        <v>45072.339016203703</v>
      </c>
      <c r="AAY15"/>
      <c r="AAZ15"/>
      <c r="ABA15" t="s">
        <v>2081</v>
      </c>
      <c r="ABB15"/>
      <c r="ABC15" t="s">
        <v>2263</v>
      </c>
      <c r="ABD15"/>
      <c r="ABE15">
        <v>14</v>
      </c>
    </row>
    <row r="16" spans="1:733" x14ac:dyDescent="0.45">
      <c r="A16" s="261" t="s">
        <v>2285</v>
      </c>
      <c r="B16" s="262">
        <v>45070.549571006937</v>
      </c>
      <c r="C16" s="262">
        <v>45070.551035069453</v>
      </c>
      <c r="D16" s="262">
        <v>45070</v>
      </c>
      <c r="E16" s="261" t="s">
        <v>2260</v>
      </c>
      <c r="F16" s="315">
        <v>45070</v>
      </c>
      <c r="G16" t="s">
        <v>874</v>
      </c>
      <c r="H16" t="s">
        <v>875</v>
      </c>
      <c r="I16" t="s">
        <v>875</v>
      </c>
      <c r="J16" t="s">
        <v>875</v>
      </c>
      <c r="K16" t="s">
        <v>793</v>
      </c>
      <c r="L16" s="261" t="s">
        <v>816</v>
      </c>
      <c r="M16">
        <v>0</v>
      </c>
      <c r="N16">
        <v>0</v>
      </c>
      <c r="O16">
        <v>0</v>
      </c>
      <c r="P16">
        <v>0</v>
      </c>
      <c r="Q16">
        <v>0</v>
      </c>
      <c r="R16">
        <v>0</v>
      </c>
      <c r="S16">
        <v>0</v>
      </c>
      <c r="T16">
        <v>0</v>
      </c>
      <c r="U16">
        <v>0</v>
      </c>
      <c r="V16">
        <v>0</v>
      </c>
      <c r="W16">
        <v>0</v>
      </c>
      <c r="X16">
        <v>0</v>
      </c>
      <c r="Y16">
        <v>0</v>
      </c>
      <c r="Z16">
        <v>0</v>
      </c>
      <c r="AA16">
        <v>0</v>
      </c>
      <c r="AB16">
        <v>1</v>
      </c>
      <c r="AC16">
        <v>0</v>
      </c>
      <c r="AD16">
        <v>0</v>
      </c>
      <c r="AE16">
        <v>0</v>
      </c>
      <c r="AF16">
        <v>0</v>
      </c>
      <c r="AG16">
        <v>0</v>
      </c>
      <c r="AH16">
        <v>0</v>
      </c>
      <c r="AI16">
        <v>0</v>
      </c>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t="s">
        <v>794</v>
      </c>
      <c r="PV16"/>
      <c r="PW16">
        <v>1000</v>
      </c>
      <c r="PX16">
        <v>1000</v>
      </c>
      <c r="PY16"/>
      <c r="PZ16"/>
      <c r="QA16"/>
      <c r="QB16"/>
      <c r="QC16"/>
      <c r="QD16" t="s">
        <v>795</v>
      </c>
      <c r="QE16" t="s">
        <v>876</v>
      </c>
      <c r="QF16"/>
      <c r="QG16" t="s">
        <v>794</v>
      </c>
      <c r="QH16" t="s">
        <v>2286</v>
      </c>
      <c r="QI16">
        <v>0</v>
      </c>
      <c r="QJ16">
        <v>0</v>
      </c>
      <c r="QK16">
        <v>0</v>
      </c>
      <c r="QL16">
        <v>0</v>
      </c>
      <c r="QM16">
        <v>0</v>
      </c>
      <c r="QN16">
        <v>1</v>
      </c>
      <c r="QO16">
        <v>0</v>
      </c>
      <c r="QP16">
        <v>1</v>
      </c>
      <c r="QQ16">
        <v>0</v>
      </c>
      <c r="QR16">
        <v>0</v>
      </c>
      <c r="QS16">
        <v>1</v>
      </c>
      <c r="QT16">
        <v>0</v>
      </c>
      <c r="QU16">
        <v>0</v>
      </c>
      <c r="QV16">
        <v>0</v>
      </c>
      <c r="QW16">
        <v>0</v>
      </c>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t="s">
        <v>2090</v>
      </c>
      <c r="AAW16">
        <v>431631593</v>
      </c>
      <c r="AAX16" s="315">
        <v>45072.339120370358</v>
      </c>
      <c r="AAY16"/>
      <c r="AAZ16"/>
      <c r="ABA16" t="s">
        <v>2081</v>
      </c>
      <c r="ABB16"/>
      <c r="ABC16" t="s">
        <v>2263</v>
      </c>
      <c r="ABD16"/>
      <c r="ABE16">
        <v>15</v>
      </c>
    </row>
    <row r="17" spans="1:733" x14ac:dyDescent="0.45">
      <c r="A17" s="261" t="s">
        <v>2287</v>
      </c>
      <c r="B17" s="262">
        <v>45070.568236597217</v>
      </c>
      <c r="C17" s="262">
        <v>45070.569073159721</v>
      </c>
      <c r="D17" s="262">
        <v>45070</v>
      </c>
      <c r="E17" s="261" t="s">
        <v>2260</v>
      </c>
      <c r="F17" s="315">
        <v>45070</v>
      </c>
      <c r="G17" t="s">
        <v>874</v>
      </c>
      <c r="H17" t="s">
        <v>875</v>
      </c>
      <c r="I17" t="s">
        <v>875</v>
      </c>
      <c r="J17" t="s">
        <v>875</v>
      </c>
      <c r="K17" t="s">
        <v>793</v>
      </c>
      <c r="L17" s="261" t="s">
        <v>816</v>
      </c>
      <c r="M17">
        <v>0</v>
      </c>
      <c r="N17">
        <v>0</v>
      </c>
      <c r="O17">
        <v>0</v>
      </c>
      <c r="P17">
        <v>0</v>
      </c>
      <c r="Q17">
        <v>0</v>
      </c>
      <c r="R17">
        <v>0</v>
      </c>
      <c r="S17">
        <v>0</v>
      </c>
      <c r="T17">
        <v>0</v>
      </c>
      <c r="U17">
        <v>0</v>
      </c>
      <c r="V17">
        <v>0</v>
      </c>
      <c r="W17">
        <v>0</v>
      </c>
      <c r="X17">
        <v>0</v>
      </c>
      <c r="Y17">
        <v>0</v>
      </c>
      <c r="Z17">
        <v>0</v>
      </c>
      <c r="AA17">
        <v>0</v>
      </c>
      <c r="AB17">
        <v>1</v>
      </c>
      <c r="AC17">
        <v>0</v>
      </c>
      <c r="AD17">
        <v>0</v>
      </c>
      <c r="AE17">
        <v>0</v>
      </c>
      <c r="AF17">
        <v>0</v>
      </c>
      <c r="AG17">
        <v>0</v>
      </c>
      <c r="AH17">
        <v>0</v>
      </c>
      <c r="AI17">
        <v>0</v>
      </c>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t="s">
        <v>794</v>
      </c>
      <c r="PV17"/>
      <c r="PW17">
        <v>1000</v>
      </c>
      <c r="PX17">
        <v>1000</v>
      </c>
      <c r="PY17"/>
      <c r="PZ17"/>
      <c r="QA17"/>
      <c r="QB17"/>
      <c r="QC17"/>
      <c r="QD17" t="s">
        <v>806</v>
      </c>
      <c r="QE17"/>
      <c r="QF17"/>
      <c r="QG17" t="s">
        <v>794</v>
      </c>
      <c r="QH17" t="s">
        <v>2288</v>
      </c>
      <c r="QI17">
        <v>0</v>
      </c>
      <c r="QJ17">
        <v>0</v>
      </c>
      <c r="QK17">
        <v>0</v>
      </c>
      <c r="QL17">
        <v>0</v>
      </c>
      <c r="QM17">
        <v>0</v>
      </c>
      <c r="QN17">
        <v>1</v>
      </c>
      <c r="QO17">
        <v>0</v>
      </c>
      <c r="QP17">
        <v>1</v>
      </c>
      <c r="QQ17">
        <v>0</v>
      </c>
      <c r="QR17">
        <v>0</v>
      </c>
      <c r="QS17">
        <v>0</v>
      </c>
      <c r="QT17">
        <v>0</v>
      </c>
      <c r="QU17">
        <v>0</v>
      </c>
      <c r="QV17">
        <v>0</v>
      </c>
      <c r="QW17">
        <v>0</v>
      </c>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t="s">
        <v>2090</v>
      </c>
      <c r="AAW17">
        <v>431631636</v>
      </c>
      <c r="AAX17" s="315">
        <v>45072.339201388888</v>
      </c>
      <c r="AAY17"/>
      <c r="AAZ17"/>
      <c r="ABA17" t="s">
        <v>2081</v>
      </c>
      <c r="ABB17"/>
      <c r="ABC17" t="s">
        <v>2263</v>
      </c>
      <c r="ABD17"/>
      <c r="ABE17">
        <v>16</v>
      </c>
    </row>
    <row r="18" spans="1:733" x14ac:dyDescent="0.45">
      <c r="A18" s="261" t="s">
        <v>2289</v>
      </c>
      <c r="B18" s="262">
        <v>45070.60861638889</v>
      </c>
      <c r="C18" s="262">
        <v>45070.610173854162</v>
      </c>
      <c r="D18" s="262">
        <v>45070</v>
      </c>
      <c r="E18" s="261" t="s">
        <v>2260</v>
      </c>
      <c r="F18" s="315">
        <v>45070</v>
      </c>
      <c r="G18" t="s">
        <v>874</v>
      </c>
      <c r="H18" t="s">
        <v>875</v>
      </c>
      <c r="I18" t="s">
        <v>875</v>
      </c>
      <c r="J18" t="s">
        <v>875</v>
      </c>
      <c r="K18" t="s">
        <v>793</v>
      </c>
      <c r="L18" s="261" t="s">
        <v>804</v>
      </c>
      <c r="M18">
        <v>0</v>
      </c>
      <c r="N18">
        <v>0</v>
      </c>
      <c r="O18">
        <v>0</v>
      </c>
      <c r="P18">
        <v>0</v>
      </c>
      <c r="Q18">
        <v>0</v>
      </c>
      <c r="R18">
        <v>0</v>
      </c>
      <c r="S18">
        <v>0</v>
      </c>
      <c r="T18">
        <v>0</v>
      </c>
      <c r="U18">
        <v>0</v>
      </c>
      <c r="V18">
        <v>1</v>
      </c>
      <c r="W18">
        <v>0</v>
      </c>
      <c r="X18">
        <v>0</v>
      </c>
      <c r="Y18">
        <v>0</v>
      </c>
      <c r="Z18">
        <v>0</v>
      </c>
      <c r="AA18">
        <v>0</v>
      </c>
      <c r="AB18">
        <v>0</v>
      </c>
      <c r="AC18">
        <v>0</v>
      </c>
      <c r="AD18">
        <v>0</v>
      </c>
      <c r="AE18">
        <v>0</v>
      </c>
      <c r="AF18">
        <v>0</v>
      </c>
      <c r="AG18">
        <v>0</v>
      </c>
      <c r="AH18">
        <v>0</v>
      </c>
      <c r="AI18">
        <v>0</v>
      </c>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t="s">
        <v>799</v>
      </c>
      <c r="LB18"/>
      <c r="LC18">
        <v>300</v>
      </c>
      <c r="LD18">
        <v>300</v>
      </c>
      <c r="LE18"/>
      <c r="LF18"/>
      <c r="LG18"/>
      <c r="LH18"/>
      <c r="LI18"/>
      <c r="LJ18" t="s">
        <v>806</v>
      </c>
      <c r="LK18"/>
      <c r="LL18"/>
      <c r="LM18" t="s">
        <v>794</v>
      </c>
      <c r="LN18" t="s">
        <v>1839</v>
      </c>
      <c r="LO18">
        <v>0</v>
      </c>
      <c r="LP18">
        <v>0</v>
      </c>
      <c r="LQ18">
        <v>0</v>
      </c>
      <c r="LR18">
        <v>0</v>
      </c>
      <c r="LS18">
        <v>0</v>
      </c>
      <c r="LT18">
        <v>1</v>
      </c>
      <c r="LU18">
        <v>0</v>
      </c>
      <c r="LV18">
        <v>0</v>
      </c>
      <c r="LW18">
        <v>0</v>
      </c>
      <c r="LX18">
        <v>0</v>
      </c>
      <c r="LY18">
        <v>0</v>
      </c>
      <c r="LZ18">
        <v>0</v>
      </c>
      <c r="MA18">
        <v>0</v>
      </c>
      <c r="MB18">
        <v>0</v>
      </c>
      <c r="MC18">
        <v>0</v>
      </c>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t="s">
        <v>2090</v>
      </c>
      <c r="AAW18">
        <v>431631729</v>
      </c>
      <c r="AAX18" s="315">
        <v>45072.339317129627</v>
      </c>
      <c r="AAY18"/>
      <c r="AAZ18"/>
      <c r="ABA18" t="s">
        <v>2081</v>
      </c>
      <c r="ABB18"/>
      <c r="ABC18" t="s">
        <v>2263</v>
      </c>
      <c r="ABD18"/>
      <c r="ABE18">
        <v>17</v>
      </c>
    </row>
    <row r="19" spans="1:733" x14ac:dyDescent="0.45">
      <c r="A19" s="261" t="s">
        <v>2290</v>
      </c>
      <c r="B19" s="262">
        <v>45070.618117129627</v>
      </c>
      <c r="C19" s="262">
        <v>45070.619146168981</v>
      </c>
      <c r="D19" s="262">
        <v>45070</v>
      </c>
      <c r="E19" s="261" t="s">
        <v>2260</v>
      </c>
      <c r="F19" s="315">
        <v>45070</v>
      </c>
      <c r="G19" t="s">
        <v>874</v>
      </c>
      <c r="H19" t="s">
        <v>875</v>
      </c>
      <c r="I19" t="s">
        <v>875</v>
      </c>
      <c r="J19" t="s">
        <v>875</v>
      </c>
      <c r="K19" t="s">
        <v>793</v>
      </c>
      <c r="L19" s="261" t="s">
        <v>804</v>
      </c>
      <c r="M19">
        <v>0</v>
      </c>
      <c r="N19">
        <v>0</v>
      </c>
      <c r="O19">
        <v>0</v>
      </c>
      <c r="P19">
        <v>0</v>
      </c>
      <c r="Q19">
        <v>0</v>
      </c>
      <c r="R19">
        <v>0</v>
      </c>
      <c r="S19">
        <v>0</v>
      </c>
      <c r="T19">
        <v>0</v>
      </c>
      <c r="U19">
        <v>0</v>
      </c>
      <c r="V19">
        <v>1</v>
      </c>
      <c r="W19">
        <v>0</v>
      </c>
      <c r="X19">
        <v>0</v>
      </c>
      <c r="Y19">
        <v>0</v>
      </c>
      <c r="Z19">
        <v>0</v>
      </c>
      <c r="AA19">
        <v>0</v>
      </c>
      <c r="AB19">
        <v>0</v>
      </c>
      <c r="AC19">
        <v>0</v>
      </c>
      <c r="AD19">
        <v>0</v>
      </c>
      <c r="AE19">
        <v>0</v>
      </c>
      <c r="AF19">
        <v>0</v>
      </c>
      <c r="AG19">
        <v>0</v>
      </c>
      <c r="AH19">
        <v>0</v>
      </c>
      <c r="AI19">
        <v>0</v>
      </c>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t="s">
        <v>799</v>
      </c>
      <c r="LB19"/>
      <c r="LC19">
        <v>300</v>
      </c>
      <c r="LD19">
        <v>300</v>
      </c>
      <c r="LE19"/>
      <c r="LF19"/>
      <c r="LG19"/>
      <c r="LH19"/>
      <c r="LI19"/>
      <c r="LJ19" t="s">
        <v>806</v>
      </c>
      <c r="LK19"/>
      <c r="LL19"/>
      <c r="LM19" t="s">
        <v>794</v>
      </c>
      <c r="LN19" t="s">
        <v>1839</v>
      </c>
      <c r="LO19">
        <v>0</v>
      </c>
      <c r="LP19">
        <v>0</v>
      </c>
      <c r="LQ19">
        <v>0</v>
      </c>
      <c r="LR19">
        <v>0</v>
      </c>
      <c r="LS19">
        <v>0</v>
      </c>
      <c r="LT19">
        <v>1</v>
      </c>
      <c r="LU19">
        <v>0</v>
      </c>
      <c r="LV19">
        <v>0</v>
      </c>
      <c r="LW19">
        <v>0</v>
      </c>
      <c r="LX19">
        <v>0</v>
      </c>
      <c r="LY19">
        <v>0</v>
      </c>
      <c r="LZ19">
        <v>0</v>
      </c>
      <c r="MA19">
        <v>0</v>
      </c>
      <c r="MB19">
        <v>0</v>
      </c>
      <c r="MC19">
        <v>0</v>
      </c>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t="s">
        <v>2090</v>
      </c>
      <c r="AAW19">
        <v>431631835</v>
      </c>
      <c r="AAX19" s="315">
        <v>45072.339444444442</v>
      </c>
      <c r="AAY19"/>
      <c r="AAZ19"/>
      <c r="ABA19" t="s">
        <v>2081</v>
      </c>
      <c r="ABB19"/>
      <c r="ABC19" t="s">
        <v>2263</v>
      </c>
      <c r="ABD19"/>
      <c r="ABE19">
        <v>18</v>
      </c>
    </row>
    <row r="20" spans="1:733" x14ac:dyDescent="0.45">
      <c r="A20" s="261" t="s">
        <v>2291</v>
      </c>
      <c r="B20" s="262">
        <v>45070.627900729167</v>
      </c>
      <c r="C20" s="262">
        <v>45070.62969425926</v>
      </c>
      <c r="D20" s="262">
        <v>45070</v>
      </c>
      <c r="E20" s="261" t="s">
        <v>2260</v>
      </c>
      <c r="F20" s="315">
        <v>45070</v>
      </c>
      <c r="G20" t="s">
        <v>874</v>
      </c>
      <c r="H20" t="s">
        <v>875</v>
      </c>
      <c r="I20" t="s">
        <v>875</v>
      </c>
      <c r="J20" t="s">
        <v>875</v>
      </c>
      <c r="K20" t="s">
        <v>793</v>
      </c>
      <c r="L20" s="261" t="s">
        <v>804</v>
      </c>
      <c r="M20">
        <v>0</v>
      </c>
      <c r="N20">
        <v>0</v>
      </c>
      <c r="O20">
        <v>0</v>
      </c>
      <c r="P20">
        <v>0</v>
      </c>
      <c r="Q20">
        <v>0</v>
      </c>
      <c r="R20">
        <v>0</v>
      </c>
      <c r="S20">
        <v>0</v>
      </c>
      <c r="T20">
        <v>0</v>
      </c>
      <c r="U20">
        <v>0</v>
      </c>
      <c r="V20">
        <v>1</v>
      </c>
      <c r="W20">
        <v>0</v>
      </c>
      <c r="X20">
        <v>0</v>
      </c>
      <c r="Y20">
        <v>0</v>
      </c>
      <c r="Z20">
        <v>0</v>
      </c>
      <c r="AA20">
        <v>0</v>
      </c>
      <c r="AB20">
        <v>0</v>
      </c>
      <c r="AC20">
        <v>0</v>
      </c>
      <c r="AD20">
        <v>0</v>
      </c>
      <c r="AE20">
        <v>0</v>
      </c>
      <c r="AF20">
        <v>0</v>
      </c>
      <c r="AG20">
        <v>0</v>
      </c>
      <c r="AH20">
        <v>0</v>
      </c>
      <c r="AI20">
        <v>0</v>
      </c>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t="s">
        <v>799</v>
      </c>
      <c r="LB20"/>
      <c r="LC20">
        <v>300</v>
      </c>
      <c r="LD20">
        <v>300</v>
      </c>
      <c r="LE20"/>
      <c r="LF20"/>
      <c r="LG20"/>
      <c r="LH20"/>
      <c r="LI20"/>
      <c r="LJ20" t="s">
        <v>806</v>
      </c>
      <c r="LK20"/>
      <c r="LL20"/>
      <c r="LM20" t="s">
        <v>794</v>
      </c>
      <c r="LN20" t="s">
        <v>1839</v>
      </c>
      <c r="LO20">
        <v>0</v>
      </c>
      <c r="LP20">
        <v>0</v>
      </c>
      <c r="LQ20">
        <v>0</v>
      </c>
      <c r="LR20">
        <v>0</v>
      </c>
      <c r="LS20">
        <v>0</v>
      </c>
      <c r="LT20">
        <v>1</v>
      </c>
      <c r="LU20">
        <v>0</v>
      </c>
      <c r="LV20">
        <v>0</v>
      </c>
      <c r="LW20">
        <v>0</v>
      </c>
      <c r="LX20">
        <v>0</v>
      </c>
      <c r="LY20">
        <v>0</v>
      </c>
      <c r="LZ20">
        <v>0</v>
      </c>
      <c r="MA20">
        <v>0</v>
      </c>
      <c r="MB20">
        <v>0</v>
      </c>
      <c r="MC20">
        <v>0</v>
      </c>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t="s">
        <v>2090</v>
      </c>
      <c r="AAW20">
        <v>431631902</v>
      </c>
      <c r="AAX20" s="315">
        <v>45072.339525462958</v>
      </c>
      <c r="AAY20"/>
      <c r="AAZ20"/>
      <c r="ABA20" t="s">
        <v>2081</v>
      </c>
      <c r="ABB20"/>
      <c r="ABC20" t="s">
        <v>2263</v>
      </c>
      <c r="ABD20"/>
      <c r="ABE20">
        <v>19</v>
      </c>
    </row>
    <row r="21" spans="1:733" x14ac:dyDescent="0.45">
      <c r="A21" s="261" t="s">
        <v>2292</v>
      </c>
      <c r="B21" s="262">
        <v>45070.633585104173</v>
      </c>
      <c r="C21" s="262">
        <v>45070.635026909717</v>
      </c>
      <c r="D21" s="262">
        <v>45070</v>
      </c>
      <c r="E21" s="261" t="s">
        <v>2260</v>
      </c>
      <c r="F21" s="315">
        <v>45070</v>
      </c>
      <c r="G21" t="s">
        <v>874</v>
      </c>
      <c r="H21" t="s">
        <v>875</v>
      </c>
      <c r="I21" t="s">
        <v>875</v>
      </c>
      <c r="J21" t="s">
        <v>875</v>
      </c>
      <c r="K21" t="s">
        <v>793</v>
      </c>
      <c r="L21" s="261" t="s">
        <v>804</v>
      </c>
      <c r="M21">
        <v>0</v>
      </c>
      <c r="N21">
        <v>0</v>
      </c>
      <c r="O21">
        <v>0</v>
      </c>
      <c r="P21">
        <v>0</v>
      </c>
      <c r="Q21">
        <v>0</v>
      </c>
      <c r="R21">
        <v>0</v>
      </c>
      <c r="S21">
        <v>0</v>
      </c>
      <c r="T21">
        <v>0</v>
      </c>
      <c r="U21">
        <v>0</v>
      </c>
      <c r="V21">
        <v>1</v>
      </c>
      <c r="W21">
        <v>0</v>
      </c>
      <c r="X21">
        <v>0</v>
      </c>
      <c r="Y21">
        <v>0</v>
      </c>
      <c r="Z21">
        <v>0</v>
      </c>
      <c r="AA21">
        <v>0</v>
      </c>
      <c r="AB21">
        <v>0</v>
      </c>
      <c r="AC21">
        <v>0</v>
      </c>
      <c r="AD21">
        <v>0</v>
      </c>
      <c r="AE21">
        <v>0</v>
      </c>
      <c r="AF21">
        <v>0</v>
      </c>
      <c r="AG21">
        <v>0</v>
      </c>
      <c r="AH21">
        <v>0</v>
      </c>
      <c r="AI21">
        <v>0</v>
      </c>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t="s">
        <v>799</v>
      </c>
      <c r="LB21"/>
      <c r="LC21">
        <v>300</v>
      </c>
      <c r="LD21">
        <v>300</v>
      </c>
      <c r="LE21"/>
      <c r="LF21"/>
      <c r="LG21"/>
      <c r="LH21"/>
      <c r="LI21"/>
      <c r="LJ21" t="s">
        <v>806</v>
      </c>
      <c r="LK21"/>
      <c r="LL21"/>
      <c r="LM21" t="s">
        <v>794</v>
      </c>
      <c r="LN21" t="s">
        <v>2293</v>
      </c>
      <c r="LO21">
        <v>0</v>
      </c>
      <c r="LP21">
        <v>0</v>
      </c>
      <c r="LQ21">
        <v>0</v>
      </c>
      <c r="LR21">
        <v>0</v>
      </c>
      <c r="LS21">
        <v>0</v>
      </c>
      <c r="LT21">
        <v>1</v>
      </c>
      <c r="LU21">
        <v>0</v>
      </c>
      <c r="LV21">
        <v>0</v>
      </c>
      <c r="LW21">
        <v>0</v>
      </c>
      <c r="LX21">
        <v>1</v>
      </c>
      <c r="LY21">
        <v>0</v>
      </c>
      <c r="LZ21">
        <v>0</v>
      </c>
      <c r="MA21">
        <v>0</v>
      </c>
      <c r="MB21">
        <v>0</v>
      </c>
      <c r="MC21">
        <v>0</v>
      </c>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t="s">
        <v>2090</v>
      </c>
      <c r="AAW21">
        <v>431632635</v>
      </c>
      <c r="AAX21" s="315">
        <v>45072.340462962973</v>
      </c>
      <c r="AAY21"/>
      <c r="AAZ21"/>
      <c r="ABA21" t="s">
        <v>2081</v>
      </c>
      <c r="ABB21"/>
      <c r="ABC21" t="s">
        <v>2263</v>
      </c>
      <c r="ABD21"/>
      <c r="ABE21">
        <v>20</v>
      </c>
    </row>
    <row r="22" spans="1:733" x14ac:dyDescent="0.45">
      <c r="A22" s="261" t="s">
        <v>2294</v>
      </c>
      <c r="B22" s="262">
        <v>45070.636931527777</v>
      </c>
      <c r="C22" s="262">
        <v>45070.63770525463</v>
      </c>
      <c r="D22" s="262">
        <v>45070</v>
      </c>
      <c r="E22" s="261" t="s">
        <v>2260</v>
      </c>
      <c r="F22" s="315">
        <v>45070</v>
      </c>
      <c r="G22" t="s">
        <v>874</v>
      </c>
      <c r="H22" t="s">
        <v>875</v>
      </c>
      <c r="I22" t="s">
        <v>875</v>
      </c>
      <c r="J22" t="s">
        <v>875</v>
      </c>
      <c r="K22" t="s">
        <v>793</v>
      </c>
      <c r="L22" s="261" t="s">
        <v>804</v>
      </c>
      <c r="M22">
        <v>0</v>
      </c>
      <c r="N22">
        <v>0</v>
      </c>
      <c r="O22">
        <v>0</v>
      </c>
      <c r="P22">
        <v>0</v>
      </c>
      <c r="Q22">
        <v>0</v>
      </c>
      <c r="R22">
        <v>0</v>
      </c>
      <c r="S22">
        <v>0</v>
      </c>
      <c r="T22">
        <v>0</v>
      </c>
      <c r="U22">
        <v>0</v>
      </c>
      <c r="V22">
        <v>1</v>
      </c>
      <c r="W22">
        <v>0</v>
      </c>
      <c r="X22">
        <v>0</v>
      </c>
      <c r="Y22">
        <v>0</v>
      </c>
      <c r="Z22">
        <v>0</v>
      </c>
      <c r="AA22">
        <v>0</v>
      </c>
      <c r="AB22">
        <v>0</v>
      </c>
      <c r="AC22">
        <v>0</v>
      </c>
      <c r="AD22">
        <v>0</v>
      </c>
      <c r="AE22">
        <v>0</v>
      </c>
      <c r="AF22">
        <v>0</v>
      </c>
      <c r="AG22">
        <v>0</v>
      </c>
      <c r="AH22">
        <v>0</v>
      </c>
      <c r="AI22">
        <v>0</v>
      </c>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t="s">
        <v>799</v>
      </c>
      <c r="LB22"/>
      <c r="LC22">
        <v>300</v>
      </c>
      <c r="LD22">
        <v>300</v>
      </c>
      <c r="LE22"/>
      <c r="LF22"/>
      <c r="LG22"/>
      <c r="LH22"/>
      <c r="LI22"/>
      <c r="LJ22" t="s">
        <v>806</v>
      </c>
      <c r="LK22"/>
      <c r="LL22"/>
      <c r="LM22" t="s">
        <v>794</v>
      </c>
      <c r="LN22" t="s">
        <v>1839</v>
      </c>
      <c r="LO22">
        <v>0</v>
      </c>
      <c r="LP22">
        <v>0</v>
      </c>
      <c r="LQ22">
        <v>0</v>
      </c>
      <c r="LR22">
        <v>0</v>
      </c>
      <c r="LS22">
        <v>0</v>
      </c>
      <c r="LT22">
        <v>1</v>
      </c>
      <c r="LU22">
        <v>0</v>
      </c>
      <c r="LV22">
        <v>0</v>
      </c>
      <c r="LW22">
        <v>0</v>
      </c>
      <c r="LX22">
        <v>0</v>
      </c>
      <c r="LY22">
        <v>0</v>
      </c>
      <c r="LZ22">
        <v>0</v>
      </c>
      <c r="MA22">
        <v>0</v>
      </c>
      <c r="MB22">
        <v>0</v>
      </c>
      <c r="MC22">
        <v>0</v>
      </c>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t="s">
        <v>2090</v>
      </c>
      <c r="AAW22">
        <v>431632766</v>
      </c>
      <c r="AAX22" s="315">
        <v>45072.340636574067</v>
      </c>
      <c r="AAY22"/>
      <c r="AAZ22"/>
      <c r="ABA22" t="s">
        <v>2081</v>
      </c>
      <c r="ABB22"/>
      <c r="ABC22" t="s">
        <v>2263</v>
      </c>
      <c r="ABD22"/>
      <c r="ABE22">
        <v>21</v>
      </c>
    </row>
    <row r="23" spans="1:733" x14ac:dyDescent="0.45">
      <c r="A23" s="261" t="s">
        <v>2295</v>
      </c>
      <c r="B23" s="262">
        <v>45071.341645520843</v>
      </c>
      <c r="C23" s="262">
        <v>45071.34446177083</v>
      </c>
      <c r="D23" s="262">
        <v>45071</v>
      </c>
      <c r="E23" s="261" t="s">
        <v>2260</v>
      </c>
      <c r="F23" s="315">
        <v>45071</v>
      </c>
      <c r="G23" t="s">
        <v>874</v>
      </c>
      <c r="H23" t="s">
        <v>875</v>
      </c>
      <c r="I23" t="s">
        <v>875</v>
      </c>
      <c r="J23" t="s">
        <v>875</v>
      </c>
      <c r="K23" t="s">
        <v>793</v>
      </c>
      <c r="L23" s="261" t="s">
        <v>2296</v>
      </c>
      <c r="M23">
        <v>0</v>
      </c>
      <c r="N23">
        <v>0</v>
      </c>
      <c r="O23">
        <v>0</v>
      </c>
      <c r="P23">
        <v>0</v>
      </c>
      <c r="Q23">
        <v>0</v>
      </c>
      <c r="R23">
        <v>0</v>
      </c>
      <c r="S23">
        <v>0</v>
      </c>
      <c r="T23">
        <v>0</v>
      </c>
      <c r="U23">
        <v>1</v>
      </c>
      <c r="V23">
        <v>0</v>
      </c>
      <c r="W23">
        <v>0</v>
      </c>
      <c r="X23">
        <v>1</v>
      </c>
      <c r="Y23">
        <v>1</v>
      </c>
      <c r="Z23">
        <v>0</v>
      </c>
      <c r="AA23">
        <v>0</v>
      </c>
      <c r="AB23">
        <v>0</v>
      </c>
      <c r="AC23">
        <v>0</v>
      </c>
      <c r="AD23">
        <v>0</v>
      </c>
      <c r="AE23">
        <v>0</v>
      </c>
      <c r="AF23">
        <v>0</v>
      </c>
      <c r="AG23">
        <v>0</v>
      </c>
      <c r="AH23">
        <v>0</v>
      </c>
      <c r="AI23">
        <v>0</v>
      </c>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t="s">
        <v>799</v>
      </c>
      <c r="JW23"/>
      <c r="JX23">
        <v>200</v>
      </c>
      <c r="JY23">
        <v>200</v>
      </c>
      <c r="JZ23"/>
      <c r="KA23"/>
      <c r="KB23"/>
      <c r="KC23"/>
      <c r="KD23"/>
      <c r="KE23" t="s">
        <v>795</v>
      </c>
      <c r="KF23" t="s">
        <v>876</v>
      </c>
      <c r="KG23"/>
      <c r="KH23" t="s">
        <v>797</v>
      </c>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t="s">
        <v>799</v>
      </c>
      <c r="NL23"/>
      <c r="NM23">
        <v>250</v>
      </c>
      <c r="NN23">
        <v>250</v>
      </c>
      <c r="NO23"/>
      <c r="NP23"/>
      <c r="NQ23"/>
      <c r="NR23"/>
      <c r="NS23"/>
      <c r="NT23" t="s">
        <v>795</v>
      </c>
      <c r="NU23" t="s">
        <v>876</v>
      </c>
      <c r="NV23"/>
      <c r="NW23" t="s">
        <v>797</v>
      </c>
      <c r="NX23"/>
      <c r="NY23"/>
      <c r="NZ23"/>
      <c r="OA23"/>
      <c r="OB23"/>
      <c r="OC23"/>
      <c r="OD23"/>
      <c r="OE23"/>
      <c r="OF23"/>
      <c r="OG23"/>
      <c r="OH23"/>
      <c r="OI23"/>
      <c r="OJ23"/>
      <c r="OK23"/>
      <c r="OL23"/>
      <c r="OM23"/>
      <c r="ON23"/>
      <c r="OO23"/>
      <c r="OP23" t="s">
        <v>799</v>
      </c>
      <c r="OQ23"/>
      <c r="OR23">
        <v>500</v>
      </c>
      <c r="OS23">
        <v>500</v>
      </c>
      <c r="OT23"/>
      <c r="OU23"/>
      <c r="OV23"/>
      <c r="OW23"/>
      <c r="OX23"/>
      <c r="OY23" t="s">
        <v>795</v>
      </c>
      <c r="OZ23" t="s">
        <v>876</v>
      </c>
      <c r="PA23"/>
      <c r="PB23" t="s">
        <v>797</v>
      </c>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t="s">
        <v>2297</v>
      </c>
      <c r="AAW23">
        <v>431632819</v>
      </c>
      <c r="AAX23" s="315">
        <v>45072.340729166674</v>
      </c>
      <c r="AAY23"/>
      <c r="AAZ23"/>
      <c r="ABA23" t="s">
        <v>2081</v>
      </c>
      <c r="ABB23"/>
      <c r="ABC23" t="s">
        <v>2263</v>
      </c>
      <c r="ABD23"/>
      <c r="ABE23">
        <v>22</v>
      </c>
    </row>
    <row r="24" spans="1:733" x14ac:dyDescent="0.45">
      <c r="A24" s="261" t="s">
        <v>2298</v>
      </c>
      <c r="B24" s="262">
        <v>45071.355444687499</v>
      </c>
      <c r="C24" s="262">
        <v>45071.356840995373</v>
      </c>
      <c r="D24" s="262">
        <v>45071</v>
      </c>
      <c r="E24" s="261" t="s">
        <v>2260</v>
      </c>
      <c r="F24" s="315">
        <v>45071</v>
      </c>
      <c r="G24" t="s">
        <v>874</v>
      </c>
      <c r="H24" t="s">
        <v>875</v>
      </c>
      <c r="I24" t="s">
        <v>875</v>
      </c>
      <c r="J24" t="s">
        <v>875</v>
      </c>
      <c r="K24" t="s">
        <v>793</v>
      </c>
      <c r="L24" s="261" t="s">
        <v>2299</v>
      </c>
      <c r="M24">
        <v>0</v>
      </c>
      <c r="N24">
        <v>0</v>
      </c>
      <c r="O24">
        <v>0</v>
      </c>
      <c r="P24">
        <v>0</v>
      </c>
      <c r="Q24">
        <v>0</v>
      </c>
      <c r="R24">
        <v>0</v>
      </c>
      <c r="S24">
        <v>0</v>
      </c>
      <c r="T24">
        <v>0</v>
      </c>
      <c r="U24">
        <v>1</v>
      </c>
      <c r="V24">
        <v>0</v>
      </c>
      <c r="W24">
        <v>0</v>
      </c>
      <c r="X24">
        <v>1</v>
      </c>
      <c r="Y24">
        <v>1</v>
      </c>
      <c r="Z24">
        <v>0</v>
      </c>
      <c r="AA24">
        <v>0</v>
      </c>
      <c r="AB24">
        <v>0</v>
      </c>
      <c r="AC24">
        <v>0</v>
      </c>
      <c r="AD24">
        <v>0</v>
      </c>
      <c r="AE24">
        <v>0</v>
      </c>
      <c r="AF24">
        <v>0</v>
      </c>
      <c r="AG24">
        <v>0</v>
      </c>
      <c r="AH24">
        <v>0</v>
      </c>
      <c r="AI24">
        <v>0</v>
      </c>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t="s">
        <v>799</v>
      </c>
      <c r="JW24"/>
      <c r="JX24">
        <v>200</v>
      </c>
      <c r="JY24">
        <v>200</v>
      </c>
      <c r="JZ24"/>
      <c r="KA24"/>
      <c r="KB24"/>
      <c r="KC24"/>
      <c r="KD24"/>
      <c r="KE24" t="s">
        <v>795</v>
      </c>
      <c r="KF24" t="s">
        <v>876</v>
      </c>
      <c r="KG24"/>
      <c r="KH24" t="s">
        <v>797</v>
      </c>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t="s">
        <v>799</v>
      </c>
      <c r="NL24"/>
      <c r="NM24">
        <v>250</v>
      </c>
      <c r="NN24">
        <v>250</v>
      </c>
      <c r="NO24"/>
      <c r="NP24"/>
      <c r="NQ24"/>
      <c r="NR24"/>
      <c r="NS24"/>
      <c r="NT24" t="s">
        <v>795</v>
      </c>
      <c r="NU24" t="s">
        <v>876</v>
      </c>
      <c r="NV24"/>
      <c r="NW24" t="s">
        <v>797</v>
      </c>
      <c r="NX24"/>
      <c r="NY24"/>
      <c r="NZ24"/>
      <c r="OA24"/>
      <c r="OB24"/>
      <c r="OC24"/>
      <c r="OD24"/>
      <c r="OE24"/>
      <c r="OF24"/>
      <c r="OG24"/>
      <c r="OH24"/>
      <c r="OI24"/>
      <c r="OJ24"/>
      <c r="OK24"/>
      <c r="OL24"/>
      <c r="OM24"/>
      <c r="ON24"/>
      <c r="OO24"/>
      <c r="OP24" t="s">
        <v>799</v>
      </c>
      <c r="OQ24"/>
      <c r="OR24">
        <v>500</v>
      </c>
      <c r="OS24">
        <v>500</v>
      </c>
      <c r="OT24"/>
      <c r="OU24"/>
      <c r="OV24"/>
      <c r="OW24"/>
      <c r="OX24"/>
      <c r="OY24" t="s">
        <v>795</v>
      </c>
      <c r="OZ24" t="s">
        <v>876</v>
      </c>
      <c r="PA24"/>
      <c r="PB24" t="s">
        <v>797</v>
      </c>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t="s">
        <v>2090</v>
      </c>
      <c r="AAW24">
        <v>431632894</v>
      </c>
      <c r="AAX24" s="315">
        <v>45072.340821759259</v>
      </c>
      <c r="AAY24"/>
      <c r="AAZ24"/>
      <c r="ABA24" t="s">
        <v>2081</v>
      </c>
      <c r="ABB24"/>
      <c r="ABC24" t="s">
        <v>2263</v>
      </c>
      <c r="ABD24"/>
      <c r="ABE24">
        <v>23</v>
      </c>
    </row>
    <row r="25" spans="1:733" x14ac:dyDescent="0.45">
      <c r="A25" s="261" t="s">
        <v>2300</v>
      </c>
      <c r="B25" s="262">
        <v>45071.359865300918</v>
      </c>
      <c r="C25" s="262">
        <v>45071.360844247683</v>
      </c>
      <c r="D25" s="262">
        <v>45071</v>
      </c>
      <c r="E25" s="261" t="s">
        <v>2260</v>
      </c>
      <c r="F25" s="315">
        <v>45071</v>
      </c>
      <c r="G25" t="s">
        <v>874</v>
      </c>
      <c r="H25" t="s">
        <v>875</v>
      </c>
      <c r="I25" t="s">
        <v>875</v>
      </c>
      <c r="J25" t="s">
        <v>875</v>
      </c>
      <c r="K25" t="s">
        <v>793</v>
      </c>
      <c r="L25" s="261" t="s">
        <v>2296</v>
      </c>
      <c r="M25">
        <v>0</v>
      </c>
      <c r="N25">
        <v>0</v>
      </c>
      <c r="O25">
        <v>0</v>
      </c>
      <c r="P25">
        <v>0</v>
      </c>
      <c r="Q25">
        <v>0</v>
      </c>
      <c r="R25">
        <v>0</v>
      </c>
      <c r="S25">
        <v>0</v>
      </c>
      <c r="T25">
        <v>0</v>
      </c>
      <c r="U25">
        <v>1</v>
      </c>
      <c r="V25">
        <v>0</v>
      </c>
      <c r="W25">
        <v>0</v>
      </c>
      <c r="X25">
        <v>1</v>
      </c>
      <c r="Y25">
        <v>1</v>
      </c>
      <c r="Z25">
        <v>0</v>
      </c>
      <c r="AA25">
        <v>0</v>
      </c>
      <c r="AB25">
        <v>0</v>
      </c>
      <c r="AC25">
        <v>0</v>
      </c>
      <c r="AD25">
        <v>0</v>
      </c>
      <c r="AE25">
        <v>0</v>
      </c>
      <c r="AF25">
        <v>0</v>
      </c>
      <c r="AG25">
        <v>0</v>
      </c>
      <c r="AH25">
        <v>0</v>
      </c>
      <c r="AI25">
        <v>0</v>
      </c>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t="s">
        <v>799</v>
      </c>
      <c r="JW25"/>
      <c r="JX25">
        <v>200</v>
      </c>
      <c r="JY25">
        <v>200</v>
      </c>
      <c r="JZ25"/>
      <c r="KA25"/>
      <c r="KB25"/>
      <c r="KC25"/>
      <c r="KD25"/>
      <c r="KE25" t="s">
        <v>795</v>
      </c>
      <c r="KF25" t="s">
        <v>876</v>
      </c>
      <c r="KG25"/>
      <c r="KH25" t="s">
        <v>797</v>
      </c>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t="s">
        <v>799</v>
      </c>
      <c r="NL25"/>
      <c r="NM25">
        <v>250</v>
      </c>
      <c r="NN25">
        <v>250</v>
      </c>
      <c r="NO25"/>
      <c r="NP25"/>
      <c r="NQ25"/>
      <c r="NR25"/>
      <c r="NS25"/>
      <c r="NT25" t="s">
        <v>795</v>
      </c>
      <c r="NU25" t="s">
        <v>876</v>
      </c>
      <c r="NV25"/>
      <c r="NW25" t="s">
        <v>797</v>
      </c>
      <c r="NX25"/>
      <c r="NY25"/>
      <c r="NZ25"/>
      <c r="OA25"/>
      <c r="OB25"/>
      <c r="OC25"/>
      <c r="OD25"/>
      <c r="OE25"/>
      <c r="OF25"/>
      <c r="OG25"/>
      <c r="OH25"/>
      <c r="OI25"/>
      <c r="OJ25"/>
      <c r="OK25"/>
      <c r="OL25"/>
      <c r="OM25"/>
      <c r="ON25"/>
      <c r="OO25"/>
      <c r="OP25" t="s">
        <v>799</v>
      </c>
      <c r="OQ25"/>
      <c r="OR25">
        <v>500</v>
      </c>
      <c r="OS25">
        <v>500</v>
      </c>
      <c r="OT25"/>
      <c r="OU25"/>
      <c r="OV25"/>
      <c r="OW25"/>
      <c r="OX25"/>
      <c r="OY25" t="s">
        <v>795</v>
      </c>
      <c r="OZ25" t="s">
        <v>876</v>
      </c>
      <c r="PA25"/>
      <c r="PB25" t="s">
        <v>797</v>
      </c>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t="s">
        <v>2090</v>
      </c>
      <c r="AAW25">
        <v>431632997</v>
      </c>
      <c r="AAX25" s="315">
        <v>45072.341041666667</v>
      </c>
      <c r="AAY25"/>
      <c r="AAZ25"/>
      <c r="ABA25" t="s">
        <v>2081</v>
      </c>
      <c r="ABB25"/>
      <c r="ABC25" t="s">
        <v>2263</v>
      </c>
      <c r="ABD25"/>
      <c r="ABE25">
        <v>24</v>
      </c>
    </row>
    <row r="26" spans="1:733" x14ac:dyDescent="0.45">
      <c r="A26" s="261" t="s">
        <v>2301</v>
      </c>
      <c r="B26" s="262">
        <v>45071.364411967588</v>
      </c>
      <c r="C26" s="262">
        <v>45071.36563349537</v>
      </c>
      <c r="D26" s="262">
        <v>45071</v>
      </c>
      <c r="E26" s="261" t="s">
        <v>2260</v>
      </c>
      <c r="F26" s="315">
        <v>45071</v>
      </c>
      <c r="G26" t="s">
        <v>874</v>
      </c>
      <c r="H26" t="s">
        <v>875</v>
      </c>
      <c r="I26" t="s">
        <v>875</v>
      </c>
      <c r="J26" t="s">
        <v>875</v>
      </c>
      <c r="K26" t="s">
        <v>793</v>
      </c>
      <c r="L26" s="261" t="s">
        <v>2296</v>
      </c>
      <c r="M26">
        <v>0</v>
      </c>
      <c r="N26">
        <v>0</v>
      </c>
      <c r="O26">
        <v>0</v>
      </c>
      <c r="P26">
        <v>0</v>
      </c>
      <c r="Q26">
        <v>0</v>
      </c>
      <c r="R26">
        <v>0</v>
      </c>
      <c r="S26">
        <v>0</v>
      </c>
      <c r="T26">
        <v>0</v>
      </c>
      <c r="U26">
        <v>1</v>
      </c>
      <c r="V26">
        <v>0</v>
      </c>
      <c r="W26">
        <v>0</v>
      </c>
      <c r="X26">
        <v>1</v>
      </c>
      <c r="Y26">
        <v>1</v>
      </c>
      <c r="Z26">
        <v>0</v>
      </c>
      <c r="AA26">
        <v>0</v>
      </c>
      <c r="AB26">
        <v>0</v>
      </c>
      <c r="AC26">
        <v>0</v>
      </c>
      <c r="AD26">
        <v>0</v>
      </c>
      <c r="AE26">
        <v>0</v>
      </c>
      <c r="AF26">
        <v>0</v>
      </c>
      <c r="AG26">
        <v>0</v>
      </c>
      <c r="AH26">
        <v>0</v>
      </c>
      <c r="AI26">
        <v>0</v>
      </c>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t="s">
        <v>799</v>
      </c>
      <c r="JW26"/>
      <c r="JX26">
        <v>200</v>
      </c>
      <c r="JY26">
        <v>200</v>
      </c>
      <c r="JZ26"/>
      <c r="KA26"/>
      <c r="KB26"/>
      <c r="KC26"/>
      <c r="KD26"/>
      <c r="KE26" t="s">
        <v>795</v>
      </c>
      <c r="KF26" t="s">
        <v>876</v>
      </c>
      <c r="KG26"/>
      <c r="KH26" t="s">
        <v>797</v>
      </c>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t="s">
        <v>799</v>
      </c>
      <c r="NL26"/>
      <c r="NM26">
        <v>250</v>
      </c>
      <c r="NN26">
        <v>250</v>
      </c>
      <c r="NO26"/>
      <c r="NP26"/>
      <c r="NQ26"/>
      <c r="NR26"/>
      <c r="NS26"/>
      <c r="NT26" t="s">
        <v>795</v>
      </c>
      <c r="NU26" t="s">
        <v>876</v>
      </c>
      <c r="NV26"/>
      <c r="NW26" t="s">
        <v>797</v>
      </c>
      <c r="NX26"/>
      <c r="NY26"/>
      <c r="NZ26"/>
      <c r="OA26"/>
      <c r="OB26"/>
      <c r="OC26"/>
      <c r="OD26"/>
      <c r="OE26"/>
      <c r="OF26"/>
      <c r="OG26"/>
      <c r="OH26"/>
      <c r="OI26"/>
      <c r="OJ26"/>
      <c r="OK26"/>
      <c r="OL26"/>
      <c r="OM26"/>
      <c r="ON26"/>
      <c r="OO26"/>
      <c r="OP26" t="s">
        <v>799</v>
      </c>
      <c r="OQ26"/>
      <c r="OR26">
        <v>500</v>
      </c>
      <c r="OS26">
        <v>500</v>
      </c>
      <c r="OT26"/>
      <c r="OU26"/>
      <c r="OV26"/>
      <c r="OW26"/>
      <c r="OX26"/>
      <c r="OY26" t="s">
        <v>795</v>
      </c>
      <c r="OZ26" t="s">
        <v>876</v>
      </c>
      <c r="PA26"/>
      <c r="PB26" t="s">
        <v>797</v>
      </c>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t="s">
        <v>2090</v>
      </c>
      <c r="AAW26">
        <v>431633141</v>
      </c>
      <c r="AAX26" s="315">
        <v>45072.341215277767</v>
      </c>
      <c r="AAY26"/>
      <c r="AAZ26"/>
      <c r="ABA26" t="s">
        <v>2081</v>
      </c>
      <c r="ABB26"/>
      <c r="ABC26" t="s">
        <v>2263</v>
      </c>
      <c r="ABD26"/>
      <c r="ABE26">
        <v>25</v>
      </c>
    </row>
    <row r="27" spans="1:733" x14ac:dyDescent="0.45">
      <c r="A27" s="261" t="s">
        <v>2302</v>
      </c>
      <c r="B27" s="262">
        <v>45071.369249120369</v>
      </c>
      <c r="C27" s="262">
        <v>45071.37099703704</v>
      </c>
      <c r="D27" s="262">
        <v>45071</v>
      </c>
      <c r="E27" s="261" t="s">
        <v>2260</v>
      </c>
      <c r="F27" s="315">
        <v>45071</v>
      </c>
      <c r="G27" t="s">
        <v>874</v>
      </c>
      <c r="H27" t="s">
        <v>875</v>
      </c>
      <c r="I27" t="s">
        <v>875</v>
      </c>
      <c r="J27" t="s">
        <v>875</v>
      </c>
      <c r="K27" t="s">
        <v>793</v>
      </c>
      <c r="L27" s="261" t="s">
        <v>2296</v>
      </c>
      <c r="M27">
        <v>0</v>
      </c>
      <c r="N27">
        <v>0</v>
      </c>
      <c r="O27">
        <v>0</v>
      </c>
      <c r="P27">
        <v>0</v>
      </c>
      <c r="Q27">
        <v>0</v>
      </c>
      <c r="R27">
        <v>0</v>
      </c>
      <c r="S27">
        <v>0</v>
      </c>
      <c r="T27">
        <v>0</v>
      </c>
      <c r="U27">
        <v>1</v>
      </c>
      <c r="V27">
        <v>0</v>
      </c>
      <c r="W27">
        <v>0</v>
      </c>
      <c r="X27">
        <v>1</v>
      </c>
      <c r="Y27">
        <v>1</v>
      </c>
      <c r="Z27">
        <v>0</v>
      </c>
      <c r="AA27">
        <v>0</v>
      </c>
      <c r="AB27">
        <v>0</v>
      </c>
      <c r="AC27">
        <v>0</v>
      </c>
      <c r="AD27">
        <v>0</v>
      </c>
      <c r="AE27">
        <v>0</v>
      </c>
      <c r="AF27">
        <v>0</v>
      </c>
      <c r="AG27">
        <v>0</v>
      </c>
      <c r="AH27">
        <v>0</v>
      </c>
      <c r="AI27">
        <v>0</v>
      </c>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t="s">
        <v>799</v>
      </c>
      <c r="JW27"/>
      <c r="JX27">
        <v>200</v>
      </c>
      <c r="JY27">
        <v>200</v>
      </c>
      <c r="JZ27"/>
      <c r="KA27"/>
      <c r="KB27"/>
      <c r="KC27"/>
      <c r="KD27"/>
      <c r="KE27" t="s">
        <v>795</v>
      </c>
      <c r="KF27" t="s">
        <v>876</v>
      </c>
      <c r="KG27"/>
      <c r="KH27" t="s">
        <v>797</v>
      </c>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t="s">
        <v>799</v>
      </c>
      <c r="NL27"/>
      <c r="NM27">
        <v>250</v>
      </c>
      <c r="NN27">
        <v>250</v>
      </c>
      <c r="NO27"/>
      <c r="NP27"/>
      <c r="NQ27"/>
      <c r="NR27"/>
      <c r="NS27"/>
      <c r="NT27" t="s">
        <v>795</v>
      </c>
      <c r="NU27" t="s">
        <v>876</v>
      </c>
      <c r="NV27"/>
      <c r="NW27" t="s">
        <v>797</v>
      </c>
      <c r="NX27"/>
      <c r="NY27"/>
      <c r="NZ27"/>
      <c r="OA27"/>
      <c r="OB27"/>
      <c r="OC27"/>
      <c r="OD27"/>
      <c r="OE27"/>
      <c r="OF27"/>
      <c r="OG27"/>
      <c r="OH27"/>
      <c r="OI27"/>
      <c r="OJ27"/>
      <c r="OK27"/>
      <c r="OL27"/>
      <c r="OM27"/>
      <c r="ON27"/>
      <c r="OO27"/>
      <c r="OP27" t="s">
        <v>799</v>
      </c>
      <c r="OQ27"/>
      <c r="OR27">
        <v>500</v>
      </c>
      <c r="OS27">
        <v>500</v>
      </c>
      <c r="OT27"/>
      <c r="OU27"/>
      <c r="OV27"/>
      <c r="OW27"/>
      <c r="OX27"/>
      <c r="OY27" t="s">
        <v>795</v>
      </c>
      <c r="OZ27" t="s">
        <v>876</v>
      </c>
      <c r="PA27"/>
      <c r="PB27" t="s">
        <v>797</v>
      </c>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t="s">
        <v>2090</v>
      </c>
      <c r="AAW27">
        <v>431633305</v>
      </c>
      <c r="AAX27" s="315">
        <v>45072.341412037043</v>
      </c>
      <c r="AAY27"/>
      <c r="AAZ27"/>
      <c r="ABA27" t="s">
        <v>2081</v>
      </c>
      <c r="ABB27"/>
      <c r="ABC27" t="s">
        <v>2263</v>
      </c>
      <c r="ABD27"/>
      <c r="ABE27">
        <v>26</v>
      </c>
    </row>
    <row r="28" spans="1:733" x14ac:dyDescent="0.45">
      <c r="A28" s="261" t="s">
        <v>2303</v>
      </c>
      <c r="B28" s="262">
        <v>45071.384411076389</v>
      </c>
      <c r="C28" s="262">
        <v>45071.38542100694</v>
      </c>
      <c r="D28" s="262">
        <v>45071</v>
      </c>
      <c r="E28" s="261" t="s">
        <v>2260</v>
      </c>
      <c r="F28" s="315">
        <v>45071</v>
      </c>
      <c r="G28" t="s">
        <v>874</v>
      </c>
      <c r="H28" t="s">
        <v>875</v>
      </c>
      <c r="I28" t="s">
        <v>875</v>
      </c>
      <c r="J28" t="s">
        <v>875</v>
      </c>
      <c r="K28" t="s">
        <v>831</v>
      </c>
      <c r="L28" s="261" t="s">
        <v>840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1</v>
      </c>
      <c r="AH28">
        <v>0</v>
      </c>
      <c r="AI28">
        <v>0</v>
      </c>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t="s">
        <v>794</v>
      </c>
      <c r="YE28"/>
      <c r="YF28">
        <v>100</v>
      </c>
      <c r="YG28"/>
      <c r="YH28"/>
      <c r="YI28"/>
      <c r="YJ28"/>
      <c r="YK28" t="s">
        <v>806</v>
      </c>
      <c r="YL28"/>
      <c r="YM28"/>
      <c r="YN28" t="s">
        <v>794</v>
      </c>
      <c r="YO28" t="s">
        <v>1839</v>
      </c>
      <c r="YP28">
        <v>0</v>
      </c>
      <c r="YQ28">
        <v>0</v>
      </c>
      <c r="YR28">
        <v>0</v>
      </c>
      <c r="YS28">
        <v>0</v>
      </c>
      <c r="YT28">
        <v>0</v>
      </c>
      <c r="YU28">
        <v>1</v>
      </c>
      <c r="YV28">
        <v>0</v>
      </c>
      <c r="YW28">
        <v>0</v>
      </c>
      <c r="YX28">
        <v>0</v>
      </c>
      <c r="YY28">
        <v>0</v>
      </c>
      <c r="YZ28">
        <v>0</v>
      </c>
      <c r="ZA28">
        <v>0</v>
      </c>
      <c r="ZB28">
        <v>0</v>
      </c>
      <c r="ZC28">
        <v>0</v>
      </c>
      <c r="ZD28">
        <v>0</v>
      </c>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t="s">
        <v>2090</v>
      </c>
      <c r="AAW28">
        <v>431633345</v>
      </c>
      <c r="AAX28" s="315">
        <v>45072.341516203713</v>
      </c>
      <c r="AAY28"/>
      <c r="AAZ28"/>
      <c r="ABA28" t="s">
        <v>2081</v>
      </c>
      <c r="ABB28"/>
      <c r="ABC28" t="s">
        <v>2263</v>
      </c>
      <c r="ABD28"/>
      <c r="ABE28">
        <v>27</v>
      </c>
    </row>
    <row r="29" spans="1:733" x14ac:dyDescent="0.45">
      <c r="A29" s="261" t="s">
        <v>2304</v>
      </c>
      <c r="B29" s="262">
        <v>45071.390975393508</v>
      </c>
      <c r="C29" s="262">
        <v>45071.392376145828</v>
      </c>
      <c r="D29" s="262">
        <v>45071</v>
      </c>
      <c r="E29" s="261" t="s">
        <v>2260</v>
      </c>
      <c r="F29" s="315">
        <v>45071</v>
      </c>
      <c r="G29" t="s">
        <v>874</v>
      </c>
      <c r="H29" t="s">
        <v>875</v>
      </c>
      <c r="I29" t="s">
        <v>875</v>
      </c>
      <c r="J29" t="s">
        <v>875</v>
      </c>
      <c r="K29" t="s">
        <v>831</v>
      </c>
      <c r="L29" s="261" t="s">
        <v>840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1</v>
      </c>
      <c r="AH29">
        <v>0</v>
      </c>
      <c r="AI29">
        <v>0</v>
      </c>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t="s">
        <v>794</v>
      </c>
      <c r="YE29"/>
      <c r="YF29">
        <v>100</v>
      </c>
      <c r="YG29"/>
      <c r="YH29"/>
      <c r="YI29"/>
      <c r="YJ29"/>
      <c r="YK29" t="s">
        <v>806</v>
      </c>
      <c r="YL29"/>
      <c r="YM29"/>
      <c r="YN29" t="s">
        <v>797</v>
      </c>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t="s">
        <v>2090</v>
      </c>
      <c r="AAW29">
        <v>431633445</v>
      </c>
      <c r="AAX29" s="315">
        <v>45072.34165509259</v>
      </c>
      <c r="AAY29"/>
      <c r="AAZ29"/>
      <c r="ABA29" t="s">
        <v>2081</v>
      </c>
      <c r="ABB29"/>
      <c r="ABC29" t="s">
        <v>2263</v>
      </c>
      <c r="ABD29"/>
      <c r="ABE29">
        <v>28</v>
      </c>
    </row>
    <row r="30" spans="1:733" x14ac:dyDescent="0.45">
      <c r="A30" s="261" t="s">
        <v>2305</v>
      </c>
      <c r="B30" s="262">
        <v>45071.396241423623</v>
      </c>
      <c r="C30" s="262">
        <v>45071.397545185187</v>
      </c>
      <c r="D30" s="262">
        <v>45071</v>
      </c>
      <c r="E30" s="261" t="s">
        <v>2260</v>
      </c>
      <c r="F30" s="315">
        <v>45071</v>
      </c>
      <c r="G30" t="s">
        <v>874</v>
      </c>
      <c r="H30" t="s">
        <v>875</v>
      </c>
      <c r="I30" t="s">
        <v>875</v>
      </c>
      <c r="J30" t="s">
        <v>875</v>
      </c>
      <c r="K30" t="s">
        <v>831</v>
      </c>
      <c r="L30" s="261" t="s">
        <v>840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1</v>
      </c>
      <c r="AH30">
        <v>0</v>
      </c>
      <c r="AI30">
        <v>0</v>
      </c>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t="s">
        <v>794</v>
      </c>
      <c r="YE30"/>
      <c r="YF30">
        <v>100</v>
      </c>
      <c r="YG30"/>
      <c r="YH30"/>
      <c r="YI30"/>
      <c r="YJ30"/>
      <c r="YK30" t="s">
        <v>806</v>
      </c>
      <c r="YL30"/>
      <c r="YM30"/>
      <c r="YN30" t="s">
        <v>794</v>
      </c>
      <c r="YO30" t="s">
        <v>1839</v>
      </c>
      <c r="YP30">
        <v>0</v>
      </c>
      <c r="YQ30">
        <v>0</v>
      </c>
      <c r="YR30">
        <v>0</v>
      </c>
      <c r="YS30">
        <v>0</v>
      </c>
      <c r="YT30">
        <v>0</v>
      </c>
      <c r="YU30">
        <v>1</v>
      </c>
      <c r="YV30">
        <v>0</v>
      </c>
      <c r="YW30">
        <v>0</v>
      </c>
      <c r="YX30">
        <v>0</v>
      </c>
      <c r="YY30">
        <v>0</v>
      </c>
      <c r="YZ30">
        <v>0</v>
      </c>
      <c r="ZA30">
        <v>0</v>
      </c>
      <c r="ZB30">
        <v>0</v>
      </c>
      <c r="ZC30">
        <v>0</v>
      </c>
      <c r="ZD30">
        <v>0</v>
      </c>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t="s">
        <v>2090</v>
      </c>
      <c r="AAW30">
        <v>431633526</v>
      </c>
      <c r="AAX30" s="315">
        <v>45072.341770833329</v>
      </c>
      <c r="AAY30"/>
      <c r="AAZ30"/>
      <c r="ABA30" t="s">
        <v>2081</v>
      </c>
      <c r="ABB30"/>
      <c r="ABC30" t="s">
        <v>2263</v>
      </c>
      <c r="ABD30"/>
      <c r="ABE30">
        <v>29</v>
      </c>
    </row>
    <row r="31" spans="1:733" x14ac:dyDescent="0.45">
      <c r="A31" s="261" t="s">
        <v>2306</v>
      </c>
      <c r="B31" s="262">
        <v>45071.401290381953</v>
      </c>
      <c r="C31" s="262">
        <v>45071.402513634261</v>
      </c>
      <c r="D31" s="262">
        <v>45071</v>
      </c>
      <c r="E31" s="261" t="s">
        <v>2260</v>
      </c>
      <c r="F31" s="315">
        <v>45071</v>
      </c>
      <c r="G31" t="s">
        <v>874</v>
      </c>
      <c r="H31" t="s">
        <v>875</v>
      </c>
      <c r="I31" t="s">
        <v>875</v>
      </c>
      <c r="J31" t="s">
        <v>875</v>
      </c>
      <c r="K31" t="s">
        <v>831</v>
      </c>
      <c r="L31" s="261" t="s">
        <v>840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1</v>
      </c>
      <c r="AH31">
        <v>0</v>
      </c>
      <c r="AI31">
        <v>0</v>
      </c>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t="s">
        <v>794</v>
      </c>
      <c r="YE31"/>
      <c r="YF31">
        <v>100</v>
      </c>
      <c r="YG31"/>
      <c r="YH31"/>
      <c r="YI31"/>
      <c r="YJ31"/>
      <c r="YK31" t="s">
        <v>806</v>
      </c>
      <c r="YL31"/>
      <c r="YM31"/>
      <c r="YN31" t="s">
        <v>797</v>
      </c>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t="s">
        <v>2090</v>
      </c>
      <c r="AAW31">
        <v>431633574</v>
      </c>
      <c r="AAX31" s="315">
        <v>45072.341909722221</v>
      </c>
      <c r="AAY31"/>
      <c r="AAZ31"/>
      <c r="ABA31" t="s">
        <v>2081</v>
      </c>
      <c r="ABB31"/>
      <c r="ABC31" t="s">
        <v>2263</v>
      </c>
      <c r="ABD31"/>
      <c r="ABE31">
        <v>30</v>
      </c>
    </row>
    <row r="32" spans="1:733" x14ac:dyDescent="0.45">
      <c r="A32" s="261" t="s">
        <v>2307</v>
      </c>
      <c r="B32" s="262">
        <v>45071.408410092597</v>
      </c>
      <c r="C32" s="262">
        <v>45071.4090262963</v>
      </c>
      <c r="D32" s="262">
        <v>45071</v>
      </c>
      <c r="E32" s="261" t="s">
        <v>2260</v>
      </c>
      <c r="F32" s="315">
        <v>45071</v>
      </c>
      <c r="G32" t="s">
        <v>874</v>
      </c>
      <c r="H32" t="s">
        <v>875</v>
      </c>
      <c r="I32" t="s">
        <v>875</v>
      </c>
      <c r="J32" t="s">
        <v>875</v>
      </c>
      <c r="K32" t="s">
        <v>793</v>
      </c>
      <c r="L32" s="261" t="s">
        <v>840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1</v>
      </c>
      <c r="AH32">
        <v>0</v>
      </c>
      <c r="AI32">
        <v>0</v>
      </c>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t="s">
        <v>794</v>
      </c>
      <c r="YE32"/>
      <c r="YF32">
        <v>100</v>
      </c>
      <c r="YG32"/>
      <c r="YH32"/>
      <c r="YI32"/>
      <c r="YJ32"/>
      <c r="YK32" t="s">
        <v>806</v>
      </c>
      <c r="YL32"/>
      <c r="YM32"/>
      <c r="YN32" t="s">
        <v>797</v>
      </c>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t="s">
        <v>2090</v>
      </c>
      <c r="AAW32">
        <v>431633689</v>
      </c>
      <c r="AAX32" s="315">
        <v>45072.342060185183</v>
      </c>
      <c r="AAY32"/>
      <c r="AAZ32"/>
      <c r="ABA32" t="s">
        <v>2081</v>
      </c>
      <c r="ABB32"/>
      <c r="ABC32" t="s">
        <v>2263</v>
      </c>
      <c r="ABD32"/>
      <c r="ABE32">
        <v>31</v>
      </c>
    </row>
    <row r="33" spans="1:733" x14ac:dyDescent="0.45">
      <c r="A33" s="261" t="s">
        <v>2308</v>
      </c>
      <c r="B33" s="262">
        <v>45071.452716678243</v>
      </c>
      <c r="C33" s="262">
        <v>45071.453381319443</v>
      </c>
      <c r="D33" s="262">
        <v>45071</v>
      </c>
      <c r="E33" s="261" t="s">
        <v>2260</v>
      </c>
      <c r="F33" s="315">
        <v>45071</v>
      </c>
      <c r="G33" t="s">
        <v>874</v>
      </c>
      <c r="H33" t="s">
        <v>875</v>
      </c>
      <c r="I33" t="s">
        <v>875</v>
      </c>
      <c r="J33" t="s">
        <v>875</v>
      </c>
      <c r="K33" t="s">
        <v>831</v>
      </c>
      <c r="L33" s="261" t="s">
        <v>832</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1</v>
      </c>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t="s">
        <v>794</v>
      </c>
      <c r="AAM33"/>
      <c r="AAN33" t="s">
        <v>797</v>
      </c>
      <c r="AAO33">
        <v>10</v>
      </c>
      <c r="AAP33">
        <v>10</v>
      </c>
      <c r="AAQ33"/>
      <c r="AAR33"/>
      <c r="AAS33"/>
      <c r="AAT33"/>
      <c r="AAU33"/>
      <c r="AAV33" t="s">
        <v>2090</v>
      </c>
      <c r="AAW33">
        <v>431633788</v>
      </c>
      <c r="AAX33" s="315">
        <v>45072.342187499999</v>
      </c>
      <c r="AAY33"/>
      <c r="AAZ33"/>
      <c r="ABA33" t="s">
        <v>2081</v>
      </c>
      <c r="ABB33"/>
      <c r="ABC33" t="s">
        <v>2263</v>
      </c>
      <c r="ABD33"/>
      <c r="ABE33">
        <v>32</v>
      </c>
    </row>
    <row r="34" spans="1:733" x14ac:dyDescent="0.45">
      <c r="A34" s="261" t="s">
        <v>2309</v>
      </c>
      <c r="B34" s="262">
        <v>45071.462315069453</v>
      </c>
      <c r="C34" s="262">
        <v>45071.462864317131</v>
      </c>
      <c r="D34" s="262">
        <v>45071</v>
      </c>
      <c r="E34" s="261" t="s">
        <v>2260</v>
      </c>
      <c r="F34" s="315">
        <v>45071</v>
      </c>
      <c r="G34" t="s">
        <v>874</v>
      </c>
      <c r="H34" t="s">
        <v>875</v>
      </c>
      <c r="I34" t="s">
        <v>875</v>
      </c>
      <c r="J34" t="s">
        <v>875</v>
      </c>
      <c r="K34" t="s">
        <v>831</v>
      </c>
      <c r="L34" s="261" t="s">
        <v>832</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1</v>
      </c>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t="s">
        <v>794</v>
      </c>
      <c r="AAM34"/>
      <c r="AAN34" t="s">
        <v>797</v>
      </c>
      <c r="AAO34">
        <v>10</v>
      </c>
      <c r="AAP34">
        <v>10</v>
      </c>
      <c r="AAQ34"/>
      <c r="AAR34"/>
      <c r="AAS34"/>
      <c r="AAT34"/>
      <c r="AAU34"/>
      <c r="AAV34" t="s">
        <v>2090</v>
      </c>
      <c r="AAW34">
        <v>431633881</v>
      </c>
      <c r="AAX34" s="315">
        <v>45072.342291666668</v>
      </c>
      <c r="AAY34"/>
      <c r="AAZ34"/>
      <c r="ABA34" t="s">
        <v>2081</v>
      </c>
      <c r="ABB34"/>
      <c r="ABC34" t="s">
        <v>2263</v>
      </c>
      <c r="ABD34"/>
      <c r="ABE34">
        <v>33</v>
      </c>
    </row>
    <row r="35" spans="1:733" x14ac:dyDescent="0.45">
      <c r="A35" s="261" t="s">
        <v>2310</v>
      </c>
      <c r="B35" s="262">
        <v>45071.485600208332</v>
      </c>
      <c r="C35" s="262">
        <v>45071.487102175917</v>
      </c>
      <c r="D35" s="262">
        <v>45071</v>
      </c>
      <c r="E35" s="261" t="s">
        <v>2260</v>
      </c>
      <c r="F35" s="315">
        <v>45071</v>
      </c>
      <c r="G35" t="s">
        <v>874</v>
      </c>
      <c r="H35" t="s">
        <v>875</v>
      </c>
      <c r="I35" t="s">
        <v>875</v>
      </c>
      <c r="J35" t="s">
        <v>875</v>
      </c>
      <c r="K35" t="s">
        <v>831</v>
      </c>
      <c r="L35" s="261" t="s">
        <v>832</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1</v>
      </c>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t="s">
        <v>794</v>
      </c>
      <c r="AAM35"/>
      <c r="AAN35" t="s">
        <v>797</v>
      </c>
      <c r="AAO35">
        <v>10</v>
      </c>
      <c r="AAP35">
        <v>10</v>
      </c>
      <c r="AAQ35"/>
      <c r="AAR35"/>
      <c r="AAS35"/>
      <c r="AAT35"/>
      <c r="AAU35"/>
      <c r="AAV35" t="s">
        <v>2090</v>
      </c>
      <c r="AAW35">
        <v>431633952</v>
      </c>
      <c r="AAX35" s="315">
        <v>45072.342407407406</v>
      </c>
      <c r="AAY35"/>
      <c r="AAZ35"/>
      <c r="ABA35" t="s">
        <v>2081</v>
      </c>
      <c r="ABB35"/>
      <c r="ABC35" t="s">
        <v>2263</v>
      </c>
      <c r="ABD35"/>
      <c r="ABE35">
        <v>34</v>
      </c>
    </row>
    <row r="36" spans="1:733" x14ac:dyDescent="0.45">
      <c r="A36" s="261" t="s">
        <v>2311</v>
      </c>
      <c r="B36" s="262">
        <v>45071.503279965284</v>
      </c>
      <c r="C36" s="262">
        <v>45071.504372546297</v>
      </c>
      <c r="D36" s="262">
        <v>45071</v>
      </c>
      <c r="E36" s="261" t="s">
        <v>2260</v>
      </c>
      <c r="F36" s="315">
        <v>45071</v>
      </c>
      <c r="G36" t="s">
        <v>874</v>
      </c>
      <c r="H36" t="s">
        <v>875</v>
      </c>
      <c r="I36" t="s">
        <v>875</v>
      </c>
      <c r="J36" t="s">
        <v>875</v>
      </c>
      <c r="K36" t="s">
        <v>831</v>
      </c>
      <c r="L36" s="261" t="s">
        <v>832</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1</v>
      </c>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t="s">
        <v>794</v>
      </c>
      <c r="AAM36"/>
      <c r="AAN36" t="s">
        <v>797</v>
      </c>
      <c r="AAO36">
        <v>10</v>
      </c>
      <c r="AAP36">
        <v>10</v>
      </c>
      <c r="AAQ36"/>
      <c r="AAR36"/>
      <c r="AAS36"/>
      <c r="AAT36"/>
      <c r="AAU36"/>
      <c r="AAV36" t="s">
        <v>2090</v>
      </c>
      <c r="AAW36">
        <v>431634019</v>
      </c>
      <c r="AAX36" s="315">
        <v>45072.342499999999</v>
      </c>
      <c r="AAY36"/>
      <c r="AAZ36"/>
      <c r="ABA36" t="s">
        <v>2081</v>
      </c>
      <c r="ABB36"/>
      <c r="ABC36" t="s">
        <v>2263</v>
      </c>
      <c r="ABD36"/>
      <c r="ABE36">
        <v>35</v>
      </c>
    </row>
    <row r="37" spans="1:733" x14ac:dyDescent="0.45">
      <c r="A37" s="261" t="s">
        <v>2312</v>
      </c>
      <c r="B37" s="262">
        <v>45071.573109178244</v>
      </c>
      <c r="C37" s="262">
        <v>45071.574136990741</v>
      </c>
      <c r="D37" s="262">
        <v>45071</v>
      </c>
      <c r="E37" s="261" t="s">
        <v>2260</v>
      </c>
      <c r="F37" s="315">
        <v>45071</v>
      </c>
      <c r="G37" t="s">
        <v>874</v>
      </c>
      <c r="H37" t="s">
        <v>875</v>
      </c>
      <c r="I37" t="s">
        <v>875</v>
      </c>
      <c r="J37" t="s">
        <v>875</v>
      </c>
      <c r="K37" t="s">
        <v>831</v>
      </c>
      <c r="L37" s="261" t="s">
        <v>832</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1</v>
      </c>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t="s">
        <v>794</v>
      </c>
      <c r="AAM37"/>
      <c r="AAN37" t="s">
        <v>797</v>
      </c>
      <c r="AAO37">
        <v>10</v>
      </c>
      <c r="AAP37">
        <v>10</v>
      </c>
      <c r="AAQ37"/>
      <c r="AAR37"/>
      <c r="AAS37"/>
      <c r="AAT37"/>
      <c r="AAU37"/>
      <c r="AAV37" t="s">
        <v>2090</v>
      </c>
      <c r="AAW37">
        <v>431634068</v>
      </c>
      <c r="AAX37" s="315">
        <v>45072.342557870383</v>
      </c>
      <c r="AAY37"/>
      <c r="AAZ37"/>
      <c r="ABA37" t="s">
        <v>2081</v>
      </c>
      <c r="ABB37"/>
      <c r="ABC37" t="s">
        <v>2263</v>
      </c>
      <c r="ABD37"/>
      <c r="ABE37">
        <v>36</v>
      </c>
    </row>
    <row r="38" spans="1:733" x14ac:dyDescent="0.45">
      <c r="A38" s="261" t="s">
        <v>2313</v>
      </c>
      <c r="B38" s="262">
        <v>45070.306923067132</v>
      </c>
      <c r="C38" s="262">
        <v>45071.349399953702</v>
      </c>
      <c r="D38" s="262">
        <v>45070</v>
      </c>
      <c r="E38" s="261" t="s">
        <v>2314</v>
      </c>
      <c r="F38" s="315">
        <v>45070</v>
      </c>
      <c r="G38" t="s">
        <v>874</v>
      </c>
      <c r="H38" t="s">
        <v>875</v>
      </c>
      <c r="I38" t="s">
        <v>875</v>
      </c>
      <c r="J38" t="s">
        <v>875</v>
      </c>
      <c r="K38" t="s">
        <v>793</v>
      </c>
      <c r="L38" s="261" t="s">
        <v>2315</v>
      </c>
      <c r="M38">
        <v>0</v>
      </c>
      <c r="N38">
        <v>1</v>
      </c>
      <c r="O38">
        <v>0</v>
      </c>
      <c r="P38">
        <v>0</v>
      </c>
      <c r="Q38">
        <v>0</v>
      </c>
      <c r="R38">
        <v>0</v>
      </c>
      <c r="S38">
        <v>0</v>
      </c>
      <c r="T38">
        <v>0</v>
      </c>
      <c r="U38">
        <v>0</v>
      </c>
      <c r="V38">
        <v>0</v>
      </c>
      <c r="W38">
        <v>1</v>
      </c>
      <c r="X38">
        <v>0</v>
      </c>
      <c r="Y38">
        <v>0</v>
      </c>
      <c r="Z38">
        <v>1</v>
      </c>
      <c r="AA38">
        <v>1</v>
      </c>
      <c r="AB38">
        <v>0</v>
      </c>
      <c r="AC38">
        <v>1</v>
      </c>
      <c r="AD38">
        <v>1</v>
      </c>
      <c r="AE38">
        <v>0</v>
      </c>
      <c r="AF38">
        <v>0</v>
      </c>
      <c r="AG38">
        <v>0</v>
      </c>
      <c r="AH38">
        <v>0</v>
      </c>
      <c r="AI38">
        <v>0</v>
      </c>
      <c r="AJ38"/>
      <c r="AK38"/>
      <c r="AL38"/>
      <c r="AM38"/>
      <c r="AN38"/>
      <c r="AO38"/>
      <c r="AP38"/>
      <c r="AQ38"/>
      <c r="AR38"/>
      <c r="AS38"/>
      <c r="AT38"/>
      <c r="AU38"/>
      <c r="AV38"/>
      <c r="AW38"/>
      <c r="AX38"/>
      <c r="AY38"/>
      <c r="AZ38"/>
      <c r="BA38"/>
      <c r="BB38"/>
      <c r="BC38"/>
      <c r="BD38"/>
      <c r="BE38"/>
      <c r="BF38"/>
      <c r="BG38"/>
      <c r="BH38"/>
      <c r="BI38"/>
      <c r="BJ38"/>
      <c r="BK38"/>
      <c r="BL38"/>
      <c r="BM38"/>
      <c r="BN38"/>
      <c r="BO38" t="s">
        <v>794</v>
      </c>
      <c r="BP38"/>
      <c r="BQ38">
        <v>1500</v>
      </c>
      <c r="BR38">
        <v>1500</v>
      </c>
      <c r="BS38"/>
      <c r="BT38"/>
      <c r="BU38"/>
      <c r="BV38"/>
      <c r="BW38"/>
      <c r="BX38" t="s">
        <v>795</v>
      </c>
      <c r="BY38" t="s">
        <v>796</v>
      </c>
      <c r="BZ38"/>
      <c r="CA38" t="s">
        <v>794</v>
      </c>
      <c r="CB38" t="s">
        <v>1831</v>
      </c>
      <c r="CC38">
        <v>0</v>
      </c>
      <c r="CD38">
        <v>0</v>
      </c>
      <c r="CE38">
        <v>0</v>
      </c>
      <c r="CF38">
        <v>0</v>
      </c>
      <c r="CG38">
        <v>0</v>
      </c>
      <c r="CH38">
        <v>0</v>
      </c>
      <c r="CI38">
        <v>0</v>
      </c>
      <c r="CJ38">
        <v>0</v>
      </c>
      <c r="CK38">
        <v>0</v>
      </c>
      <c r="CL38">
        <v>0</v>
      </c>
      <c r="CM38">
        <v>0</v>
      </c>
      <c r="CN38">
        <v>1</v>
      </c>
      <c r="CO38">
        <v>0</v>
      </c>
      <c r="CP38">
        <v>0</v>
      </c>
      <c r="CQ38">
        <v>0</v>
      </c>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t="s">
        <v>799</v>
      </c>
      <c r="MG38"/>
      <c r="MH38">
        <v>250</v>
      </c>
      <c r="MI38">
        <v>250</v>
      </c>
      <c r="MJ38"/>
      <c r="MK38"/>
      <c r="ML38"/>
      <c r="MM38"/>
      <c r="MN38"/>
      <c r="MO38" t="s">
        <v>795</v>
      </c>
      <c r="MP38" t="s">
        <v>796</v>
      </c>
      <c r="MQ38"/>
      <c r="MR38" t="s">
        <v>797</v>
      </c>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t="s">
        <v>794</v>
      </c>
      <c r="RA38"/>
      <c r="RB38">
        <v>1500</v>
      </c>
      <c r="RC38">
        <v>1500</v>
      </c>
      <c r="RD38"/>
      <c r="RE38"/>
      <c r="RF38"/>
      <c r="RG38"/>
      <c r="RH38"/>
      <c r="RI38" t="s">
        <v>795</v>
      </c>
      <c r="RJ38" t="s">
        <v>796</v>
      </c>
      <c r="RK38"/>
      <c r="RL38" t="s">
        <v>794</v>
      </c>
      <c r="RM38" t="s">
        <v>1831</v>
      </c>
      <c r="RN38">
        <v>0</v>
      </c>
      <c r="RO38">
        <v>0</v>
      </c>
      <c r="RP38">
        <v>0</v>
      </c>
      <c r="RQ38">
        <v>0</v>
      </c>
      <c r="RR38">
        <v>0</v>
      </c>
      <c r="RS38">
        <v>0</v>
      </c>
      <c r="RT38">
        <v>0</v>
      </c>
      <c r="RU38">
        <v>0</v>
      </c>
      <c r="RV38">
        <v>0</v>
      </c>
      <c r="RW38">
        <v>0</v>
      </c>
      <c r="RX38">
        <v>0</v>
      </c>
      <c r="RY38">
        <v>1</v>
      </c>
      <c r="RZ38">
        <v>0</v>
      </c>
      <c r="SA38">
        <v>0</v>
      </c>
      <c r="SB38">
        <v>0</v>
      </c>
      <c r="SC38"/>
      <c r="SD38"/>
      <c r="SE38" t="s">
        <v>799</v>
      </c>
      <c r="SF38"/>
      <c r="SG38">
        <v>250</v>
      </c>
      <c r="SH38">
        <v>250</v>
      </c>
      <c r="SI38"/>
      <c r="SJ38"/>
      <c r="SK38"/>
      <c r="SL38"/>
      <c r="SM38"/>
      <c r="SN38" t="s">
        <v>795</v>
      </c>
      <c r="SO38" t="s">
        <v>796</v>
      </c>
      <c r="SP38"/>
      <c r="SQ38" t="s">
        <v>797</v>
      </c>
      <c r="SR38"/>
      <c r="SS38"/>
      <c r="ST38"/>
      <c r="SU38"/>
      <c r="SV38"/>
      <c r="SW38"/>
      <c r="SX38"/>
      <c r="SY38"/>
      <c r="SZ38"/>
      <c r="TA38"/>
      <c r="TB38"/>
      <c r="TC38"/>
      <c r="TD38"/>
      <c r="TE38"/>
      <c r="TF38"/>
      <c r="TG38"/>
      <c r="TH38"/>
      <c r="TI38"/>
      <c r="TJ38" t="s">
        <v>799</v>
      </c>
      <c r="TK38"/>
      <c r="TL38">
        <v>100</v>
      </c>
      <c r="TM38">
        <v>100</v>
      </c>
      <c r="TN38"/>
      <c r="TO38"/>
      <c r="TP38"/>
      <c r="TQ38"/>
      <c r="TR38"/>
      <c r="TS38" t="s">
        <v>805</v>
      </c>
      <c r="TT38"/>
      <c r="TU38"/>
      <c r="TV38" t="s">
        <v>797</v>
      </c>
      <c r="TW38"/>
      <c r="TX38"/>
      <c r="TY38"/>
      <c r="TZ38"/>
      <c r="UA38"/>
      <c r="UB38"/>
      <c r="UC38"/>
      <c r="UD38"/>
      <c r="UE38"/>
      <c r="UF38"/>
      <c r="UG38"/>
      <c r="UH38"/>
      <c r="UI38"/>
      <c r="UJ38"/>
      <c r="UK38"/>
      <c r="UL38"/>
      <c r="UM38"/>
      <c r="UN38"/>
      <c r="UO38" t="s">
        <v>794</v>
      </c>
      <c r="UP38"/>
      <c r="UQ38">
        <v>250</v>
      </c>
      <c r="UR38">
        <v>250</v>
      </c>
      <c r="US38"/>
      <c r="UT38"/>
      <c r="UU38"/>
      <c r="UV38"/>
      <c r="UW38"/>
      <c r="UX38" t="s">
        <v>795</v>
      </c>
      <c r="UY38" t="s">
        <v>796</v>
      </c>
      <c r="UZ38"/>
      <c r="VA38" t="s">
        <v>797</v>
      </c>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t="s">
        <v>2316</v>
      </c>
      <c r="AAW38">
        <v>431636178</v>
      </c>
      <c r="AAX38" s="315">
        <v>45072.346157407403</v>
      </c>
      <c r="AAY38"/>
      <c r="AAZ38"/>
      <c r="ABA38" t="s">
        <v>2081</v>
      </c>
      <c r="ABB38"/>
      <c r="ABC38" t="s">
        <v>2263</v>
      </c>
      <c r="ABD38"/>
      <c r="ABE38">
        <v>37</v>
      </c>
    </row>
    <row r="39" spans="1:733" x14ac:dyDescent="0.45">
      <c r="A39" s="261" t="s">
        <v>2317</v>
      </c>
      <c r="B39" s="262">
        <v>45070.329142916671</v>
      </c>
      <c r="C39" s="262">
        <v>45070.333794525461</v>
      </c>
      <c r="D39" s="262">
        <v>45070</v>
      </c>
      <c r="E39" s="261" t="s">
        <v>2314</v>
      </c>
      <c r="F39" s="315">
        <v>45070</v>
      </c>
      <c r="G39" t="s">
        <v>874</v>
      </c>
      <c r="H39" t="s">
        <v>875</v>
      </c>
      <c r="I39" t="s">
        <v>875</v>
      </c>
      <c r="J39" t="s">
        <v>875</v>
      </c>
      <c r="K39" t="s">
        <v>831</v>
      </c>
      <c r="L39" s="261" t="s">
        <v>834</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1</v>
      </c>
      <c r="AI39">
        <v>0</v>
      </c>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t="s">
        <v>794</v>
      </c>
      <c r="ZH39"/>
      <c r="ZI39">
        <v>1200</v>
      </c>
      <c r="ZJ39">
        <v>1200</v>
      </c>
      <c r="ZK39"/>
      <c r="ZL39"/>
      <c r="ZM39"/>
      <c r="ZN39"/>
      <c r="ZO39"/>
      <c r="ZP39" t="s">
        <v>795</v>
      </c>
      <c r="ZQ39" t="s">
        <v>856</v>
      </c>
      <c r="ZR39"/>
      <c r="ZS39" t="s">
        <v>794</v>
      </c>
      <c r="ZT39" t="s">
        <v>798</v>
      </c>
      <c r="ZU39">
        <v>0</v>
      </c>
      <c r="ZV39">
        <v>1</v>
      </c>
      <c r="ZW39">
        <v>0</v>
      </c>
      <c r="ZX39">
        <v>0</v>
      </c>
      <c r="ZY39">
        <v>0</v>
      </c>
      <c r="ZZ39">
        <v>0</v>
      </c>
      <c r="AAA39">
        <v>0</v>
      </c>
      <c r="AAB39">
        <v>0</v>
      </c>
      <c r="AAC39">
        <v>0</v>
      </c>
      <c r="AAD39">
        <v>0</v>
      </c>
      <c r="AAE39">
        <v>0</v>
      </c>
      <c r="AAF39">
        <v>0</v>
      </c>
      <c r="AAG39">
        <v>0</v>
      </c>
      <c r="AAH39">
        <v>0</v>
      </c>
      <c r="AAI39">
        <v>0</v>
      </c>
      <c r="AAJ39"/>
      <c r="AAK39"/>
      <c r="AAL39"/>
      <c r="AAM39"/>
      <c r="AAN39"/>
      <c r="AAO39"/>
      <c r="AAP39"/>
      <c r="AAQ39"/>
      <c r="AAR39"/>
      <c r="AAS39"/>
      <c r="AAT39"/>
      <c r="AAU39"/>
      <c r="AAV39" t="s">
        <v>2318</v>
      </c>
      <c r="AAW39">
        <v>431636201</v>
      </c>
      <c r="AAX39" s="315">
        <v>45072.346215277779</v>
      </c>
      <c r="AAY39"/>
      <c r="AAZ39"/>
      <c r="ABA39" t="s">
        <v>2081</v>
      </c>
      <c r="ABB39"/>
      <c r="ABC39" t="s">
        <v>2263</v>
      </c>
      <c r="ABD39"/>
      <c r="ABE39">
        <v>38</v>
      </c>
    </row>
    <row r="40" spans="1:733" x14ac:dyDescent="0.45">
      <c r="A40" s="261" t="s">
        <v>2319</v>
      </c>
      <c r="B40" s="262">
        <v>45070.336229363427</v>
      </c>
      <c r="C40" s="262">
        <v>45070.3415015625</v>
      </c>
      <c r="D40" s="262">
        <v>45070</v>
      </c>
      <c r="E40" s="261" t="s">
        <v>2314</v>
      </c>
      <c r="F40" s="315">
        <v>45070</v>
      </c>
      <c r="G40" t="s">
        <v>874</v>
      </c>
      <c r="H40" t="s">
        <v>875</v>
      </c>
      <c r="I40" t="s">
        <v>875</v>
      </c>
      <c r="J40" t="s">
        <v>875</v>
      </c>
      <c r="K40" t="s">
        <v>793</v>
      </c>
      <c r="L40" s="261" t="s">
        <v>2320</v>
      </c>
      <c r="M40">
        <v>0</v>
      </c>
      <c r="N40">
        <v>0</v>
      </c>
      <c r="O40">
        <v>0</v>
      </c>
      <c r="P40">
        <v>0</v>
      </c>
      <c r="Q40">
        <v>0</v>
      </c>
      <c r="R40">
        <v>0</v>
      </c>
      <c r="S40">
        <v>0</v>
      </c>
      <c r="T40">
        <v>0</v>
      </c>
      <c r="U40">
        <v>0</v>
      </c>
      <c r="V40">
        <v>0</v>
      </c>
      <c r="W40">
        <v>1</v>
      </c>
      <c r="X40">
        <v>0</v>
      </c>
      <c r="Y40">
        <v>0</v>
      </c>
      <c r="Z40">
        <v>1</v>
      </c>
      <c r="AA40">
        <v>1</v>
      </c>
      <c r="AB40">
        <v>0</v>
      </c>
      <c r="AC40">
        <v>0</v>
      </c>
      <c r="AD40">
        <v>1</v>
      </c>
      <c r="AE40">
        <v>0</v>
      </c>
      <c r="AF40">
        <v>0</v>
      </c>
      <c r="AG40">
        <v>0</v>
      </c>
      <c r="AH40">
        <v>0</v>
      </c>
      <c r="AI40">
        <v>0</v>
      </c>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t="s">
        <v>799</v>
      </c>
      <c r="MG40"/>
      <c r="MH40">
        <v>250</v>
      </c>
      <c r="MI40">
        <v>250</v>
      </c>
      <c r="MJ40"/>
      <c r="MK40"/>
      <c r="ML40"/>
      <c r="MM40"/>
      <c r="MN40"/>
      <c r="MO40" t="s">
        <v>795</v>
      </c>
      <c r="MP40" t="s">
        <v>796</v>
      </c>
      <c r="MQ40"/>
      <c r="MR40" t="s">
        <v>797</v>
      </c>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t="s">
        <v>799</v>
      </c>
      <c r="SF40"/>
      <c r="SG40">
        <v>250</v>
      </c>
      <c r="SH40">
        <v>250</v>
      </c>
      <c r="SI40"/>
      <c r="SJ40"/>
      <c r="SK40"/>
      <c r="SL40"/>
      <c r="SM40"/>
      <c r="SN40" t="s">
        <v>795</v>
      </c>
      <c r="SO40" t="s">
        <v>796</v>
      </c>
      <c r="SP40"/>
      <c r="SQ40" t="s">
        <v>797</v>
      </c>
      <c r="SR40"/>
      <c r="SS40"/>
      <c r="ST40"/>
      <c r="SU40"/>
      <c r="SV40"/>
      <c r="SW40"/>
      <c r="SX40"/>
      <c r="SY40"/>
      <c r="SZ40"/>
      <c r="TA40"/>
      <c r="TB40"/>
      <c r="TC40"/>
      <c r="TD40"/>
      <c r="TE40"/>
      <c r="TF40"/>
      <c r="TG40"/>
      <c r="TH40"/>
      <c r="TI40"/>
      <c r="TJ40" t="s">
        <v>799</v>
      </c>
      <c r="TK40"/>
      <c r="TL40">
        <v>100</v>
      </c>
      <c r="TM40">
        <v>100</v>
      </c>
      <c r="TN40"/>
      <c r="TO40"/>
      <c r="TP40"/>
      <c r="TQ40"/>
      <c r="TR40"/>
      <c r="TS40" t="s">
        <v>795</v>
      </c>
      <c r="TT40" t="s">
        <v>796</v>
      </c>
      <c r="TU40"/>
      <c r="TV40" t="s">
        <v>797</v>
      </c>
      <c r="TW40"/>
      <c r="TX40"/>
      <c r="TY40"/>
      <c r="TZ40"/>
      <c r="UA40"/>
      <c r="UB40"/>
      <c r="UC40"/>
      <c r="UD40"/>
      <c r="UE40"/>
      <c r="UF40"/>
      <c r="UG40"/>
      <c r="UH40"/>
      <c r="UI40"/>
      <c r="UJ40"/>
      <c r="UK40"/>
      <c r="UL40"/>
      <c r="UM40"/>
      <c r="UN40"/>
      <c r="UO40" t="s">
        <v>794</v>
      </c>
      <c r="UP40"/>
      <c r="UQ40">
        <v>250</v>
      </c>
      <c r="UR40">
        <v>250</v>
      </c>
      <c r="US40"/>
      <c r="UT40"/>
      <c r="UU40"/>
      <c r="UV40"/>
      <c r="UW40"/>
      <c r="UX40" t="s">
        <v>795</v>
      </c>
      <c r="UY40" t="s">
        <v>796</v>
      </c>
      <c r="UZ40"/>
      <c r="VA40" t="s">
        <v>797</v>
      </c>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t="s">
        <v>2229</v>
      </c>
      <c r="AAW40">
        <v>431636216</v>
      </c>
      <c r="AAX40" s="315">
        <v>45072.346261574072</v>
      </c>
      <c r="AAY40"/>
      <c r="AAZ40"/>
      <c r="ABA40" t="s">
        <v>2081</v>
      </c>
      <c r="ABB40"/>
      <c r="ABC40" t="s">
        <v>2263</v>
      </c>
      <c r="ABD40"/>
      <c r="ABE40">
        <v>39</v>
      </c>
    </row>
    <row r="41" spans="1:733" x14ac:dyDescent="0.45">
      <c r="A41" s="261" t="s">
        <v>2321</v>
      </c>
      <c r="B41" s="262">
        <v>45070.345226111109</v>
      </c>
      <c r="C41" s="262">
        <v>45070.349977557868</v>
      </c>
      <c r="D41" s="262">
        <v>45070</v>
      </c>
      <c r="E41" s="261" t="s">
        <v>2314</v>
      </c>
      <c r="F41" s="315">
        <v>45070</v>
      </c>
      <c r="G41" t="s">
        <v>874</v>
      </c>
      <c r="H41" t="s">
        <v>875</v>
      </c>
      <c r="I41" t="s">
        <v>875</v>
      </c>
      <c r="J41" t="s">
        <v>875</v>
      </c>
      <c r="K41" t="s">
        <v>793</v>
      </c>
      <c r="L41" s="261" t="s">
        <v>2322</v>
      </c>
      <c r="M41">
        <v>0</v>
      </c>
      <c r="N41">
        <v>0</v>
      </c>
      <c r="O41">
        <v>0</v>
      </c>
      <c r="P41">
        <v>1</v>
      </c>
      <c r="Q41">
        <v>0</v>
      </c>
      <c r="R41">
        <v>0</v>
      </c>
      <c r="S41">
        <v>0</v>
      </c>
      <c r="T41">
        <v>0</v>
      </c>
      <c r="U41">
        <v>0</v>
      </c>
      <c r="V41">
        <v>0</v>
      </c>
      <c r="W41">
        <v>0</v>
      </c>
      <c r="X41">
        <v>0</v>
      </c>
      <c r="Y41">
        <v>0</v>
      </c>
      <c r="Z41">
        <v>0</v>
      </c>
      <c r="AA41">
        <v>0</v>
      </c>
      <c r="AB41">
        <v>0</v>
      </c>
      <c r="AC41">
        <v>0</v>
      </c>
      <c r="AD41">
        <v>0</v>
      </c>
      <c r="AE41">
        <v>0</v>
      </c>
      <c r="AF41">
        <v>1</v>
      </c>
      <c r="AG41">
        <v>0</v>
      </c>
      <c r="AH41">
        <v>0</v>
      </c>
      <c r="AI41">
        <v>0</v>
      </c>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t="s">
        <v>794</v>
      </c>
      <c r="DZ41"/>
      <c r="EA41">
        <v>3500</v>
      </c>
      <c r="EB41">
        <v>3500</v>
      </c>
      <c r="EC41"/>
      <c r="ED41"/>
      <c r="EE41"/>
      <c r="EF41"/>
      <c r="EG41"/>
      <c r="EH41" t="s">
        <v>795</v>
      </c>
      <c r="EI41" t="s">
        <v>796</v>
      </c>
      <c r="EJ41"/>
      <c r="EK41" t="s">
        <v>797</v>
      </c>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t="s">
        <v>797</v>
      </c>
      <c r="WZ41">
        <v>15</v>
      </c>
      <c r="XA41">
        <v>1500</v>
      </c>
      <c r="XB41">
        <v>2000</v>
      </c>
      <c r="XC41"/>
      <c r="XD41"/>
      <c r="XE41"/>
      <c r="XF41"/>
      <c r="XG41"/>
      <c r="XH41" t="s">
        <v>795</v>
      </c>
      <c r="XI41" t="s">
        <v>796</v>
      </c>
      <c r="XJ41"/>
      <c r="XK41" t="s">
        <v>797</v>
      </c>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t="s">
        <v>2323</v>
      </c>
      <c r="AAW41">
        <v>431636257</v>
      </c>
      <c r="AAX41" s="315">
        <v>45072.346342592587</v>
      </c>
      <c r="AAY41"/>
      <c r="AAZ41"/>
      <c r="ABA41" t="s">
        <v>2081</v>
      </c>
      <c r="ABB41"/>
      <c r="ABC41" t="s">
        <v>2263</v>
      </c>
      <c r="ABD41"/>
      <c r="ABE41">
        <v>40</v>
      </c>
    </row>
    <row r="42" spans="1:733" x14ac:dyDescent="0.45">
      <c r="A42" s="261" t="s">
        <v>2324</v>
      </c>
      <c r="B42" s="262">
        <v>45070.350398750001</v>
      </c>
      <c r="C42" s="262">
        <v>45070.353261979173</v>
      </c>
      <c r="D42" s="262">
        <v>45070</v>
      </c>
      <c r="E42" s="261" t="s">
        <v>2314</v>
      </c>
      <c r="F42" s="315">
        <v>45070</v>
      </c>
      <c r="G42" t="s">
        <v>874</v>
      </c>
      <c r="H42" t="s">
        <v>875</v>
      </c>
      <c r="I42" t="s">
        <v>875</v>
      </c>
      <c r="J42" t="s">
        <v>875</v>
      </c>
      <c r="K42" t="s">
        <v>793</v>
      </c>
      <c r="L42" s="261" t="s">
        <v>2325</v>
      </c>
      <c r="M42">
        <v>0</v>
      </c>
      <c r="N42">
        <v>0</v>
      </c>
      <c r="O42">
        <v>0</v>
      </c>
      <c r="P42">
        <v>0</v>
      </c>
      <c r="Q42">
        <v>0</v>
      </c>
      <c r="R42">
        <v>0</v>
      </c>
      <c r="S42">
        <v>0</v>
      </c>
      <c r="T42">
        <v>0</v>
      </c>
      <c r="U42">
        <v>0</v>
      </c>
      <c r="V42">
        <v>0</v>
      </c>
      <c r="W42">
        <v>1</v>
      </c>
      <c r="X42">
        <v>0</v>
      </c>
      <c r="Y42">
        <v>0</v>
      </c>
      <c r="Z42">
        <v>1</v>
      </c>
      <c r="AA42">
        <v>1</v>
      </c>
      <c r="AB42">
        <v>0</v>
      </c>
      <c r="AC42">
        <v>1</v>
      </c>
      <c r="AD42">
        <v>1</v>
      </c>
      <c r="AE42">
        <v>0</v>
      </c>
      <c r="AF42">
        <v>0</v>
      </c>
      <c r="AG42">
        <v>0</v>
      </c>
      <c r="AH42">
        <v>0</v>
      </c>
      <c r="AI42">
        <v>0</v>
      </c>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t="s">
        <v>799</v>
      </c>
      <c r="MG42"/>
      <c r="MH42">
        <v>250</v>
      </c>
      <c r="MI42">
        <v>250</v>
      </c>
      <c r="MJ42"/>
      <c r="MK42"/>
      <c r="ML42"/>
      <c r="MM42"/>
      <c r="MN42"/>
      <c r="MO42" t="s">
        <v>795</v>
      </c>
      <c r="MP42" t="s">
        <v>796</v>
      </c>
      <c r="MQ42"/>
      <c r="MR42" t="s">
        <v>797</v>
      </c>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t="s">
        <v>794</v>
      </c>
      <c r="RA42"/>
      <c r="RB42">
        <v>1500</v>
      </c>
      <c r="RC42">
        <v>1500</v>
      </c>
      <c r="RD42"/>
      <c r="RE42"/>
      <c r="RF42"/>
      <c r="RG42"/>
      <c r="RH42"/>
      <c r="RI42" t="s">
        <v>795</v>
      </c>
      <c r="RJ42" t="s">
        <v>796</v>
      </c>
      <c r="RK42"/>
      <c r="RL42" t="s">
        <v>797</v>
      </c>
      <c r="RM42"/>
      <c r="RN42"/>
      <c r="RO42"/>
      <c r="RP42"/>
      <c r="RQ42"/>
      <c r="RR42"/>
      <c r="RS42"/>
      <c r="RT42"/>
      <c r="RU42"/>
      <c r="RV42"/>
      <c r="RW42"/>
      <c r="RX42"/>
      <c r="RY42"/>
      <c r="RZ42"/>
      <c r="SA42"/>
      <c r="SB42"/>
      <c r="SC42"/>
      <c r="SD42"/>
      <c r="SE42" t="s">
        <v>799</v>
      </c>
      <c r="SF42"/>
      <c r="SG42">
        <v>250</v>
      </c>
      <c r="SH42">
        <v>250</v>
      </c>
      <c r="SI42"/>
      <c r="SJ42"/>
      <c r="SK42"/>
      <c r="SL42"/>
      <c r="SM42"/>
      <c r="SN42" t="s">
        <v>795</v>
      </c>
      <c r="SO42" t="s">
        <v>796</v>
      </c>
      <c r="SP42"/>
      <c r="SQ42" t="s">
        <v>797</v>
      </c>
      <c r="SR42"/>
      <c r="SS42"/>
      <c r="ST42"/>
      <c r="SU42"/>
      <c r="SV42"/>
      <c r="SW42"/>
      <c r="SX42"/>
      <c r="SY42"/>
      <c r="SZ42"/>
      <c r="TA42"/>
      <c r="TB42"/>
      <c r="TC42"/>
      <c r="TD42"/>
      <c r="TE42"/>
      <c r="TF42"/>
      <c r="TG42"/>
      <c r="TH42"/>
      <c r="TI42"/>
      <c r="TJ42" t="s">
        <v>799</v>
      </c>
      <c r="TK42"/>
      <c r="TL42">
        <v>100</v>
      </c>
      <c r="TM42">
        <v>100</v>
      </c>
      <c r="TN42"/>
      <c r="TO42"/>
      <c r="TP42"/>
      <c r="TQ42"/>
      <c r="TR42"/>
      <c r="TS42" t="s">
        <v>795</v>
      </c>
      <c r="TT42" t="s">
        <v>796</v>
      </c>
      <c r="TU42"/>
      <c r="TV42" t="s">
        <v>797</v>
      </c>
      <c r="TW42"/>
      <c r="TX42"/>
      <c r="TY42"/>
      <c r="TZ42"/>
      <c r="UA42"/>
      <c r="UB42"/>
      <c r="UC42"/>
      <c r="UD42"/>
      <c r="UE42"/>
      <c r="UF42"/>
      <c r="UG42"/>
      <c r="UH42"/>
      <c r="UI42"/>
      <c r="UJ42"/>
      <c r="UK42"/>
      <c r="UL42"/>
      <c r="UM42"/>
      <c r="UN42"/>
      <c r="UO42" t="s">
        <v>794</v>
      </c>
      <c r="UP42"/>
      <c r="UQ42">
        <v>250</v>
      </c>
      <c r="UR42">
        <v>250</v>
      </c>
      <c r="US42"/>
      <c r="UT42"/>
      <c r="UU42"/>
      <c r="UV42"/>
      <c r="UW42"/>
      <c r="UX42" t="s">
        <v>795</v>
      </c>
      <c r="UY42" t="s">
        <v>796</v>
      </c>
      <c r="UZ42"/>
      <c r="VA42" t="s">
        <v>797</v>
      </c>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t="s">
        <v>2229</v>
      </c>
      <c r="AAW42">
        <v>431636353</v>
      </c>
      <c r="AAX42" s="315">
        <v>45072.34646990741</v>
      </c>
      <c r="AAY42"/>
      <c r="AAZ42"/>
      <c r="ABA42" t="s">
        <v>2081</v>
      </c>
      <c r="ABB42"/>
      <c r="ABC42" t="s">
        <v>2263</v>
      </c>
      <c r="ABD42"/>
      <c r="ABE42">
        <v>41</v>
      </c>
    </row>
    <row r="43" spans="1:733" x14ac:dyDescent="0.45">
      <c r="A43" s="261" t="s">
        <v>2326</v>
      </c>
      <c r="B43" s="262">
        <v>45070.362591400473</v>
      </c>
      <c r="C43" s="262">
        <v>45070.365869606481</v>
      </c>
      <c r="D43" s="262">
        <v>45070</v>
      </c>
      <c r="E43" s="261" t="s">
        <v>2314</v>
      </c>
      <c r="F43" s="315">
        <v>45070</v>
      </c>
      <c r="G43" t="s">
        <v>874</v>
      </c>
      <c r="H43" t="s">
        <v>875</v>
      </c>
      <c r="I43" t="s">
        <v>875</v>
      </c>
      <c r="J43" t="s">
        <v>875</v>
      </c>
      <c r="K43" t="s">
        <v>793</v>
      </c>
      <c r="L43" s="261" t="s">
        <v>2327</v>
      </c>
      <c r="M43">
        <v>0</v>
      </c>
      <c r="N43">
        <v>1</v>
      </c>
      <c r="O43">
        <v>0</v>
      </c>
      <c r="P43">
        <v>0</v>
      </c>
      <c r="Q43">
        <v>0</v>
      </c>
      <c r="R43">
        <v>0</v>
      </c>
      <c r="S43">
        <v>0</v>
      </c>
      <c r="T43">
        <v>0</v>
      </c>
      <c r="U43">
        <v>0</v>
      </c>
      <c r="V43">
        <v>0</v>
      </c>
      <c r="W43">
        <v>0</v>
      </c>
      <c r="X43">
        <v>0</v>
      </c>
      <c r="Y43">
        <v>0</v>
      </c>
      <c r="Z43">
        <v>1</v>
      </c>
      <c r="AA43">
        <v>1</v>
      </c>
      <c r="AB43">
        <v>0</v>
      </c>
      <c r="AC43">
        <v>1</v>
      </c>
      <c r="AD43">
        <v>1</v>
      </c>
      <c r="AE43">
        <v>0</v>
      </c>
      <c r="AF43">
        <v>0</v>
      </c>
      <c r="AG43">
        <v>0</v>
      </c>
      <c r="AH43">
        <v>0</v>
      </c>
      <c r="AI43">
        <v>0</v>
      </c>
      <c r="AJ43"/>
      <c r="AK43"/>
      <c r="AL43"/>
      <c r="AM43"/>
      <c r="AN43"/>
      <c r="AO43"/>
      <c r="AP43"/>
      <c r="AQ43"/>
      <c r="AR43"/>
      <c r="AS43"/>
      <c r="AT43"/>
      <c r="AU43"/>
      <c r="AV43"/>
      <c r="AW43"/>
      <c r="AX43"/>
      <c r="AY43"/>
      <c r="AZ43"/>
      <c r="BA43"/>
      <c r="BB43"/>
      <c r="BC43"/>
      <c r="BD43"/>
      <c r="BE43"/>
      <c r="BF43"/>
      <c r="BG43"/>
      <c r="BH43"/>
      <c r="BI43"/>
      <c r="BJ43"/>
      <c r="BK43"/>
      <c r="BL43"/>
      <c r="BM43"/>
      <c r="BN43"/>
      <c r="BO43" t="s">
        <v>794</v>
      </c>
      <c r="BP43"/>
      <c r="BQ43">
        <v>1500</v>
      </c>
      <c r="BR43">
        <v>1500</v>
      </c>
      <c r="BS43"/>
      <c r="BT43"/>
      <c r="BU43"/>
      <c r="BV43"/>
      <c r="BW43"/>
      <c r="BX43" t="s">
        <v>795</v>
      </c>
      <c r="BY43" t="s">
        <v>796</v>
      </c>
      <c r="BZ43"/>
      <c r="CA43" t="s">
        <v>797</v>
      </c>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t="s">
        <v>794</v>
      </c>
      <c r="RA43"/>
      <c r="RB43">
        <v>1500</v>
      </c>
      <c r="RC43">
        <v>1500</v>
      </c>
      <c r="RD43"/>
      <c r="RE43"/>
      <c r="RF43"/>
      <c r="RG43"/>
      <c r="RH43"/>
      <c r="RI43" t="s">
        <v>795</v>
      </c>
      <c r="RJ43" t="s">
        <v>796</v>
      </c>
      <c r="RK43"/>
      <c r="RL43" t="s">
        <v>797</v>
      </c>
      <c r="RM43"/>
      <c r="RN43"/>
      <c r="RO43"/>
      <c r="RP43"/>
      <c r="RQ43"/>
      <c r="RR43"/>
      <c r="RS43"/>
      <c r="RT43"/>
      <c r="RU43"/>
      <c r="RV43"/>
      <c r="RW43"/>
      <c r="RX43"/>
      <c r="RY43"/>
      <c r="RZ43"/>
      <c r="SA43"/>
      <c r="SB43"/>
      <c r="SC43"/>
      <c r="SD43"/>
      <c r="SE43" t="s">
        <v>799</v>
      </c>
      <c r="SF43"/>
      <c r="SG43">
        <v>250</v>
      </c>
      <c r="SH43">
        <v>250</v>
      </c>
      <c r="SI43"/>
      <c r="SJ43"/>
      <c r="SK43"/>
      <c r="SL43"/>
      <c r="SM43"/>
      <c r="SN43" t="s">
        <v>795</v>
      </c>
      <c r="SO43" t="s">
        <v>796</v>
      </c>
      <c r="SP43"/>
      <c r="SQ43" t="s">
        <v>797</v>
      </c>
      <c r="SR43"/>
      <c r="SS43"/>
      <c r="ST43"/>
      <c r="SU43"/>
      <c r="SV43"/>
      <c r="SW43"/>
      <c r="SX43"/>
      <c r="SY43"/>
      <c r="SZ43"/>
      <c r="TA43"/>
      <c r="TB43"/>
      <c r="TC43"/>
      <c r="TD43"/>
      <c r="TE43"/>
      <c r="TF43"/>
      <c r="TG43"/>
      <c r="TH43"/>
      <c r="TI43"/>
      <c r="TJ43" t="s">
        <v>799</v>
      </c>
      <c r="TK43"/>
      <c r="TL43">
        <v>100</v>
      </c>
      <c r="TM43">
        <v>100</v>
      </c>
      <c r="TN43"/>
      <c r="TO43"/>
      <c r="TP43"/>
      <c r="TQ43"/>
      <c r="TR43"/>
      <c r="TS43" t="s">
        <v>795</v>
      </c>
      <c r="TT43" t="s">
        <v>796</v>
      </c>
      <c r="TU43"/>
      <c r="TV43" t="s">
        <v>797</v>
      </c>
      <c r="TW43"/>
      <c r="TX43"/>
      <c r="TY43"/>
      <c r="TZ43"/>
      <c r="UA43"/>
      <c r="UB43"/>
      <c r="UC43"/>
      <c r="UD43"/>
      <c r="UE43"/>
      <c r="UF43"/>
      <c r="UG43"/>
      <c r="UH43"/>
      <c r="UI43"/>
      <c r="UJ43"/>
      <c r="UK43"/>
      <c r="UL43"/>
      <c r="UM43"/>
      <c r="UN43"/>
      <c r="UO43" t="s">
        <v>794</v>
      </c>
      <c r="UP43"/>
      <c r="UQ43">
        <v>250</v>
      </c>
      <c r="UR43">
        <v>250</v>
      </c>
      <c r="US43"/>
      <c r="UT43"/>
      <c r="UU43"/>
      <c r="UV43"/>
      <c r="UW43"/>
      <c r="UX43" t="s">
        <v>795</v>
      </c>
      <c r="UY43" t="s">
        <v>796</v>
      </c>
      <c r="UZ43"/>
      <c r="VA43" t="s">
        <v>797</v>
      </c>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t="s">
        <v>2100</v>
      </c>
      <c r="AAW43">
        <v>431636536</v>
      </c>
      <c r="AAX43" s="315">
        <v>45072.346736111111</v>
      </c>
      <c r="AAY43"/>
      <c r="AAZ43"/>
      <c r="ABA43" t="s">
        <v>2081</v>
      </c>
      <c r="ABB43"/>
      <c r="ABC43" t="s">
        <v>2263</v>
      </c>
      <c r="ABD43"/>
      <c r="ABE43">
        <v>42</v>
      </c>
    </row>
    <row r="44" spans="1:733" x14ac:dyDescent="0.45">
      <c r="A44" s="261" t="s">
        <v>2328</v>
      </c>
      <c r="B44" s="262">
        <v>45070.366714861113</v>
      </c>
      <c r="C44" s="262">
        <v>45070.368825949066</v>
      </c>
      <c r="D44" s="262">
        <v>45070</v>
      </c>
      <c r="E44" s="261" t="s">
        <v>2314</v>
      </c>
      <c r="F44" s="315">
        <v>45070</v>
      </c>
      <c r="G44" t="s">
        <v>874</v>
      </c>
      <c r="H44" t="s">
        <v>875</v>
      </c>
      <c r="I44" t="s">
        <v>875</v>
      </c>
      <c r="J44" t="s">
        <v>875</v>
      </c>
      <c r="K44" t="s">
        <v>793</v>
      </c>
      <c r="L44" s="261" t="s">
        <v>834</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1</v>
      </c>
      <c r="AI44">
        <v>0</v>
      </c>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t="s">
        <v>794</v>
      </c>
      <c r="ZH44"/>
      <c r="ZI44">
        <v>1250</v>
      </c>
      <c r="ZJ44">
        <v>1250</v>
      </c>
      <c r="ZK44"/>
      <c r="ZL44"/>
      <c r="ZM44"/>
      <c r="ZN44"/>
      <c r="ZO44"/>
      <c r="ZP44" t="s">
        <v>805</v>
      </c>
      <c r="ZQ44"/>
      <c r="ZR44"/>
      <c r="ZS44" t="s">
        <v>797</v>
      </c>
      <c r="ZT44"/>
      <c r="ZU44"/>
      <c r="ZV44"/>
      <c r="ZW44"/>
      <c r="ZX44"/>
      <c r="ZY44"/>
      <c r="ZZ44"/>
      <c r="AAA44"/>
      <c r="AAB44"/>
      <c r="AAC44"/>
      <c r="AAD44"/>
      <c r="AAE44"/>
      <c r="AAF44"/>
      <c r="AAG44"/>
      <c r="AAH44"/>
      <c r="AAI44"/>
      <c r="AAJ44"/>
      <c r="AAK44"/>
      <c r="AAL44"/>
      <c r="AAM44"/>
      <c r="AAN44"/>
      <c r="AAO44"/>
      <c r="AAP44"/>
      <c r="AAQ44"/>
      <c r="AAR44"/>
      <c r="AAS44"/>
      <c r="AAT44"/>
      <c r="AAU44"/>
      <c r="AAV44" t="s">
        <v>2100</v>
      </c>
      <c r="AAW44">
        <v>431636570</v>
      </c>
      <c r="AAX44" s="315">
        <v>45072.346817129634</v>
      </c>
      <c r="AAY44"/>
      <c r="AAZ44"/>
      <c r="ABA44" t="s">
        <v>2081</v>
      </c>
      <c r="ABB44"/>
      <c r="ABC44" t="s">
        <v>2263</v>
      </c>
      <c r="ABD44"/>
      <c r="ABE44">
        <v>43</v>
      </c>
    </row>
    <row r="45" spans="1:733" x14ac:dyDescent="0.45">
      <c r="A45" s="261" t="s">
        <v>2329</v>
      </c>
      <c r="B45" s="262">
        <v>45070.369056284719</v>
      </c>
      <c r="C45" s="262">
        <v>45070.371123750003</v>
      </c>
      <c r="D45" s="262">
        <v>45070</v>
      </c>
      <c r="E45" s="261" t="s">
        <v>2314</v>
      </c>
      <c r="F45" s="315">
        <v>45070</v>
      </c>
      <c r="G45" t="s">
        <v>874</v>
      </c>
      <c r="H45" t="s">
        <v>875</v>
      </c>
      <c r="I45" t="s">
        <v>875</v>
      </c>
      <c r="J45" t="s">
        <v>875</v>
      </c>
      <c r="K45" t="s">
        <v>793</v>
      </c>
      <c r="L45" s="261" t="s">
        <v>834</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1</v>
      </c>
      <c r="AI45">
        <v>0</v>
      </c>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t="s">
        <v>794</v>
      </c>
      <c r="ZH45"/>
      <c r="ZI45">
        <v>1250</v>
      </c>
      <c r="ZJ45">
        <v>1250</v>
      </c>
      <c r="ZK45"/>
      <c r="ZL45"/>
      <c r="ZM45"/>
      <c r="ZN45"/>
      <c r="ZO45"/>
      <c r="ZP45" t="s">
        <v>795</v>
      </c>
      <c r="ZQ45" t="s">
        <v>856</v>
      </c>
      <c r="ZR45"/>
      <c r="ZS45" t="s">
        <v>794</v>
      </c>
      <c r="ZT45" t="s">
        <v>798</v>
      </c>
      <c r="ZU45">
        <v>0</v>
      </c>
      <c r="ZV45">
        <v>1</v>
      </c>
      <c r="ZW45">
        <v>0</v>
      </c>
      <c r="ZX45">
        <v>0</v>
      </c>
      <c r="ZY45">
        <v>0</v>
      </c>
      <c r="ZZ45">
        <v>0</v>
      </c>
      <c r="AAA45">
        <v>0</v>
      </c>
      <c r="AAB45">
        <v>0</v>
      </c>
      <c r="AAC45">
        <v>0</v>
      </c>
      <c r="AAD45">
        <v>0</v>
      </c>
      <c r="AAE45">
        <v>0</v>
      </c>
      <c r="AAF45">
        <v>0</v>
      </c>
      <c r="AAG45">
        <v>0</v>
      </c>
      <c r="AAH45">
        <v>0</v>
      </c>
      <c r="AAI45">
        <v>0</v>
      </c>
      <c r="AAJ45"/>
      <c r="AAK45"/>
      <c r="AAL45"/>
      <c r="AAM45"/>
      <c r="AAN45"/>
      <c r="AAO45"/>
      <c r="AAP45"/>
      <c r="AAQ45"/>
      <c r="AAR45"/>
      <c r="AAS45"/>
      <c r="AAT45"/>
      <c r="AAU45"/>
      <c r="AAV45" t="s">
        <v>2330</v>
      </c>
      <c r="AAW45">
        <v>431636590</v>
      </c>
      <c r="AAX45" s="315">
        <v>45072.346875000003</v>
      </c>
      <c r="AAY45"/>
      <c r="AAZ45"/>
      <c r="ABA45" t="s">
        <v>2081</v>
      </c>
      <c r="ABB45"/>
      <c r="ABC45" t="s">
        <v>2263</v>
      </c>
      <c r="ABD45"/>
      <c r="ABE45">
        <v>44</v>
      </c>
    </row>
    <row r="46" spans="1:733" x14ac:dyDescent="0.45">
      <c r="A46" s="261" t="s">
        <v>2331</v>
      </c>
      <c r="B46" s="262">
        <v>45070.372528240739</v>
      </c>
      <c r="C46" s="262">
        <v>45070.386840937499</v>
      </c>
      <c r="D46" s="262">
        <v>45070</v>
      </c>
      <c r="E46" s="261" t="s">
        <v>2314</v>
      </c>
      <c r="F46" s="315">
        <v>45070</v>
      </c>
      <c r="G46" t="s">
        <v>874</v>
      </c>
      <c r="H46" t="s">
        <v>875</v>
      </c>
      <c r="I46" t="s">
        <v>875</v>
      </c>
      <c r="J46" t="s">
        <v>875</v>
      </c>
      <c r="K46" t="s">
        <v>793</v>
      </c>
      <c r="L46" s="261" t="s">
        <v>812</v>
      </c>
      <c r="M46">
        <v>0</v>
      </c>
      <c r="N46">
        <v>0</v>
      </c>
      <c r="O46">
        <v>0</v>
      </c>
      <c r="P46">
        <v>0</v>
      </c>
      <c r="Q46">
        <v>0</v>
      </c>
      <c r="R46">
        <v>0</v>
      </c>
      <c r="S46">
        <v>0</v>
      </c>
      <c r="T46">
        <v>0</v>
      </c>
      <c r="U46">
        <v>0</v>
      </c>
      <c r="V46">
        <v>0</v>
      </c>
      <c r="W46">
        <v>0</v>
      </c>
      <c r="X46">
        <v>0</v>
      </c>
      <c r="Y46">
        <v>0</v>
      </c>
      <c r="Z46">
        <v>0</v>
      </c>
      <c r="AA46">
        <v>0</v>
      </c>
      <c r="AB46">
        <v>0</v>
      </c>
      <c r="AC46">
        <v>1</v>
      </c>
      <c r="AD46">
        <v>0</v>
      </c>
      <c r="AE46">
        <v>0</v>
      </c>
      <c r="AF46">
        <v>0</v>
      </c>
      <c r="AG46">
        <v>0</v>
      </c>
      <c r="AH46">
        <v>0</v>
      </c>
      <c r="AI46">
        <v>0</v>
      </c>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t="s">
        <v>794</v>
      </c>
      <c r="RA46"/>
      <c r="RB46">
        <v>1500</v>
      </c>
      <c r="RC46">
        <v>1500</v>
      </c>
      <c r="RD46"/>
      <c r="RE46"/>
      <c r="RF46"/>
      <c r="RG46"/>
      <c r="RH46"/>
      <c r="RI46" t="s">
        <v>795</v>
      </c>
      <c r="RJ46" t="s">
        <v>796</v>
      </c>
      <c r="RK46"/>
      <c r="RL46" t="s">
        <v>794</v>
      </c>
      <c r="RM46" t="s">
        <v>2214</v>
      </c>
      <c r="RN46">
        <v>0</v>
      </c>
      <c r="RO46">
        <v>0</v>
      </c>
      <c r="RP46">
        <v>0</v>
      </c>
      <c r="RQ46">
        <v>1</v>
      </c>
      <c r="RR46">
        <v>0</v>
      </c>
      <c r="RS46">
        <v>0</v>
      </c>
      <c r="RT46">
        <v>0</v>
      </c>
      <c r="RU46">
        <v>1</v>
      </c>
      <c r="RV46">
        <v>0</v>
      </c>
      <c r="RW46">
        <v>0</v>
      </c>
      <c r="RX46">
        <v>0</v>
      </c>
      <c r="RY46">
        <v>0</v>
      </c>
      <c r="RZ46">
        <v>0</v>
      </c>
      <c r="SA46">
        <v>0</v>
      </c>
      <c r="SB46">
        <v>0</v>
      </c>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t="s">
        <v>2332</v>
      </c>
      <c r="AAW46">
        <v>431636609</v>
      </c>
      <c r="AAX46" s="315">
        <v>45072.346921296303</v>
      </c>
      <c r="AAY46"/>
      <c r="AAZ46"/>
      <c r="ABA46" t="s">
        <v>2081</v>
      </c>
      <c r="ABB46"/>
      <c r="ABC46" t="s">
        <v>2263</v>
      </c>
      <c r="ABD46"/>
      <c r="ABE46">
        <v>45</v>
      </c>
    </row>
    <row r="47" spans="1:733" x14ac:dyDescent="0.45">
      <c r="A47" s="261" t="s">
        <v>2333</v>
      </c>
      <c r="B47" s="262">
        <v>45070.386898657409</v>
      </c>
      <c r="C47" s="262">
        <v>45071.412974259263</v>
      </c>
      <c r="D47" s="262">
        <v>45070</v>
      </c>
      <c r="E47" s="261" t="s">
        <v>2314</v>
      </c>
      <c r="F47" s="315">
        <v>45070</v>
      </c>
      <c r="G47" t="s">
        <v>874</v>
      </c>
      <c r="H47" t="s">
        <v>875</v>
      </c>
      <c r="I47" t="s">
        <v>875</v>
      </c>
      <c r="J47" t="s">
        <v>875</v>
      </c>
      <c r="K47" t="s">
        <v>793</v>
      </c>
      <c r="L47" s="261" t="s">
        <v>2315</v>
      </c>
      <c r="M47">
        <v>0</v>
      </c>
      <c r="N47">
        <v>1</v>
      </c>
      <c r="O47">
        <v>0</v>
      </c>
      <c r="P47">
        <v>0</v>
      </c>
      <c r="Q47">
        <v>0</v>
      </c>
      <c r="R47">
        <v>0</v>
      </c>
      <c r="S47">
        <v>0</v>
      </c>
      <c r="T47">
        <v>0</v>
      </c>
      <c r="U47">
        <v>0</v>
      </c>
      <c r="V47">
        <v>0</v>
      </c>
      <c r="W47">
        <v>1</v>
      </c>
      <c r="X47">
        <v>0</v>
      </c>
      <c r="Y47">
        <v>0</v>
      </c>
      <c r="Z47">
        <v>1</v>
      </c>
      <c r="AA47">
        <v>1</v>
      </c>
      <c r="AB47">
        <v>0</v>
      </c>
      <c r="AC47">
        <v>1</v>
      </c>
      <c r="AD47">
        <v>1</v>
      </c>
      <c r="AE47">
        <v>0</v>
      </c>
      <c r="AF47">
        <v>0</v>
      </c>
      <c r="AG47">
        <v>0</v>
      </c>
      <c r="AH47">
        <v>0</v>
      </c>
      <c r="AI47">
        <v>0</v>
      </c>
      <c r="AJ47"/>
      <c r="AK47"/>
      <c r="AL47"/>
      <c r="AM47"/>
      <c r="AN47"/>
      <c r="AO47"/>
      <c r="AP47"/>
      <c r="AQ47"/>
      <c r="AR47"/>
      <c r="AS47"/>
      <c r="AT47"/>
      <c r="AU47"/>
      <c r="AV47"/>
      <c r="AW47"/>
      <c r="AX47"/>
      <c r="AY47"/>
      <c r="AZ47"/>
      <c r="BA47"/>
      <c r="BB47"/>
      <c r="BC47"/>
      <c r="BD47"/>
      <c r="BE47"/>
      <c r="BF47"/>
      <c r="BG47"/>
      <c r="BH47"/>
      <c r="BI47"/>
      <c r="BJ47"/>
      <c r="BK47"/>
      <c r="BL47"/>
      <c r="BM47"/>
      <c r="BN47"/>
      <c r="BO47" t="s">
        <v>794</v>
      </c>
      <c r="BP47"/>
      <c r="BQ47">
        <v>1500</v>
      </c>
      <c r="BR47">
        <v>1500</v>
      </c>
      <c r="BS47"/>
      <c r="BT47"/>
      <c r="BU47"/>
      <c r="BV47"/>
      <c r="BW47"/>
      <c r="BX47" t="s">
        <v>795</v>
      </c>
      <c r="BY47" t="s">
        <v>796</v>
      </c>
      <c r="BZ47"/>
      <c r="CA47" t="s">
        <v>797</v>
      </c>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t="s">
        <v>799</v>
      </c>
      <c r="MG47"/>
      <c r="MH47">
        <v>250</v>
      </c>
      <c r="MI47">
        <v>250</v>
      </c>
      <c r="MJ47"/>
      <c r="MK47"/>
      <c r="ML47"/>
      <c r="MM47"/>
      <c r="MN47"/>
      <c r="MO47" t="s">
        <v>795</v>
      </c>
      <c r="MP47" t="s">
        <v>796</v>
      </c>
      <c r="MQ47"/>
      <c r="MR47" t="s">
        <v>797</v>
      </c>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t="s">
        <v>794</v>
      </c>
      <c r="RA47"/>
      <c r="RB47">
        <v>1500</v>
      </c>
      <c r="RC47">
        <v>1500</v>
      </c>
      <c r="RD47"/>
      <c r="RE47"/>
      <c r="RF47"/>
      <c r="RG47"/>
      <c r="RH47"/>
      <c r="RI47" t="s">
        <v>795</v>
      </c>
      <c r="RJ47" t="s">
        <v>796</v>
      </c>
      <c r="RK47"/>
      <c r="RL47" t="s">
        <v>797</v>
      </c>
      <c r="RM47"/>
      <c r="RN47"/>
      <c r="RO47"/>
      <c r="RP47"/>
      <c r="RQ47"/>
      <c r="RR47"/>
      <c r="RS47"/>
      <c r="RT47"/>
      <c r="RU47"/>
      <c r="RV47"/>
      <c r="RW47"/>
      <c r="RX47"/>
      <c r="RY47"/>
      <c r="RZ47"/>
      <c r="SA47"/>
      <c r="SB47"/>
      <c r="SC47"/>
      <c r="SD47"/>
      <c r="SE47" t="s">
        <v>799</v>
      </c>
      <c r="SF47"/>
      <c r="SG47">
        <v>250</v>
      </c>
      <c r="SH47">
        <v>250</v>
      </c>
      <c r="SI47"/>
      <c r="SJ47"/>
      <c r="SK47"/>
      <c r="SL47"/>
      <c r="SM47"/>
      <c r="SN47" t="s">
        <v>795</v>
      </c>
      <c r="SO47" t="s">
        <v>796</v>
      </c>
      <c r="SP47"/>
      <c r="SQ47" t="s">
        <v>797</v>
      </c>
      <c r="SR47"/>
      <c r="SS47"/>
      <c r="ST47"/>
      <c r="SU47"/>
      <c r="SV47"/>
      <c r="SW47"/>
      <c r="SX47"/>
      <c r="SY47"/>
      <c r="SZ47"/>
      <c r="TA47"/>
      <c r="TB47"/>
      <c r="TC47"/>
      <c r="TD47"/>
      <c r="TE47"/>
      <c r="TF47"/>
      <c r="TG47"/>
      <c r="TH47"/>
      <c r="TI47"/>
      <c r="TJ47" t="s">
        <v>799</v>
      </c>
      <c r="TK47"/>
      <c r="TL47">
        <v>100</v>
      </c>
      <c r="TM47">
        <v>100</v>
      </c>
      <c r="TN47"/>
      <c r="TO47"/>
      <c r="TP47"/>
      <c r="TQ47"/>
      <c r="TR47"/>
      <c r="TS47" t="s">
        <v>795</v>
      </c>
      <c r="TT47" t="s">
        <v>796</v>
      </c>
      <c r="TU47"/>
      <c r="TV47" t="s">
        <v>794</v>
      </c>
      <c r="TW47" t="s">
        <v>855</v>
      </c>
      <c r="TX47">
        <v>0</v>
      </c>
      <c r="TY47">
        <v>0</v>
      </c>
      <c r="TZ47">
        <v>0</v>
      </c>
      <c r="UA47">
        <v>1</v>
      </c>
      <c r="UB47">
        <v>0</v>
      </c>
      <c r="UC47">
        <v>0</v>
      </c>
      <c r="UD47">
        <v>0</v>
      </c>
      <c r="UE47">
        <v>0</v>
      </c>
      <c r="UF47">
        <v>0</v>
      </c>
      <c r="UG47">
        <v>0</v>
      </c>
      <c r="UH47">
        <v>0</v>
      </c>
      <c r="UI47">
        <v>0</v>
      </c>
      <c r="UJ47">
        <v>0</v>
      </c>
      <c r="UK47">
        <v>0</v>
      </c>
      <c r="UL47">
        <v>0</v>
      </c>
      <c r="UM47"/>
      <c r="UN47"/>
      <c r="UO47" t="s">
        <v>794</v>
      </c>
      <c r="UP47"/>
      <c r="UQ47">
        <v>250</v>
      </c>
      <c r="UR47">
        <v>250</v>
      </c>
      <c r="US47"/>
      <c r="UT47"/>
      <c r="UU47"/>
      <c r="UV47"/>
      <c r="UW47"/>
      <c r="UX47" t="s">
        <v>795</v>
      </c>
      <c r="UY47" t="s">
        <v>796</v>
      </c>
      <c r="UZ47"/>
      <c r="VA47" t="s">
        <v>797</v>
      </c>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t="s">
        <v>2334</v>
      </c>
      <c r="AAW47">
        <v>431636628</v>
      </c>
      <c r="AAX47" s="315">
        <v>45072.346967592588</v>
      </c>
      <c r="AAY47"/>
      <c r="AAZ47"/>
      <c r="ABA47" t="s">
        <v>2081</v>
      </c>
      <c r="ABB47"/>
      <c r="ABC47" t="s">
        <v>2263</v>
      </c>
      <c r="ABD47"/>
      <c r="ABE47">
        <v>46</v>
      </c>
    </row>
    <row r="48" spans="1:733" x14ac:dyDescent="0.45">
      <c r="A48" s="261" t="s">
        <v>2335</v>
      </c>
      <c r="B48" s="262">
        <v>45070.402037581021</v>
      </c>
      <c r="C48" s="262">
        <v>45070.412649155092</v>
      </c>
      <c r="D48" s="262">
        <v>45070</v>
      </c>
      <c r="E48" s="261" t="s">
        <v>2314</v>
      </c>
      <c r="F48" s="315">
        <v>45070</v>
      </c>
      <c r="G48" t="s">
        <v>874</v>
      </c>
      <c r="H48" t="s">
        <v>875</v>
      </c>
      <c r="I48" t="s">
        <v>875</v>
      </c>
      <c r="J48" t="s">
        <v>875</v>
      </c>
      <c r="K48" t="s">
        <v>793</v>
      </c>
      <c r="L48" s="261" t="s">
        <v>2336</v>
      </c>
      <c r="M48">
        <v>0</v>
      </c>
      <c r="N48">
        <v>1</v>
      </c>
      <c r="O48">
        <v>0</v>
      </c>
      <c r="P48">
        <v>0</v>
      </c>
      <c r="Q48">
        <v>1</v>
      </c>
      <c r="R48">
        <v>0</v>
      </c>
      <c r="S48">
        <v>0</v>
      </c>
      <c r="T48">
        <v>0</v>
      </c>
      <c r="U48">
        <v>0</v>
      </c>
      <c r="V48">
        <v>0</v>
      </c>
      <c r="W48">
        <v>1</v>
      </c>
      <c r="X48">
        <v>0</v>
      </c>
      <c r="Y48">
        <v>0</v>
      </c>
      <c r="Z48">
        <v>1</v>
      </c>
      <c r="AA48">
        <v>1</v>
      </c>
      <c r="AB48">
        <v>0</v>
      </c>
      <c r="AC48">
        <v>1</v>
      </c>
      <c r="AD48">
        <v>1</v>
      </c>
      <c r="AE48">
        <v>0</v>
      </c>
      <c r="AF48">
        <v>0</v>
      </c>
      <c r="AG48">
        <v>0</v>
      </c>
      <c r="AH48">
        <v>0</v>
      </c>
      <c r="AI48">
        <v>0</v>
      </c>
      <c r="AJ48"/>
      <c r="AK48"/>
      <c r="AL48"/>
      <c r="AM48"/>
      <c r="AN48"/>
      <c r="AO48"/>
      <c r="AP48"/>
      <c r="AQ48"/>
      <c r="AR48"/>
      <c r="AS48"/>
      <c r="AT48"/>
      <c r="AU48"/>
      <c r="AV48"/>
      <c r="AW48"/>
      <c r="AX48"/>
      <c r="AY48"/>
      <c r="AZ48"/>
      <c r="BA48"/>
      <c r="BB48"/>
      <c r="BC48"/>
      <c r="BD48"/>
      <c r="BE48"/>
      <c r="BF48"/>
      <c r="BG48"/>
      <c r="BH48"/>
      <c r="BI48"/>
      <c r="BJ48"/>
      <c r="BK48"/>
      <c r="BL48"/>
      <c r="BM48"/>
      <c r="BN48"/>
      <c r="BO48" t="s">
        <v>794</v>
      </c>
      <c r="BP48"/>
      <c r="BQ48">
        <v>1500</v>
      </c>
      <c r="BR48">
        <v>1500</v>
      </c>
      <c r="BS48"/>
      <c r="BT48"/>
      <c r="BU48"/>
      <c r="BV48"/>
      <c r="BW48"/>
      <c r="BX48" t="s">
        <v>795</v>
      </c>
      <c r="BY48" t="s">
        <v>796</v>
      </c>
      <c r="BZ48"/>
      <c r="CA48" t="s">
        <v>797</v>
      </c>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t="s">
        <v>794</v>
      </c>
      <c r="FE48"/>
      <c r="FF48">
        <v>3000</v>
      </c>
      <c r="FG48">
        <v>3000</v>
      </c>
      <c r="FH48"/>
      <c r="FI48"/>
      <c r="FJ48"/>
      <c r="FK48"/>
      <c r="FL48"/>
      <c r="FM48" t="s">
        <v>801</v>
      </c>
      <c r="FN48"/>
      <c r="FO48" t="s">
        <v>830</v>
      </c>
      <c r="FP48" t="s">
        <v>794</v>
      </c>
      <c r="FQ48" t="s">
        <v>833</v>
      </c>
      <c r="FR48">
        <v>1</v>
      </c>
      <c r="FS48">
        <v>0</v>
      </c>
      <c r="FT48">
        <v>0</v>
      </c>
      <c r="FU48">
        <v>0</v>
      </c>
      <c r="FV48">
        <v>0</v>
      </c>
      <c r="FW48">
        <v>0</v>
      </c>
      <c r="FX48">
        <v>0</v>
      </c>
      <c r="FY48">
        <v>0</v>
      </c>
      <c r="FZ48">
        <v>0</v>
      </c>
      <c r="GA48">
        <v>0</v>
      </c>
      <c r="GB48">
        <v>0</v>
      </c>
      <c r="GC48">
        <v>0</v>
      </c>
      <c r="GD48">
        <v>0</v>
      </c>
      <c r="GE48">
        <v>0</v>
      </c>
      <c r="GF48">
        <v>0</v>
      </c>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t="s">
        <v>799</v>
      </c>
      <c r="MG48"/>
      <c r="MH48">
        <v>250</v>
      </c>
      <c r="MI48">
        <v>250</v>
      </c>
      <c r="MJ48"/>
      <c r="MK48"/>
      <c r="ML48"/>
      <c r="MM48"/>
      <c r="MN48"/>
      <c r="MO48" t="s">
        <v>795</v>
      </c>
      <c r="MP48" t="s">
        <v>796</v>
      </c>
      <c r="MQ48"/>
      <c r="MR48" t="s">
        <v>797</v>
      </c>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t="s">
        <v>794</v>
      </c>
      <c r="RA48"/>
      <c r="RB48">
        <v>1500</v>
      </c>
      <c r="RC48">
        <v>1500</v>
      </c>
      <c r="RD48"/>
      <c r="RE48"/>
      <c r="RF48"/>
      <c r="RG48"/>
      <c r="RH48"/>
      <c r="RI48" t="s">
        <v>795</v>
      </c>
      <c r="RJ48" t="s">
        <v>796</v>
      </c>
      <c r="RK48"/>
      <c r="RL48" t="s">
        <v>797</v>
      </c>
      <c r="RM48"/>
      <c r="RN48"/>
      <c r="RO48"/>
      <c r="RP48"/>
      <c r="RQ48"/>
      <c r="RR48"/>
      <c r="RS48"/>
      <c r="RT48"/>
      <c r="RU48"/>
      <c r="RV48"/>
      <c r="RW48"/>
      <c r="RX48"/>
      <c r="RY48"/>
      <c r="RZ48"/>
      <c r="SA48"/>
      <c r="SB48"/>
      <c r="SC48"/>
      <c r="SD48"/>
      <c r="SE48" t="s">
        <v>799</v>
      </c>
      <c r="SF48"/>
      <c r="SG48">
        <v>250</v>
      </c>
      <c r="SH48">
        <v>250</v>
      </c>
      <c r="SI48"/>
      <c r="SJ48"/>
      <c r="SK48"/>
      <c r="SL48"/>
      <c r="SM48"/>
      <c r="SN48" t="s">
        <v>795</v>
      </c>
      <c r="SO48" t="s">
        <v>796</v>
      </c>
      <c r="SP48"/>
      <c r="SQ48" t="s">
        <v>797</v>
      </c>
      <c r="SR48"/>
      <c r="SS48"/>
      <c r="ST48"/>
      <c r="SU48"/>
      <c r="SV48"/>
      <c r="SW48"/>
      <c r="SX48"/>
      <c r="SY48"/>
      <c r="SZ48"/>
      <c r="TA48"/>
      <c r="TB48"/>
      <c r="TC48"/>
      <c r="TD48"/>
      <c r="TE48"/>
      <c r="TF48"/>
      <c r="TG48"/>
      <c r="TH48"/>
      <c r="TI48"/>
      <c r="TJ48" t="s">
        <v>799</v>
      </c>
      <c r="TK48"/>
      <c r="TL48">
        <v>100</v>
      </c>
      <c r="TM48">
        <v>100</v>
      </c>
      <c r="TN48"/>
      <c r="TO48"/>
      <c r="TP48"/>
      <c r="TQ48"/>
      <c r="TR48"/>
      <c r="TS48" t="s">
        <v>795</v>
      </c>
      <c r="TT48" t="s">
        <v>796</v>
      </c>
      <c r="TU48"/>
      <c r="TV48" t="s">
        <v>797</v>
      </c>
      <c r="TW48"/>
      <c r="TX48"/>
      <c r="TY48"/>
      <c r="TZ48"/>
      <c r="UA48"/>
      <c r="UB48"/>
      <c r="UC48"/>
      <c r="UD48"/>
      <c r="UE48"/>
      <c r="UF48"/>
      <c r="UG48"/>
      <c r="UH48"/>
      <c r="UI48"/>
      <c r="UJ48"/>
      <c r="UK48"/>
      <c r="UL48"/>
      <c r="UM48"/>
      <c r="UN48"/>
      <c r="UO48" t="s">
        <v>794</v>
      </c>
      <c r="UP48"/>
      <c r="UQ48">
        <v>250</v>
      </c>
      <c r="UR48">
        <v>250</v>
      </c>
      <c r="US48"/>
      <c r="UT48"/>
      <c r="UU48"/>
      <c r="UV48"/>
      <c r="UW48"/>
      <c r="UX48" t="s">
        <v>795</v>
      </c>
      <c r="UY48" t="s">
        <v>796</v>
      </c>
      <c r="UZ48"/>
      <c r="VA48" t="s">
        <v>797</v>
      </c>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t="s">
        <v>2337</v>
      </c>
      <c r="AAW48">
        <v>431636644</v>
      </c>
      <c r="AAX48" s="315">
        <v>45072.347013888888</v>
      </c>
      <c r="AAY48"/>
      <c r="AAZ48"/>
      <c r="ABA48" t="s">
        <v>2081</v>
      </c>
      <c r="ABB48"/>
      <c r="ABC48" t="s">
        <v>2263</v>
      </c>
      <c r="ABD48"/>
      <c r="ABE48">
        <v>47</v>
      </c>
    </row>
    <row r="49" spans="1:733" x14ac:dyDescent="0.45">
      <c r="A49" s="261" t="s">
        <v>2338</v>
      </c>
      <c r="B49" s="262">
        <v>45070.425505277773</v>
      </c>
      <c r="C49" s="262">
        <v>45070.43126099537</v>
      </c>
      <c r="D49" s="262">
        <v>45070</v>
      </c>
      <c r="E49" s="261" t="s">
        <v>2314</v>
      </c>
      <c r="F49" s="315">
        <v>45070</v>
      </c>
      <c r="G49" t="s">
        <v>874</v>
      </c>
      <c r="H49" t="s">
        <v>875</v>
      </c>
      <c r="I49" t="s">
        <v>875</v>
      </c>
      <c r="J49" t="s">
        <v>875</v>
      </c>
      <c r="K49" t="s">
        <v>793</v>
      </c>
      <c r="L49" s="261" t="s">
        <v>2339</v>
      </c>
      <c r="M49">
        <v>0</v>
      </c>
      <c r="N49">
        <v>1</v>
      </c>
      <c r="O49">
        <v>0</v>
      </c>
      <c r="P49">
        <v>0</v>
      </c>
      <c r="Q49">
        <v>1</v>
      </c>
      <c r="R49">
        <v>0</v>
      </c>
      <c r="S49">
        <v>0</v>
      </c>
      <c r="T49">
        <v>0</v>
      </c>
      <c r="U49">
        <v>0</v>
      </c>
      <c r="V49">
        <v>0</v>
      </c>
      <c r="W49">
        <v>1</v>
      </c>
      <c r="X49">
        <v>0</v>
      </c>
      <c r="Y49">
        <v>0</v>
      </c>
      <c r="Z49">
        <v>1</v>
      </c>
      <c r="AA49">
        <v>1</v>
      </c>
      <c r="AB49">
        <v>0</v>
      </c>
      <c r="AC49">
        <v>1</v>
      </c>
      <c r="AD49">
        <v>1</v>
      </c>
      <c r="AE49">
        <v>1</v>
      </c>
      <c r="AF49">
        <v>0</v>
      </c>
      <c r="AG49">
        <v>0</v>
      </c>
      <c r="AH49">
        <v>0</v>
      </c>
      <c r="AI49">
        <v>0</v>
      </c>
      <c r="AJ49"/>
      <c r="AK49"/>
      <c r="AL49"/>
      <c r="AM49"/>
      <c r="AN49"/>
      <c r="AO49"/>
      <c r="AP49"/>
      <c r="AQ49"/>
      <c r="AR49"/>
      <c r="AS49"/>
      <c r="AT49"/>
      <c r="AU49"/>
      <c r="AV49"/>
      <c r="AW49"/>
      <c r="AX49"/>
      <c r="AY49"/>
      <c r="AZ49"/>
      <c r="BA49"/>
      <c r="BB49"/>
      <c r="BC49"/>
      <c r="BD49"/>
      <c r="BE49"/>
      <c r="BF49"/>
      <c r="BG49"/>
      <c r="BH49"/>
      <c r="BI49"/>
      <c r="BJ49"/>
      <c r="BK49"/>
      <c r="BL49"/>
      <c r="BM49"/>
      <c r="BN49"/>
      <c r="BO49" t="s">
        <v>794</v>
      </c>
      <c r="BP49"/>
      <c r="BQ49">
        <v>1500</v>
      </c>
      <c r="BR49">
        <v>1500</v>
      </c>
      <c r="BS49"/>
      <c r="BT49"/>
      <c r="BU49"/>
      <c r="BV49"/>
      <c r="BW49"/>
      <c r="BX49" t="s">
        <v>795</v>
      </c>
      <c r="BY49" t="s">
        <v>796</v>
      </c>
      <c r="BZ49"/>
      <c r="CA49" t="s">
        <v>797</v>
      </c>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t="s">
        <v>794</v>
      </c>
      <c r="FE49"/>
      <c r="FF49">
        <v>3000</v>
      </c>
      <c r="FG49">
        <v>3000</v>
      </c>
      <c r="FH49"/>
      <c r="FI49"/>
      <c r="FJ49"/>
      <c r="FK49"/>
      <c r="FL49"/>
      <c r="FM49" t="s">
        <v>801</v>
      </c>
      <c r="FN49"/>
      <c r="FO49" t="s">
        <v>830</v>
      </c>
      <c r="FP49" t="s">
        <v>797</v>
      </c>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t="s">
        <v>799</v>
      </c>
      <c r="MG49"/>
      <c r="MH49">
        <v>300</v>
      </c>
      <c r="MI49">
        <v>300</v>
      </c>
      <c r="MJ49"/>
      <c r="MK49"/>
      <c r="ML49"/>
      <c r="MM49"/>
      <c r="MN49"/>
      <c r="MO49" t="s">
        <v>801</v>
      </c>
      <c r="MP49"/>
      <c r="MQ49" t="s">
        <v>830</v>
      </c>
      <c r="MR49" t="s">
        <v>797</v>
      </c>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t="s">
        <v>794</v>
      </c>
      <c r="RA49"/>
      <c r="RB49">
        <v>1500</v>
      </c>
      <c r="RC49">
        <v>1500</v>
      </c>
      <c r="RD49"/>
      <c r="RE49"/>
      <c r="RF49"/>
      <c r="RG49"/>
      <c r="RH49"/>
      <c r="RI49" t="s">
        <v>795</v>
      </c>
      <c r="RJ49" t="s">
        <v>796</v>
      </c>
      <c r="RK49"/>
      <c r="RL49" t="s">
        <v>797</v>
      </c>
      <c r="RM49"/>
      <c r="RN49"/>
      <c r="RO49"/>
      <c r="RP49"/>
      <c r="RQ49"/>
      <c r="RR49"/>
      <c r="RS49"/>
      <c r="RT49"/>
      <c r="RU49"/>
      <c r="RV49"/>
      <c r="RW49"/>
      <c r="RX49"/>
      <c r="RY49"/>
      <c r="RZ49"/>
      <c r="SA49"/>
      <c r="SB49"/>
      <c r="SC49"/>
      <c r="SD49"/>
      <c r="SE49" t="s">
        <v>799</v>
      </c>
      <c r="SF49"/>
      <c r="SG49">
        <v>250</v>
      </c>
      <c r="SH49">
        <v>250</v>
      </c>
      <c r="SI49"/>
      <c r="SJ49"/>
      <c r="SK49"/>
      <c r="SL49"/>
      <c r="SM49"/>
      <c r="SN49" t="s">
        <v>795</v>
      </c>
      <c r="SO49" t="s">
        <v>796</v>
      </c>
      <c r="SP49"/>
      <c r="SQ49" t="s">
        <v>797</v>
      </c>
      <c r="SR49"/>
      <c r="SS49"/>
      <c r="ST49"/>
      <c r="SU49"/>
      <c r="SV49"/>
      <c r="SW49"/>
      <c r="SX49"/>
      <c r="SY49"/>
      <c r="SZ49"/>
      <c r="TA49"/>
      <c r="TB49"/>
      <c r="TC49"/>
      <c r="TD49"/>
      <c r="TE49"/>
      <c r="TF49"/>
      <c r="TG49"/>
      <c r="TH49"/>
      <c r="TI49"/>
      <c r="TJ49" t="s">
        <v>799</v>
      </c>
      <c r="TK49"/>
      <c r="TL49">
        <v>100</v>
      </c>
      <c r="TM49">
        <v>100</v>
      </c>
      <c r="TN49"/>
      <c r="TO49"/>
      <c r="TP49"/>
      <c r="TQ49"/>
      <c r="TR49"/>
      <c r="TS49" t="s">
        <v>801</v>
      </c>
      <c r="TT49"/>
      <c r="TU49" t="s">
        <v>830</v>
      </c>
      <c r="TV49" t="s">
        <v>797</v>
      </c>
      <c r="TW49"/>
      <c r="TX49"/>
      <c r="TY49"/>
      <c r="TZ49"/>
      <c r="UA49"/>
      <c r="UB49"/>
      <c r="UC49"/>
      <c r="UD49"/>
      <c r="UE49"/>
      <c r="UF49"/>
      <c r="UG49"/>
      <c r="UH49"/>
      <c r="UI49"/>
      <c r="UJ49"/>
      <c r="UK49"/>
      <c r="UL49"/>
      <c r="UM49"/>
      <c r="UN49"/>
      <c r="UO49" t="s">
        <v>794</v>
      </c>
      <c r="UP49"/>
      <c r="UQ49">
        <v>250</v>
      </c>
      <c r="UR49">
        <v>250</v>
      </c>
      <c r="US49"/>
      <c r="UT49"/>
      <c r="UU49"/>
      <c r="UV49"/>
      <c r="UW49"/>
      <c r="UX49" t="s">
        <v>795</v>
      </c>
      <c r="UY49" t="s">
        <v>796</v>
      </c>
      <c r="UZ49"/>
      <c r="VA49" t="s">
        <v>797</v>
      </c>
      <c r="VB49"/>
      <c r="VC49"/>
      <c r="VD49"/>
      <c r="VE49"/>
      <c r="VF49"/>
      <c r="VG49"/>
      <c r="VH49"/>
      <c r="VI49"/>
      <c r="VJ49"/>
      <c r="VK49"/>
      <c r="VL49"/>
      <c r="VM49"/>
      <c r="VN49"/>
      <c r="VO49"/>
      <c r="VP49"/>
      <c r="VQ49"/>
      <c r="VR49"/>
      <c r="VS49"/>
      <c r="VT49" t="s">
        <v>794</v>
      </c>
      <c r="VU49"/>
      <c r="VV49">
        <v>1000</v>
      </c>
      <c r="VW49">
        <v>1000</v>
      </c>
      <c r="VX49"/>
      <c r="VY49"/>
      <c r="VZ49"/>
      <c r="WA49"/>
      <c r="WB49"/>
      <c r="WC49" t="s">
        <v>801</v>
      </c>
      <c r="WD49"/>
      <c r="WE49" t="s">
        <v>830</v>
      </c>
      <c r="WF49" t="s">
        <v>797</v>
      </c>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t="s">
        <v>2340</v>
      </c>
      <c r="AAW49">
        <v>431636710</v>
      </c>
      <c r="AAX49" s="315">
        <v>45072.347164351857</v>
      </c>
      <c r="AAY49"/>
      <c r="AAZ49"/>
      <c r="ABA49" t="s">
        <v>2081</v>
      </c>
      <c r="ABB49"/>
      <c r="ABC49" t="s">
        <v>2263</v>
      </c>
      <c r="ABD49"/>
      <c r="ABE49">
        <v>48</v>
      </c>
    </row>
    <row r="50" spans="1:733" x14ac:dyDescent="0.45">
      <c r="A50" s="261" t="s">
        <v>2341</v>
      </c>
      <c r="B50" s="262">
        <v>45070.435258587968</v>
      </c>
      <c r="C50" s="262">
        <v>45070.440407534727</v>
      </c>
      <c r="D50" s="262">
        <v>45070</v>
      </c>
      <c r="E50" s="261" t="s">
        <v>2314</v>
      </c>
      <c r="F50" s="315">
        <v>45070</v>
      </c>
      <c r="G50" t="s">
        <v>874</v>
      </c>
      <c r="H50" t="s">
        <v>875</v>
      </c>
      <c r="I50" t="s">
        <v>875</v>
      </c>
      <c r="J50" t="s">
        <v>875</v>
      </c>
      <c r="K50" t="s">
        <v>793</v>
      </c>
      <c r="L50" s="261" t="s">
        <v>816</v>
      </c>
      <c r="M50">
        <v>0</v>
      </c>
      <c r="N50">
        <v>0</v>
      </c>
      <c r="O50">
        <v>0</v>
      </c>
      <c r="P50">
        <v>0</v>
      </c>
      <c r="Q50">
        <v>0</v>
      </c>
      <c r="R50">
        <v>0</v>
      </c>
      <c r="S50">
        <v>0</v>
      </c>
      <c r="T50">
        <v>0</v>
      </c>
      <c r="U50">
        <v>0</v>
      </c>
      <c r="V50">
        <v>0</v>
      </c>
      <c r="W50">
        <v>0</v>
      </c>
      <c r="X50">
        <v>0</v>
      </c>
      <c r="Y50">
        <v>0</v>
      </c>
      <c r="Z50">
        <v>0</v>
      </c>
      <c r="AA50">
        <v>0</v>
      </c>
      <c r="AB50">
        <v>1</v>
      </c>
      <c r="AC50">
        <v>0</v>
      </c>
      <c r="AD50">
        <v>0</v>
      </c>
      <c r="AE50">
        <v>0</v>
      </c>
      <c r="AF50">
        <v>0</v>
      </c>
      <c r="AG50">
        <v>0</v>
      </c>
      <c r="AH50">
        <v>0</v>
      </c>
      <c r="AI50">
        <v>0</v>
      </c>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t="s">
        <v>794</v>
      </c>
      <c r="PV50"/>
      <c r="PW50">
        <v>1000</v>
      </c>
      <c r="PX50">
        <v>1000</v>
      </c>
      <c r="PY50"/>
      <c r="PZ50"/>
      <c r="QA50"/>
      <c r="QB50"/>
      <c r="QC50"/>
      <c r="QD50" t="s">
        <v>805</v>
      </c>
      <c r="QE50"/>
      <c r="QF50"/>
      <c r="QG50" t="s">
        <v>794</v>
      </c>
      <c r="QH50" t="s">
        <v>833</v>
      </c>
      <c r="QI50">
        <v>1</v>
      </c>
      <c r="QJ50">
        <v>0</v>
      </c>
      <c r="QK50">
        <v>0</v>
      </c>
      <c r="QL50">
        <v>0</v>
      </c>
      <c r="QM50">
        <v>0</v>
      </c>
      <c r="QN50">
        <v>0</v>
      </c>
      <c r="QO50">
        <v>0</v>
      </c>
      <c r="QP50">
        <v>0</v>
      </c>
      <c r="QQ50">
        <v>0</v>
      </c>
      <c r="QR50">
        <v>0</v>
      </c>
      <c r="QS50">
        <v>0</v>
      </c>
      <c r="QT50">
        <v>0</v>
      </c>
      <c r="QU50">
        <v>0</v>
      </c>
      <c r="QV50">
        <v>0</v>
      </c>
      <c r="QW50">
        <v>0</v>
      </c>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t="s">
        <v>2342</v>
      </c>
      <c r="AAW50">
        <v>431636737</v>
      </c>
      <c r="AAX50" s="315">
        <v>45072.347199074073</v>
      </c>
      <c r="AAY50"/>
      <c r="AAZ50"/>
      <c r="ABA50" t="s">
        <v>2081</v>
      </c>
      <c r="ABB50"/>
      <c r="ABC50" t="s">
        <v>2263</v>
      </c>
      <c r="ABD50"/>
      <c r="ABE50">
        <v>49</v>
      </c>
    </row>
    <row r="51" spans="1:733" x14ac:dyDescent="0.45">
      <c r="A51" s="261" t="s">
        <v>2343</v>
      </c>
      <c r="B51" s="262">
        <v>45070.444430312513</v>
      </c>
      <c r="C51" s="262">
        <v>45070.44624636574</v>
      </c>
      <c r="D51" s="262">
        <v>45070</v>
      </c>
      <c r="E51" s="261" t="s">
        <v>2314</v>
      </c>
      <c r="F51" s="315">
        <v>45070</v>
      </c>
      <c r="G51" t="s">
        <v>874</v>
      </c>
      <c r="H51" t="s">
        <v>875</v>
      </c>
      <c r="I51" t="s">
        <v>875</v>
      </c>
      <c r="J51" t="s">
        <v>875</v>
      </c>
      <c r="K51" t="s">
        <v>793</v>
      </c>
      <c r="L51" s="261" t="s">
        <v>834</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0</v>
      </c>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t="s">
        <v>794</v>
      </c>
      <c r="ZH51"/>
      <c r="ZI51">
        <v>1250</v>
      </c>
      <c r="ZJ51">
        <v>1250</v>
      </c>
      <c r="ZK51"/>
      <c r="ZL51"/>
      <c r="ZM51"/>
      <c r="ZN51"/>
      <c r="ZO51"/>
      <c r="ZP51" t="s">
        <v>805</v>
      </c>
      <c r="ZQ51"/>
      <c r="ZR51"/>
      <c r="ZS51" t="s">
        <v>797</v>
      </c>
      <c r="ZT51"/>
      <c r="ZU51"/>
      <c r="ZV51"/>
      <c r="ZW51"/>
      <c r="ZX51"/>
      <c r="ZY51"/>
      <c r="ZZ51"/>
      <c r="AAA51"/>
      <c r="AAB51"/>
      <c r="AAC51"/>
      <c r="AAD51"/>
      <c r="AAE51"/>
      <c r="AAF51"/>
      <c r="AAG51"/>
      <c r="AAH51"/>
      <c r="AAI51"/>
      <c r="AAJ51"/>
      <c r="AAK51"/>
      <c r="AAL51"/>
      <c r="AAM51"/>
      <c r="AAN51"/>
      <c r="AAO51"/>
      <c r="AAP51"/>
      <c r="AAQ51"/>
      <c r="AAR51"/>
      <c r="AAS51"/>
      <c r="AAT51"/>
      <c r="AAU51"/>
      <c r="AAV51" t="s">
        <v>2344</v>
      </c>
      <c r="AAW51">
        <v>431636751</v>
      </c>
      <c r="AAX51" s="315">
        <v>45072.347210648149</v>
      </c>
      <c r="AAY51"/>
      <c r="AAZ51"/>
      <c r="ABA51" t="s">
        <v>2081</v>
      </c>
      <c r="ABB51"/>
      <c r="ABC51" t="s">
        <v>2263</v>
      </c>
      <c r="ABD51"/>
      <c r="ABE51">
        <v>50</v>
      </c>
    </row>
    <row r="52" spans="1:733" x14ac:dyDescent="0.45">
      <c r="A52" s="261" t="s">
        <v>2345</v>
      </c>
      <c r="B52" s="262">
        <v>45070.446332928237</v>
      </c>
      <c r="C52" s="262">
        <v>45070.447959189813</v>
      </c>
      <c r="D52" s="262">
        <v>45070</v>
      </c>
      <c r="E52" s="261" t="s">
        <v>2314</v>
      </c>
      <c r="F52" s="315">
        <v>45070</v>
      </c>
      <c r="G52" t="s">
        <v>874</v>
      </c>
      <c r="H52" t="s">
        <v>875</v>
      </c>
      <c r="I52" t="s">
        <v>875</v>
      </c>
      <c r="J52" t="s">
        <v>875</v>
      </c>
      <c r="K52" t="s">
        <v>793</v>
      </c>
      <c r="L52" s="261" t="s">
        <v>834</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1</v>
      </c>
      <c r="AI52">
        <v>0</v>
      </c>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t="s">
        <v>794</v>
      </c>
      <c r="ZH52"/>
      <c r="ZI52">
        <v>1250</v>
      </c>
      <c r="ZJ52">
        <v>1250</v>
      </c>
      <c r="ZK52"/>
      <c r="ZL52"/>
      <c r="ZM52"/>
      <c r="ZN52"/>
      <c r="ZO52"/>
      <c r="ZP52" t="s">
        <v>806</v>
      </c>
      <c r="ZQ52"/>
      <c r="ZR52"/>
      <c r="ZS52" t="s">
        <v>797</v>
      </c>
      <c r="ZT52"/>
      <c r="ZU52"/>
      <c r="ZV52"/>
      <c r="ZW52"/>
      <c r="ZX52"/>
      <c r="ZY52"/>
      <c r="ZZ52"/>
      <c r="AAA52"/>
      <c r="AAB52"/>
      <c r="AAC52"/>
      <c r="AAD52"/>
      <c r="AAE52"/>
      <c r="AAF52"/>
      <c r="AAG52"/>
      <c r="AAH52"/>
      <c r="AAI52"/>
      <c r="AAJ52"/>
      <c r="AAK52"/>
      <c r="AAL52"/>
      <c r="AAM52"/>
      <c r="AAN52"/>
      <c r="AAO52"/>
      <c r="AAP52"/>
      <c r="AAQ52"/>
      <c r="AAR52"/>
      <c r="AAS52"/>
      <c r="AAT52"/>
      <c r="AAU52"/>
      <c r="AAV52" t="s">
        <v>2346</v>
      </c>
      <c r="AAW52">
        <v>431636768</v>
      </c>
      <c r="AAX52" s="315">
        <v>45072.347256944442</v>
      </c>
      <c r="AAY52"/>
      <c r="AAZ52"/>
      <c r="ABA52" t="s">
        <v>2081</v>
      </c>
      <c r="ABB52"/>
      <c r="ABC52" t="s">
        <v>2263</v>
      </c>
      <c r="ABD52"/>
      <c r="ABE52">
        <v>51</v>
      </c>
    </row>
    <row r="53" spans="1:733" x14ac:dyDescent="0.45">
      <c r="A53" s="261" t="s">
        <v>2347</v>
      </c>
      <c r="B53" s="262">
        <v>45070.449310729156</v>
      </c>
      <c r="C53" s="262">
        <v>45070.451767141203</v>
      </c>
      <c r="D53" s="262">
        <v>45070</v>
      </c>
      <c r="E53" s="261" t="s">
        <v>2314</v>
      </c>
      <c r="F53" s="315">
        <v>45070</v>
      </c>
      <c r="G53" t="s">
        <v>874</v>
      </c>
      <c r="H53" t="s">
        <v>875</v>
      </c>
      <c r="I53" t="s">
        <v>875</v>
      </c>
      <c r="J53" t="s">
        <v>875</v>
      </c>
      <c r="K53" t="s">
        <v>793</v>
      </c>
      <c r="L53" s="261" t="s">
        <v>834</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1</v>
      </c>
      <c r="AI53">
        <v>0</v>
      </c>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t="s">
        <v>794</v>
      </c>
      <c r="ZH53"/>
      <c r="ZI53">
        <v>1200</v>
      </c>
      <c r="ZJ53">
        <v>1200</v>
      </c>
      <c r="ZK53"/>
      <c r="ZL53"/>
      <c r="ZM53"/>
      <c r="ZN53"/>
      <c r="ZO53"/>
      <c r="ZP53" t="s">
        <v>806</v>
      </c>
      <c r="ZQ53"/>
      <c r="ZR53"/>
      <c r="ZS53" t="s">
        <v>794</v>
      </c>
      <c r="ZT53" t="s">
        <v>798</v>
      </c>
      <c r="ZU53">
        <v>0</v>
      </c>
      <c r="ZV53">
        <v>1</v>
      </c>
      <c r="ZW53">
        <v>0</v>
      </c>
      <c r="ZX53">
        <v>0</v>
      </c>
      <c r="ZY53">
        <v>0</v>
      </c>
      <c r="ZZ53">
        <v>0</v>
      </c>
      <c r="AAA53">
        <v>0</v>
      </c>
      <c r="AAB53">
        <v>0</v>
      </c>
      <c r="AAC53">
        <v>0</v>
      </c>
      <c r="AAD53">
        <v>0</v>
      </c>
      <c r="AAE53">
        <v>0</v>
      </c>
      <c r="AAF53">
        <v>0</v>
      </c>
      <c r="AAG53">
        <v>0</v>
      </c>
      <c r="AAH53">
        <v>0</v>
      </c>
      <c r="AAI53">
        <v>0</v>
      </c>
      <c r="AAJ53"/>
      <c r="AAK53"/>
      <c r="AAL53"/>
      <c r="AAM53"/>
      <c r="AAN53"/>
      <c r="AAO53"/>
      <c r="AAP53"/>
      <c r="AAQ53"/>
      <c r="AAR53"/>
      <c r="AAS53"/>
      <c r="AAT53"/>
      <c r="AAU53"/>
      <c r="AAV53" t="s">
        <v>2348</v>
      </c>
      <c r="AAW53">
        <v>431636789</v>
      </c>
      <c r="AAX53" s="315">
        <v>45072.347291666672</v>
      </c>
      <c r="AAY53"/>
      <c r="AAZ53"/>
      <c r="ABA53" t="s">
        <v>2081</v>
      </c>
      <c r="ABB53"/>
      <c r="ABC53" t="s">
        <v>2263</v>
      </c>
      <c r="ABD53"/>
      <c r="ABE53">
        <v>52</v>
      </c>
    </row>
    <row r="54" spans="1:733" x14ac:dyDescent="0.45">
      <c r="A54" s="261" t="s">
        <v>2349</v>
      </c>
      <c r="B54" s="262">
        <v>45070.452456921303</v>
      </c>
      <c r="C54" s="262">
        <v>45070.453841145827</v>
      </c>
      <c r="D54" s="262">
        <v>45070</v>
      </c>
      <c r="E54" s="261" t="s">
        <v>2314</v>
      </c>
      <c r="F54" s="315">
        <v>45070</v>
      </c>
      <c r="G54" t="s">
        <v>874</v>
      </c>
      <c r="H54" t="s">
        <v>875</v>
      </c>
      <c r="I54" t="s">
        <v>875</v>
      </c>
      <c r="J54" t="s">
        <v>875</v>
      </c>
      <c r="K54" t="s">
        <v>793</v>
      </c>
      <c r="L54" s="261" t="s">
        <v>834</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1</v>
      </c>
      <c r="AI54">
        <v>0</v>
      </c>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t="s">
        <v>794</v>
      </c>
      <c r="ZH54"/>
      <c r="ZI54">
        <v>1200</v>
      </c>
      <c r="ZJ54">
        <v>1200</v>
      </c>
      <c r="ZK54"/>
      <c r="ZL54"/>
      <c r="ZM54"/>
      <c r="ZN54"/>
      <c r="ZO54"/>
      <c r="ZP54" t="s">
        <v>806</v>
      </c>
      <c r="ZQ54"/>
      <c r="ZR54"/>
      <c r="ZS54" t="s">
        <v>794</v>
      </c>
      <c r="ZT54" t="s">
        <v>798</v>
      </c>
      <c r="ZU54">
        <v>0</v>
      </c>
      <c r="ZV54">
        <v>1</v>
      </c>
      <c r="ZW54">
        <v>0</v>
      </c>
      <c r="ZX54">
        <v>0</v>
      </c>
      <c r="ZY54">
        <v>0</v>
      </c>
      <c r="ZZ54">
        <v>0</v>
      </c>
      <c r="AAA54">
        <v>0</v>
      </c>
      <c r="AAB54">
        <v>0</v>
      </c>
      <c r="AAC54">
        <v>0</v>
      </c>
      <c r="AAD54">
        <v>0</v>
      </c>
      <c r="AAE54">
        <v>0</v>
      </c>
      <c r="AAF54">
        <v>0</v>
      </c>
      <c r="AAG54">
        <v>0</v>
      </c>
      <c r="AAH54">
        <v>0</v>
      </c>
      <c r="AAI54">
        <v>0</v>
      </c>
      <c r="AAJ54"/>
      <c r="AAK54"/>
      <c r="AAL54"/>
      <c r="AAM54"/>
      <c r="AAN54"/>
      <c r="AAO54"/>
      <c r="AAP54"/>
      <c r="AAQ54"/>
      <c r="AAR54"/>
      <c r="AAS54"/>
      <c r="AAT54"/>
      <c r="AAU54"/>
      <c r="AAV54" t="s">
        <v>2350</v>
      </c>
      <c r="AAW54">
        <v>431636804</v>
      </c>
      <c r="AAX54" s="315">
        <v>45072.347326388888</v>
      </c>
      <c r="AAY54"/>
      <c r="AAZ54"/>
      <c r="ABA54" t="s">
        <v>2081</v>
      </c>
      <c r="ABB54"/>
      <c r="ABC54" t="s">
        <v>2263</v>
      </c>
      <c r="ABD54"/>
      <c r="ABE54">
        <v>53</v>
      </c>
    </row>
    <row r="55" spans="1:733" x14ac:dyDescent="0.45">
      <c r="A55" s="261" t="s">
        <v>2351</v>
      </c>
      <c r="B55" s="262">
        <v>45070.457053877311</v>
      </c>
      <c r="C55" s="262">
        <v>45070.458752847218</v>
      </c>
      <c r="D55" s="262">
        <v>45070</v>
      </c>
      <c r="E55" s="261" t="s">
        <v>2314</v>
      </c>
      <c r="F55" s="315">
        <v>45070</v>
      </c>
      <c r="G55" t="s">
        <v>874</v>
      </c>
      <c r="H55" t="s">
        <v>875</v>
      </c>
      <c r="I55" t="s">
        <v>875</v>
      </c>
      <c r="J55" t="s">
        <v>875</v>
      </c>
      <c r="K55" t="s">
        <v>793</v>
      </c>
      <c r="L55" s="261" t="s">
        <v>834</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1</v>
      </c>
      <c r="AI55">
        <v>0</v>
      </c>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t="s">
        <v>794</v>
      </c>
      <c r="ZH55"/>
      <c r="ZI55">
        <v>1200</v>
      </c>
      <c r="ZJ55">
        <v>1200</v>
      </c>
      <c r="ZK55"/>
      <c r="ZL55"/>
      <c r="ZM55"/>
      <c r="ZN55"/>
      <c r="ZO55"/>
      <c r="ZP55" t="s">
        <v>805</v>
      </c>
      <c r="ZQ55"/>
      <c r="ZR55"/>
      <c r="ZS55" t="s">
        <v>794</v>
      </c>
      <c r="ZT55" t="s">
        <v>798</v>
      </c>
      <c r="ZU55">
        <v>0</v>
      </c>
      <c r="ZV55">
        <v>1</v>
      </c>
      <c r="ZW55">
        <v>0</v>
      </c>
      <c r="ZX55">
        <v>0</v>
      </c>
      <c r="ZY55">
        <v>0</v>
      </c>
      <c r="ZZ55">
        <v>0</v>
      </c>
      <c r="AAA55">
        <v>0</v>
      </c>
      <c r="AAB55">
        <v>0</v>
      </c>
      <c r="AAC55">
        <v>0</v>
      </c>
      <c r="AAD55">
        <v>0</v>
      </c>
      <c r="AAE55">
        <v>0</v>
      </c>
      <c r="AAF55">
        <v>0</v>
      </c>
      <c r="AAG55">
        <v>0</v>
      </c>
      <c r="AAH55">
        <v>0</v>
      </c>
      <c r="AAI55">
        <v>0</v>
      </c>
      <c r="AAJ55"/>
      <c r="AAK55"/>
      <c r="AAL55"/>
      <c r="AAM55"/>
      <c r="AAN55"/>
      <c r="AAO55"/>
      <c r="AAP55"/>
      <c r="AAQ55"/>
      <c r="AAR55"/>
      <c r="AAS55"/>
      <c r="AAT55"/>
      <c r="AAU55"/>
      <c r="AAV55" t="s">
        <v>2352</v>
      </c>
      <c r="AAW55">
        <v>431636893</v>
      </c>
      <c r="AAX55" s="315">
        <v>45072.347500000003</v>
      </c>
      <c r="AAY55"/>
      <c r="AAZ55"/>
      <c r="ABA55" t="s">
        <v>2081</v>
      </c>
      <c r="ABB55"/>
      <c r="ABC55" t="s">
        <v>2263</v>
      </c>
      <c r="ABD55"/>
      <c r="ABE55">
        <v>54</v>
      </c>
    </row>
    <row r="56" spans="1:733" x14ac:dyDescent="0.45">
      <c r="A56" s="261" t="s">
        <v>2353</v>
      </c>
      <c r="B56" s="262">
        <v>45070.530772847233</v>
      </c>
      <c r="C56" s="262">
        <v>45070.535488668982</v>
      </c>
      <c r="D56" s="262">
        <v>45070</v>
      </c>
      <c r="E56" s="261" t="s">
        <v>2314</v>
      </c>
      <c r="F56" s="315">
        <v>45070</v>
      </c>
      <c r="G56" t="s">
        <v>874</v>
      </c>
      <c r="H56" t="s">
        <v>875</v>
      </c>
      <c r="I56" t="s">
        <v>875</v>
      </c>
      <c r="J56" t="s">
        <v>875</v>
      </c>
      <c r="K56" t="s">
        <v>793</v>
      </c>
      <c r="L56" s="261" t="s">
        <v>832</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t="s">
        <v>794</v>
      </c>
      <c r="AAM56"/>
      <c r="AAN56" t="s">
        <v>797</v>
      </c>
      <c r="AAO56">
        <v>10</v>
      </c>
      <c r="AAP56">
        <v>10</v>
      </c>
      <c r="AAQ56"/>
      <c r="AAR56"/>
      <c r="AAS56"/>
      <c r="AAT56"/>
      <c r="AAU56"/>
      <c r="AAV56" t="s">
        <v>2354</v>
      </c>
      <c r="AAW56">
        <v>431636928</v>
      </c>
      <c r="AAX56" s="315">
        <v>45072.347557870373</v>
      </c>
      <c r="AAY56"/>
      <c r="AAZ56"/>
      <c r="ABA56" t="s">
        <v>2081</v>
      </c>
      <c r="ABB56"/>
      <c r="ABC56" t="s">
        <v>2263</v>
      </c>
      <c r="ABD56"/>
      <c r="ABE56">
        <v>55</v>
      </c>
    </row>
    <row r="57" spans="1:733" x14ac:dyDescent="0.45">
      <c r="A57" s="261" t="s">
        <v>2355</v>
      </c>
      <c r="B57" s="262">
        <v>45070.535650219907</v>
      </c>
      <c r="C57" s="262">
        <v>45070.542373969904</v>
      </c>
      <c r="D57" s="262">
        <v>45070</v>
      </c>
      <c r="E57" s="261" t="s">
        <v>2314</v>
      </c>
      <c r="F57" s="315">
        <v>45070</v>
      </c>
      <c r="G57" t="s">
        <v>874</v>
      </c>
      <c r="H57" t="s">
        <v>875</v>
      </c>
      <c r="I57" t="s">
        <v>875</v>
      </c>
      <c r="J57" t="s">
        <v>875</v>
      </c>
      <c r="K57" t="s">
        <v>793</v>
      </c>
      <c r="L57" s="261" t="s">
        <v>840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1</v>
      </c>
      <c r="AH57">
        <v>0</v>
      </c>
      <c r="AI57">
        <v>0</v>
      </c>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t="s">
        <v>794</v>
      </c>
      <c r="YE57"/>
      <c r="YF57">
        <v>100</v>
      </c>
      <c r="YG57"/>
      <c r="YH57"/>
      <c r="YI57"/>
      <c r="YJ57"/>
      <c r="YK57" t="s">
        <v>805</v>
      </c>
      <c r="YL57"/>
      <c r="YM57"/>
      <c r="YN57" t="s">
        <v>797</v>
      </c>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t="s">
        <v>2356</v>
      </c>
      <c r="AAW57">
        <v>431636966</v>
      </c>
      <c r="AAX57" s="315">
        <v>45072.347627314812</v>
      </c>
      <c r="AAY57"/>
      <c r="AAZ57"/>
      <c r="ABA57" t="s">
        <v>2081</v>
      </c>
      <c r="ABB57"/>
      <c r="ABC57" t="s">
        <v>2263</v>
      </c>
      <c r="ABD57"/>
      <c r="ABE57">
        <v>56</v>
      </c>
    </row>
    <row r="58" spans="1:733" x14ac:dyDescent="0.45">
      <c r="A58" s="261" t="s">
        <v>2357</v>
      </c>
      <c r="B58" s="262">
        <v>45070.553896874997</v>
      </c>
      <c r="C58" s="262">
        <v>45070.556256701377</v>
      </c>
      <c r="D58" s="262">
        <v>45070</v>
      </c>
      <c r="E58" s="261" t="s">
        <v>2314</v>
      </c>
      <c r="F58" s="315">
        <v>45070</v>
      </c>
      <c r="G58" t="s">
        <v>874</v>
      </c>
      <c r="H58" t="s">
        <v>875</v>
      </c>
      <c r="I58" t="s">
        <v>875</v>
      </c>
      <c r="J58" t="s">
        <v>875</v>
      </c>
      <c r="K58" t="s">
        <v>793</v>
      </c>
      <c r="L58" s="261" t="s">
        <v>2358</v>
      </c>
      <c r="M58">
        <v>0</v>
      </c>
      <c r="N58">
        <v>0</v>
      </c>
      <c r="O58">
        <v>1</v>
      </c>
      <c r="P58">
        <v>1</v>
      </c>
      <c r="Q58">
        <v>0</v>
      </c>
      <c r="R58">
        <v>0</v>
      </c>
      <c r="S58">
        <v>0</v>
      </c>
      <c r="T58">
        <v>0</v>
      </c>
      <c r="U58">
        <v>0</v>
      </c>
      <c r="V58">
        <v>0</v>
      </c>
      <c r="W58">
        <v>0</v>
      </c>
      <c r="X58">
        <v>0</v>
      </c>
      <c r="Y58">
        <v>0</v>
      </c>
      <c r="Z58">
        <v>0</v>
      </c>
      <c r="AA58">
        <v>0</v>
      </c>
      <c r="AB58">
        <v>0</v>
      </c>
      <c r="AC58">
        <v>0</v>
      </c>
      <c r="AD58">
        <v>0</v>
      </c>
      <c r="AE58">
        <v>0</v>
      </c>
      <c r="AF58">
        <v>0</v>
      </c>
      <c r="AG58">
        <v>0</v>
      </c>
      <c r="AH58">
        <v>0</v>
      </c>
      <c r="AI58">
        <v>0</v>
      </c>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t="s">
        <v>794</v>
      </c>
      <c r="CU58"/>
      <c r="CV58">
        <v>2500</v>
      </c>
      <c r="CW58">
        <v>2500</v>
      </c>
      <c r="CX58"/>
      <c r="CY58"/>
      <c r="CZ58"/>
      <c r="DA58"/>
      <c r="DB58"/>
      <c r="DC58" t="s">
        <v>801</v>
      </c>
      <c r="DD58"/>
      <c r="DE58" t="s">
        <v>830</v>
      </c>
      <c r="DF58" t="s">
        <v>797</v>
      </c>
      <c r="DG58"/>
      <c r="DH58"/>
      <c r="DI58"/>
      <c r="DJ58"/>
      <c r="DK58"/>
      <c r="DL58"/>
      <c r="DM58"/>
      <c r="DN58"/>
      <c r="DO58"/>
      <c r="DP58"/>
      <c r="DQ58"/>
      <c r="DR58"/>
      <c r="DS58"/>
      <c r="DT58"/>
      <c r="DU58"/>
      <c r="DV58"/>
      <c r="DW58"/>
      <c r="DX58"/>
      <c r="DY58" t="s">
        <v>794</v>
      </c>
      <c r="DZ58"/>
      <c r="EA58">
        <v>3500</v>
      </c>
      <c r="EB58">
        <v>3500</v>
      </c>
      <c r="EC58"/>
      <c r="ED58"/>
      <c r="EE58"/>
      <c r="EF58"/>
      <c r="EG58"/>
      <c r="EH58" t="s">
        <v>795</v>
      </c>
      <c r="EI58" t="s">
        <v>796</v>
      </c>
      <c r="EJ58"/>
      <c r="EK58" t="s">
        <v>797</v>
      </c>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t="s">
        <v>2100</v>
      </c>
      <c r="AAW58">
        <v>431636994</v>
      </c>
      <c r="AAX58" s="315">
        <v>45072.347673611112</v>
      </c>
      <c r="AAY58"/>
      <c r="AAZ58"/>
      <c r="ABA58" t="s">
        <v>2081</v>
      </c>
      <c r="ABB58"/>
      <c r="ABC58" t="s">
        <v>2263</v>
      </c>
      <c r="ABD58"/>
      <c r="ABE58">
        <v>57</v>
      </c>
    </row>
    <row r="59" spans="1:733" x14ac:dyDescent="0.45">
      <c r="A59" s="261" t="s">
        <v>2359</v>
      </c>
      <c r="B59" s="262">
        <v>45070.565305185177</v>
      </c>
      <c r="C59" s="262">
        <v>45070.568023067128</v>
      </c>
      <c r="D59" s="262">
        <v>45070</v>
      </c>
      <c r="E59" s="261" t="s">
        <v>2314</v>
      </c>
      <c r="F59" s="315">
        <v>45070</v>
      </c>
      <c r="G59" t="s">
        <v>874</v>
      </c>
      <c r="H59" t="s">
        <v>875</v>
      </c>
      <c r="I59" t="s">
        <v>875</v>
      </c>
      <c r="J59" t="s">
        <v>875</v>
      </c>
      <c r="K59" t="s">
        <v>793</v>
      </c>
      <c r="L59" s="261" t="s">
        <v>832</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1</v>
      </c>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t="s">
        <v>794</v>
      </c>
      <c r="AAM59"/>
      <c r="AAN59" t="s">
        <v>797</v>
      </c>
      <c r="AAO59">
        <v>10</v>
      </c>
      <c r="AAP59">
        <v>10</v>
      </c>
      <c r="AAQ59"/>
      <c r="AAR59"/>
      <c r="AAS59"/>
      <c r="AAT59"/>
      <c r="AAU59"/>
      <c r="AAV59" t="s">
        <v>2360</v>
      </c>
      <c r="AAW59">
        <v>431637020</v>
      </c>
      <c r="AAX59" s="315">
        <v>45072.347731481481</v>
      </c>
      <c r="AAY59"/>
      <c r="AAZ59"/>
      <c r="ABA59" t="s">
        <v>2081</v>
      </c>
      <c r="ABB59"/>
      <c r="ABC59" t="s">
        <v>2263</v>
      </c>
      <c r="ABD59"/>
      <c r="ABE59">
        <v>58</v>
      </c>
    </row>
    <row r="60" spans="1:733" x14ac:dyDescent="0.45">
      <c r="A60" s="261" t="s">
        <v>2361</v>
      </c>
      <c r="B60" s="262">
        <v>45070.568090925917</v>
      </c>
      <c r="C60" s="262">
        <v>45070.579760682871</v>
      </c>
      <c r="D60" s="262">
        <v>45070</v>
      </c>
      <c r="E60" s="261" t="s">
        <v>2314</v>
      </c>
      <c r="F60" s="315">
        <v>45070</v>
      </c>
      <c r="G60" t="s">
        <v>874</v>
      </c>
      <c r="H60" t="s">
        <v>875</v>
      </c>
      <c r="I60" t="s">
        <v>875</v>
      </c>
      <c r="J60" t="s">
        <v>875</v>
      </c>
      <c r="K60" t="s">
        <v>793</v>
      </c>
      <c r="L60" s="261" t="s">
        <v>2299</v>
      </c>
      <c r="M60">
        <v>0</v>
      </c>
      <c r="N60">
        <v>0</v>
      </c>
      <c r="O60">
        <v>0</v>
      </c>
      <c r="P60">
        <v>0</v>
      </c>
      <c r="Q60">
        <v>0</v>
      </c>
      <c r="R60">
        <v>0</v>
      </c>
      <c r="S60">
        <v>0</v>
      </c>
      <c r="T60">
        <v>0</v>
      </c>
      <c r="U60">
        <v>1</v>
      </c>
      <c r="V60">
        <v>0</v>
      </c>
      <c r="W60">
        <v>0</v>
      </c>
      <c r="X60">
        <v>1</v>
      </c>
      <c r="Y60">
        <v>1</v>
      </c>
      <c r="Z60">
        <v>0</v>
      </c>
      <c r="AA60">
        <v>0</v>
      </c>
      <c r="AB60">
        <v>0</v>
      </c>
      <c r="AC60">
        <v>0</v>
      </c>
      <c r="AD60">
        <v>0</v>
      </c>
      <c r="AE60">
        <v>0</v>
      </c>
      <c r="AF60">
        <v>0</v>
      </c>
      <c r="AG60">
        <v>0</v>
      </c>
      <c r="AH60">
        <v>0</v>
      </c>
      <c r="AI60">
        <v>0</v>
      </c>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t="s">
        <v>806</v>
      </c>
      <c r="KF60"/>
      <c r="KG60"/>
      <c r="KH60" t="s">
        <v>794</v>
      </c>
      <c r="KI60" t="s">
        <v>2362</v>
      </c>
      <c r="KJ60">
        <v>0</v>
      </c>
      <c r="KK60">
        <v>1</v>
      </c>
      <c r="KL60">
        <v>0</v>
      </c>
      <c r="KM60">
        <v>0</v>
      </c>
      <c r="KN60">
        <v>1</v>
      </c>
      <c r="KO60">
        <v>0</v>
      </c>
      <c r="KP60">
        <v>0</v>
      </c>
      <c r="KQ60">
        <v>0</v>
      </c>
      <c r="KR60">
        <v>0</v>
      </c>
      <c r="KS60">
        <v>0</v>
      </c>
      <c r="KT60">
        <v>0</v>
      </c>
      <c r="KU60">
        <v>0</v>
      </c>
      <c r="KV60">
        <v>0</v>
      </c>
      <c r="KW60">
        <v>0</v>
      </c>
      <c r="KX60">
        <v>0</v>
      </c>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t="s">
        <v>806</v>
      </c>
      <c r="NU60"/>
      <c r="NV60"/>
      <c r="NW60" t="s">
        <v>794</v>
      </c>
      <c r="NX60" t="s">
        <v>2363</v>
      </c>
      <c r="NY60">
        <v>0</v>
      </c>
      <c r="NZ60">
        <v>1</v>
      </c>
      <c r="OA60">
        <v>0</v>
      </c>
      <c r="OB60">
        <v>0</v>
      </c>
      <c r="OC60">
        <v>0</v>
      </c>
      <c r="OD60">
        <v>0</v>
      </c>
      <c r="OE60">
        <v>0</v>
      </c>
      <c r="OF60">
        <v>0</v>
      </c>
      <c r="OG60">
        <v>0</v>
      </c>
      <c r="OH60">
        <v>0</v>
      </c>
      <c r="OI60">
        <v>0</v>
      </c>
      <c r="OJ60">
        <v>0</v>
      </c>
      <c r="OK60">
        <v>0</v>
      </c>
      <c r="OL60">
        <v>0</v>
      </c>
      <c r="OM60">
        <v>1</v>
      </c>
      <c r="ON60"/>
      <c r="OO60"/>
      <c r="OP60" t="s">
        <v>799</v>
      </c>
      <c r="OQ60"/>
      <c r="OR60">
        <v>500</v>
      </c>
      <c r="OS60">
        <v>500</v>
      </c>
      <c r="OT60"/>
      <c r="OU60"/>
      <c r="OV60"/>
      <c r="OW60"/>
      <c r="OX60"/>
      <c r="OY60" t="s">
        <v>806</v>
      </c>
      <c r="OZ60"/>
      <c r="PA60"/>
      <c r="PB60" t="s">
        <v>794</v>
      </c>
      <c r="PC60" t="s">
        <v>798</v>
      </c>
      <c r="PD60">
        <v>0</v>
      </c>
      <c r="PE60">
        <v>1</v>
      </c>
      <c r="PF60">
        <v>0</v>
      </c>
      <c r="PG60">
        <v>0</v>
      </c>
      <c r="PH60">
        <v>0</v>
      </c>
      <c r="PI60">
        <v>0</v>
      </c>
      <c r="PJ60">
        <v>0</v>
      </c>
      <c r="PK60">
        <v>0</v>
      </c>
      <c r="PL60">
        <v>0</v>
      </c>
      <c r="PM60">
        <v>0</v>
      </c>
      <c r="PN60">
        <v>0</v>
      </c>
      <c r="PO60">
        <v>0</v>
      </c>
      <c r="PP60">
        <v>0</v>
      </c>
      <c r="PQ60">
        <v>0</v>
      </c>
      <c r="PR60">
        <v>0</v>
      </c>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t="s">
        <v>2364</v>
      </c>
      <c r="AAW60">
        <v>431637057</v>
      </c>
      <c r="AAX60" s="315">
        <v>45072.347812499997</v>
      </c>
      <c r="AAY60"/>
      <c r="AAZ60"/>
      <c r="ABA60" t="s">
        <v>2081</v>
      </c>
      <c r="ABB60"/>
      <c r="ABC60" t="s">
        <v>2263</v>
      </c>
      <c r="ABD60"/>
      <c r="ABE60">
        <v>59</v>
      </c>
    </row>
    <row r="61" spans="1:733" x14ac:dyDescent="0.45">
      <c r="A61" s="261" t="s">
        <v>2365</v>
      </c>
      <c r="B61" s="262">
        <v>45070.633703067127</v>
      </c>
      <c r="C61" s="262">
        <v>45070.638618796293</v>
      </c>
      <c r="D61" s="262">
        <v>45070</v>
      </c>
      <c r="E61" s="261" t="s">
        <v>2314</v>
      </c>
      <c r="F61" s="315">
        <v>45070</v>
      </c>
      <c r="G61" t="s">
        <v>874</v>
      </c>
      <c r="H61" t="s">
        <v>875</v>
      </c>
      <c r="I61" t="s">
        <v>875</v>
      </c>
      <c r="J61" t="s">
        <v>875</v>
      </c>
      <c r="K61" t="s">
        <v>793</v>
      </c>
      <c r="L61" s="261" t="s">
        <v>2366</v>
      </c>
      <c r="M61">
        <v>0</v>
      </c>
      <c r="N61">
        <v>0</v>
      </c>
      <c r="O61">
        <v>0</v>
      </c>
      <c r="P61">
        <v>0</v>
      </c>
      <c r="Q61">
        <v>0</v>
      </c>
      <c r="R61">
        <v>0</v>
      </c>
      <c r="S61">
        <v>0</v>
      </c>
      <c r="T61">
        <v>0</v>
      </c>
      <c r="U61">
        <v>1</v>
      </c>
      <c r="V61">
        <v>0</v>
      </c>
      <c r="W61">
        <v>0</v>
      </c>
      <c r="X61">
        <v>1</v>
      </c>
      <c r="Y61">
        <v>1</v>
      </c>
      <c r="Z61">
        <v>0</v>
      </c>
      <c r="AA61">
        <v>1</v>
      </c>
      <c r="AB61">
        <v>0</v>
      </c>
      <c r="AC61">
        <v>0</v>
      </c>
      <c r="AD61">
        <v>0</v>
      </c>
      <c r="AE61">
        <v>0</v>
      </c>
      <c r="AF61">
        <v>0</v>
      </c>
      <c r="AG61">
        <v>0</v>
      </c>
      <c r="AH61">
        <v>0</v>
      </c>
      <c r="AI61">
        <v>0</v>
      </c>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t="s">
        <v>806</v>
      </c>
      <c r="KF61"/>
      <c r="KG61"/>
      <c r="KH61" t="s">
        <v>794</v>
      </c>
      <c r="KI61" t="s">
        <v>810</v>
      </c>
      <c r="KJ61">
        <v>0</v>
      </c>
      <c r="KK61">
        <v>0</v>
      </c>
      <c r="KL61">
        <v>0</v>
      </c>
      <c r="KM61">
        <v>0</v>
      </c>
      <c r="KN61">
        <v>1</v>
      </c>
      <c r="KO61">
        <v>0</v>
      </c>
      <c r="KP61">
        <v>0</v>
      </c>
      <c r="KQ61">
        <v>0</v>
      </c>
      <c r="KR61">
        <v>0</v>
      </c>
      <c r="KS61">
        <v>0</v>
      </c>
      <c r="KT61">
        <v>0</v>
      </c>
      <c r="KU61">
        <v>0</v>
      </c>
      <c r="KV61">
        <v>0</v>
      </c>
      <c r="KW61">
        <v>0</v>
      </c>
      <c r="KX61">
        <v>0</v>
      </c>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t="s">
        <v>806</v>
      </c>
      <c r="NU61"/>
      <c r="NV61"/>
      <c r="NW61" t="s">
        <v>794</v>
      </c>
      <c r="NX61" t="s">
        <v>2232</v>
      </c>
      <c r="NY61">
        <v>1</v>
      </c>
      <c r="NZ61">
        <v>1</v>
      </c>
      <c r="OA61">
        <v>0</v>
      </c>
      <c r="OB61">
        <v>0</v>
      </c>
      <c r="OC61">
        <v>1</v>
      </c>
      <c r="OD61">
        <v>0</v>
      </c>
      <c r="OE61">
        <v>0</v>
      </c>
      <c r="OF61">
        <v>0</v>
      </c>
      <c r="OG61">
        <v>0</v>
      </c>
      <c r="OH61">
        <v>0</v>
      </c>
      <c r="OI61">
        <v>0</v>
      </c>
      <c r="OJ61">
        <v>0</v>
      </c>
      <c r="OK61">
        <v>0</v>
      </c>
      <c r="OL61">
        <v>0</v>
      </c>
      <c r="OM61">
        <v>0</v>
      </c>
      <c r="ON61"/>
      <c r="OO61"/>
      <c r="OP61" t="s">
        <v>799</v>
      </c>
      <c r="OQ61"/>
      <c r="OR61">
        <v>500</v>
      </c>
      <c r="OS61">
        <v>500</v>
      </c>
      <c r="OT61"/>
      <c r="OU61"/>
      <c r="OV61"/>
      <c r="OW61"/>
      <c r="OX61"/>
      <c r="OY61" t="s">
        <v>806</v>
      </c>
      <c r="OZ61"/>
      <c r="PA61"/>
      <c r="PB61" t="s">
        <v>794</v>
      </c>
      <c r="PC61" t="s">
        <v>2227</v>
      </c>
      <c r="PD61">
        <v>1</v>
      </c>
      <c r="PE61">
        <v>1</v>
      </c>
      <c r="PF61">
        <v>0</v>
      </c>
      <c r="PG61">
        <v>0</v>
      </c>
      <c r="PH61">
        <v>1</v>
      </c>
      <c r="PI61">
        <v>0</v>
      </c>
      <c r="PJ61">
        <v>0</v>
      </c>
      <c r="PK61">
        <v>0</v>
      </c>
      <c r="PL61">
        <v>0</v>
      </c>
      <c r="PM61">
        <v>0</v>
      </c>
      <c r="PN61">
        <v>0</v>
      </c>
      <c r="PO61">
        <v>0</v>
      </c>
      <c r="PP61">
        <v>0</v>
      </c>
      <c r="PQ61">
        <v>0</v>
      </c>
      <c r="PR61">
        <v>0</v>
      </c>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t="s">
        <v>799</v>
      </c>
      <c r="TK61"/>
      <c r="TL61">
        <v>100</v>
      </c>
      <c r="TM61">
        <v>100</v>
      </c>
      <c r="TN61"/>
      <c r="TO61"/>
      <c r="TP61"/>
      <c r="TQ61"/>
      <c r="TR61"/>
      <c r="TS61" t="s">
        <v>795</v>
      </c>
      <c r="TT61" t="s">
        <v>796</v>
      </c>
      <c r="TU61"/>
      <c r="TV61" t="s">
        <v>797</v>
      </c>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t="s">
        <v>2367</v>
      </c>
      <c r="AAW61">
        <v>431637081</v>
      </c>
      <c r="AAX61" s="315">
        <v>45072.347870370373</v>
      </c>
      <c r="AAY61"/>
      <c r="AAZ61"/>
      <c r="ABA61" t="s">
        <v>2081</v>
      </c>
      <c r="ABB61"/>
      <c r="ABC61" t="s">
        <v>2263</v>
      </c>
      <c r="ABD61"/>
      <c r="ABE61">
        <v>60</v>
      </c>
    </row>
    <row r="62" spans="1:733" x14ac:dyDescent="0.45">
      <c r="A62" s="261" t="s">
        <v>2368</v>
      </c>
      <c r="B62" s="262">
        <v>45070.639232696762</v>
      </c>
      <c r="C62" s="262">
        <v>45070.644614826393</v>
      </c>
      <c r="D62" s="262">
        <v>45070</v>
      </c>
      <c r="E62" s="261" t="s">
        <v>2314</v>
      </c>
      <c r="F62" s="315">
        <v>45070</v>
      </c>
      <c r="G62" t="s">
        <v>874</v>
      </c>
      <c r="H62" t="s">
        <v>875</v>
      </c>
      <c r="I62" t="s">
        <v>875</v>
      </c>
      <c r="J62" t="s">
        <v>875</v>
      </c>
      <c r="K62" t="s">
        <v>793</v>
      </c>
      <c r="L62" s="261" t="s">
        <v>804</v>
      </c>
      <c r="M62">
        <v>0</v>
      </c>
      <c r="N62">
        <v>0</v>
      </c>
      <c r="O62">
        <v>0</v>
      </c>
      <c r="P62">
        <v>0</v>
      </c>
      <c r="Q62">
        <v>0</v>
      </c>
      <c r="R62">
        <v>0</v>
      </c>
      <c r="S62">
        <v>0</v>
      </c>
      <c r="T62">
        <v>0</v>
      </c>
      <c r="U62">
        <v>0</v>
      </c>
      <c r="V62">
        <v>1</v>
      </c>
      <c r="W62">
        <v>0</v>
      </c>
      <c r="X62">
        <v>0</v>
      </c>
      <c r="Y62">
        <v>0</v>
      </c>
      <c r="Z62">
        <v>0</v>
      </c>
      <c r="AA62">
        <v>0</v>
      </c>
      <c r="AB62">
        <v>0</v>
      </c>
      <c r="AC62">
        <v>0</v>
      </c>
      <c r="AD62">
        <v>0</v>
      </c>
      <c r="AE62">
        <v>0</v>
      </c>
      <c r="AF62">
        <v>0</v>
      </c>
      <c r="AG62">
        <v>0</v>
      </c>
      <c r="AH62">
        <v>0</v>
      </c>
      <c r="AI62">
        <v>0</v>
      </c>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t="s">
        <v>799</v>
      </c>
      <c r="LB62"/>
      <c r="LC62">
        <v>300</v>
      </c>
      <c r="LD62">
        <v>300</v>
      </c>
      <c r="LE62"/>
      <c r="LF62"/>
      <c r="LG62"/>
      <c r="LH62"/>
      <c r="LI62"/>
      <c r="LJ62" t="s">
        <v>805</v>
      </c>
      <c r="LK62"/>
      <c r="LL62"/>
      <c r="LM62" t="s">
        <v>794</v>
      </c>
      <c r="LN62" t="s">
        <v>1839</v>
      </c>
      <c r="LO62">
        <v>0</v>
      </c>
      <c r="LP62">
        <v>0</v>
      </c>
      <c r="LQ62">
        <v>0</v>
      </c>
      <c r="LR62">
        <v>0</v>
      </c>
      <c r="LS62">
        <v>0</v>
      </c>
      <c r="LT62">
        <v>1</v>
      </c>
      <c r="LU62">
        <v>0</v>
      </c>
      <c r="LV62">
        <v>0</v>
      </c>
      <c r="LW62">
        <v>0</v>
      </c>
      <c r="LX62">
        <v>0</v>
      </c>
      <c r="LY62">
        <v>0</v>
      </c>
      <c r="LZ62">
        <v>0</v>
      </c>
      <c r="MA62">
        <v>0</v>
      </c>
      <c r="MB62">
        <v>0</v>
      </c>
      <c r="MC62">
        <v>0</v>
      </c>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t="s">
        <v>2369</v>
      </c>
      <c r="AAW62">
        <v>431637162</v>
      </c>
      <c r="AAX62" s="315">
        <v>45072.348067129627</v>
      </c>
      <c r="AAY62"/>
      <c r="AAZ62"/>
      <c r="ABA62" t="s">
        <v>2081</v>
      </c>
      <c r="ABB62"/>
      <c r="ABC62" t="s">
        <v>2263</v>
      </c>
      <c r="ABD62"/>
      <c r="ABE62">
        <v>61</v>
      </c>
    </row>
    <row r="63" spans="1:733" x14ac:dyDescent="0.45">
      <c r="A63" s="261" t="s">
        <v>2370</v>
      </c>
      <c r="B63" s="262">
        <v>45070.644671377318</v>
      </c>
      <c r="C63" s="262">
        <v>45071.350141249997</v>
      </c>
      <c r="D63" s="262">
        <v>45070</v>
      </c>
      <c r="E63" s="261" t="s">
        <v>2314</v>
      </c>
      <c r="F63" s="315">
        <v>45070</v>
      </c>
      <c r="G63" t="s">
        <v>874</v>
      </c>
      <c r="H63" t="s">
        <v>875</v>
      </c>
      <c r="I63" t="s">
        <v>875</v>
      </c>
      <c r="J63" t="s">
        <v>875</v>
      </c>
      <c r="K63" t="s">
        <v>793</v>
      </c>
      <c r="L63" s="261" t="s">
        <v>804</v>
      </c>
      <c r="M63">
        <v>0</v>
      </c>
      <c r="N63">
        <v>0</v>
      </c>
      <c r="O63">
        <v>0</v>
      </c>
      <c r="P63">
        <v>0</v>
      </c>
      <c r="Q63">
        <v>0</v>
      </c>
      <c r="R63">
        <v>0</v>
      </c>
      <c r="S63">
        <v>0</v>
      </c>
      <c r="T63">
        <v>0</v>
      </c>
      <c r="U63">
        <v>0</v>
      </c>
      <c r="V63">
        <v>1</v>
      </c>
      <c r="W63">
        <v>0</v>
      </c>
      <c r="X63">
        <v>0</v>
      </c>
      <c r="Y63">
        <v>0</v>
      </c>
      <c r="Z63">
        <v>0</v>
      </c>
      <c r="AA63">
        <v>0</v>
      </c>
      <c r="AB63">
        <v>0</v>
      </c>
      <c r="AC63">
        <v>0</v>
      </c>
      <c r="AD63">
        <v>0</v>
      </c>
      <c r="AE63">
        <v>0</v>
      </c>
      <c r="AF63">
        <v>0</v>
      </c>
      <c r="AG63">
        <v>0</v>
      </c>
      <c r="AH63">
        <v>0</v>
      </c>
      <c r="AI63">
        <v>0</v>
      </c>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t="s">
        <v>799</v>
      </c>
      <c r="LB63"/>
      <c r="LC63">
        <v>300</v>
      </c>
      <c r="LD63">
        <v>300</v>
      </c>
      <c r="LE63"/>
      <c r="LF63"/>
      <c r="LG63"/>
      <c r="LH63"/>
      <c r="LI63"/>
      <c r="LJ63" t="s">
        <v>805</v>
      </c>
      <c r="LK63"/>
      <c r="LL63"/>
      <c r="LM63" t="s">
        <v>794</v>
      </c>
      <c r="LN63" t="s">
        <v>1839</v>
      </c>
      <c r="LO63">
        <v>0</v>
      </c>
      <c r="LP63">
        <v>0</v>
      </c>
      <c r="LQ63">
        <v>0</v>
      </c>
      <c r="LR63">
        <v>0</v>
      </c>
      <c r="LS63">
        <v>0</v>
      </c>
      <c r="LT63">
        <v>1</v>
      </c>
      <c r="LU63">
        <v>0</v>
      </c>
      <c r="LV63">
        <v>0</v>
      </c>
      <c r="LW63">
        <v>0</v>
      </c>
      <c r="LX63">
        <v>0</v>
      </c>
      <c r="LY63">
        <v>0</v>
      </c>
      <c r="LZ63">
        <v>0</v>
      </c>
      <c r="MA63">
        <v>0</v>
      </c>
      <c r="MB63">
        <v>0</v>
      </c>
      <c r="MC63">
        <v>0</v>
      </c>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t="s">
        <v>2371</v>
      </c>
      <c r="AAW63">
        <v>431637178</v>
      </c>
      <c r="AAX63" s="315">
        <v>45072.348101851851</v>
      </c>
      <c r="AAY63"/>
      <c r="AAZ63"/>
      <c r="ABA63" t="s">
        <v>2081</v>
      </c>
      <c r="ABB63"/>
      <c r="ABC63" t="s">
        <v>2263</v>
      </c>
      <c r="ABD63"/>
      <c r="ABE63">
        <v>62</v>
      </c>
    </row>
    <row r="64" spans="1:733" x14ac:dyDescent="0.45">
      <c r="A64" s="261" t="s">
        <v>2372</v>
      </c>
      <c r="B64" s="262">
        <v>45071.352329687506</v>
      </c>
      <c r="C64" s="262">
        <v>45071.357045046287</v>
      </c>
      <c r="D64" s="262">
        <v>45071</v>
      </c>
      <c r="E64" s="261" t="s">
        <v>2314</v>
      </c>
      <c r="F64" s="315">
        <v>45071</v>
      </c>
      <c r="G64" t="s">
        <v>874</v>
      </c>
      <c r="H64" t="s">
        <v>875</v>
      </c>
      <c r="I64" t="s">
        <v>875</v>
      </c>
      <c r="J64" t="s">
        <v>875</v>
      </c>
      <c r="K64" t="s">
        <v>793</v>
      </c>
      <c r="L64" s="261" t="s">
        <v>2373</v>
      </c>
      <c r="M64">
        <v>0</v>
      </c>
      <c r="N64">
        <v>0</v>
      </c>
      <c r="O64">
        <v>0</v>
      </c>
      <c r="P64">
        <v>0</v>
      </c>
      <c r="Q64">
        <v>0</v>
      </c>
      <c r="R64">
        <v>0</v>
      </c>
      <c r="S64">
        <v>0</v>
      </c>
      <c r="T64">
        <v>0</v>
      </c>
      <c r="U64">
        <v>1</v>
      </c>
      <c r="V64">
        <v>0</v>
      </c>
      <c r="W64">
        <v>0</v>
      </c>
      <c r="X64">
        <v>1</v>
      </c>
      <c r="Y64">
        <v>1</v>
      </c>
      <c r="Z64">
        <v>0</v>
      </c>
      <c r="AA64">
        <v>1</v>
      </c>
      <c r="AB64">
        <v>0</v>
      </c>
      <c r="AC64">
        <v>0</v>
      </c>
      <c r="AD64">
        <v>0</v>
      </c>
      <c r="AE64">
        <v>0</v>
      </c>
      <c r="AF64">
        <v>0</v>
      </c>
      <c r="AG64">
        <v>0</v>
      </c>
      <c r="AH64">
        <v>0</v>
      </c>
      <c r="AI64">
        <v>0</v>
      </c>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t="s">
        <v>805</v>
      </c>
      <c r="KF64"/>
      <c r="KG64"/>
      <c r="KH64" t="s">
        <v>794</v>
      </c>
      <c r="KI64" t="s">
        <v>810</v>
      </c>
      <c r="KJ64">
        <v>0</v>
      </c>
      <c r="KK64">
        <v>0</v>
      </c>
      <c r="KL64">
        <v>0</v>
      </c>
      <c r="KM64">
        <v>0</v>
      </c>
      <c r="KN64">
        <v>1</v>
      </c>
      <c r="KO64">
        <v>0</v>
      </c>
      <c r="KP64">
        <v>0</v>
      </c>
      <c r="KQ64">
        <v>0</v>
      </c>
      <c r="KR64">
        <v>0</v>
      </c>
      <c r="KS64">
        <v>0</v>
      </c>
      <c r="KT64">
        <v>0</v>
      </c>
      <c r="KU64">
        <v>0</v>
      </c>
      <c r="KV64">
        <v>0</v>
      </c>
      <c r="KW64">
        <v>0</v>
      </c>
      <c r="KX64">
        <v>0</v>
      </c>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t="s">
        <v>795</v>
      </c>
      <c r="NU64" t="s">
        <v>796</v>
      </c>
      <c r="NV64"/>
      <c r="NW64" t="s">
        <v>794</v>
      </c>
      <c r="NX64" t="s">
        <v>855</v>
      </c>
      <c r="NY64">
        <v>0</v>
      </c>
      <c r="NZ64">
        <v>0</v>
      </c>
      <c r="OA64">
        <v>0</v>
      </c>
      <c r="OB64">
        <v>1</v>
      </c>
      <c r="OC64">
        <v>0</v>
      </c>
      <c r="OD64">
        <v>0</v>
      </c>
      <c r="OE64">
        <v>0</v>
      </c>
      <c r="OF64">
        <v>0</v>
      </c>
      <c r="OG64">
        <v>0</v>
      </c>
      <c r="OH64">
        <v>0</v>
      </c>
      <c r="OI64">
        <v>0</v>
      </c>
      <c r="OJ64">
        <v>0</v>
      </c>
      <c r="OK64">
        <v>0</v>
      </c>
      <c r="OL64">
        <v>0</v>
      </c>
      <c r="OM64">
        <v>0</v>
      </c>
      <c r="ON64"/>
      <c r="OO64"/>
      <c r="OP64" t="s">
        <v>799</v>
      </c>
      <c r="OQ64"/>
      <c r="OR64">
        <v>500</v>
      </c>
      <c r="OS64">
        <v>500</v>
      </c>
      <c r="OT64"/>
      <c r="OU64"/>
      <c r="OV64"/>
      <c r="OW64"/>
      <c r="OX64"/>
      <c r="OY64" t="s">
        <v>801</v>
      </c>
      <c r="OZ64"/>
      <c r="PA64" t="s">
        <v>830</v>
      </c>
      <c r="PB64" t="s">
        <v>794</v>
      </c>
      <c r="PC64" t="s">
        <v>2098</v>
      </c>
      <c r="PD64">
        <v>1</v>
      </c>
      <c r="PE64">
        <v>0</v>
      </c>
      <c r="PF64">
        <v>0</v>
      </c>
      <c r="PG64">
        <v>0</v>
      </c>
      <c r="PH64">
        <v>0</v>
      </c>
      <c r="PI64">
        <v>0</v>
      </c>
      <c r="PJ64">
        <v>0</v>
      </c>
      <c r="PK64">
        <v>1</v>
      </c>
      <c r="PL64">
        <v>0</v>
      </c>
      <c r="PM64">
        <v>0</v>
      </c>
      <c r="PN64">
        <v>0</v>
      </c>
      <c r="PO64">
        <v>0</v>
      </c>
      <c r="PP64">
        <v>0</v>
      </c>
      <c r="PQ64">
        <v>0</v>
      </c>
      <c r="PR64">
        <v>0</v>
      </c>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t="s">
        <v>799</v>
      </c>
      <c r="TK64"/>
      <c r="TL64">
        <v>100</v>
      </c>
      <c r="TM64">
        <v>100</v>
      </c>
      <c r="TN64"/>
      <c r="TO64"/>
      <c r="TP64"/>
      <c r="TQ64"/>
      <c r="TR64"/>
      <c r="TS64" t="s">
        <v>795</v>
      </c>
      <c r="TT64" t="s">
        <v>796</v>
      </c>
      <c r="TU64"/>
      <c r="TV64" t="s">
        <v>797</v>
      </c>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t="s">
        <v>2374</v>
      </c>
      <c r="AAW64">
        <v>431637207</v>
      </c>
      <c r="AAX64" s="315">
        <v>45072.348194444443</v>
      </c>
      <c r="AAY64"/>
      <c r="AAZ64"/>
      <c r="ABA64" t="s">
        <v>2081</v>
      </c>
      <c r="ABB64"/>
      <c r="ABC64" t="s">
        <v>2263</v>
      </c>
      <c r="ABD64"/>
      <c r="ABE64">
        <v>63</v>
      </c>
    </row>
    <row r="65" spans="1:733" x14ac:dyDescent="0.45">
      <c r="A65" s="261" t="s">
        <v>2375</v>
      </c>
      <c r="B65" s="262">
        <v>45071.357161238433</v>
      </c>
      <c r="C65" s="262">
        <v>45071.4109450463</v>
      </c>
      <c r="D65" s="262">
        <v>45071</v>
      </c>
      <c r="E65" s="261" t="s">
        <v>2314</v>
      </c>
      <c r="F65" s="315">
        <v>45071</v>
      </c>
      <c r="G65" t="s">
        <v>874</v>
      </c>
      <c r="H65" t="s">
        <v>875</v>
      </c>
      <c r="I65" t="s">
        <v>875</v>
      </c>
      <c r="J65" t="s">
        <v>875</v>
      </c>
      <c r="K65" t="s">
        <v>793</v>
      </c>
      <c r="L65" s="261" t="s">
        <v>2376</v>
      </c>
      <c r="M65">
        <v>0</v>
      </c>
      <c r="N65">
        <v>0</v>
      </c>
      <c r="O65">
        <v>0</v>
      </c>
      <c r="P65">
        <v>0</v>
      </c>
      <c r="Q65">
        <v>0</v>
      </c>
      <c r="R65">
        <v>0</v>
      </c>
      <c r="S65">
        <v>0</v>
      </c>
      <c r="T65">
        <v>0</v>
      </c>
      <c r="U65">
        <v>1</v>
      </c>
      <c r="V65">
        <v>0</v>
      </c>
      <c r="W65">
        <v>0</v>
      </c>
      <c r="X65">
        <v>1</v>
      </c>
      <c r="Y65">
        <v>1</v>
      </c>
      <c r="Z65">
        <v>0</v>
      </c>
      <c r="AA65">
        <v>1</v>
      </c>
      <c r="AB65">
        <v>0</v>
      </c>
      <c r="AC65">
        <v>0</v>
      </c>
      <c r="AD65">
        <v>0</v>
      </c>
      <c r="AE65">
        <v>0</v>
      </c>
      <c r="AF65">
        <v>0</v>
      </c>
      <c r="AG65">
        <v>0</v>
      </c>
      <c r="AH65">
        <v>0</v>
      </c>
      <c r="AI65">
        <v>0</v>
      </c>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t="s">
        <v>805</v>
      </c>
      <c r="KF65"/>
      <c r="KG65"/>
      <c r="KH65" t="s">
        <v>794</v>
      </c>
      <c r="KI65" t="s">
        <v>810</v>
      </c>
      <c r="KJ65">
        <v>0</v>
      </c>
      <c r="KK65">
        <v>0</v>
      </c>
      <c r="KL65">
        <v>0</v>
      </c>
      <c r="KM65">
        <v>0</v>
      </c>
      <c r="KN65">
        <v>1</v>
      </c>
      <c r="KO65">
        <v>0</v>
      </c>
      <c r="KP65">
        <v>0</v>
      </c>
      <c r="KQ65">
        <v>0</v>
      </c>
      <c r="KR65">
        <v>0</v>
      </c>
      <c r="KS65">
        <v>0</v>
      </c>
      <c r="KT65">
        <v>0</v>
      </c>
      <c r="KU65">
        <v>0</v>
      </c>
      <c r="KV65">
        <v>0</v>
      </c>
      <c r="KW65">
        <v>0</v>
      </c>
      <c r="KX65">
        <v>0</v>
      </c>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t="s">
        <v>795</v>
      </c>
      <c r="NU65" t="s">
        <v>861</v>
      </c>
      <c r="NV65"/>
      <c r="NW65" t="s">
        <v>794</v>
      </c>
      <c r="NX65" t="s">
        <v>2095</v>
      </c>
      <c r="NY65">
        <v>1</v>
      </c>
      <c r="NZ65">
        <v>1</v>
      </c>
      <c r="OA65">
        <v>0</v>
      </c>
      <c r="OB65">
        <v>0</v>
      </c>
      <c r="OC65">
        <v>0</v>
      </c>
      <c r="OD65">
        <v>0</v>
      </c>
      <c r="OE65">
        <v>0</v>
      </c>
      <c r="OF65">
        <v>0</v>
      </c>
      <c r="OG65">
        <v>0</v>
      </c>
      <c r="OH65">
        <v>0</v>
      </c>
      <c r="OI65">
        <v>0</v>
      </c>
      <c r="OJ65">
        <v>0</v>
      </c>
      <c r="OK65">
        <v>0</v>
      </c>
      <c r="OL65">
        <v>0</v>
      </c>
      <c r="OM65">
        <v>0</v>
      </c>
      <c r="ON65"/>
      <c r="OO65"/>
      <c r="OP65" t="s">
        <v>799</v>
      </c>
      <c r="OQ65"/>
      <c r="OR65">
        <v>500</v>
      </c>
      <c r="OS65">
        <v>500</v>
      </c>
      <c r="OT65"/>
      <c r="OU65"/>
      <c r="OV65"/>
      <c r="OW65"/>
      <c r="OX65"/>
      <c r="OY65" t="s">
        <v>806</v>
      </c>
      <c r="OZ65"/>
      <c r="PA65"/>
      <c r="PB65" t="s">
        <v>794</v>
      </c>
      <c r="PC65" t="s">
        <v>841</v>
      </c>
      <c r="PD65">
        <v>0</v>
      </c>
      <c r="PE65">
        <v>0</v>
      </c>
      <c r="PF65">
        <v>0</v>
      </c>
      <c r="PG65">
        <v>0</v>
      </c>
      <c r="PH65">
        <v>0</v>
      </c>
      <c r="PI65">
        <v>0</v>
      </c>
      <c r="PJ65">
        <v>0</v>
      </c>
      <c r="PK65">
        <v>1</v>
      </c>
      <c r="PL65">
        <v>0</v>
      </c>
      <c r="PM65">
        <v>0</v>
      </c>
      <c r="PN65">
        <v>0</v>
      </c>
      <c r="PO65">
        <v>0</v>
      </c>
      <c r="PP65">
        <v>0</v>
      </c>
      <c r="PQ65">
        <v>0</v>
      </c>
      <c r="PR65">
        <v>0</v>
      </c>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t="s">
        <v>799</v>
      </c>
      <c r="TK65"/>
      <c r="TL65">
        <v>100</v>
      </c>
      <c r="TM65">
        <v>100</v>
      </c>
      <c r="TN65"/>
      <c r="TO65"/>
      <c r="TP65"/>
      <c r="TQ65"/>
      <c r="TR65"/>
      <c r="TS65" t="s">
        <v>795</v>
      </c>
      <c r="TT65" t="s">
        <v>796</v>
      </c>
      <c r="TU65"/>
      <c r="TV65" t="s">
        <v>797</v>
      </c>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t="s">
        <v>2377</v>
      </c>
      <c r="AAW65">
        <v>431637219</v>
      </c>
      <c r="AAX65" s="315">
        <v>45072.348217592589</v>
      </c>
      <c r="AAY65"/>
      <c r="AAZ65"/>
      <c r="ABA65" t="s">
        <v>2081</v>
      </c>
      <c r="ABB65"/>
      <c r="ABC65" t="s">
        <v>2263</v>
      </c>
      <c r="ABD65"/>
      <c r="ABE65">
        <v>64</v>
      </c>
    </row>
    <row r="66" spans="1:733" x14ac:dyDescent="0.45">
      <c r="A66" s="261" t="s">
        <v>2378</v>
      </c>
      <c r="B66" s="262">
        <v>45071.361691226848</v>
      </c>
      <c r="C66" s="262">
        <v>45071.371544513902</v>
      </c>
      <c r="D66" s="262">
        <v>45071</v>
      </c>
      <c r="E66" s="261" t="s">
        <v>2314</v>
      </c>
      <c r="F66" s="315">
        <v>45071</v>
      </c>
      <c r="G66" t="s">
        <v>874</v>
      </c>
      <c r="H66" t="s">
        <v>875</v>
      </c>
      <c r="I66" t="s">
        <v>875</v>
      </c>
      <c r="J66" t="s">
        <v>875</v>
      </c>
      <c r="K66" t="s">
        <v>793</v>
      </c>
      <c r="L66" s="261" t="s">
        <v>2366</v>
      </c>
      <c r="M66">
        <v>0</v>
      </c>
      <c r="N66">
        <v>0</v>
      </c>
      <c r="O66">
        <v>0</v>
      </c>
      <c r="P66">
        <v>0</v>
      </c>
      <c r="Q66">
        <v>0</v>
      </c>
      <c r="R66">
        <v>0</v>
      </c>
      <c r="S66">
        <v>0</v>
      </c>
      <c r="T66">
        <v>0</v>
      </c>
      <c r="U66">
        <v>1</v>
      </c>
      <c r="V66">
        <v>0</v>
      </c>
      <c r="W66">
        <v>0</v>
      </c>
      <c r="X66">
        <v>1</v>
      </c>
      <c r="Y66">
        <v>1</v>
      </c>
      <c r="Z66">
        <v>0</v>
      </c>
      <c r="AA66">
        <v>1</v>
      </c>
      <c r="AB66">
        <v>0</v>
      </c>
      <c r="AC66">
        <v>0</v>
      </c>
      <c r="AD66">
        <v>0</v>
      </c>
      <c r="AE66">
        <v>0</v>
      </c>
      <c r="AF66">
        <v>0</v>
      </c>
      <c r="AG66">
        <v>0</v>
      </c>
      <c r="AH66">
        <v>0</v>
      </c>
      <c r="AI66">
        <v>0</v>
      </c>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t="s">
        <v>805</v>
      </c>
      <c r="KF66"/>
      <c r="KG66"/>
      <c r="KH66" t="s">
        <v>794</v>
      </c>
      <c r="KI66" t="s">
        <v>810</v>
      </c>
      <c r="KJ66">
        <v>0</v>
      </c>
      <c r="KK66">
        <v>0</v>
      </c>
      <c r="KL66">
        <v>0</v>
      </c>
      <c r="KM66">
        <v>0</v>
      </c>
      <c r="KN66">
        <v>1</v>
      </c>
      <c r="KO66">
        <v>0</v>
      </c>
      <c r="KP66">
        <v>0</v>
      </c>
      <c r="KQ66">
        <v>0</v>
      </c>
      <c r="KR66">
        <v>0</v>
      </c>
      <c r="KS66">
        <v>0</v>
      </c>
      <c r="KT66">
        <v>0</v>
      </c>
      <c r="KU66">
        <v>0</v>
      </c>
      <c r="KV66">
        <v>0</v>
      </c>
      <c r="KW66">
        <v>0</v>
      </c>
      <c r="KX66">
        <v>0</v>
      </c>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t="s">
        <v>795</v>
      </c>
      <c r="NU66" t="s">
        <v>796</v>
      </c>
      <c r="NV66"/>
      <c r="NW66" t="s">
        <v>794</v>
      </c>
      <c r="NX66" t="s">
        <v>855</v>
      </c>
      <c r="NY66">
        <v>0</v>
      </c>
      <c r="NZ66">
        <v>0</v>
      </c>
      <c r="OA66">
        <v>0</v>
      </c>
      <c r="OB66">
        <v>1</v>
      </c>
      <c r="OC66">
        <v>0</v>
      </c>
      <c r="OD66">
        <v>0</v>
      </c>
      <c r="OE66">
        <v>0</v>
      </c>
      <c r="OF66">
        <v>0</v>
      </c>
      <c r="OG66">
        <v>0</v>
      </c>
      <c r="OH66">
        <v>0</v>
      </c>
      <c r="OI66">
        <v>0</v>
      </c>
      <c r="OJ66">
        <v>0</v>
      </c>
      <c r="OK66">
        <v>0</v>
      </c>
      <c r="OL66">
        <v>0</v>
      </c>
      <c r="OM66">
        <v>0</v>
      </c>
      <c r="ON66"/>
      <c r="OO66"/>
      <c r="OP66" t="s">
        <v>799</v>
      </c>
      <c r="OQ66"/>
      <c r="OR66">
        <v>500</v>
      </c>
      <c r="OS66">
        <v>500</v>
      </c>
      <c r="OT66"/>
      <c r="OU66"/>
      <c r="OV66"/>
      <c r="OW66"/>
      <c r="OX66"/>
      <c r="OY66" t="s">
        <v>801</v>
      </c>
      <c r="OZ66"/>
      <c r="PA66" t="s">
        <v>830</v>
      </c>
      <c r="PB66" t="s">
        <v>794</v>
      </c>
      <c r="PC66" t="s">
        <v>855</v>
      </c>
      <c r="PD66">
        <v>0</v>
      </c>
      <c r="PE66">
        <v>0</v>
      </c>
      <c r="PF66">
        <v>0</v>
      </c>
      <c r="PG66">
        <v>1</v>
      </c>
      <c r="PH66">
        <v>0</v>
      </c>
      <c r="PI66">
        <v>0</v>
      </c>
      <c r="PJ66">
        <v>0</v>
      </c>
      <c r="PK66">
        <v>0</v>
      </c>
      <c r="PL66">
        <v>0</v>
      </c>
      <c r="PM66">
        <v>0</v>
      </c>
      <c r="PN66">
        <v>0</v>
      </c>
      <c r="PO66">
        <v>0</v>
      </c>
      <c r="PP66">
        <v>0</v>
      </c>
      <c r="PQ66">
        <v>0</v>
      </c>
      <c r="PR66">
        <v>0</v>
      </c>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t="s">
        <v>799</v>
      </c>
      <c r="TK66"/>
      <c r="TL66">
        <v>100</v>
      </c>
      <c r="TM66">
        <v>100</v>
      </c>
      <c r="TN66"/>
      <c r="TO66"/>
      <c r="TP66"/>
      <c r="TQ66"/>
      <c r="TR66"/>
      <c r="TS66" t="s">
        <v>795</v>
      </c>
      <c r="TT66" t="s">
        <v>796</v>
      </c>
      <c r="TU66"/>
      <c r="TV66" t="s">
        <v>797</v>
      </c>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t="s">
        <v>2379</v>
      </c>
      <c r="AAW66">
        <v>431637236</v>
      </c>
      <c r="AAX66" s="315">
        <v>45072.348240740743</v>
      </c>
      <c r="AAY66"/>
      <c r="AAZ66"/>
      <c r="ABA66" t="s">
        <v>2081</v>
      </c>
      <c r="ABB66"/>
      <c r="ABC66" t="s">
        <v>2263</v>
      </c>
      <c r="ABD66"/>
      <c r="ABE66">
        <v>65</v>
      </c>
    </row>
    <row r="67" spans="1:733" x14ac:dyDescent="0.45">
      <c r="A67" s="261" t="s">
        <v>2380</v>
      </c>
      <c r="B67" s="262">
        <v>45071.371947916661</v>
      </c>
      <c r="C67" s="262">
        <v>45071.411979166667</v>
      </c>
      <c r="D67" s="262">
        <v>45071</v>
      </c>
      <c r="E67" s="261" t="s">
        <v>2314</v>
      </c>
      <c r="F67" s="315">
        <v>45071</v>
      </c>
      <c r="G67" t="s">
        <v>874</v>
      </c>
      <c r="H67" t="s">
        <v>875</v>
      </c>
      <c r="I67" t="s">
        <v>875</v>
      </c>
      <c r="J67" t="s">
        <v>875</v>
      </c>
      <c r="K67" t="s">
        <v>793</v>
      </c>
      <c r="L67" s="261" t="s">
        <v>821</v>
      </c>
      <c r="M67">
        <v>0</v>
      </c>
      <c r="N67">
        <v>0</v>
      </c>
      <c r="O67">
        <v>0</v>
      </c>
      <c r="P67">
        <v>0</v>
      </c>
      <c r="Q67">
        <v>1</v>
      </c>
      <c r="R67">
        <v>0</v>
      </c>
      <c r="S67">
        <v>0</v>
      </c>
      <c r="T67">
        <v>0</v>
      </c>
      <c r="U67">
        <v>0</v>
      </c>
      <c r="V67">
        <v>0</v>
      </c>
      <c r="W67">
        <v>0</v>
      </c>
      <c r="X67">
        <v>0</v>
      </c>
      <c r="Y67">
        <v>0</v>
      </c>
      <c r="Z67">
        <v>0</v>
      </c>
      <c r="AA67">
        <v>0</v>
      </c>
      <c r="AB67">
        <v>0</v>
      </c>
      <c r="AC67">
        <v>0</v>
      </c>
      <c r="AD67">
        <v>0</v>
      </c>
      <c r="AE67">
        <v>0</v>
      </c>
      <c r="AF67">
        <v>0</v>
      </c>
      <c r="AG67">
        <v>0</v>
      </c>
      <c r="AH67">
        <v>0</v>
      </c>
      <c r="AI67">
        <v>0</v>
      </c>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t="s">
        <v>794</v>
      </c>
      <c r="FE67"/>
      <c r="FF67">
        <v>3000</v>
      </c>
      <c r="FG67">
        <v>3000</v>
      </c>
      <c r="FH67"/>
      <c r="FI67"/>
      <c r="FJ67"/>
      <c r="FK67"/>
      <c r="FL67"/>
      <c r="FM67" t="s">
        <v>801</v>
      </c>
      <c r="FN67"/>
      <c r="FO67" t="s">
        <v>830</v>
      </c>
      <c r="FP67" t="s">
        <v>797</v>
      </c>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t="s">
        <v>2381</v>
      </c>
      <c r="AAW67">
        <v>431637255</v>
      </c>
      <c r="AAX67" s="315">
        <v>45072.348275462973</v>
      </c>
      <c r="AAY67"/>
      <c r="AAZ67"/>
      <c r="ABA67" t="s">
        <v>2081</v>
      </c>
      <c r="ABB67"/>
      <c r="ABC67" t="s">
        <v>2263</v>
      </c>
      <c r="ABD67"/>
      <c r="ABE67">
        <v>66</v>
      </c>
    </row>
    <row r="68" spans="1:733" x14ac:dyDescent="0.45">
      <c r="A68" s="261" t="s">
        <v>2382</v>
      </c>
      <c r="B68" s="262">
        <v>45071.376530474532</v>
      </c>
      <c r="C68" s="262">
        <v>45071.414040428237</v>
      </c>
      <c r="D68" s="262">
        <v>45071</v>
      </c>
      <c r="E68" s="261" t="s">
        <v>2314</v>
      </c>
      <c r="F68" s="315">
        <v>45071</v>
      </c>
      <c r="G68" t="s">
        <v>874</v>
      </c>
      <c r="H68" t="s">
        <v>875</v>
      </c>
      <c r="I68" t="s">
        <v>875</v>
      </c>
      <c r="J68" t="s">
        <v>875</v>
      </c>
      <c r="K68" t="s">
        <v>793</v>
      </c>
      <c r="L68" s="261" t="s">
        <v>2093</v>
      </c>
      <c r="M68">
        <v>0</v>
      </c>
      <c r="N68">
        <v>0</v>
      </c>
      <c r="O68">
        <v>1</v>
      </c>
      <c r="P68">
        <v>1</v>
      </c>
      <c r="Q68">
        <v>0</v>
      </c>
      <c r="R68">
        <v>0</v>
      </c>
      <c r="S68">
        <v>0</v>
      </c>
      <c r="T68">
        <v>0</v>
      </c>
      <c r="U68">
        <v>0</v>
      </c>
      <c r="V68">
        <v>0</v>
      </c>
      <c r="W68">
        <v>0</v>
      </c>
      <c r="X68">
        <v>0</v>
      </c>
      <c r="Y68">
        <v>0</v>
      </c>
      <c r="Z68">
        <v>0</v>
      </c>
      <c r="AA68">
        <v>0</v>
      </c>
      <c r="AB68">
        <v>0</v>
      </c>
      <c r="AC68">
        <v>0</v>
      </c>
      <c r="AD68">
        <v>0</v>
      </c>
      <c r="AE68">
        <v>0</v>
      </c>
      <c r="AF68">
        <v>0</v>
      </c>
      <c r="AG68">
        <v>0</v>
      </c>
      <c r="AH68">
        <v>0</v>
      </c>
      <c r="AI68">
        <v>0</v>
      </c>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t="s">
        <v>794</v>
      </c>
      <c r="CU68"/>
      <c r="CV68">
        <v>2500</v>
      </c>
      <c r="CW68">
        <v>2500</v>
      </c>
      <c r="CX68"/>
      <c r="CY68"/>
      <c r="CZ68"/>
      <c r="DA68"/>
      <c r="DB68"/>
      <c r="DC68" t="s">
        <v>801</v>
      </c>
      <c r="DD68"/>
      <c r="DE68" t="s">
        <v>830</v>
      </c>
      <c r="DF68" t="s">
        <v>797</v>
      </c>
      <c r="DG68"/>
      <c r="DH68"/>
      <c r="DI68"/>
      <c r="DJ68"/>
      <c r="DK68"/>
      <c r="DL68"/>
      <c r="DM68"/>
      <c r="DN68"/>
      <c r="DO68"/>
      <c r="DP68"/>
      <c r="DQ68"/>
      <c r="DR68"/>
      <c r="DS68"/>
      <c r="DT68"/>
      <c r="DU68"/>
      <c r="DV68"/>
      <c r="DW68"/>
      <c r="DX68"/>
      <c r="DY68" t="s">
        <v>794</v>
      </c>
      <c r="DZ68"/>
      <c r="EA68">
        <v>4000</v>
      </c>
      <c r="EB68">
        <v>4000</v>
      </c>
      <c r="EC68"/>
      <c r="ED68"/>
      <c r="EE68"/>
      <c r="EF68"/>
      <c r="EG68"/>
      <c r="EH68" t="s">
        <v>795</v>
      </c>
      <c r="EI68" t="s">
        <v>796</v>
      </c>
      <c r="EJ68"/>
      <c r="EK68" t="s">
        <v>797</v>
      </c>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t="s">
        <v>2100</v>
      </c>
      <c r="AAW68">
        <v>431637324</v>
      </c>
      <c r="AAX68" s="315">
        <v>45072.348391203697</v>
      </c>
      <c r="AAY68"/>
      <c r="AAZ68"/>
      <c r="ABA68" t="s">
        <v>2081</v>
      </c>
      <c r="ABB68"/>
      <c r="ABC68" t="s">
        <v>2263</v>
      </c>
      <c r="ABD68"/>
      <c r="ABE68">
        <v>67</v>
      </c>
    </row>
    <row r="69" spans="1:733" x14ac:dyDescent="0.45">
      <c r="A69" s="261" t="s">
        <v>2383</v>
      </c>
      <c r="B69" s="262">
        <v>45071.37888434028</v>
      </c>
      <c r="C69" s="262">
        <v>45071.382466458337</v>
      </c>
      <c r="D69" s="262">
        <v>45071</v>
      </c>
      <c r="E69" s="261" t="s">
        <v>2314</v>
      </c>
      <c r="F69" s="315">
        <v>45071</v>
      </c>
      <c r="G69" t="s">
        <v>874</v>
      </c>
      <c r="H69" t="s">
        <v>875</v>
      </c>
      <c r="I69" t="s">
        <v>875</v>
      </c>
      <c r="J69" t="s">
        <v>875</v>
      </c>
      <c r="K69" t="s">
        <v>793</v>
      </c>
      <c r="L69" s="261" t="s">
        <v>2093</v>
      </c>
      <c r="M69">
        <v>0</v>
      </c>
      <c r="N69">
        <v>0</v>
      </c>
      <c r="O69">
        <v>1</v>
      </c>
      <c r="P69">
        <v>1</v>
      </c>
      <c r="Q69">
        <v>0</v>
      </c>
      <c r="R69">
        <v>0</v>
      </c>
      <c r="S69">
        <v>0</v>
      </c>
      <c r="T69">
        <v>0</v>
      </c>
      <c r="U69">
        <v>0</v>
      </c>
      <c r="V69">
        <v>0</v>
      </c>
      <c r="W69">
        <v>0</v>
      </c>
      <c r="X69">
        <v>0</v>
      </c>
      <c r="Y69">
        <v>0</v>
      </c>
      <c r="Z69">
        <v>0</v>
      </c>
      <c r="AA69">
        <v>0</v>
      </c>
      <c r="AB69">
        <v>0</v>
      </c>
      <c r="AC69">
        <v>0</v>
      </c>
      <c r="AD69">
        <v>0</v>
      </c>
      <c r="AE69">
        <v>0</v>
      </c>
      <c r="AF69">
        <v>0</v>
      </c>
      <c r="AG69">
        <v>0</v>
      </c>
      <c r="AH69">
        <v>0</v>
      </c>
      <c r="AI69">
        <v>0</v>
      </c>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t="s">
        <v>794</v>
      </c>
      <c r="CU69"/>
      <c r="CV69">
        <v>2500</v>
      </c>
      <c r="CW69">
        <v>2500</v>
      </c>
      <c r="CX69"/>
      <c r="CY69"/>
      <c r="CZ69"/>
      <c r="DA69"/>
      <c r="DB69"/>
      <c r="DC69" t="s">
        <v>801</v>
      </c>
      <c r="DD69"/>
      <c r="DE69" t="s">
        <v>830</v>
      </c>
      <c r="DF69" t="s">
        <v>797</v>
      </c>
      <c r="DG69"/>
      <c r="DH69"/>
      <c r="DI69"/>
      <c r="DJ69"/>
      <c r="DK69"/>
      <c r="DL69"/>
      <c r="DM69"/>
      <c r="DN69"/>
      <c r="DO69"/>
      <c r="DP69"/>
      <c r="DQ69"/>
      <c r="DR69"/>
      <c r="DS69"/>
      <c r="DT69"/>
      <c r="DU69"/>
      <c r="DV69"/>
      <c r="DW69"/>
      <c r="DX69"/>
      <c r="DY69" t="s">
        <v>794</v>
      </c>
      <c r="DZ69"/>
      <c r="EA69">
        <v>3500</v>
      </c>
      <c r="EB69">
        <v>3500</v>
      </c>
      <c r="EC69"/>
      <c r="ED69"/>
      <c r="EE69"/>
      <c r="EF69"/>
      <c r="EG69"/>
      <c r="EH69" t="s">
        <v>795</v>
      </c>
      <c r="EI69" t="s">
        <v>796</v>
      </c>
      <c r="EJ69"/>
      <c r="EK69" t="s">
        <v>797</v>
      </c>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t="s">
        <v>2384</v>
      </c>
      <c r="AAW69">
        <v>431637335</v>
      </c>
      <c r="AAX69" s="315">
        <v>45072.348414351851</v>
      </c>
      <c r="AAY69"/>
      <c r="AAZ69"/>
      <c r="ABA69" t="s">
        <v>2081</v>
      </c>
      <c r="ABB69"/>
      <c r="ABC69" t="s">
        <v>2263</v>
      </c>
      <c r="ABD69"/>
      <c r="ABE69">
        <v>68</v>
      </c>
    </row>
    <row r="70" spans="1:733" x14ac:dyDescent="0.45">
      <c r="A70" s="261" t="s">
        <v>2385</v>
      </c>
      <c r="B70" s="262">
        <v>45071.383071168981</v>
      </c>
      <c r="C70" s="262">
        <v>45071.385112060183</v>
      </c>
      <c r="D70" s="262">
        <v>45071</v>
      </c>
      <c r="E70" s="261" t="s">
        <v>2314</v>
      </c>
      <c r="F70" s="315">
        <v>45071</v>
      </c>
      <c r="G70" t="s">
        <v>874</v>
      </c>
      <c r="H70" t="s">
        <v>875</v>
      </c>
      <c r="I70" t="s">
        <v>875</v>
      </c>
      <c r="J70" t="s">
        <v>875</v>
      </c>
      <c r="K70" t="s">
        <v>793</v>
      </c>
      <c r="L70" s="261" t="s">
        <v>2093</v>
      </c>
      <c r="M70">
        <v>0</v>
      </c>
      <c r="N70">
        <v>0</v>
      </c>
      <c r="O70">
        <v>1</v>
      </c>
      <c r="P70">
        <v>1</v>
      </c>
      <c r="Q70">
        <v>0</v>
      </c>
      <c r="R70">
        <v>0</v>
      </c>
      <c r="S70">
        <v>0</v>
      </c>
      <c r="T70">
        <v>0</v>
      </c>
      <c r="U70">
        <v>0</v>
      </c>
      <c r="V70">
        <v>0</v>
      </c>
      <c r="W70">
        <v>0</v>
      </c>
      <c r="X70">
        <v>0</v>
      </c>
      <c r="Y70">
        <v>0</v>
      </c>
      <c r="Z70">
        <v>0</v>
      </c>
      <c r="AA70">
        <v>0</v>
      </c>
      <c r="AB70">
        <v>0</v>
      </c>
      <c r="AC70">
        <v>0</v>
      </c>
      <c r="AD70">
        <v>0</v>
      </c>
      <c r="AE70">
        <v>0</v>
      </c>
      <c r="AF70">
        <v>0</v>
      </c>
      <c r="AG70">
        <v>0</v>
      </c>
      <c r="AH70">
        <v>0</v>
      </c>
      <c r="AI70">
        <v>0</v>
      </c>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t="s">
        <v>794</v>
      </c>
      <c r="CU70"/>
      <c r="CV70">
        <v>2500</v>
      </c>
      <c r="CW70">
        <v>2500</v>
      </c>
      <c r="CX70"/>
      <c r="CY70"/>
      <c r="CZ70"/>
      <c r="DA70"/>
      <c r="DB70"/>
      <c r="DC70" t="s">
        <v>801</v>
      </c>
      <c r="DD70"/>
      <c r="DE70" t="s">
        <v>830</v>
      </c>
      <c r="DF70" t="s">
        <v>797</v>
      </c>
      <c r="DG70"/>
      <c r="DH70"/>
      <c r="DI70"/>
      <c r="DJ70"/>
      <c r="DK70"/>
      <c r="DL70"/>
      <c r="DM70"/>
      <c r="DN70"/>
      <c r="DO70"/>
      <c r="DP70"/>
      <c r="DQ70"/>
      <c r="DR70"/>
      <c r="DS70"/>
      <c r="DT70"/>
      <c r="DU70"/>
      <c r="DV70"/>
      <c r="DW70"/>
      <c r="DX70"/>
      <c r="DY70" t="s">
        <v>794</v>
      </c>
      <c r="DZ70"/>
      <c r="EA70">
        <v>3500</v>
      </c>
      <c r="EB70">
        <v>3500</v>
      </c>
      <c r="EC70"/>
      <c r="ED70"/>
      <c r="EE70"/>
      <c r="EF70"/>
      <c r="EG70"/>
      <c r="EH70" t="s">
        <v>795</v>
      </c>
      <c r="EI70" t="s">
        <v>796</v>
      </c>
      <c r="EJ70"/>
      <c r="EK70" t="s">
        <v>797</v>
      </c>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t="s">
        <v>2100</v>
      </c>
      <c r="AAW70">
        <v>431637340</v>
      </c>
      <c r="AAX70" s="315">
        <v>45072.348437499997</v>
      </c>
      <c r="AAY70"/>
      <c r="AAZ70"/>
      <c r="ABA70" t="s">
        <v>2081</v>
      </c>
      <c r="ABB70"/>
      <c r="ABC70" t="s">
        <v>2263</v>
      </c>
      <c r="ABD70"/>
      <c r="ABE70">
        <v>69</v>
      </c>
    </row>
    <row r="71" spans="1:733" x14ac:dyDescent="0.45">
      <c r="A71" s="261" t="s">
        <v>2386</v>
      </c>
      <c r="B71" s="262">
        <v>45071.38606045139</v>
      </c>
      <c r="C71" s="262">
        <v>45071.389312280087</v>
      </c>
      <c r="D71" s="262">
        <v>45071</v>
      </c>
      <c r="E71" s="261" t="s">
        <v>2314</v>
      </c>
      <c r="F71" s="315">
        <v>45071</v>
      </c>
      <c r="G71" t="s">
        <v>874</v>
      </c>
      <c r="H71" t="s">
        <v>875</v>
      </c>
      <c r="I71" t="s">
        <v>875</v>
      </c>
      <c r="J71" t="s">
        <v>875</v>
      </c>
      <c r="K71" t="s">
        <v>793</v>
      </c>
      <c r="L71" s="261" t="s">
        <v>832</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1</v>
      </c>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t="s">
        <v>794</v>
      </c>
      <c r="AAM71"/>
      <c r="AAN71" t="s">
        <v>797</v>
      </c>
      <c r="AAO71">
        <v>10</v>
      </c>
      <c r="AAP71">
        <v>10</v>
      </c>
      <c r="AAQ71"/>
      <c r="AAR71"/>
      <c r="AAS71"/>
      <c r="AAT71"/>
      <c r="AAU71"/>
      <c r="AAV71" t="s">
        <v>2387</v>
      </c>
      <c r="AAW71">
        <v>431637353</v>
      </c>
      <c r="AAX71" s="315">
        <v>45072.348460648151</v>
      </c>
      <c r="AAY71"/>
      <c r="AAZ71"/>
      <c r="ABA71" t="s">
        <v>2081</v>
      </c>
      <c r="ABB71"/>
      <c r="ABC71" t="s">
        <v>2263</v>
      </c>
      <c r="ABD71"/>
      <c r="ABE71">
        <v>70</v>
      </c>
    </row>
    <row r="72" spans="1:733" x14ac:dyDescent="0.45">
      <c r="A72" s="261" t="s">
        <v>2388</v>
      </c>
      <c r="B72" s="262">
        <v>45071.472256944442</v>
      </c>
      <c r="C72" s="262">
        <v>45071.473412280087</v>
      </c>
      <c r="D72" s="262">
        <v>45071</v>
      </c>
      <c r="E72" s="261" t="s">
        <v>2314</v>
      </c>
      <c r="F72" s="315">
        <v>45071</v>
      </c>
      <c r="G72" t="s">
        <v>874</v>
      </c>
      <c r="H72" t="s">
        <v>875</v>
      </c>
      <c r="I72" t="s">
        <v>875</v>
      </c>
      <c r="J72" t="s">
        <v>875</v>
      </c>
      <c r="K72" t="s">
        <v>793</v>
      </c>
      <c r="L72" s="261" t="s">
        <v>832</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t="s">
        <v>794</v>
      </c>
      <c r="AAM72"/>
      <c r="AAN72" t="s">
        <v>797</v>
      </c>
      <c r="AAO72">
        <v>10</v>
      </c>
      <c r="AAP72">
        <v>10</v>
      </c>
      <c r="AAQ72"/>
      <c r="AAR72"/>
      <c r="AAS72"/>
      <c r="AAT72"/>
      <c r="AAU72"/>
      <c r="AAV72" t="s">
        <v>2090</v>
      </c>
      <c r="AAW72">
        <v>431637372</v>
      </c>
      <c r="AAX72" s="315">
        <v>45072.348483796297</v>
      </c>
      <c r="AAY72"/>
      <c r="AAZ72"/>
      <c r="ABA72" t="s">
        <v>2081</v>
      </c>
      <c r="ABB72"/>
      <c r="ABC72" t="s">
        <v>2263</v>
      </c>
      <c r="ABD72"/>
      <c r="ABE72">
        <v>71</v>
      </c>
    </row>
    <row r="73" spans="1:733" x14ac:dyDescent="0.45">
      <c r="A73" s="261" t="s">
        <v>2389</v>
      </c>
      <c r="B73" s="262">
        <v>45071.47349668981</v>
      </c>
      <c r="C73" s="262">
        <v>45071.475446967597</v>
      </c>
      <c r="D73" s="262">
        <v>45071</v>
      </c>
      <c r="E73" s="261" t="s">
        <v>2314</v>
      </c>
      <c r="F73" s="315">
        <v>45071</v>
      </c>
      <c r="G73" t="s">
        <v>874</v>
      </c>
      <c r="H73" t="s">
        <v>875</v>
      </c>
      <c r="I73" t="s">
        <v>875</v>
      </c>
      <c r="J73" t="s">
        <v>875</v>
      </c>
      <c r="K73" t="s">
        <v>793</v>
      </c>
      <c r="L73" s="261" t="s">
        <v>832</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1</v>
      </c>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t="s">
        <v>794</v>
      </c>
      <c r="AAM73"/>
      <c r="AAN73" t="s">
        <v>794</v>
      </c>
      <c r="AAO73"/>
      <c r="AAP73"/>
      <c r="AAQ73"/>
      <c r="AAR73"/>
      <c r="AAS73"/>
      <c r="AAT73"/>
      <c r="AAU73"/>
      <c r="AAV73" t="s">
        <v>2390</v>
      </c>
      <c r="AAW73">
        <v>431637389</v>
      </c>
      <c r="AAX73" s="315">
        <v>45072.348506944443</v>
      </c>
      <c r="AAY73"/>
      <c r="AAZ73"/>
      <c r="ABA73" t="s">
        <v>2081</v>
      </c>
      <c r="ABB73"/>
      <c r="ABC73" t="s">
        <v>2263</v>
      </c>
      <c r="ABD73"/>
      <c r="ABE73">
        <v>72</v>
      </c>
    </row>
    <row r="74" spans="1:733" x14ac:dyDescent="0.45">
      <c r="A74" s="261" t="s">
        <v>2391</v>
      </c>
      <c r="B74" s="262">
        <v>45071.475855775461</v>
      </c>
      <c r="C74" s="262">
        <v>45071.477449745369</v>
      </c>
      <c r="D74" s="262">
        <v>45071</v>
      </c>
      <c r="E74" s="261" t="s">
        <v>2314</v>
      </c>
      <c r="F74" s="315">
        <v>45071</v>
      </c>
      <c r="G74" t="s">
        <v>874</v>
      </c>
      <c r="H74" t="s">
        <v>875</v>
      </c>
      <c r="I74" t="s">
        <v>875</v>
      </c>
      <c r="J74" t="s">
        <v>875</v>
      </c>
      <c r="K74" t="s">
        <v>793</v>
      </c>
      <c r="L74" s="261" t="s">
        <v>840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1</v>
      </c>
      <c r="AH74">
        <v>0</v>
      </c>
      <c r="AI74">
        <v>0</v>
      </c>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t="s">
        <v>794</v>
      </c>
      <c r="YE74"/>
      <c r="YF74">
        <v>100</v>
      </c>
      <c r="YG74"/>
      <c r="YH74"/>
      <c r="YI74"/>
      <c r="YJ74"/>
      <c r="YK74" t="s">
        <v>805</v>
      </c>
      <c r="YL74"/>
      <c r="YM74"/>
      <c r="YN74" t="s">
        <v>797</v>
      </c>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t="s">
        <v>2090</v>
      </c>
      <c r="AAW74">
        <v>431637485</v>
      </c>
      <c r="AAX74" s="315">
        <v>45072.348657407398</v>
      </c>
      <c r="AAY74"/>
      <c r="AAZ74"/>
      <c r="ABA74" t="s">
        <v>2081</v>
      </c>
      <c r="ABB74"/>
      <c r="ABC74" t="s">
        <v>2263</v>
      </c>
      <c r="ABD74"/>
      <c r="ABE74">
        <v>73</v>
      </c>
    </row>
    <row r="75" spans="1:733" x14ac:dyDescent="0.45">
      <c r="A75" s="261" t="s">
        <v>2392</v>
      </c>
      <c r="B75" s="262">
        <v>45071.477498587963</v>
      </c>
      <c r="C75" s="262">
        <v>45071.478844212957</v>
      </c>
      <c r="D75" s="262">
        <v>45071</v>
      </c>
      <c r="E75" s="261" t="s">
        <v>2314</v>
      </c>
      <c r="F75" s="315">
        <v>45071</v>
      </c>
      <c r="G75" t="s">
        <v>874</v>
      </c>
      <c r="H75" t="s">
        <v>875</v>
      </c>
      <c r="I75" t="s">
        <v>875</v>
      </c>
      <c r="J75" t="s">
        <v>875</v>
      </c>
      <c r="K75" t="s">
        <v>831</v>
      </c>
      <c r="L75" s="261" t="s">
        <v>840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1</v>
      </c>
      <c r="AH75">
        <v>0</v>
      </c>
      <c r="AI75">
        <v>0</v>
      </c>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t="s">
        <v>794</v>
      </c>
      <c r="YE75"/>
      <c r="YF75">
        <v>100</v>
      </c>
      <c r="YG75"/>
      <c r="YH75"/>
      <c r="YI75"/>
      <c r="YJ75"/>
      <c r="YK75" t="s">
        <v>805</v>
      </c>
      <c r="YL75"/>
      <c r="YM75"/>
      <c r="YN75" t="s">
        <v>797</v>
      </c>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t="s">
        <v>2229</v>
      </c>
      <c r="AAW75">
        <v>431637499</v>
      </c>
      <c r="AAX75" s="315">
        <v>45072.348680555559</v>
      </c>
      <c r="AAY75"/>
      <c r="AAZ75"/>
      <c r="ABA75" t="s">
        <v>2081</v>
      </c>
      <c r="ABB75"/>
      <c r="ABC75" t="s">
        <v>2263</v>
      </c>
      <c r="ABD75"/>
      <c r="ABE75">
        <v>74</v>
      </c>
    </row>
    <row r="76" spans="1:733" x14ac:dyDescent="0.45">
      <c r="A76" s="261" t="s">
        <v>2393</v>
      </c>
      <c r="B76" s="262">
        <v>45071.478964224538</v>
      </c>
      <c r="C76" s="262">
        <v>45071.480559583331</v>
      </c>
      <c r="D76" s="262">
        <v>45071</v>
      </c>
      <c r="E76" s="261" t="s">
        <v>2314</v>
      </c>
      <c r="F76" s="315">
        <v>45071</v>
      </c>
      <c r="G76" t="s">
        <v>874</v>
      </c>
      <c r="H76" t="s">
        <v>875</v>
      </c>
      <c r="I76" t="s">
        <v>875</v>
      </c>
      <c r="J76" t="s">
        <v>875</v>
      </c>
      <c r="K76" t="s">
        <v>831</v>
      </c>
      <c r="L76" s="261" t="s">
        <v>840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1</v>
      </c>
      <c r="AH76">
        <v>0</v>
      </c>
      <c r="AI76">
        <v>0</v>
      </c>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t="s">
        <v>794</v>
      </c>
      <c r="YE76"/>
      <c r="YF76">
        <v>100</v>
      </c>
      <c r="YG76"/>
      <c r="YH76"/>
      <c r="YI76"/>
      <c r="YJ76"/>
      <c r="YK76" t="s">
        <v>805</v>
      </c>
      <c r="YL76"/>
      <c r="YM76"/>
      <c r="YN76" t="s">
        <v>797</v>
      </c>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t="s">
        <v>2394</v>
      </c>
      <c r="AAW76">
        <v>431637517</v>
      </c>
      <c r="AAX76" s="315">
        <v>45072.348692129628</v>
      </c>
      <c r="AAY76"/>
      <c r="AAZ76"/>
      <c r="ABA76" t="s">
        <v>2081</v>
      </c>
      <c r="ABB76"/>
      <c r="ABC76" t="s">
        <v>2263</v>
      </c>
      <c r="ABD76"/>
      <c r="ABE76">
        <v>75</v>
      </c>
    </row>
    <row r="77" spans="1:733" x14ac:dyDescent="0.45">
      <c r="A77" s="261" t="s">
        <v>2395</v>
      </c>
      <c r="B77" s="262">
        <v>45071.480615520843</v>
      </c>
      <c r="C77" s="262">
        <v>45071.484898935189</v>
      </c>
      <c r="D77" s="262">
        <v>45071</v>
      </c>
      <c r="E77" s="261" t="s">
        <v>2314</v>
      </c>
      <c r="F77" s="315">
        <v>45071</v>
      </c>
      <c r="G77" t="s">
        <v>874</v>
      </c>
      <c r="H77" t="s">
        <v>875</v>
      </c>
      <c r="I77" t="s">
        <v>875</v>
      </c>
      <c r="J77" t="s">
        <v>875</v>
      </c>
      <c r="K77" t="s">
        <v>831</v>
      </c>
      <c r="L77" s="261" t="s">
        <v>840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1</v>
      </c>
      <c r="AH77">
        <v>0</v>
      </c>
      <c r="AI77">
        <v>0</v>
      </c>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t="s">
        <v>794</v>
      </c>
      <c r="YE77"/>
      <c r="YF77">
        <v>100</v>
      </c>
      <c r="YG77"/>
      <c r="YH77"/>
      <c r="YI77"/>
      <c r="YJ77"/>
      <c r="YK77" t="s">
        <v>805</v>
      </c>
      <c r="YL77"/>
      <c r="YM77"/>
      <c r="YN77" t="s">
        <v>797</v>
      </c>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t="s">
        <v>2396</v>
      </c>
      <c r="AAW77">
        <v>431637530</v>
      </c>
      <c r="AAX77" s="315">
        <v>45072.348726851851</v>
      </c>
      <c r="AAY77"/>
      <c r="AAZ77"/>
      <c r="ABA77" t="s">
        <v>2081</v>
      </c>
      <c r="ABB77"/>
      <c r="ABC77" t="s">
        <v>2263</v>
      </c>
      <c r="ABD77"/>
      <c r="ABE77">
        <v>76</v>
      </c>
    </row>
    <row r="78" spans="1:733" x14ac:dyDescent="0.45">
      <c r="A78" s="261" t="s">
        <v>2397</v>
      </c>
      <c r="B78" s="262">
        <v>45071.4852908912</v>
      </c>
      <c r="C78" s="262">
        <v>45071.49095767361</v>
      </c>
      <c r="D78" s="262">
        <v>45071</v>
      </c>
      <c r="E78" s="261" t="s">
        <v>2314</v>
      </c>
      <c r="F78" s="315">
        <v>45071</v>
      </c>
      <c r="G78" t="s">
        <v>874</v>
      </c>
      <c r="H78" t="s">
        <v>875</v>
      </c>
      <c r="I78" t="s">
        <v>875</v>
      </c>
      <c r="J78" t="s">
        <v>875</v>
      </c>
      <c r="K78" t="s">
        <v>793</v>
      </c>
      <c r="L78" s="261" t="s">
        <v>815</v>
      </c>
      <c r="M78">
        <v>0</v>
      </c>
      <c r="N78">
        <v>0</v>
      </c>
      <c r="O78">
        <v>0</v>
      </c>
      <c r="P78">
        <v>0</v>
      </c>
      <c r="Q78">
        <v>0</v>
      </c>
      <c r="R78">
        <v>0</v>
      </c>
      <c r="S78">
        <v>0</v>
      </c>
      <c r="T78">
        <v>0</v>
      </c>
      <c r="U78">
        <v>0</v>
      </c>
      <c r="V78">
        <v>0</v>
      </c>
      <c r="W78">
        <v>0</v>
      </c>
      <c r="X78">
        <v>0</v>
      </c>
      <c r="Y78">
        <v>0</v>
      </c>
      <c r="Z78">
        <v>0</v>
      </c>
      <c r="AA78">
        <v>0</v>
      </c>
      <c r="AB78">
        <v>0</v>
      </c>
      <c r="AC78">
        <v>0</v>
      </c>
      <c r="AD78">
        <v>0</v>
      </c>
      <c r="AE78">
        <v>0</v>
      </c>
      <c r="AF78">
        <v>1</v>
      </c>
      <c r="AG78">
        <v>0</v>
      </c>
      <c r="AH78">
        <v>0</v>
      </c>
      <c r="AI78">
        <v>0</v>
      </c>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t="s">
        <v>794</v>
      </c>
      <c r="WZ78"/>
      <c r="XA78">
        <v>2500</v>
      </c>
      <c r="XB78">
        <v>2500</v>
      </c>
      <c r="XC78"/>
      <c r="XD78"/>
      <c r="XE78"/>
      <c r="XF78"/>
      <c r="XG78"/>
      <c r="XH78" t="s">
        <v>801</v>
      </c>
      <c r="XI78"/>
      <c r="XJ78" t="s">
        <v>830</v>
      </c>
      <c r="XK78" t="s">
        <v>794</v>
      </c>
      <c r="XL78" t="s">
        <v>842</v>
      </c>
      <c r="XM78">
        <v>0</v>
      </c>
      <c r="XN78">
        <v>0</v>
      </c>
      <c r="XO78">
        <v>0</v>
      </c>
      <c r="XP78">
        <v>0</v>
      </c>
      <c r="XQ78">
        <v>0</v>
      </c>
      <c r="XR78">
        <v>0</v>
      </c>
      <c r="XS78">
        <v>0</v>
      </c>
      <c r="XT78">
        <v>0</v>
      </c>
      <c r="XU78">
        <v>0</v>
      </c>
      <c r="XV78">
        <v>0</v>
      </c>
      <c r="XW78">
        <v>0</v>
      </c>
      <c r="XX78">
        <v>0</v>
      </c>
      <c r="XY78">
        <v>1</v>
      </c>
      <c r="XZ78">
        <v>0</v>
      </c>
      <c r="YA78">
        <v>0</v>
      </c>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t="s">
        <v>2398</v>
      </c>
      <c r="AAW78">
        <v>431637547</v>
      </c>
      <c r="AAX78" s="315">
        <v>45072.348761574067</v>
      </c>
      <c r="AAY78"/>
      <c r="AAZ78"/>
      <c r="ABA78" t="s">
        <v>2081</v>
      </c>
      <c r="ABB78"/>
      <c r="ABC78" t="s">
        <v>2263</v>
      </c>
      <c r="ABD78"/>
      <c r="ABE78">
        <v>77</v>
      </c>
    </row>
    <row r="79" spans="1:733" x14ac:dyDescent="0.45">
      <c r="A79" s="261" t="s">
        <v>2399</v>
      </c>
      <c r="B79" s="262">
        <v>45071.491006840282</v>
      </c>
      <c r="C79" s="262">
        <v>45071.494400011579</v>
      </c>
      <c r="D79" s="262">
        <v>45071</v>
      </c>
      <c r="E79" s="261" t="s">
        <v>2314</v>
      </c>
      <c r="F79" s="315">
        <v>45071</v>
      </c>
      <c r="G79" t="s">
        <v>874</v>
      </c>
      <c r="H79" t="s">
        <v>875</v>
      </c>
      <c r="I79" t="s">
        <v>875</v>
      </c>
      <c r="J79" t="s">
        <v>875</v>
      </c>
      <c r="K79" t="s">
        <v>831</v>
      </c>
      <c r="L79" s="261" t="s">
        <v>815</v>
      </c>
      <c r="M79">
        <v>0</v>
      </c>
      <c r="N79">
        <v>0</v>
      </c>
      <c r="O79">
        <v>0</v>
      </c>
      <c r="P79">
        <v>0</v>
      </c>
      <c r="Q79">
        <v>0</v>
      </c>
      <c r="R79">
        <v>0</v>
      </c>
      <c r="S79">
        <v>0</v>
      </c>
      <c r="T79">
        <v>0</v>
      </c>
      <c r="U79">
        <v>0</v>
      </c>
      <c r="V79">
        <v>0</v>
      </c>
      <c r="W79">
        <v>0</v>
      </c>
      <c r="X79">
        <v>0</v>
      </c>
      <c r="Y79">
        <v>0</v>
      </c>
      <c r="Z79">
        <v>0</v>
      </c>
      <c r="AA79">
        <v>0</v>
      </c>
      <c r="AB79">
        <v>0</v>
      </c>
      <c r="AC79">
        <v>0</v>
      </c>
      <c r="AD79">
        <v>0</v>
      </c>
      <c r="AE79">
        <v>0</v>
      </c>
      <c r="AF79">
        <v>1</v>
      </c>
      <c r="AG79">
        <v>0</v>
      </c>
      <c r="AH79">
        <v>0</v>
      </c>
      <c r="AI79">
        <v>0</v>
      </c>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t="s">
        <v>794</v>
      </c>
      <c r="WZ79"/>
      <c r="XA79">
        <v>2000</v>
      </c>
      <c r="XB79">
        <v>2000</v>
      </c>
      <c r="XC79"/>
      <c r="XD79"/>
      <c r="XE79"/>
      <c r="XF79"/>
      <c r="XG79"/>
      <c r="XH79" t="s">
        <v>801</v>
      </c>
      <c r="XI79"/>
      <c r="XJ79" t="s">
        <v>808</v>
      </c>
      <c r="XK79" t="s">
        <v>794</v>
      </c>
      <c r="XL79" t="s">
        <v>842</v>
      </c>
      <c r="XM79">
        <v>0</v>
      </c>
      <c r="XN79">
        <v>0</v>
      </c>
      <c r="XO79">
        <v>0</v>
      </c>
      <c r="XP79">
        <v>0</v>
      </c>
      <c r="XQ79">
        <v>0</v>
      </c>
      <c r="XR79">
        <v>0</v>
      </c>
      <c r="XS79">
        <v>0</v>
      </c>
      <c r="XT79">
        <v>0</v>
      </c>
      <c r="XU79">
        <v>0</v>
      </c>
      <c r="XV79">
        <v>0</v>
      </c>
      <c r="XW79">
        <v>0</v>
      </c>
      <c r="XX79">
        <v>0</v>
      </c>
      <c r="XY79">
        <v>1</v>
      </c>
      <c r="XZ79">
        <v>0</v>
      </c>
      <c r="YA79">
        <v>0</v>
      </c>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t="s">
        <v>2400</v>
      </c>
      <c r="AAW79">
        <v>431637589</v>
      </c>
      <c r="AAX79" s="315">
        <v>45072.348819444444</v>
      </c>
      <c r="AAY79"/>
      <c r="AAZ79"/>
      <c r="ABA79" t="s">
        <v>2081</v>
      </c>
      <c r="ABB79"/>
      <c r="ABC79" t="s">
        <v>2263</v>
      </c>
      <c r="ABD79"/>
      <c r="ABE79">
        <v>78</v>
      </c>
    </row>
    <row r="80" spans="1:733" x14ac:dyDescent="0.45">
      <c r="A80" s="261" t="s">
        <v>2401</v>
      </c>
      <c r="B80" s="262">
        <v>45071.4963059375</v>
      </c>
      <c r="C80" s="262">
        <v>45071.499033993052</v>
      </c>
      <c r="D80" s="262">
        <v>45071</v>
      </c>
      <c r="E80" s="261" t="s">
        <v>2314</v>
      </c>
      <c r="F80" s="315">
        <v>45071</v>
      </c>
      <c r="G80" t="s">
        <v>874</v>
      </c>
      <c r="H80" t="s">
        <v>875</v>
      </c>
      <c r="I80" t="s">
        <v>875</v>
      </c>
      <c r="J80" t="s">
        <v>875</v>
      </c>
      <c r="K80" t="s">
        <v>793</v>
      </c>
      <c r="L80" s="261" t="s">
        <v>815</v>
      </c>
      <c r="M80">
        <v>0</v>
      </c>
      <c r="N80">
        <v>0</v>
      </c>
      <c r="O80">
        <v>0</v>
      </c>
      <c r="P80">
        <v>0</v>
      </c>
      <c r="Q80">
        <v>0</v>
      </c>
      <c r="R80">
        <v>0</v>
      </c>
      <c r="S80">
        <v>0</v>
      </c>
      <c r="T80">
        <v>0</v>
      </c>
      <c r="U80">
        <v>0</v>
      </c>
      <c r="V80">
        <v>0</v>
      </c>
      <c r="W80">
        <v>0</v>
      </c>
      <c r="X80">
        <v>0</v>
      </c>
      <c r="Y80">
        <v>0</v>
      </c>
      <c r="Z80">
        <v>0</v>
      </c>
      <c r="AA80">
        <v>0</v>
      </c>
      <c r="AB80">
        <v>0</v>
      </c>
      <c r="AC80">
        <v>0</v>
      </c>
      <c r="AD80">
        <v>0</v>
      </c>
      <c r="AE80">
        <v>0</v>
      </c>
      <c r="AF80">
        <v>1</v>
      </c>
      <c r="AG80">
        <v>0</v>
      </c>
      <c r="AH80">
        <v>0</v>
      </c>
      <c r="AI80">
        <v>0</v>
      </c>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t="s">
        <v>794</v>
      </c>
      <c r="WZ80"/>
      <c r="XA80">
        <v>2500</v>
      </c>
      <c r="XB80">
        <v>2500</v>
      </c>
      <c r="XC80"/>
      <c r="XD80"/>
      <c r="XE80"/>
      <c r="XF80"/>
      <c r="XG80"/>
      <c r="XH80" t="s">
        <v>795</v>
      </c>
      <c r="XI80" t="s">
        <v>796</v>
      </c>
      <c r="XJ80"/>
      <c r="XK80" t="s">
        <v>794</v>
      </c>
      <c r="XL80" t="s">
        <v>855</v>
      </c>
      <c r="XM80">
        <v>0</v>
      </c>
      <c r="XN80">
        <v>0</v>
      </c>
      <c r="XO80">
        <v>0</v>
      </c>
      <c r="XP80">
        <v>1</v>
      </c>
      <c r="XQ80">
        <v>0</v>
      </c>
      <c r="XR80">
        <v>0</v>
      </c>
      <c r="XS80">
        <v>0</v>
      </c>
      <c r="XT80">
        <v>0</v>
      </c>
      <c r="XU80">
        <v>0</v>
      </c>
      <c r="XV80">
        <v>0</v>
      </c>
      <c r="XW80">
        <v>0</v>
      </c>
      <c r="XX80">
        <v>0</v>
      </c>
      <c r="XY80">
        <v>0</v>
      </c>
      <c r="XZ80">
        <v>0</v>
      </c>
      <c r="YA80">
        <v>0</v>
      </c>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t="s">
        <v>2402</v>
      </c>
      <c r="AAW80">
        <v>431637869</v>
      </c>
      <c r="AAX80" s="315">
        <v>45072.349247685182</v>
      </c>
      <c r="AAY80"/>
      <c r="AAZ80"/>
      <c r="ABA80" t="s">
        <v>2081</v>
      </c>
      <c r="ABB80"/>
      <c r="ABC80" t="s">
        <v>2263</v>
      </c>
      <c r="ABD80"/>
      <c r="ABE80">
        <v>79</v>
      </c>
    </row>
    <row r="81" spans="1:733" x14ac:dyDescent="0.45">
      <c r="A81" s="261" t="s">
        <v>2403</v>
      </c>
      <c r="B81" s="262">
        <v>45071.499422037043</v>
      </c>
      <c r="C81" s="262">
        <v>45071.504279490728</v>
      </c>
      <c r="D81" s="262">
        <v>45071</v>
      </c>
      <c r="E81" s="261" t="s">
        <v>2314</v>
      </c>
      <c r="F81" s="315">
        <v>45071</v>
      </c>
      <c r="G81" t="s">
        <v>874</v>
      </c>
      <c r="H81" t="s">
        <v>875</v>
      </c>
      <c r="I81" t="s">
        <v>875</v>
      </c>
      <c r="J81" t="s">
        <v>875</v>
      </c>
      <c r="K81" t="s">
        <v>793</v>
      </c>
      <c r="L81" s="261" t="s">
        <v>2404</v>
      </c>
      <c r="M81">
        <v>0</v>
      </c>
      <c r="N81">
        <v>0</v>
      </c>
      <c r="O81">
        <v>1</v>
      </c>
      <c r="P81">
        <v>1</v>
      </c>
      <c r="Q81">
        <v>1</v>
      </c>
      <c r="R81">
        <v>0</v>
      </c>
      <c r="S81">
        <v>0</v>
      </c>
      <c r="T81">
        <v>0</v>
      </c>
      <c r="U81">
        <v>0</v>
      </c>
      <c r="V81">
        <v>0</v>
      </c>
      <c r="W81">
        <v>0</v>
      </c>
      <c r="X81">
        <v>0</v>
      </c>
      <c r="Y81">
        <v>0</v>
      </c>
      <c r="Z81">
        <v>0</v>
      </c>
      <c r="AA81">
        <v>0</v>
      </c>
      <c r="AB81">
        <v>0</v>
      </c>
      <c r="AC81">
        <v>0</v>
      </c>
      <c r="AD81">
        <v>0</v>
      </c>
      <c r="AE81">
        <v>1</v>
      </c>
      <c r="AF81">
        <v>1</v>
      </c>
      <c r="AG81">
        <v>0</v>
      </c>
      <c r="AH81">
        <v>0</v>
      </c>
      <c r="AI81">
        <v>0</v>
      </c>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t="s">
        <v>794</v>
      </c>
      <c r="CU81"/>
      <c r="CV81">
        <v>2500</v>
      </c>
      <c r="CW81">
        <v>2500</v>
      </c>
      <c r="CX81"/>
      <c r="CY81"/>
      <c r="CZ81"/>
      <c r="DA81"/>
      <c r="DB81"/>
      <c r="DC81" t="s">
        <v>801</v>
      </c>
      <c r="DD81"/>
      <c r="DE81" t="s">
        <v>830</v>
      </c>
      <c r="DF81" t="s">
        <v>794</v>
      </c>
      <c r="DG81" t="s">
        <v>842</v>
      </c>
      <c r="DH81">
        <v>0</v>
      </c>
      <c r="DI81">
        <v>0</v>
      </c>
      <c r="DJ81">
        <v>0</v>
      </c>
      <c r="DK81">
        <v>0</v>
      </c>
      <c r="DL81">
        <v>0</v>
      </c>
      <c r="DM81">
        <v>0</v>
      </c>
      <c r="DN81">
        <v>0</v>
      </c>
      <c r="DO81">
        <v>0</v>
      </c>
      <c r="DP81">
        <v>0</v>
      </c>
      <c r="DQ81">
        <v>0</v>
      </c>
      <c r="DR81">
        <v>0</v>
      </c>
      <c r="DS81">
        <v>0</v>
      </c>
      <c r="DT81">
        <v>1</v>
      </c>
      <c r="DU81">
        <v>0</v>
      </c>
      <c r="DV81">
        <v>0</v>
      </c>
      <c r="DW81"/>
      <c r="DX81"/>
      <c r="DY81" t="s">
        <v>794</v>
      </c>
      <c r="DZ81"/>
      <c r="EA81">
        <v>4000</v>
      </c>
      <c r="EB81">
        <v>4000</v>
      </c>
      <c r="EC81"/>
      <c r="ED81"/>
      <c r="EE81"/>
      <c r="EF81"/>
      <c r="EG81"/>
      <c r="EH81" t="s">
        <v>795</v>
      </c>
      <c r="EI81" t="s">
        <v>796</v>
      </c>
      <c r="EJ81"/>
      <c r="EK81" t="s">
        <v>794</v>
      </c>
      <c r="EL81" t="s">
        <v>855</v>
      </c>
      <c r="EM81">
        <v>0</v>
      </c>
      <c r="EN81">
        <v>0</v>
      </c>
      <c r="EO81">
        <v>0</v>
      </c>
      <c r="EP81">
        <v>1</v>
      </c>
      <c r="EQ81">
        <v>0</v>
      </c>
      <c r="ER81">
        <v>0</v>
      </c>
      <c r="ES81">
        <v>0</v>
      </c>
      <c r="ET81">
        <v>0</v>
      </c>
      <c r="EU81">
        <v>0</v>
      </c>
      <c r="EV81">
        <v>0</v>
      </c>
      <c r="EW81">
        <v>0</v>
      </c>
      <c r="EX81">
        <v>0</v>
      </c>
      <c r="EY81">
        <v>0</v>
      </c>
      <c r="EZ81">
        <v>0</v>
      </c>
      <c r="FA81">
        <v>0</v>
      </c>
      <c r="FB81"/>
      <c r="FC81"/>
      <c r="FD81" t="s">
        <v>794</v>
      </c>
      <c r="FE81"/>
      <c r="FF81">
        <v>3000</v>
      </c>
      <c r="FG81">
        <v>3000</v>
      </c>
      <c r="FH81"/>
      <c r="FI81"/>
      <c r="FJ81"/>
      <c r="FK81"/>
      <c r="FL81"/>
      <c r="FM81" t="s">
        <v>801</v>
      </c>
      <c r="FN81"/>
      <c r="FO81" t="s">
        <v>830</v>
      </c>
      <c r="FP81" t="s">
        <v>794</v>
      </c>
      <c r="FQ81" t="s">
        <v>842</v>
      </c>
      <c r="FR81">
        <v>0</v>
      </c>
      <c r="FS81">
        <v>0</v>
      </c>
      <c r="FT81">
        <v>0</v>
      </c>
      <c r="FU81">
        <v>0</v>
      </c>
      <c r="FV81">
        <v>0</v>
      </c>
      <c r="FW81">
        <v>0</v>
      </c>
      <c r="FX81">
        <v>0</v>
      </c>
      <c r="FY81">
        <v>0</v>
      </c>
      <c r="FZ81">
        <v>0</v>
      </c>
      <c r="GA81">
        <v>0</v>
      </c>
      <c r="GB81">
        <v>0</v>
      </c>
      <c r="GC81">
        <v>0</v>
      </c>
      <c r="GD81">
        <v>1</v>
      </c>
      <c r="GE81">
        <v>0</v>
      </c>
      <c r="GF81">
        <v>0</v>
      </c>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t="s">
        <v>794</v>
      </c>
      <c r="VU81"/>
      <c r="VV81">
        <v>1000</v>
      </c>
      <c r="VW81">
        <v>1000</v>
      </c>
      <c r="VX81"/>
      <c r="VY81"/>
      <c r="VZ81"/>
      <c r="WA81"/>
      <c r="WB81"/>
      <c r="WC81" t="s">
        <v>801</v>
      </c>
      <c r="WD81"/>
      <c r="WE81" t="s">
        <v>830</v>
      </c>
      <c r="WF81" t="s">
        <v>794</v>
      </c>
      <c r="WG81" t="s">
        <v>842</v>
      </c>
      <c r="WH81">
        <v>0</v>
      </c>
      <c r="WI81">
        <v>0</v>
      </c>
      <c r="WJ81">
        <v>0</v>
      </c>
      <c r="WK81">
        <v>0</v>
      </c>
      <c r="WL81">
        <v>0</v>
      </c>
      <c r="WM81">
        <v>0</v>
      </c>
      <c r="WN81">
        <v>0</v>
      </c>
      <c r="WO81">
        <v>0</v>
      </c>
      <c r="WP81">
        <v>0</v>
      </c>
      <c r="WQ81">
        <v>0</v>
      </c>
      <c r="WR81">
        <v>0</v>
      </c>
      <c r="WS81">
        <v>0</v>
      </c>
      <c r="WT81">
        <v>1</v>
      </c>
      <c r="WU81">
        <v>0</v>
      </c>
      <c r="WV81">
        <v>0</v>
      </c>
      <c r="WW81"/>
      <c r="WX81"/>
      <c r="WY81" t="s">
        <v>794</v>
      </c>
      <c r="WZ81"/>
      <c r="XA81">
        <v>2500</v>
      </c>
      <c r="XB81">
        <v>2500</v>
      </c>
      <c r="XC81"/>
      <c r="XD81"/>
      <c r="XE81"/>
      <c r="XF81"/>
      <c r="XG81"/>
      <c r="XH81" t="s">
        <v>801</v>
      </c>
      <c r="XI81"/>
      <c r="XJ81" t="s">
        <v>830</v>
      </c>
      <c r="XK81" t="s">
        <v>794</v>
      </c>
      <c r="XL81" t="s">
        <v>842</v>
      </c>
      <c r="XM81">
        <v>0</v>
      </c>
      <c r="XN81">
        <v>0</v>
      </c>
      <c r="XO81">
        <v>0</v>
      </c>
      <c r="XP81">
        <v>0</v>
      </c>
      <c r="XQ81">
        <v>0</v>
      </c>
      <c r="XR81">
        <v>0</v>
      </c>
      <c r="XS81">
        <v>0</v>
      </c>
      <c r="XT81">
        <v>0</v>
      </c>
      <c r="XU81">
        <v>0</v>
      </c>
      <c r="XV81">
        <v>0</v>
      </c>
      <c r="XW81">
        <v>0</v>
      </c>
      <c r="XX81">
        <v>0</v>
      </c>
      <c r="XY81">
        <v>1</v>
      </c>
      <c r="XZ81">
        <v>0</v>
      </c>
      <c r="YA81">
        <v>0</v>
      </c>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t="s">
        <v>2405</v>
      </c>
      <c r="AAW81">
        <v>431637976</v>
      </c>
      <c r="AAX81" s="315">
        <v>45072.349375000013</v>
      </c>
      <c r="AAY81"/>
      <c r="AAZ81"/>
      <c r="ABA81" t="s">
        <v>2081</v>
      </c>
      <c r="ABB81"/>
      <c r="ABC81" t="s">
        <v>2263</v>
      </c>
      <c r="ABD81"/>
      <c r="ABE81">
        <v>80</v>
      </c>
    </row>
    <row r="82" spans="1:733" x14ac:dyDescent="0.45">
      <c r="A82" s="261" t="s">
        <v>2406</v>
      </c>
      <c r="B82" s="262">
        <v>45071.504341493062</v>
      </c>
      <c r="C82" s="262">
        <v>45071.508529456019</v>
      </c>
      <c r="D82" s="262">
        <v>45071</v>
      </c>
      <c r="E82" s="261" t="s">
        <v>2314</v>
      </c>
      <c r="F82" s="315">
        <v>45071</v>
      </c>
      <c r="G82" t="s">
        <v>874</v>
      </c>
      <c r="H82" t="s">
        <v>875</v>
      </c>
      <c r="I82" t="s">
        <v>875</v>
      </c>
      <c r="J82" t="s">
        <v>875</v>
      </c>
      <c r="K82" t="s">
        <v>793</v>
      </c>
      <c r="L82" s="261" t="s">
        <v>816</v>
      </c>
      <c r="M82">
        <v>0</v>
      </c>
      <c r="N82">
        <v>0</v>
      </c>
      <c r="O82">
        <v>0</v>
      </c>
      <c r="P82">
        <v>0</v>
      </c>
      <c r="Q82">
        <v>0</v>
      </c>
      <c r="R82">
        <v>0</v>
      </c>
      <c r="S82">
        <v>0</v>
      </c>
      <c r="T82">
        <v>0</v>
      </c>
      <c r="U82">
        <v>0</v>
      </c>
      <c r="V82">
        <v>0</v>
      </c>
      <c r="W82">
        <v>0</v>
      </c>
      <c r="X82">
        <v>0</v>
      </c>
      <c r="Y82">
        <v>0</v>
      </c>
      <c r="Z82">
        <v>0</v>
      </c>
      <c r="AA82">
        <v>0</v>
      </c>
      <c r="AB82">
        <v>1</v>
      </c>
      <c r="AC82">
        <v>0</v>
      </c>
      <c r="AD82">
        <v>0</v>
      </c>
      <c r="AE82">
        <v>0</v>
      </c>
      <c r="AF82">
        <v>0</v>
      </c>
      <c r="AG82">
        <v>0</v>
      </c>
      <c r="AH82">
        <v>0</v>
      </c>
      <c r="AI82">
        <v>0</v>
      </c>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t="s">
        <v>794</v>
      </c>
      <c r="PV82"/>
      <c r="PW82">
        <v>1000</v>
      </c>
      <c r="PX82">
        <v>1000</v>
      </c>
      <c r="PY82"/>
      <c r="PZ82"/>
      <c r="QA82"/>
      <c r="QB82"/>
      <c r="QC82"/>
      <c r="QD82" t="s">
        <v>805</v>
      </c>
      <c r="QE82"/>
      <c r="QF82"/>
      <c r="QG82" t="s">
        <v>794</v>
      </c>
      <c r="QH82" t="s">
        <v>2098</v>
      </c>
      <c r="QI82">
        <v>1</v>
      </c>
      <c r="QJ82">
        <v>0</v>
      </c>
      <c r="QK82">
        <v>0</v>
      </c>
      <c r="QL82">
        <v>0</v>
      </c>
      <c r="QM82">
        <v>0</v>
      </c>
      <c r="QN82">
        <v>0</v>
      </c>
      <c r="QO82">
        <v>0</v>
      </c>
      <c r="QP82">
        <v>1</v>
      </c>
      <c r="QQ82">
        <v>0</v>
      </c>
      <c r="QR82">
        <v>0</v>
      </c>
      <c r="QS82">
        <v>0</v>
      </c>
      <c r="QT82">
        <v>0</v>
      </c>
      <c r="QU82">
        <v>0</v>
      </c>
      <c r="QV82">
        <v>0</v>
      </c>
      <c r="QW82">
        <v>0</v>
      </c>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t="s">
        <v>2407</v>
      </c>
      <c r="AAW82">
        <v>431638051</v>
      </c>
      <c r="AAX82" s="315">
        <v>45072.349490740737</v>
      </c>
      <c r="AAY82"/>
      <c r="AAZ82"/>
      <c r="ABA82" t="s">
        <v>2081</v>
      </c>
      <c r="ABB82"/>
      <c r="ABC82" t="s">
        <v>2263</v>
      </c>
      <c r="ABD82"/>
      <c r="ABE82">
        <v>81</v>
      </c>
    </row>
    <row r="83" spans="1:733" x14ac:dyDescent="0.45">
      <c r="A83" s="261" t="s">
        <v>2408</v>
      </c>
      <c r="B83" s="262">
        <v>45071.508584513889</v>
      </c>
      <c r="C83" s="262">
        <v>45071.510117777783</v>
      </c>
      <c r="D83" s="262">
        <v>45071</v>
      </c>
      <c r="E83" s="261" t="s">
        <v>2314</v>
      </c>
      <c r="F83" s="315">
        <v>45071</v>
      </c>
      <c r="G83" t="s">
        <v>874</v>
      </c>
      <c r="H83" t="s">
        <v>875</v>
      </c>
      <c r="I83" t="s">
        <v>875</v>
      </c>
      <c r="J83" t="s">
        <v>875</v>
      </c>
      <c r="K83" t="s">
        <v>793</v>
      </c>
      <c r="L83" s="261" t="s">
        <v>816</v>
      </c>
      <c r="M83">
        <v>0</v>
      </c>
      <c r="N83">
        <v>0</v>
      </c>
      <c r="O83">
        <v>0</v>
      </c>
      <c r="P83">
        <v>0</v>
      </c>
      <c r="Q83">
        <v>0</v>
      </c>
      <c r="R83">
        <v>0</v>
      </c>
      <c r="S83">
        <v>0</v>
      </c>
      <c r="T83">
        <v>0</v>
      </c>
      <c r="U83">
        <v>0</v>
      </c>
      <c r="V83">
        <v>0</v>
      </c>
      <c r="W83">
        <v>0</v>
      </c>
      <c r="X83">
        <v>0</v>
      </c>
      <c r="Y83">
        <v>0</v>
      </c>
      <c r="Z83">
        <v>0</v>
      </c>
      <c r="AA83">
        <v>0</v>
      </c>
      <c r="AB83">
        <v>1</v>
      </c>
      <c r="AC83">
        <v>0</v>
      </c>
      <c r="AD83">
        <v>0</v>
      </c>
      <c r="AE83">
        <v>0</v>
      </c>
      <c r="AF83">
        <v>0</v>
      </c>
      <c r="AG83">
        <v>0</v>
      </c>
      <c r="AH83">
        <v>0</v>
      </c>
      <c r="AI83">
        <v>0</v>
      </c>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t="s">
        <v>794</v>
      </c>
      <c r="PV83"/>
      <c r="PW83">
        <v>1000</v>
      </c>
      <c r="PX83">
        <v>1000</v>
      </c>
      <c r="PY83"/>
      <c r="PZ83"/>
      <c r="QA83"/>
      <c r="QB83"/>
      <c r="QC83"/>
      <c r="QD83" t="s">
        <v>805</v>
      </c>
      <c r="QE83"/>
      <c r="QF83"/>
      <c r="QG83" t="s">
        <v>794</v>
      </c>
      <c r="QH83" t="s">
        <v>2409</v>
      </c>
      <c r="QI83">
        <v>1</v>
      </c>
      <c r="QJ83">
        <v>0</v>
      </c>
      <c r="QK83">
        <v>0</v>
      </c>
      <c r="QL83">
        <v>1</v>
      </c>
      <c r="QM83">
        <v>0</v>
      </c>
      <c r="QN83">
        <v>0</v>
      </c>
      <c r="QO83">
        <v>0</v>
      </c>
      <c r="QP83">
        <v>1</v>
      </c>
      <c r="QQ83">
        <v>0</v>
      </c>
      <c r="QR83">
        <v>0</v>
      </c>
      <c r="QS83">
        <v>0</v>
      </c>
      <c r="QT83">
        <v>0</v>
      </c>
      <c r="QU83">
        <v>0</v>
      </c>
      <c r="QV83">
        <v>0</v>
      </c>
      <c r="QW83">
        <v>0</v>
      </c>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t="s">
        <v>2410</v>
      </c>
      <c r="AAW83">
        <v>431638165</v>
      </c>
      <c r="AAX83" s="315">
        <v>45072.349687499998</v>
      </c>
      <c r="AAY83"/>
      <c r="AAZ83"/>
      <c r="ABA83" t="s">
        <v>2081</v>
      </c>
      <c r="ABB83"/>
      <c r="ABC83" t="s">
        <v>2263</v>
      </c>
      <c r="ABD83"/>
      <c r="ABE83">
        <v>82</v>
      </c>
    </row>
    <row r="84" spans="1:733" x14ac:dyDescent="0.45">
      <c r="A84" s="261" t="s">
        <v>2411</v>
      </c>
      <c r="B84" s="262">
        <v>45071.510168634253</v>
      </c>
      <c r="C84" s="262">
        <v>45071.514487164357</v>
      </c>
      <c r="D84" s="262">
        <v>45071</v>
      </c>
      <c r="E84" s="261" t="s">
        <v>2314</v>
      </c>
      <c r="F84" s="315">
        <v>45071</v>
      </c>
      <c r="G84" t="s">
        <v>874</v>
      </c>
      <c r="H84" t="s">
        <v>875</v>
      </c>
      <c r="I84" t="s">
        <v>875</v>
      </c>
      <c r="J84" t="s">
        <v>875</v>
      </c>
      <c r="K84" t="s">
        <v>793</v>
      </c>
      <c r="L84" s="261" t="s">
        <v>816</v>
      </c>
      <c r="M84">
        <v>0</v>
      </c>
      <c r="N84">
        <v>0</v>
      </c>
      <c r="O84">
        <v>0</v>
      </c>
      <c r="P84">
        <v>0</v>
      </c>
      <c r="Q84">
        <v>0</v>
      </c>
      <c r="R84">
        <v>0</v>
      </c>
      <c r="S84">
        <v>0</v>
      </c>
      <c r="T84">
        <v>0</v>
      </c>
      <c r="U84">
        <v>0</v>
      </c>
      <c r="V84">
        <v>0</v>
      </c>
      <c r="W84">
        <v>0</v>
      </c>
      <c r="X84">
        <v>0</v>
      </c>
      <c r="Y84">
        <v>0</v>
      </c>
      <c r="Z84">
        <v>0</v>
      </c>
      <c r="AA84">
        <v>0</v>
      </c>
      <c r="AB84">
        <v>1</v>
      </c>
      <c r="AC84">
        <v>0</v>
      </c>
      <c r="AD84">
        <v>0</v>
      </c>
      <c r="AE84">
        <v>0</v>
      </c>
      <c r="AF84">
        <v>0</v>
      </c>
      <c r="AG84">
        <v>0</v>
      </c>
      <c r="AH84">
        <v>0</v>
      </c>
      <c r="AI84">
        <v>0</v>
      </c>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t="s">
        <v>794</v>
      </c>
      <c r="PV84"/>
      <c r="PW84">
        <v>1000</v>
      </c>
      <c r="PX84">
        <v>1000</v>
      </c>
      <c r="PY84"/>
      <c r="PZ84"/>
      <c r="QA84"/>
      <c r="QB84"/>
      <c r="QC84"/>
      <c r="QD84" t="s">
        <v>805</v>
      </c>
      <c r="QE84"/>
      <c r="QF84"/>
      <c r="QG84" t="s">
        <v>794</v>
      </c>
      <c r="QH84" t="s">
        <v>2412</v>
      </c>
      <c r="QI84">
        <v>1</v>
      </c>
      <c r="QJ84">
        <v>0</v>
      </c>
      <c r="QK84">
        <v>0</v>
      </c>
      <c r="QL84">
        <v>1</v>
      </c>
      <c r="QM84">
        <v>0</v>
      </c>
      <c r="QN84">
        <v>0</v>
      </c>
      <c r="QO84">
        <v>0</v>
      </c>
      <c r="QP84">
        <v>1</v>
      </c>
      <c r="QQ84">
        <v>0</v>
      </c>
      <c r="QR84">
        <v>1</v>
      </c>
      <c r="QS84">
        <v>0</v>
      </c>
      <c r="QT84">
        <v>0</v>
      </c>
      <c r="QU84">
        <v>0</v>
      </c>
      <c r="QV84">
        <v>0</v>
      </c>
      <c r="QW84">
        <v>0</v>
      </c>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t="s">
        <v>2413</v>
      </c>
      <c r="AAW84">
        <v>431638220</v>
      </c>
      <c r="AAX84" s="315">
        <v>45072.349814814806</v>
      </c>
      <c r="AAY84"/>
      <c r="AAZ84"/>
      <c r="ABA84" t="s">
        <v>2081</v>
      </c>
      <c r="ABB84"/>
      <c r="ABC84" t="s">
        <v>2263</v>
      </c>
      <c r="ABD84"/>
      <c r="ABE84">
        <v>83</v>
      </c>
    </row>
    <row r="85" spans="1:733" x14ac:dyDescent="0.45">
      <c r="A85" s="261" t="s">
        <v>2414</v>
      </c>
      <c r="B85" s="262">
        <v>45071.514702881948</v>
      </c>
      <c r="C85" s="262">
        <v>45071.519305300928</v>
      </c>
      <c r="D85" s="262">
        <v>45071</v>
      </c>
      <c r="E85" s="261" t="s">
        <v>2314</v>
      </c>
      <c r="F85" s="315">
        <v>45071</v>
      </c>
      <c r="G85" t="s">
        <v>874</v>
      </c>
      <c r="H85" t="s">
        <v>875</v>
      </c>
      <c r="I85" t="s">
        <v>875</v>
      </c>
      <c r="J85" t="s">
        <v>875</v>
      </c>
      <c r="K85" t="s">
        <v>793</v>
      </c>
      <c r="L85" s="261" t="s">
        <v>816</v>
      </c>
      <c r="M85">
        <v>0</v>
      </c>
      <c r="N85">
        <v>0</v>
      </c>
      <c r="O85">
        <v>0</v>
      </c>
      <c r="P85">
        <v>0</v>
      </c>
      <c r="Q85">
        <v>0</v>
      </c>
      <c r="R85">
        <v>0</v>
      </c>
      <c r="S85">
        <v>0</v>
      </c>
      <c r="T85">
        <v>0</v>
      </c>
      <c r="U85">
        <v>0</v>
      </c>
      <c r="V85">
        <v>0</v>
      </c>
      <c r="W85">
        <v>0</v>
      </c>
      <c r="X85">
        <v>0</v>
      </c>
      <c r="Y85">
        <v>0</v>
      </c>
      <c r="Z85">
        <v>0</v>
      </c>
      <c r="AA85">
        <v>0</v>
      </c>
      <c r="AB85">
        <v>1</v>
      </c>
      <c r="AC85">
        <v>0</v>
      </c>
      <c r="AD85">
        <v>0</v>
      </c>
      <c r="AE85">
        <v>0</v>
      </c>
      <c r="AF85">
        <v>0</v>
      </c>
      <c r="AG85">
        <v>0</v>
      </c>
      <c r="AH85">
        <v>0</v>
      </c>
      <c r="AI85">
        <v>0</v>
      </c>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t="s">
        <v>794</v>
      </c>
      <c r="PV85"/>
      <c r="PW85">
        <v>1000</v>
      </c>
      <c r="PX85">
        <v>1000</v>
      </c>
      <c r="PY85"/>
      <c r="PZ85"/>
      <c r="QA85"/>
      <c r="QB85"/>
      <c r="QC85"/>
      <c r="QD85" t="s">
        <v>805</v>
      </c>
      <c r="QE85"/>
      <c r="QF85"/>
      <c r="QG85" t="s">
        <v>794</v>
      </c>
      <c r="QH85" t="s">
        <v>837</v>
      </c>
      <c r="QI85">
        <v>0</v>
      </c>
      <c r="QJ85">
        <v>0</v>
      </c>
      <c r="QK85">
        <v>0</v>
      </c>
      <c r="QL85">
        <v>0</v>
      </c>
      <c r="QM85">
        <v>0</v>
      </c>
      <c r="QN85">
        <v>0</v>
      </c>
      <c r="QO85">
        <v>0</v>
      </c>
      <c r="QP85">
        <v>0</v>
      </c>
      <c r="QQ85">
        <v>0</v>
      </c>
      <c r="QR85">
        <v>0</v>
      </c>
      <c r="QS85">
        <v>0</v>
      </c>
      <c r="QT85">
        <v>0</v>
      </c>
      <c r="QU85">
        <v>0</v>
      </c>
      <c r="QV85">
        <v>1</v>
      </c>
      <c r="QW85">
        <v>0</v>
      </c>
      <c r="QX85"/>
      <c r="QY85" t="s">
        <v>2415</v>
      </c>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t="s">
        <v>2416</v>
      </c>
      <c r="AAW85">
        <v>431638324</v>
      </c>
      <c r="AAX85" s="315">
        <v>45072.349953703699</v>
      </c>
      <c r="AAY85"/>
      <c r="AAZ85"/>
      <c r="ABA85" t="s">
        <v>2081</v>
      </c>
      <c r="ABB85"/>
      <c r="ABC85" t="s">
        <v>2263</v>
      </c>
      <c r="ABD85"/>
      <c r="ABE85">
        <v>84</v>
      </c>
    </row>
    <row r="86" spans="1:733" x14ac:dyDescent="0.45">
      <c r="A86" s="261" t="s">
        <v>2417</v>
      </c>
      <c r="B86" s="262">
        <v>45071.522764166657</v>
      </c>
      <c r="C86" s="262">
        <v>45071.524877303244</v>
      </c>
      <c r="D86" s="262">
        <v>45071</v>
      </c>
      <c r="E86" s="261" t="s">
        <v>2314</v>
      </c>
      <c r="F86" s="315">
        <v>45071</v>
      </c>
      <c r="G86" t="s">
        <v>874</v>
      </c>
      <c r="H86" t="s">
        <v>875</v>
      </c>
      <c r="I86" t="s">
        <v>875</v>
      </c>
      <c r="J86" t="s">
        <v>875</v>
      </c>
      <c r="K86" t="s">
        <v>831</v>
      </c>
      <c r="L86" s="261" t="s">
        <v>804</v>
      </c>
      <c r="M86">
        <v>0</v>
      </c>
      <c r="N86">
        <v>0</v>
      </c>
      <c r="O86">
        <v>0</v>
      </c>
      <c r="P86">
        <v>0</v>
      </c>
      <c r="Q86">
        <v>0</v>
      </c>
      <c r="R86">
        <v>0</v>
      </c>
      <c r="S86">
        <v>0</v>
      </c>
      <c r="T86">
        <v>0</v>
      </c>
      <c r="U86">
        <v>0</v>
      </c>
      <c r="V86">
        <v>1</v>
      </c>
      <c r="W86">
        <v>0</v>
      </c>
      <c r="X86">
        <v>0</v>
      </c>
      <c r="Y86">
        <v>0</v>
      </c>
      <c r="Z86">
        <v>0</v>
      </c>
      <c r="AA86">
        <v>0</v>
      </c>
      <c r="AB86">
        <v>0</v>
      </c>
      <c r="AC86">
        <v>0</v>
      </c>
      <c r="AD86">
        <v>0</v>
      </c>
      <c r="AE86">
        <v>0</v>
      </c>
      <c r="AF86">
        <v>0</v>
      </c>
      <c r="AG86">
        <v>0</v>
      </c>
      <c r="AH86">
        <v>0</v>
      </c>
      <c r="AI86">
        <v>0</v>
      </c>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t="s">
        <v>799</v>
      </c>
      <c r="LB86"/>
      <c r="LC86">
        <v>300</v>
      </c>
      <c r="LD86">
        <v>300</v>
      </c>
      <c r="LE86"/>
      <c r="LF86"/>
      <c r="LG86"/>
      <c r="LH86"/>
      <c r="LI86"/>
      <c r="LJ86" t="s">
        <v>805</v>
      </c>
      <c r="LK86"/>
      <c r="LL86"/>
      <c r="LM86" t="s">
        <v>794</v>
      </c>
      <c r="LN86" t="s">
        <v>1835</v>
      </c>
      <c r="LO86">
        <v>0</v>
      </c>
      <c r="LP86">
        <v>0</v>
      </c>
      <c r="LQ86">
        <v>0</v>
      </c>
      <c r="LR86">
        <v>0</v>
      </c>
      <c r="LS86">
        <v>0</v>
      </c>
      <c r="LT86">
        <v>0</v>
      </c>
      <c r="LU86">
        <v>0</v>
      </c>
      <c r="LV86">
        <v>0</v>
      </c>
      <c r="LW86">
        <v>1</v>
      </c>
      <c r="LX86">
        <v>0</v>
      </c>
      <c r="LY86">
        <v>0</v>
      </c>
      <c r="LZ86">
        <v>0</v>
      </c>
      <c r="MA86">
        <v>0</v>
      </c>
      <c r="MB86">
        <v>0</v>
      </c>
      <c r="MC86">
        <v>0</v>
      </c>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t="s">
        <v>2418</v>
      </c>
      <c r="AAW86">
        <v>431638421</v>
      </c>
      <c r="AAX86" s="315">
        <v>45072.350069444437</v>
      </c>
      <c r="AAY86"/>
      <c r="AAZ86"/>
      <c r="ABA86" t="s">
        <v>2081</v>
      </c>
      <c r="ABB86"/>
      <c r="ABC86" t="s">
        <v>2263</v>
      </c>
      <c r="ABD86"/>
      <c r="ABE86">
        <v>85</v>
      </c>
    </row>
    <row r="87" spans="1:733" x14ac:dyDescent="0.45">
      <c r="A87" s="261" t="s">
        <v>2419</v>
      </c>
      <c r="B87" s="262">
        <v>45071.524924953701</v>
      </c>
      <c r="C87" s="262">
        <v>45071.527392662043</v>
      </c>
      <c r="D87" s="262">
        <v>45071</v>
      </c>
      <c r="E87" s="261" t="s">
        <v>2314</v>
      </c>
      <c r="F87" s="315">
        <v>45071</v>
      </c>
      <c r="G87" t="s">
        <v>874</v>
      </c>
      <c r="H87" t="s">
        <v>875</v>
      </c>
      <c r="I87" t="s">
        <v>875</v>
      </c>
      <c r="J87" t="s">
        <v>875</v>
      </c>
      <c r="K87" t="s">
        <v>831</v>
      </c>
      <c r="L87" s="261" t="s">
        <v>804</v>
      </c>
      <c r="M87">
        <v>0</v>
      </c>
      <c r="N87">
        <v>0</v>
      </c>
      <c r="O87">
        <v>0</v>
      </c>
      <c r="P87">
        <v>0</v>
      </c>
      <c r="Q87">
        <v>0</v>
      </c>
      <c r="R87">
        <v>0</v>
      </c>
      <c r="S87">
        <v>0</v>
      </c>
      <c r="T87">
        <v>0</v>
      </c>
      <c r="U87">
        <v>0</v>
      </c>
      <c r="V87">
        <v>1</v>
      </c>
      <c r="W87">
        <v>0</v>
      </c>
      <c r="X87">
        <v>0</v>
      </c>
      <c r="Y87">
        <v>0</v>
      </c>
      <c r="Z87">
        <v>0</v>
      </c>
      <c r="AA87">
        <v>0</v>
      </c>
      <c r="AB87">
        <v>0</v>
      </c>
      <c r="AC87">
        <v>0</v>
      </c>
      <c r="AD87">
        <v>0</v>
      </c>
      <c r="AE87">
        <v>0</v>
      </c>
      <c r="AF87">
        <v>0</v>
      </c>
      <c r="AG87">
        <v>0</v>
      </c>
      <c r="AH87">
        <v>0</v>
      </c>
      <c r="AI87">
        <v>0</v>
      </c>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t="s">
        <v>799</v>
      </c>
      <c r="LB87"/>
      <c r="LC87">
        <v>300</v>
      </c>
      <c r="LD87">
        <v>300</v>
      </c>
      <c r="LE87"/>
      <c r="LF87"/>
      <c r="LG87"/>
      <c r="LH87"/>
      <c r="LI87"/>
      <c r="LJ87" t="s">
        <v>805</v>
      </c>
      <c r="LK87"/>
      <c r="LL87"/>
      <c r="LM87" t="s">
        <v>797</v>
      </c>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t="s">
        <v>2420</v>
      </c>
      <c r="AAW87">
        <v>431638524</v>
      </c>
      <c r="AAX87" s="315">
        <v>45072.35019675926</v>
      </c>
      <c r="AAY87"/>
      <c r="AAZ87"/>
      <c r="ABA87" t="s">
        <v>2081</v>
      </c>
      <c r="ABB87"/>
      <c r="ABC87" t="s">
        <v>2263</v>
      </c>
      <c r="ABD87"/>
      <c r="ABE87">
        <v>86</v>
      </c>
    </row>
    <row r="88" spans="1:733" x14ac:dyDescent="0.45">
      <c r="A88" s="261" t="s">
        <v>2421</v>
      </c>
      <c r="B88" s="262">
        <v>45071.385318831017</v>
      </c>
      <c r="C88" s="262">
        <v>45071.393307118051</v>
      </c>
      <c r="D88" s="262">
        <v>45071</v>
      </c>
      <c r="E88" s="261" t="s">
        <v>2151</v>
      </c>
      <c r="F88" s="315">
        <v>45071</v>
      </c>
      <c r="G88" t="s">
        <v>880</v>
      </c>
      <c r="H88" t="s">
        <v>880</v>
      </c>
      <c r="I88" t="s">
        <v>1992</v>
      </c>
      <c r="J88" t="s">
        <v>880</v>
      </c>
      <c r="K88" t="s">
        <v>793</v>
      </c>
      <c r="L88" s="261" t="s">
        <v>2422</v>
      </c>
      <c r="M88">
        <v>0</v>
      </c>
      <c r="N88">
        <v>0</v>
      </c>
      <c r="O88">
        <v>0</v>
      </c>
      <c r="P88">
        <v>0</v>
      </c>
      <c r="Q88">
        <v>0</v>
      </c>
      <c r="R88">
        <v>0</v>
      </c>
      <c r="S88">
        <v>0</v>
      </c>
      <c r="T88">
        <v>0</v>
      </c>
      <c r="U88">
        <v>0</v>
      </c>
      <c r="V88">
        <v>0</v>
      </c>
      <c r="W88">
        <v>1</v>
      </c>
      <c r="X88">
        <v>1</v>
      </c>
      <c r="Y88">
        <v>0</v>
      </c>
      <c r="Z88">
        <v>0</v>
      </c>
      <c r="AA88">
        <v>1</v>
      </c>
      <c r="AB88">
        <v>0</v>
      </c>
      <c r="AC88">
        <v>1</v>
      </c>
      <c r="AD88">
        <v>1</v>
      </c>
      <c r="AE88">
        <v>0</v>
      </c>
      <c r="AF88">
        <v>0</v>
      </c>
      <c r="AG88">
        <v>0</v>
      </c>
      <c r="AH88">
        <v>0</v>
      </c>
      <c r="AI88">
        <v>0</v>
      </c>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t="s">
        <v>799</v>
      </c>
      <c r="MG88"/>
      <c r="MH88">
        <v>250</v>
      </c>
      <c r="MI88">
        <v>250</v>
      </c>
      <c r="MJ88"/>
      <c r="MK88">
        <v>300</v>
      </c>
      <c r="ML88">
        <v>-16.666666666666661</v>
      </c>
      <c r="MM88">
        <v>-50</v>
      </c>
      <c r="MN88" t="s">
        <v>2423</v>
      </c>
      <c r="MO88" t="s">
        <v>806</v>
      </c>
      <c r="MP88"/>
      <c r="MQ88"/>
      <c r="MR88" t="s">
        <v>794</v>
      </c>
      <c r="MS88" t="s">
        <v>842</v>
      </c>
      <c r="MT88">
        <v>0</v>
      </c>
      <c r="MU88">
        <v>0</v>
      </c>
      <c r="MV88">
        <v>0</v>
      </c>
      <c r="MW88">
        <v>0</v>
      </c>
      <c r="MX88">
        <v>0</v>
      </c>
      <c r="MY88">
        <v>0</v>
      </c>
      <c r="MZ88">
        <v>0</v>
      </c>
      <c r="NA88">
        <v>0</v>
      </c>
      <c r="NB88">
        <v>0</v>
      </c>
      <c r="NC88">
        <v>0</v>
      </c>
      <c r="ND88">
        <v>0</v>
      </c>
      <c r="NE88">
        <v>0</v>
      </c>
      <c r="NF88">
        <v>1</v>
      </c>
      <c r="NG88">
        <v>0</v>
      </c>
      <c r="NH88">
        <v>0</v>
      </c>
      <c r="NI88"/>
      <c r="NJ88"/>
      <c r="NK88" t="s">
        <v>799</v>
      </c>
      <c r="NL88"/>
      <c r="NM88">
        <v>250</v>
      </c>
      <c r="NN88">
        <v>250</v>
      </c>
      <c r="NO88"/>
      <c r="NP88">
        <v>400</v>
      </c>
      <c r="NQ88">
        <v>-37.5</v>
      </c>
      <c r="NR88">
        <v>-150</v>
      </c>
      <c r="NS88" t="s">
        <v>2423</v>
      </c>
      <c r="NT88" t="s">
        <v>806</v>
      </c>
      <c r="NU88"/>
      <c r="NV88"/>
      <c r="NW88" t="s">
        <v>794</v>
      </c>
      <c r="NX88" t="s">
        <v>798</v>
      </c>
      <c r="NY88">
        <v>0</v>
      </c>
      <c r="NZ88">
        <v>1</v>
      </c>
      <c r="OA88">
        <v>0</v>
      </c>
      <c r="OB88">
        <v>0</v>
      </c>
      <c r="OC88">
        <v>0</v>
      </c>
      <c r="OD88">
        <v>0</v>
      </c>
      <c r="OE88">
        <v>0</v>
      </c>
      <c r="OF88">
        <v>0</v>
      </c>
      <c r="OG88">
        <v>0</v>
      </c>
      <c r="OH88">
        <v>0</v>
      </c>
      <c r="OI88">
        <v>0</v>
      </c>
      <c r="OJ88">
        <v>0</v>
      </c>
      <c r="OK88">
        <v>0</v>
      </c>
      <c r="OL88">
        <v>0</v>
      </c>
      <c r="OM88">
        <v>0</v>
      </c>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t="s">
        <v>794</v>
      </c>
      <c r="RA88"/>
      <c r="RB88">
        <v>1100</v>
      </c>
      <c r="RC88">
        <v>1100</v>
      </c>
      <c r="RD88"/>
      <c r="RE88">
        <v>1100</v>
      </c>
      <c r="RF88">
        <v>0</v>
      </c>
      <c r="RG88">
        <v>0</v>
      </c>
      <c r="RH88"/>
      <c r="RI88" t="s">
        <v>801</v>
      </c>
      <c r="RJ88"/>
      <c r="RK88" t="s">
        <v>830</v>
      </c>
      <c r="RL88" t="s">
        <v>794</v>
      </c>
      <c r="RM88" t="s">
        <v>842</v>
      </c>
      <c r="RN88">
        <v>0</v>
      </c>
      <c r="RO88">
        <v>0</v>
      </c>
      <c r="RP88">
        <v>0</v>
      </c>
      <c r="RQ88">
        <v>0</v>
      </c>
      <c r="RR88">
        <v>0</v>
      </c>
      <c r="RS88">
        <v>0</v>
      </c>
      <c r="RT88">
        <v>0</v>
      </c>
      <c r="RU88">
        <v>0</v>
      </c>
      <c r="RV88">
        <v>0</v>
      </c>
      <c r="RW88">
        <v>0</v>
      </c>
      <c r="RX88">
        <v>0</v>
      </c>
      <c r="RY88">
        <v>0</v>
      </c>
      <c r="RZ88">
        <v>1</v>
      </c>
      <c r="SA88">
        <v>0</v>
      </c>
      <c r="SB88">
        <v>0</v>
      </c>
      <c r="SC88"/>
      <c r="SD88"/>
      <c r="SE88"/>
      <c r="SF88"/>
      <c r="SG88"/>
      <c r="SH88"/>
      <c r="SI88"/>
      <c r="SJ88"/>
      <c r="SK88"/>
      <c r="SL88"/>
      <c r="SM88"/>
      <c r="SN88"/>
      <c r="SO88"/>
      <c r="SP88"/>
      <c r="SQ88"/>
      <c r="SR88"/>
      <c r="SS88"/>
      <c r="ST88"/>
      <c r="SU88"/>
      <c r="SV88"/>
      <c r="SW88"/>
      <c r="SX88"/>
      <c r="SY88"/>
      <c r="SZ88"/>
      <c r="TA88"/>
      <c r="TB88"/>
      <c r="TC88"/>
      <c r="TD88"/>
      <c r="TE88"/>
      <c r="TF88"/>
      <c r="TG88"/>
      <c r="TH88"/>
      <c r="TI88"/>
      <c r="TJ88" t="s">
        <v>799</v>
      </c>
      <c r="TK88"/>
      <c r="TL88">
        <v>50</v>
      </c>
      <c r="TM88">
        <v>50</v>
      </c>
      <c r="TN88"/>
      <c r="TO88">
        <v>100</v>
      </c>
      <c r="TP88">
        <v>-50</v>
      </c>
      <c r="TQ88">
        <v>-50</v>
      </c>
      <c r="TR88" t="s">
        <v>2423</v>
      </c>
      <c r="TS88" t="s">
        <v>801</v>
      </c>
      <c r="TT88"/>
      <c r="TU88" t="s">
        <v>830</v>
      </c>
      <c r="TV88" t="s">
        <v>794</v>
      </c>
      <c r="TW88" t="s">
        <v>842</v>
      </c>
      <c r="TX88">
        <v>0</v>
      </c>
      <c r="TY88">
        <v>0</v>
      </c>
      <c r="TZ88">
        <v>0</v>
      </c>
      <c r="UA88">
        <v>0</v>
      </c>
      <c r="UB88">
        <v>0</v>
      </c>
      <c r="UC88">
        <v>0</v>
      </c>
      <c r="UD88">
        <v>0</v>
      </c>
      <c r="UE88">
        <v>0</v>
      </c>
      <c r="UF88">
        <v>0</v>
      </c>
      <c r="UG88">
        <v>0</v>
      </c>
      <c r="UH88">
        <v>0</v>
      </c>
      <c r="UI88">
        <v>0</v>
      </c>
      <c r="UJ88">
        <v>1</v>
      </c>
      <c r="UK88">
        <v>0</v>
      </c>
      <c r="UL88">
        <v>0</v>
      </c>
      <c r="UM88"/>
      <c r="UN88"/>
      <c r="UO88" t="s">
        <v>794</v>
      </c>
      <c r="UP88"/>
      <c r="UQ88">
        <v>150</v>
      </c>
      <c r="UR88">
        <v>150</v>
      </c>
      <c r="US88"/>
      <c r="UT88">
        <v>250</v>
      </c>
      <c r="UU88">
        <v>-40</v>
      </c>
      <c r="UV88">
        <v>-100</v>
      </c>
      <c r="UW88" t="s">
        <v>2423</v>
      </c>
      <c r="UX88" t="s">
        <v>801</v>
      </c>
      <c r="UY88"/>
      <c r="UZ88" t="s">
        <v>830</v>
      </c>
      <c r="VA88" t="s">
        <v>794</v>
      </c>
      <c r="VB88" t="s">
        <v>842</v>
      </c>
      <c r="VC88">
        <v>0</v>
      </c>
      <c r="VD88">
        <v>0</v>
      </c>
      <c r="VE88">
        <v>0</v>
      </c>
      <c r="VF88">
        <v>0</v>
      </c>
      <c r="VG88">
        <v>0</v>
      </c>
      <c r="VH88">
        <v>0</v>
      </c>
      <c r="VI88">
        <v>0</v>
      </c>
      <c r="VJ88">
        <v>0</v>
      </c>
      <c r="VK88">
        <v>0</v>
      </c>
      <c r="VL88">
        <v>0</v>
      </c>
      <c r="VM88">
        <v>0</v>
      </c>
      <c r="VN88">
        <v>0</v>
      </c>
      <c r="VO88">
        <v>1</v>
      </c>
      <c r="VP88">
        <v>0</v>
      </c>
      <c r="VQ88">
        <v>0</v>
      </c>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t="s">
        <v>2424</v>
      </c>
      <c r="AAW88">
        <v>431813492</v>
      </c>
      <c r="AAX88" s="315">
        <v>45072.573750000003</v>
      </c>
      <c r="AAY88"/>
      <c r="AAZ88"/>
      <c r="ABA88" t="s">
        <v>2081</v>
      </c>
      <c r="ABB88"/>
      <c r="ABC88" t="s">
        <v>2263</v>
      </c>
      <c r="ABD88"/>
      <c r="ABE88">
        <v>88</v>
      </c>
    </row>
    <row r="89" spans="1:733" x14ac:dyDescent="0.45">
      <c r="A89" s="261" t="s">
        <v>2425</v>
      </c>
      <c r="B89" s="262">
        <v>45071.444614641201</v>
      </c>
      <c r="C89" s="262">
        <v>45071.457374375001</v>
      </c>
      <c r="D89" s="262">
        <v>45071</v>
      </c>
      <c r="E89" s="261" t="s">
        <v>2151</v>
      </c>
      <c r="F89" s="315">
        <v>45071</v>
      </c>
      <c r="G89" t="s">
        <v>880</v>
      </c>
      <c r="H89" t="s">
        <v>880</v>
      </c>
      <c r="I89" t="s">
        <v>1992</v>
      </c>
      <c r="J89" t="s">
        <v>880</v>
      </c>
      <c r="K89" t="s">
        <v>793</v>
      </c>
      <c r="L89" s="261" t="s">
        <v>2426</v>
      </c>
      <c r="M89">
        <v>0</v>
      </c>
      <c r="N89">
        <v>0</v>
      </c>
      <c r="O89">
        <v>0</v>
      </c>
      <c r="P89">
        <v>0</v>
      </c>
      <c r="Q89">
        <v>0</v>
      </c>
      <c r="R89">
        <v>0</v>
      </c>
      <c r="S89">
        <v>0</v>
      </c>
      <c r="T89">
        <v>0</v>
      </c>
      <c r="U89">
        <v>0</v>
      </c>
      <c r="V89">
        <v>1</v>
      </c>
      <c r="W89">
        <v>1</v>
      </c>
      <c r="X89">
        <v>1</v>
      </c>
      <c r="Y89">
        <v>1</v>
      </c>
      <c r="Z89">
        <v>0</v>
      </c>
      <c r="AA89">
        <v>0</v>
      </c>
      <c r="AB89">
        <v>0</v>
      </c>
      <c r="AC89">
        <v>0</v>
      </c>
      <c r="AD89">
        <v>0</v>
      </c>
      <c r="AE89">
        <v>0</v>
      </c>
      <c r="AF89">
        <v>0</v>
      </c>
      <c r="AG89">
        <v>0</v>
      </c>
      <c r="AH89">
        <v>0</v>
      </c>
      <c r="AI89">
        <v>0</v>
      </c>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t="s">
        <v>799</v>
      </c>
      <c r="LB89"/>
      <c r="LC89">
        <v>250</v>
      </c>
      <c r="LD89">
        <v>250</v>
      </c>
      <c r="LE89"/>
      <c r="LF89">
        <v>175</v>
      </c>
      <c r="LG89">
        <v>42.857142857142847</v>
      </c>
      <c r="LH89">
        <v>75</v>
      </c>
      <c r="LI89" t="s">
        <v>2427</v>
      </c>
      <c r="LJ89" t="s">
        <v>795</v>
      </c>
      <c r="LK89" t="s">
        <v>1858</v>
      </c>
      <c r="LL89"/>
      <c r="LM89" t="s">
        <v>794</v>
      </c>
      <c r="LN89" t="s">
        <v>841</v>
      </c>
      <c r="LO89">
        <v>0</v>
      </c>
      <c r="LP89">
        <v>0</v>
      </c>
      <c r="LQ89">
        <v>0</v>
      </c>
      <c r="LR89">
        <v>0</v>
      </c>
      <c r="LS89">
        <v>0</v>
      </c>
      <c r="LT89">
        <v>0</v>
      </c>
      <c r="LU89">
        <v>0</v>
      </c>
      <c r="LV89">
        <v>1</v>
      </c>
      <c r="LW89">
        <v>0</v>
      </c>
      <c r="LX89">
        <v>0</v>
      </c>
      <c r="LY89">
        <v>0</v>
      </c>
      <c r="LZ89">
        <v>0</v>
      </c>
      <c r="MA89">
        <v>0</v>
      </c>
      <c r="MB89">
        <v>0</v>
      </c>
      <c r="MC89">
        <v>0</v>
      </c>
      <c r="MD89"/>
      <c r="ME89"/>
      <c r="MF89" t="s">
        <v>824</v>
      </c>
      <c r="MG89">
        <v>500</v>
      </c>
      <c r="MH89">
        <v>250</v>
      </c>
      <c r="MI89">
        <v>250</v>
      </c>
      <c r="MJ89"/>
      <c r="MK89">
        <v>300</v>
      </c>
      <c r="ML89">
        <v>-16.666666666666661</v>
      </c>
      <c r="MM89">
        <v>-50</v>
      </c>
      <c r="MN89" t="s">
        <v>2423</v>
      </c>
      <c r="MO89" t="s">
        <v>805</v>
      </c>
      <c r="MP89"/>
      <c r="MQ89"/>
      <c r="MR89" t="s">
        <v>794</v>
      </c>
      <c r="MS89" t="s">
        <v>842</v>
      </c>
      <c r="MT89">
        <v>0</v>
      </c>
      <c r="MU89">
        <v>0</v>
      </c>
      <c r="MV89">
        <v>0</v>
      </c>
      <c r="MW89">
        <v>0</v>
      </c>
      <c r="MX89">
        <v>0</v>
      </c>
      <c r="MY89">
        <v>0</v>
      </c>
      <c r="MZ89">
        <v>0</v>
      </c>
      <c r="NA89">
        <v>0</v>
      </c>
      <c r="NB89">
        <v>0</v>
      </c>
      <c r="NC89">
        <v>0</v>
      </c>
      <c r="ND89">
        <v>0</v>
      </c>
      <c r="NE89">
        <v>0</v>
      </c>
      <c r="NF89">
        <v>1</v>
      </c>
      <c r="NG89">
        <v>0</v>
      </c>
      <c r="NH89">
        <v>0</v>
      </c>
      <c r="NI89"/>
      <c r="NJ89"/>
      <c r="NK89" t="s">
        <v>799</v>
      </c>
      <c r="NL89"/>
      <c r="NM89">
        <v>250</v>
      </c>
      <c r="NN89">
        <v>250</v>
      </c>
      <c r="NO89"/>
      <c r="NP89">
        <v>400</v>
      </c>
      <c r="NQ89">
        <v>-37.5</v>
      </c>
      <c r="NR89">
        <v>-150</v>
      </c>
      <c r="NS89" t="s">
        <v>2423</v>
      </c>
      <c r="NT89" t="s">
        <v>806</v>
      </c>
      <c r="NU89"/>
      <c r="NV89"/>
      <c r="NW89" t="s">
        <v>794</v>
      </c>
      <c r="NX89" t="s">
        <v>842</v>
      </c>
      <c r="NY89">
        <v>0</v>
      </c>
      <c r="NZ89">
        <v>0</v>
      </c>
      <c r="OA89">
        <v>0</v>
      </c>
      <c r="OB89">
        <v>0</v>
      </c>
      <c r="OC89">
        <v>0</v>
      </c>
      <c r="OD89">
        <v>0</v>
      </c>
      <c r="OE89">
        <v>0</v>
      </c>
      <c r="OF89">
        <v>0</v>
      </c>
      <c r="OG89">
        <v>0</v>
      </c>
      <c r="OH89">
        <v>0</v>
      </c>
      <c r="OI89">
        <v>0</v>
      </c>
      <c r="OJ89">
        <v>0</v>
      </c>
      <c r="OK89">
        <v>1</v>
      </c>
      <c r="OL89">
        <v>0</v>
      </c>
      <c r="OM89">
        <v>0</v>
      </c>
      <c r="ON89"/>
      <c r="OO89"/>
      <c r="OP89" t="s">
        <v>799</v>
      </c>
      <c r="OQ89"/>
      <c r="OR89">
        <v>250</v>
      </c>
      <c r="OS89">
        <v>250</v>
      </c>
      <c r="OT89"/>
      <c r="OU89">
        <v>250</v>
      </c>
      <c r="OV89">
        <v>0</v>
      </c>
      <c r="OW89">
        <v>0</v>
      </c>
      <c r="OX89"/>
      <c r="OY89" t="s">
        <v>806</v>
      </c>
      <c r="OZ89"/>
      <c r="PA89"/>
      <c r="PB89" t="s">
        <v>794</v>
      </c>
      <c r="PC89" t="s">
        <v>836</v>
      </c>
      <c r="PD89">
        <v>0</v>
      </c>
      <c r="PE89">
        <v>0</v>
      </c>
      <c r="PF89">
        <v>0</v>
      </c>
      <c r="PG89">
        <v>0</v>
      </c>
      <c r="PH89">
        <v>0</v>
      </c>
      <c r="PI89">
        <v>0</v>
      </c>
      <c r="PJ89">
        <v>0</v>
      </c>
      <c r="PK89">
        <v>0</v>
      </c>
      <c r="PL89">
        <v>0</v>
      </c>
      <c r="PM89">
        <v>1</v>
      </c>
      <c r="PN89">
        <v>0</v>
      </c>
      <c r="PO89">
        <v>0</v>
      </c>
      <c r="PP89">
        <v>0</v>
      </c>
      <c r="PQ89">
        <v>0</v>
      </c>
      <c r="PR89">
        <v>0</v>
      </c>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t="s">
        <v>2428</v>
      </c>
      <c r="AAW89">
        <v>431813503</v>
      </c>
      <c r="AAX89" s="315">
        <v>45072.573761574073</v>
      </c>
      <c r="AAY89"/>
      <c r="AAZ89"/>
      <c r="ABA89" t="s">
        <v>2081</v>
      </c>
      <c r="ABB89"/>
      <c r="ABC89" t="s">
        <v>2263</v>
      </c>
      <c r="ABD89"/>
      <c r="ABE89">
        <v>89</v>
      </c>
    </row>
    <row r="90" spans="1:733" x14ac:dyDescent="0.45">
      <c r="A90" s="261" t="s">
        <v>2429</v>
      </c>
      <c r="B90" s="262">
        <v>45071.458864062501</v>
      </c>
      <c r="C90" s="262">
        <v>45071.464047407411</v>
      </c>
      <c r="D90" s="262">
        <v>45071</v>
      </c>
      <c r="E90" s="261" t="s">
        <v>2151</v>
      </c>
      <c r="F90" s="315">
        <v>45071</v>
      </c>
      <c r="G90" t="s">
        <v>880</v>
      </c>
      <c r="H90" t="s">
        <v>880</v>
      </c>
      <c r="I90" t="s">
        <v>1992</v>
      </c>
      <c r="J90" t="s">
        <v>880</v>
      </c>
      <c r="K90" t="s">
        <v>793</v>
      </c>
      <c r="L90" s="261" t="s">
        <v>2430</v>
      </c>
      <c r="M90">
        <v>0</v>
      </c>
      <c r="N90">
        <v>0</v>
      </c>
      <c r="O90">
        <v>0</v>
      </c>
      <c r="P90">
        <v>0</v>
      </c>
      <c r="Q90">
        <v>0</v>
      </c>
      <c r="R90">
        <v>0</v>
      </c>
      <c r="S90">
        <v>0</v>
      </c>
      <c r="T90">
        <v>0</v>
      </c>
      <c r="U90">
        <v>0</v>
      </c>
      <c r="V90">
        <v>0</v>
      </c>
      <c r="W90">
        <v>0</v>
      </c>
      <c r="X90">
        <v>0</v>
      </c>
      <c r="Y90">
        <v>0</v>
      </c>
      <c r="Z90">
        <v>0</v>
      </c>
      <c r="AA90">
        <v>1</v>
      </c>
      <c r="AB90">
        <v>0</v>
      </c>
      <c r="AC90">
        <v>1</v>
      </c>
      <c r="AD90">
        <v>1</v>
      </c>
      <c r="AE90">
        <v>0</v>
      </c>
      <c r="AF90">
        <v>0</v>
      </c>
      <c r="AG90">
        <v>0</v>
      </c>
      <c r="AH90">
        <v>0</v>
      </c>
      <c r="AI90">
        <v>0</v>
      </c>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t="s">
        <v>794</v>
      </c>
      <c r="RA90"/>
      <c r="RB90">
        <v>1100</v>
      </c>
      <c r="RC90">
        <v>1100</v>
      </c>
      <c r="RD90"/>
      <c r="RE90">
        <v>1100</v>
      </c>
      <c r="RF90">
        <v>0</v>
      </c>
      <c r="RG90">
        <v>0</v>
      </c>
      <c r="RH90"/>
      <c r="RI90" t="s">
        <v>801</v>
      </c>
      <c r="RJ90"/>
      <c r="RK90" t="s">
        <v>830</v>
      </c>
      <c r="RL90" t="s">
        <v>794</v>
      </c>
      <c r="RM90" t="s">
        <v>842</v>
      </c>
      <c r="RN90">
        <v>0</v>
      </c>
      <c r="RO90">
        <v>0</v>
      </c>
      <c r="RP90">
        <v>0</v>
      </c>
      <c r="RQ90">
        <v>0</v>
      </c>
      <c r="RR90">
        <v>0</v>
      </c>
      <c r="RS90">
        <v>0</v>
      </c>
      <c r="RT90">
        <v>0</v>
      </c>
      <c r="RU90">
        <v>0</v>
      </c>
      <c r="RV90">
        <v>0</v>
      </c>
      <c r="RW90">
        <v>0</v>
      </c>
      <c r="RX90">
        <v>0</v>
      </c>
      <c r="RY90">
        <v>0</v>
      </c>
      <c r="RZ90">
        <v>1</v>
      </c>
      <c r="SA90">
        <v>0</v>
      </c>
      <c r="SB90">
        <v>0</v>
      </c>
      <c r="SC90"/>
      <c r="SD90"/>
      <c r="SE90"/>
      <c r="SF90"/>
      <c r="SG90"/>
      <c r="SH90"/>
      <c r="SI90"/>
      <c r="SJ90"/>
      <c r="SK90"/>
      <c r="SL90"/>
      <c r="SM90"/>
      <c r="SN90"/>
      <c r="SO90"/>
      <c r="SP90"/>
      <c r="SQ90"/>
      <c r="SR90"/>
      <c r="SS90"/>
      <c r="ST90"/>
      <c r="SU90"/>
      <c r="SV90"/>
      <c r="SW90"/>
      <c r="SX90"/>
      <c r="SY90"/>
      <c r="SZ90"/>
      <c r="TA90"/>
      <c r="TB90"/>
      <c r="TC90"/>
      <c r="TD90"/>
      <c r="TE90"/>
      <c r="TF90"/>
      <c r="TG90"/>
      <c r="TH90"/>
      <c r="TI90"/>
      <c r="TJ90" t="s">
        <v>799</v>
      </c>
      <c r="TK90"/>
      <c r="TL90">
        <v>100</v>
      </c>
      <c r="TM90">
        <v>100</v>
      </c>
      <c r="TN90"/>
      <c r="TO90">
        <v>100</v>
      </c>
      <c r="TP90">
        <v>0</v>
      </c>
      <c r="TQ90">
        <v>0</v>
      </c>
      <c r="TR90"/>
      <c r="TS90" t="s">
        <v>801</v>
      </c>
      <c r="TT90"/>
      <c r="TU90" t="s">
        <v>830</v>
      </c>
      <c r="TV90" t="s">
        <v>794</v>
      </c>
      <c r="TW90" t="s">
        <v>842</v>
      </c>
      <c r="TX90">
        <v>0</v>
      </c>
      <c r="TY90">
        <v>0</v>
      </c>
      <c r="TZ90">
        <v>0</v>
      </c>
      <c r="UA90">
        <v>0</v>
      </c>
      <c r="UB90">
        <v>0</v>
      </c>
      <c r="UC90">
        <v>0</v>
      </c>
      <c r="UD90">
        <v>0</v>
      </c>
      <c r="UE90">
        <v>0</v>
      </c>
      <c r="UF90">
        <v>0</v>
      </c>
      <c r="UG90">
        <v>0</v>
      </c>
      <c r="UH90">
        <v>0</v>
      </c>
      <c r="UI90">
        <v>0</v>
      </c>
      <c r="UJ90">
        <v>1</v>
      </c>
      <c r="UK90">
        <v>0</v>
      </c>
      <c r="UL90">
        <v>0</v>
      </c>
      <c r="UM90"/>
      <c r="UN90"/>
      <c r="UO90" t="s">
        <v>794</v>
      </c>
      <c r="UP90"/>
      <c r="UQ90">
        <v>200</v>
      </c>
      <c r="UR90">
        <v>200</v>
      </c>
      <c r="US90"/>
      <c r="UT90">
        <v>250</v>
      </c>
      <c r="UU90">
        <v>-20</v>
      </c>
      <c r="UV90">
        <v>-50</v>
      </c>
      <c r="UW90" t="s">
        <v>2423</v>
      </c>
      <c r="UX90" t="s">
        <v>801</v>
      </c>
      <c r="UY90"/>
      <c r="UZ90" t="s">
        <v>830</v>
      </c>
      <c r="VA90" t="s">
        <v>794</v>
      </c>
      <c r="VB90" t="s">
        <v>842</v>
      </c>
      <c r="VC90">
        <v>0</v>
      </c>
      <c r="VD90">
        <v>0</v>
      </c>
      <c r="VE90">
        <v>0</v>
      </c>
      <c r="VF90">
        <v>0</v>
      </c>
      <c r="VG90">
        <v>0</v>
      </c>
      <c r="VH90">
        <v>0</v>
      </c>
      <c r="VI90">
        <v>0</v>
      </c>
      <c r="VJ90">
        <v>0</v>
      </c>
      <c r="VK90">
        <v>0</v>
      </c>
      <c r="VL90">
        <v>0</v>
      </c>
      <c r="VM90">
        <v>0</v>
      </c>
      <c r="VN90">
        <v>0</v>
      </c>
      <c r="VO90">
        <v>1</v>
      </c>
      <c r="VP90">
        <v>0</v>
      </c>
      <c r="VQ90">
        <v>0</v>
      </c>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t="s">
        <v>2431</v>
      </c>
      <c r="AAW90">
        <v>431813521</v>
      </c>
      <c r="AAX90" s="315">
        <v>45072.573784722219</v>
      </c>
      <c r="AAY90"/>
      <c r="AAZ90"/>
      <c r="ABA90" t="s">
        <v>2081</v>
      </c>
      <c r="ABB90"/>
      <c r="ABC90" t="s">
        <v>2263</v>
      </c>
      <c r="ABD90"/>
      <c r="ABE90">
        <v>90</v>
      </c>
    </row>
    <row r="91" spans="1:733" x14ac:dyDescent="0.45">
      <c r="A91" s="261" t="s">
        <v>2432</v>
      </c>
      <c r="B91" s="262">
        <v>45071.467213333337</v>
      </c>
      <c r="C91" s="262">
        <v>45071.469803333333</v>
      </c>
      <c r="D91" s="262">
        <v>45071</v>
      </c>
      <c r="E91" s="261" t="s">
        <v>2151</v>
      </c>
      <c r="F91" s="315">
        <v>45071</v>
      </c>
      <c r="G91" t="s">
        <v>880</v>
      </c>
      <c r="H91" t="s">
        <v>880</v>
      </c>
      <c r="I91" t="s">
        <v>1992</v>
      </c>
      <c r="J91" t="s">
        <v>880</v>
      </c>
      <c r="K91" t="s">
        <v>793</v>
      </c>
      <c r="L91" s="261" t="s">
        <v>804</v>
      </c>
      <c r="M91">
        <v>0</v>
      </c>
      <c r="N91">
        <v>0</v>
      </c>
      <c r="O91">
        <v>0</v>
      </c>
      <c r="P91">
        <v>0</v>
      </c>
      <c r="Q91">
        <v>0</v>
      </c>
      <c r="R91">
        <v>0</v>
      </c>
      <c r="S91">
        <v>0</v>
      </c>
      <c r="T91">
        <v>0</v>
      </c>
      <c r="U91">
        <v>0</v>
      </c>
      <c r="V91">
        <v>1</v>
      </c>
      <c r="W91">
        <v>0</v>
      </c>
      <c r="X91">
        <v>0</v>
      </c>
      <c r="Y91">
        <v>0</v>
      </c>
      <c r="Z91">
        <v>0</v>
      </c>
      <c r="AA91">
        <v>0</v>
      </c>
      <c r="AB91">
        <v>0</v>
      </c>
      <c r="AC91">
        <v>0</v>
      </c>
      <c r="AD91">
        <v>0</v>
      </c>
      <c r="AE91">
        <v>0</v>
      </c>
      <c r="AF91">
        <v>0</v>
      </c>
      <c r="AG91">
        <v>0</v>
      </c>
      <c r="AH91">
        <v>0</v>
      </c>
      <c r="AI91">
        <v>0</v>
      </c>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t="s">
        <v>799</v>
      </c>
      <c r="LB91"/>
      <c r="LC91">
        <v>250</v>
      </c>
      <c r="LD91">
        <v>250</v>
      </c>
      <c r="LE91"/>
      <c r="LF91">
        <v>175</v>
      </c>
      <c r="LG91">
        <v>42.857142857142847</v>
      </c>
      <c r="LH91">
        <v>75</v>
      </c>
      <c r="LI91" t="s">
        <v>2427</v>
      </c>
      <c r="LJ91" t="s">
        <v>795</v>
      </c>
      <c r="LK91" t="s">
        <v>1858</v>
      </c>
      <c r="LL91"/>
      <c r="LM91" t="s">
        <v>794</v>
      </c>
      <c r="LN91" t="s">
        <v>842</v>
      </c>
      <c r="LO91">
        <v>0</v>
      </c>
      <c r="LP91">
        <v>0</v>
      </c>
      <c r="LQ91">
        <v>0</v>
      </c>
      <c r="LR91">
        <v>0</v>
      </c>
      <c r="LS91">
        <v>0</v>
      </c>
      <c r="LT91">
        <v>0</v>
      </c>
      <c r="LU91">
        <v>0</v>
      </c>
      <c r="LV91">
        <v>0</v>
      </c>
      <c r="LW91">
        <v>0</v>
      </c>
      <c r="LX91">
        <v>0</v>
      </c>
      <c r="LY91">
        <v>0</v>
      </c>
      <c r="LZ91">
        <v>0</v>
      </c>
      <c r="MA91">
        <v>1</v>
      </c>
      <c r="MB91">
        <v>0</v>
      </c>
      <c r="MC91">
        <v>0</v>
      </c>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t="s">
        <v>2100</v>
      </c>
      <c r="AAW91">
        <v>431813538</v>
      </c>
      <c r="AAX91" s="315">
        <v>45072.573807870373</v>
      </c>
      <c r="AAY91"/>
      <c r="AAZ91"/>
      <c r="ABA91" t="s">
        <v>2081</v>
      </c>
      <c r="ABB91"/>
      <c r="ABC91" t="s">
        <v>2263</v>
      </c>
      <c r="ABD91"/>
      <c r="ABE91">
        <v>91</v>
      </c>
    </row>
    <row r="92" spans="1:733" x14ac:dyDescent="0.45">
      <c r="A92" s="261" t="s">
        <v>2433</v>
      </c>
      <c r="B92" s="262">
        <v>45071.470076111123</v>
      </c>
      <c r="C92" s="262">
        <v>45071.472846863428</v>
      </c>
      <c r="D92" s="262">
        <v>45071</v>
      </c>
      <c r="E92" s="261" t="s">
        <v>2151</v>
      </c>
      <c r="F92" s="315">
        <v>45071</v>
      </c>
      <c r="G92" t="s">
        <v>880</v>
      </c>
      <c r="H92" t="s">
        <v>880</v>
      </c>
      <c r="I92" t="s">
        <v>1992</v>
      </c>
      <c r="J92" t="s">
        <v>880</v>
      </c>
      <c r="K92" t="s">
        <v>793</v>
      </c>
      <c r="L92" s="261" t="s">
        <v>816</v>
      </c>
      <c r="M92">
        <v>0</v>
      </c>
      <c r="N92">
        <v>0</v>
      </c>
      <c r="O92">
        <v>0</v>
      </c>
      <c r="P92">
        <v>0</v>
      </c>
      <c r="Q92">
        <v>0</v>
      </c>
      <c r="R92">
        <v>0</v>
      </c>
      <c r="S92">
        <v>0</v>
      </c>
      <c r="T92">
        <v>0</v>
      </c>
      <c r="U92">
        <v>0</v>
      </c>
      <c r="V92">
        <v>0</v>
      </c>
      <c r="W92">
        <v>0</v>
      </c>
      <c r="X92">
        <v>0</v>
      </c>
      <c r="Y92">
        <v>0</v>
      </c>
      <c r="Z92">
        <v>0</v>
      </c>
      <c r="AA92">
        <v>0</v>
      </c>
      <c r="AB92">
        <v>1</v>
      </c>
      <c r="AC92">
        <v>0</v>
      </c>
      <c r="AD92">
        <v>0</v>
      </c>
      <c r="AE92">
        <v>0</v>
      </c>
      <c r="AF92">
        <v>0</v>
      </c>
      <c r="AG92">
        <v>0</v>
      </c>
      <c r="AH92">
        <v>0</v>
      </c>
      <c r="AI92">
        <v>0</v>
      </c>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t="s">
        <v>794</v>
      </c>
      <c r="PV92"/>
      <c r="PW92">
        <v>3000</v>
      </c>
      <c r="PX92">
        <v>3000</v>
      </c>
      <c r="PY92"/>
      <c r="PZ92">
        <v>3000</v>
      </c>
      <c r="QA92">
        <v>0</v>
      </c>
      <c r="QB92">
        <v>0</v>
      </c>
      <c r="QC92"/>
      <c r="QD92" t="s">
        <v>805</v>
      </c>
      <c r="QE92"/>
      <c r="QF92"/>
      <c r="QG92" t="s">
        <v>794</v>
      </c>
      <c r="QH92" t="s">
        <v>836</v>
      </c>
      <c r="QI92">
        <v>0</v>
      </c>
      <c r="QJ92">
        <v>0</v>
      </c>
      <c r="QK92">
        <v>0</v>
      </c>
      <c r="QL92">
        <v>0</v>
      </c>
      <c r="QM92">
        <v>0</v>
      </c>
      <c r="QN92">
        <v>0</v>
      </c>
      <c r="QO92">
        <v>0</v>
      </c>
      <c r="QP92">
        <v>0</v>
      </c>
      <c r="QQ92">
        <v>0</v>
      </c>
      <c r="QR92">
        <v>1</v>
      </c>
      <c r="QS92">
        <v>0</v>
      </c>
      <c r="QT92">
        <v>0</v>
      </c>
      <c r="QU92">
        <v>0</v>
      </c>
      <c r="QV92">
        <v>0</v>
      </c>
      <c r="QW92">
        <v>0</v>
      </c>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t="s">
        <v>2434</v>
      </c>
      <c r="AAW92">
        <v>431813555</v>
      </c>
      <c r="AAX92" s="315">
        <v>45072.573819444442</v>
      </c>
      <c r="AAY92"/>
      <c r="AAZ92"/>
      <c r="ABA92" t="s">
        <v>2081</v>
      </c>
      <c r="ABB92"/>
      <c r="ABC92" t="s">
        <v>2263</v>
      </c>
      <c r="ABD92"/>
      <c r="ABE92">
        <v>92</v>
      </c>
    </row>
    <row r="93" spans="1:733" x14ac:dyDescent="0.45">
      <c r="A93" s="261" t="s">
        <v>2435</v>
      </c>
      <c r="B93" s="262">
        <v>45071.475294340278</v>
      </c>
      <c r="C93" s="262">
        <v>45071.477705300917</v>
      </c>
      <c r="D93" s="262">
        <v>45071</v>
      </c>
      <c r="E93" s="261" t="s">
        <v>2151</v>
      </c>
      <c r="F93" s="315">
        <v>45071</v>
      </c>
      <c r="G93" t="s">
        <v>880</v>
      </c>
      <c r="H93" t="s">
        <v>880</v>
      </c>
      <c r="I93" t="s">
        <v>1992</v>
      </c>
      <c r="J93" t="s">
        <v>880</v>
      </c>
      <c r="K93" t="s">
        <v>793</v>
      </c>
      <c r="L93" s="261" t="s">
        <v>2121</v>
      </c>
      <c r="M93">
        <v>0</v>
      </c>
      <c r="N93">
        <v>0</v>
      </c>
      <c r="O93">
        <v>0</v>
      </c>
      <c r="P93">
        <v>0</v>
      </c>
      <c r="Q93">
        <v>0</v>
      </c>
      <c r="R93">
        <v>0</v>
      </c>
      <c r="S93">
        <v>1</v>
      </c>
      <c r="T93">
        <v>1</v>
      </c>
      <c r="U93">
        <v>0</v>
      </c>
      <c r="V93">
        <v>0</v>
      </c>
      <c r="W93">
        <v>0</v>
      </c>
      <c r="X93">
        <v>0</v>
      </c>
      <c r="Y93">
        <v>0</v>
      </c>
      <c r="Z93">
        <v>0</v>
      </c>
      <c r="AA93">
        <v>0</v>
      </c>
      <c r="AB93">
        <v>0</v>
      </c>
      <c r="AC93">
        <v>0</v>
      </c>
      <c r="AD93">
        <v>0</v>
      </c>
      <c r="AE93">
        <v>0</v>
      </c>
      <c r="AF93">
        <v>0</v>
      </c>
      <c r="AG93">
        <v>0</v>
      </c>
      <c r="AH93">
        <v>0</v>
      </c>
      <c r="AI93">
        <v>0</v>
      </c>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t="s">
        <v>794</v>
      </c>
      <c r="HM93"/>
      <c r="HN93">
        <v>3500</v>
      </c>
      <c r="HO93">
        <v>3500</v>
      </c>
      <c r="HP93"/>
      <c r="HQ93">
        <v>3500</v>
      </c>
      <c r="HR93">
        <v>0</v>
      </c>
      <c r="HS93">
        <v>0</v>
      </c>
      <c r="HT93"/>
      <c r="HU93" t="s">
        <v>806</v>
      </c>
      <c r="HV93"/>
      <c r="HW93"/>
      <c r="HX93" t="s">
        <v>794</v>
      </c>
      <c r="HY93" t="s">
        <v>841</v>
      </c>
      <c r="HZ93">
        <v>0</v>
      </c>
      <c r="IA93">
        <v>0</v>
      </c>
      <c r="IB93">
        <v>0</v>
      </c>
      <c r="IC93">
        <v>0</v>
      </c>
      <c r="ID93">
        <v>0</v>
      </c>
      <c r="IE93">
        <v>0</v>
      </c>
      <c r="IF93">
        <v>0</v>
      </c>
      <c r="IG93">
        <v>1</v>
      </c>
      <c r="IH93">
        <v>0</v>
      </c>
      <c r="II93">
        <v>0</v>
      </c>
      <c r="IJ93">
        <v>0</v>
      </c>
      <c r="IK93">
        <v>0</v>
      </c>
      <c r="IL93">
        <v>0</v>
      </c>
      <c r="IM93">
        <v>0</v>
      </c>
      <c r="IN93">
        <v>0</v>
      </c>
      <c r="IO93"/>
      <c r="IP93"/>
      <c r="IQ93" t="s">
        <v>794</v>
      </c>
      <c r="IR93"/>
      <c r="IS93">
        <v>6000</v>
      </c>
      <c r="IT93">
        <v>6000</v>
      </c>
      <c r="IU93"/>
      <c r="IV93">
        <v>5500</v>
      </c>
      <c r="IW93">
        <v>9.0909090909090917</v>
      </c>
      <c r="IX93">
        <v>500</v>
      </c>
      <c r="IY93"/>
      <c r="IZ93" t="s">
        <v>806</v>
      </c>
      <c r="JA93"/>
      <c r="JB93"/>
      <c r="JC93" t="s">
        <v>794</v>
      </c>
      <c r="JD93" t="s">
        <v>841</v>
      </c>
      <c r="JE93">
        <v>0</v>
      </c>
      <c r="JF93">
        <v>0</v>
      </c>
      <c r="JG93">
        <v>0</v>
      </c>
      <c r="JH93">
        <v>0</v>
      </c>
      <c r="JI93">
        <v>0</v>
      </c>
      <c r="JJ93">
        <v>0</v>
      </c>
      <c r="JK93">
        <v>0</v>
      </c>
      <c r="JL93">
        <v>1</v>
      </c>
      <c r="JM93">
        <v>0</v>
      </c>
      <c r="JN93">
        <v>0</v>
      </c>
      <c r="JO93">
        <v>0</v>
      </c>
      <c r="JP93">
        <v>0</v>
      </c>
      <c r="JQ93">
        <v>0</v>
      </c>
      <c r="JR93">
        <v>0</v>
      </c>
      <c r="JS93">
        <v>0</v>
      </c>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t="s">
        <v>2100</v>
      </c>
      <c r="AAW93">
        <v>431813574</v>
      </c>
      <c r="AAX93" s="315">
        <v>45072.573831018519</v>
      </c>
      <c r="AAY93"/>
      <c r="AAZ93"/>
      <c r="ABA93" t="s">
        <v>2081</v>
      </c>
      <c r="ABB93"/>
      <c r="ABC93" t="s">
        <v>2263</v>
      </c>
      <c r="ABD93"/>
      <c r="ABE93">
        <v>93</v>
      </c>
    </row>
    <row r="94" spans="1:733" x14ac:dyDescent="0.45">
      <c r="A94" s="261" t="s">
        <v>2436</v>
      </c>
      <c r="B94" s="262">
        <v>45071.47853601852</v>
      </c>
      <c r="C94" s="262">
        <v>45071.483310451389</v>
      </c>
      <c r="D94" s="262">
        <v>45071</v>
      </c>
      <c r="E94" s="261" t="s">
        <v>2151</v>
      </c>
      <c r="F94" s="315">
        <v>45071</v>
      </c>
      <c r="G94" t="s">
        <v>880</v>
      </c>
      <c r="H94" t="s">
        <v>880</v>
      </c>
      <c r="I94" t="s">
        <v>1992</v>
      </c>
      <c r="J94" t="s">
        <v>880</v>
      </c>
      <c r="K94" t="s">
        <v>793</v>
      </c>
      <c r="L94" s="261" t="s">
        <v>2437</v>
      </c>
      <c r="M94">
        <v>0</v>
      </c>
      <c r="N94">
        <v>1</v>
      </c>
      <c r="O94">
        <v>0</v>
      </c>
      <c r="P94">
        <v>0</v>
      </c>
      <c r="Q94">
        <v>0</v>
      </c>
      <c r="R94">
        <v>0</v>
      </c>
      <c r="S94">
        <v>0</v>
      </c>
      <c r="T94">
        <v>0</v>
      </c>
      <c r="U94">
        <v>0</v>
      </c>
      <c r="V94">
        <v>0</v>
      </c>
      <c r="W94">
        <v>0</v>
      </c>
      <c r="X94">
        <v>0</v>
      </c>
      <c r="Y94">
        <v>0</v>
      </c>
      <c r="Z94">
        <v>0</v>
      </c>
      <c r="AA94">
        <v>0</v>
      </c>
      <c r="AB94">
        <v>0</v>
      </c>
      <c r="AC94">
        <v>0</v>
      </c>
      <c r="AD94">
        <v>0</v>
      </c>
      <c r="AE94">
        <v>1</v>
      </c>
      <c r="AF94">
        <v>1</v>
      </c>
      <c r="AG94">
        <v>0</v>
      </c>
      <c r="AH94">
        <v>0</v>
      </c>
      <c r="AI94">
        <v>0</v>
      </c>
      <c r="AJ94"/>
      <c r="AK94"/>
      <c r="AL94"/>
      <c r="AM94"/>
      <c r="AN94"/>
      <c r="AO94"/>
      <c r="AP94"/>
      <c r="AQ94"/>
      <c r="AR94"/>
      <c r="AS94"/>
      <c r="AT94"/>
      <c r="AU94"/>
      <c r="AV94"/>
      <c r="AW94"/>
      <c r="AX94"/>
      <c r="AY94"/>
      <c r="AZ94"/>
      <c r="BA94"/>
      <c r="BB94"/>
      <c r="BC94"/>
      <c r="BD94"/>
      <c r="BE94"/>
      <c r="BF94"/>
      <c r="BG94"/>
      <c r="BH94"/>
      <c r="BI94"/>
      <c r="BJ94"/>
      <c r="BK94"/>
      <c r="BL94"/>
      <c r="BM94"/>
      <c r="BN94"/>
      <c r="BO94" t="s">
        <v>794</v>
      </c>
      <c r="BP94"/>
      <c r="BQ94">
        <v>1500</v>
      </c>
      <c r="BR94">
        <v>1500</v>
      </c>
      <c r="BS94"/>
      <c r="BT94">
        <v>1500</v>
      </c>
      <c r="BU94">
        <v>0</v>
      </c>
      <c r="BV94">
        <v>0</v>
      </c>
      <c r="BW94"/>
      <c r="BX94" t="s">
        <v>801</v>
      </c>
      <c r="BY94"/>
      <c r="BZ94" t="s">
        <v>830</v>
      </c>
      <c r="CA94" t="s">
        <v>794</v>
      </c>
      <c r="CB94" t="s">
        <v>836</v>
      </c>
      <c r="CC94">
        <v>0</v>
      </c>
      <c r="CD94">
        <v>0</v>
      </c>
      <c r="CE94">
        <v>0</v>
      </c>
      <c r="CF94">
        <v>0</v>
      </c>
      <c r="CG94">
        <v>0</v>
      </c>
      <c r="CH94">
        <v>0</v>
      </c>
      <c r="CI94">
        <v>0</v>
      </c>
      <c r="CJ94">
        <v>0</v>
      </c>
      <c r="CK94">
        <v>0</v>
      </c>
      <c r="CL94">
        <v>1</v>
      </c>
      <c r="CM94">
        <v>0</v>
      </c>
      <c r="CN94">
        <v>0</v>
      </c>
      <c r="CO94">
        <v>0</v>
      </c>
      <c r="CP94">
        <v>0</v>
      </c>
      <c r="CQ94">
        <v>0</v>
      </c>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t="s">
        <v>794</v>
      </c>
      <c r="VU94"/>
      <c r="VV94">
        <v>1000</v>
      </c>
      <c r="VW94">
        <v>1000</v>
      </c>
      <c r="VX94"/>
      <c r="VY94">
        <v>1000</v>
      </c>
      <c r="VZ94">
        <v>0</v>
      </c>
      <c r="WA94">
        <v>0</v>
      </c>
      <c r="WB94"/>
      <c r="WC94" t="s">
        <v>801</v>
      </c>
      <c r="WD94"/>
      <c r="WE94" t="s">
        <v>830</v>
      </c>
      <c r="WF94" t="s">
        <v>794</v>
      </c>
      <c r="WG94" t="s">
        <v>842</v>
      </c>
      <c r="WH94">
        <v>0</v>
      </c>
      <c r="WI94">
        <v>0</v>
      </c>
      <c r="WJ94">
        <v>0</v>
      </c>
      <c r="WK94">
        <v>0</v>
      </c>
      <c r="WL94">
        <v>0</v>
      </c>
      <c r="WM94">
        <v>0</v>
      </c>
      <c r="WN94">
        <v>0</v>
      </c>
      <c r="WO94">
        <v>0</v>
      </c>
      <c r="WP94">
        <v>0</v>
      </c>
      <c r="WQ94">
        <v>0</v>
      </c>
      <c r="WR94">
        <v>0</v>
      </c>
      <c r="WS94">
        <v>0</v>
      </c>
      <c r="WT94">
        <v>1</v>
      </c>
      <c r="WU94">
        <v>0</v>
      </c>
      <c r="WV94">
        <v>0</v>
      </c>
      <c r="WW94"/>
      <c r="WX94"/>
      <c r="WY94" t="s">
        <v>794</v>
      </c>
      <c r="WZ94"/>
      <c r="XA94">
        <v>1500</v>
      </c>
      <c r="XB94">
        <v>1500</v>
      </c>
      <c r="XC94"/>
      <c r="XD94">
        <v>1500</v>
      </c>
      <c r="XE94">
        <v>0</v>
      </c>
      <c r="XF94">
        <v>0</v>
      </c>
      <c r="XG94"/>
      <c r="XH94" t="s">
        <v>801</v>
      </c>
      <c r="XI94"/>
      <c r="XJ94" t="s">
        <v>802</v>
      </c>
      <c r="XK94" t="s">
        <v>794</v>
      </c>
      <c r="XL94" t="s">
        <v>842</v>
      </c>
      <c r="XM94">
        <v>0</v>
      </c>
      <c r="XN94">
        <v>0</v>
      </c>
      <c r="XO94">
        <v>0</v>
      </c>
      <c r="XP94">
        <v>0</v>
      </c>
      <c r="XQ94">
        <v>0</v>
      </c>
      <c r="XR94">
        <v>0</v>
      </c>
      <c r="XS94">
        <v>0</v>
      </c>
      <c r="XT94">
        <v>0</v>
      </c>
      <c r="XU94">
        <v>0</v>
      </c>
      <c r="XV94">
        <v>0</v>
      </c>
      <c r="XW94">
        <v>0</v>
      </c>
      <c r="XX94">
        <v>0</v>
      </c>
      <c r="XY94">
        <v>1</v>
      </c>
      <c r="XZ94">
        <v>0</v>
      </c>
      <c r="YA94">
        <v>0</v>
      </c>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t="s">
        <v>2438</v>
      </c>
      <c r="AAW94">
        <v>431813584</v>
      </c>
      <c r="AAX94" s="315">
        <v>45072.573842592603</v>
      </c>
      <c r="AAY94"/>
      <c r="AAZ94"/>
      <c r="ABA94" t="s">
        <v>2081</v>
      </c>
      <c r="ABB94"/>
      <c r="ABC94" t="s">
        <v>2263</v>
      </c>
      <c r="ABD94"/>
      <c r="ABE94">
        <v>94</v>
      </c>
    </row>
    <row r="95" spans="1:733" x14ac:dyDescent="0.45">
      <c r="A95" s="261" t="s">
        <v>2439</v>
      </c>
      <c r="B95" s="262">
        <v>45071.491326412041</v>
      </c>
      <c r="C95" s="262">
        <v>45071.495329444442</v>
      </c>
      <c r="D95" s="262">
        <v>45071</v>
      </c>
      <c r="E95" s="261" t="s">
        <v>2151</v>
      </c>
      <c r="F95" s="315">
        <v>45071</v>
      </c>
      <c r="G95" t="s">
        <v>880</v>
      </c>
      <c r="H95" t="s">
        <v>880</v>
      </c>
      <c r="I95" t="s">
        <v>1992</v>
      </c>
      <c r="J95" t="s">
        <v>880</v>
      </c>
      <c r="K95" t="s">
        <v>793</v>
      </c>
      <c r="L95" s="261" t="s">
        <v>2209</v>
      </c>
      <c r="M95">
        <v>0</v>
      </c>
      <c r="N95">
        <v>0</v>
      </c>
      <c r="O95">
        <v>0</v>
      </c>
      <c r="P95">
        <v>0</v>
      </c>
      <c r="Q95">
        <v>0</v>
      </c>
      <c r="R95">
        <v>0</v>
      </c>
      <c r="S95">
        <v>1</v>
      </c>
      <c r="T95">
        <v>1</v>
      </c>
      <c r="U95">
        <v>0</v>
      </c>
      <c r="V95">
        <v>0</v>
      </c>
      <c r="W95">
        <v>0</v>
      </c>
      <c r="X95">
        <v>0</v>
      </c>
      <c r="Y95">
        <v>0</v>
      </c>
      <c r="Z95">
        <v>0</v>
      </c>
      <c r="AA95">
        <v>0</v>
      </c>
      <c r="AB95">
        <v>0</v>
      </c>
      <c r="AC95">
        <v>0</v>
      </c>
      <c r="AD95">
        <v>0</v>
      </c>
      <c r="AE95">
        <v>0</v>
      </c>
      <c r="AF95">
        <v>1</v>
      </c>
      <c r="AG95">
        <v>0</v>
      </c>
      <c r="AH95">
        <v>0</v>
      </c>
      <c r="AI95">
        <v>0</v>
      </c>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t="s">
        <v>794</v>
      </c>
      <c r="HM95"/>
      <c r="HN95">
        <v>3500</v>
      </c>
      <c r="HO95">
        <v>3500</v>
      </c>
      <c r="HP95"/>
      <c r="HQ95">
        <v>3500</v>
      </c>
      <c r="HR95">
        <v>0</v>
      </c>
      <c r="HS95">
        <v>0</v>
      </c>
      <c r="HT95"/>
      <c r="HU95" t="s">
        <v>806</v>
      </c>
      <c r="HV95"/>
      <c r="HW95"/>
      <c r="HX95" t="s">
        <v>794</v>
      </c>
      <c r="HY95" t="s">
        <v>2440</v>
      </c>
      <c r="HZ95">
        <v>0</v>
      </c>
      <c r="IA95">
        <v>0</v>
      </c>
      <c r="IB95">
        <v>0</v>
      </c>
      <c r="IC95">
        <v>0</v>
      </c>
      <c r="ID95">
        <v>0</v>
      </c>
      <c r="IE95">
        <v>0</v>
      </c>
      <c r="IF95">
        <v>0</v>
      </c>
      <c r="IG95">
        <v>1</v>
      </c>
      <c r="IH95">
        <v>0</v>
      </c>
      <c r="II95">
        <v>0</v>
      </c>
      <c r="IJ95">
        <v>0</v>
      </c>
      <c r="IK95">
        <v>0</v>
      </c>
      <c r="IL95">
        <v>1</v>
      </c>
      <c r="IM95">
        <v>0</v>
      </c>
      <c r="IN95">
        <v>0</v>
      </c>
      <c r="IO95"/>
      <c r="IP95"/>
      <c r="IQ95" t="s">
        <v>794</v>
      </c>
      <c r="IR95"/>
      <c r="IS95">
        <v>6000</v>
      </c>
      <c r="IT95">
        <v>6000</v>
      </c>
      <c r="IU95"/>
      <c r="IV95">
        <v>5500</v>
      </c>
      <c r="IW95">
        <v>9.0909090909090917</v>
      </c>
      <c r="IX95">
        <v>500</v>
      </c>
      <c r="IY95"/>
      <c r="IZ95" t="s">
        <v>806</v>
      </c>
      <c r="JA95"/>
      <c r="JB95"/>
      <c r="JC95" t="s">
        <v>794</v>
      </c>
      <c r="JD95" t="s">
        <v>2441</v>
      </c>
      <c r="JE95">
        <v>0</v>
      </c>
      <c r="JF95">
        <v>0</v>
      </c>
      <c r="JG95">
        <v>0</v>
      </c>
      <c r="JH95">
        <v>0</v>
      </c>
      <c r="JI95">
        <v>0</v>
      </c>
      <c r="JJ95">
        <v>0</v>
      </c>
      <c r="JK95">
        <v>0</v>
      </c>
      <c r="JL95">
        <v>1</v>
      </c>
      <c r="JM95">
        <v>0</v>
      </c>
      <c r="JN95">
        <v>0</v>
      </c>
      <c r="JO95">
        <v>0</v>
      </c>
      <c r="JP95">
        <v>0</v>
      </c>
      <c r="JQ95">
        <v>1</v>
      </c>
      <c r="JR95">
        <v>0</v>
      </c>
      <c r="JS95">
        <v>0</v>
      </c>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t="s">
        <v>794</v>
      </c>
      <c r="WZ95"/>
      <c r="XA95">
        <v>1500</v>
      </c>
      <c r="XB95">
        <v>1500</v>
      </c>
      <c r="XC95"/>
      <c r="XD95">
        <v>1500</v>
      </c>
      <c r="XE95">
        <v>0</v>
      </c>
      <c r="XF95">
        <v>0</v>
      </c>
      <c r="XG95"/>
      <c r="XH95" t="s">
        <v>801</v>
      </c>
      <c r="XI95"/>
      <c r="XJ95" t="s">
        <v>802</v>
      </c>
      <c r="XK95" t="s">
        <v>794</v>
      </c>
      <c r="XL95" t="s">
        <v>842</v>
      </c>
      <c r="XM95">
        <v>0</v>
      </c>
      <c r="XN95">
        <v>0</v>
      </c>
      <c r="XO95">
        <v>0</v>
      </c>
      <c r="XP95">
        <v>0</v>
      </c>
      <c r="XQ95">
        <v>0</v>
      </c>
      <c r="XR95">
        <v>0</v>
      </c>
      <c r="XS95">
        <v>0</v>
      </c>
      <c r="XT95">
        <v>0</v>
      </c>
      <c r="XU95">
        <v>0</v>
      </c>
      <c r="XV95">
        <v>0</v>
      </c>
      <c r="XW95">
        <v>0</v>
      </c>
      <c r="XX95">
        <v>0</v>
      </c>
      <c r="XY95">
        <v>1</v>
      </c>
      <c r="XZ95">
        <v>0</v>
      </c>
      <c r="YA95">
        <v>0</v>
      </c>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t="s">
        <v>2442</v>
      </c>
      <c r="AAW95">
        <v>431813596</v>
      </c>
      <c r="AAX95" s="315">
        <v>45072.573854166672</v>
      </c>
      <c r="AAY95"/>
      <c r="AAZ95"/>
      <c r="ABA95" t="s">
        <v>2081</v>
      </c>
      <c r="ABB95"/>
      <c r="ABC95" t="s">
        <v>2263</v>
      </c>
      <c r="ABD95"/>
      <c r="ABE95">
        <v>95</v>
      </c>
    </row>
    <row r="96" spans="1:733" x14ac:dyDescent="0.45">
      <c r="A96" s="261" t="s">
        <v>2443</v>
      </c>
      <c r="B96" s="262">
        <v>45071.499632268518</v>
      </c>
      <c r="C96" s="262">
        <v>45071.502804467593</v>
      </c>
      <c r="D96" s="262">
        <v>45071</v>
      </c>
      <c r="E96" s="261" t="s">
        <v>2151</v>
      </c>
      <c r="F96" s="315">
        <v>45071</v>
      </c>
      <c r="G96" t="s">
        <v>880</v>
      </c>
      <c r="H96" t="s">
        <v>880</v>
      </c>
      <c r="I96" t="s">
        <v>1992</v>
      </c>
      <c r="J96" t="s">
        <v>880</v>
      </c>
      <c r="K96" t="s">
        <v>793</v>
      </c>
      <c r="L96" s="261" t="s">
        <v>2093</v>
      </c>
      <c r="M96">
        <v>0</v>
      </c>
      <c r="N96">
        <v>0</v>
      </c>
      <c r="O96">
        <v>1</v>
      </c>
      <c r="P96">
        <v>1</v>
      </c>
      <c r="Q96">
        <v>0</v>
      </c>
      <c r="R96">
        <v>0</v>
      </c>
      <c r="S96">
        <v>0</v>
      </c>
      <c r="T96">
        <v>0</v>
      </c>
      <c r="U96">
        <v>0</v>
      </c>
      <c r="V96">
        <v>0</v>
      </c>
      <c r="W96">
        <v>0</v>
      </c>
      <c r="X96">
        <v>0</v>
      </c>
      <c r="Y96">
        <v>0</v>
      </c>
      <c r="Z96">
        <v>0</v>
      </c>
      <c r="AA96">
        <v>0</v>
      </c>
      <c r="AB96">
        <v>0</v>
      </c>
      <c r="AC96">
        <v>0</v>
      </c>
      <c r="AD96">
        <v>0</v>
      </c>
      <c r="AE96">
        <v>0</v>
      </c>
      <c r="AF96">
        <v>0</v>
      </c>
      <c r="AG96">
        <v>0</v>
      </c>
      <c r="AH96">
        <v>0</v>
      </c>
      <c r="AI96">
        <v>0</v>
      </c>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t="s">
        <v>794</v>
      </c>
      <c r="CU96"/>
      <c r="CV96">
        <v>2000</v>
      </c>
      <c r="CW96">
        <v>2000</v>
      </c>
      <c r="CX96"/>
      <c r="CY96">
        <v>2000</v>
      </c>
      <c r="CZ96">
        <v>0</v>
      </c>
      <c r="DA96">
        <v>0</v>
      </c>
      <c r="DB96"/>
      <c r="DC96" t="s">
        <v>801</v>
      </c>
      <c r="DD96"/>
      <c r="DE96" t="s">
        <v>830</v>
      </c>
      <c r="DF96" t="s">
        <v>794</v>
      </c>
      <c r="DG96" t="s">
        <v>842</v>
      </c>
      <c r="DH96">
        <v>0</v>
      </c>
      <c r="DI96">
        <v>0</v>
      </c>
      <c r="DJ96">
        <v>0</v>
      </c>
      <c r="DK96">
        <v>0</v>
      </c>
      <c r="DL96">
        <v>0</v>
      </c>
      <c r="DM96">
        <v>0</v>
      </c>
      <c r="DN96">
        <v>0</v>
      </c>
      <c r="DO96">
        <v>0</v>
      </c>
      <c r="DP96">
        <v>0</v>
      </c>
      <c r="DQ96">
        <v>0</v>
      </c>
      <c r="DR96">
        <v>0</v>
      </c>
      <c r="DS96">
        <v>0</v>
      </c>
      <c r="DT96">
        <v>1</v>
      </c>
      <c r="DU96">
        <v>0</v>
      </c>
      <c r="DV96">
        <v>0</v>
      </c>
      <c r="DW96"/>
      <c r="DX96"/>
      <c r="DY96" t="s">
        <v>794</v>
      </c>
      <c r="DZ96"/>
      <c r="EA96">
        <v>3000</v>
      </c>
      <c r="EB96">
        <v>3000</v>
      </c>
      <c r="EC96"/>
      <c r="ED96">
        <v>3000</v>
      </c>
      <c r="EE96">
        <v>0</v>
      </c>
      <c r="EF96">
        <v>0</v>
      </c>
      <c r="EG96"/>
      <c r="EH96" t="s">
        <v>801</v>
      </c>
      <c r="EI96"/>
      <c r="EJ96" t="s">
        <v>802</v>
      </c>
      <c r="EK96" t="s">
        <v>794</v>
      </c>
      <c r="EL96" t="s">
        <v>2126</v>
      </c>
      <c r="EM96">
        <v>0</v>
      </c>
      <c r="EN96">
        <v>0</v>
      </c>
      <c r="EO96">
        <v>0</v>
      </c>
      <c r="EP96">
        <v>1</v>
      </c>
      <c r="EQ96">
        <v>0</v>
      </c>
      <c r="ER96">
        <v>0</v>
      </c>
      <c r="ES96">
        <v>0</v>
      </c>
      <c r="ET96">
        <v>0</v>
      </c>
      <c r="EU96">
        <v>0</v>
      </c>
      <c r="EV96">
        <v>0</v>
      </c>
      <c r="EW96">
        <v>0</v>
      </c>
      <c r="EX96">
        <v>0</v>
      </c>
      <c r="EY96">
        <v>1</v>
      </c>
      <c r="EZ96">
        <v>0</v>
      </c>
      <c r="FA96">
        <v>0</v>
      </c>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t="s">
        <v>2100</v>
      </c>
      <c r="AAW96">
        <v>431813617</v>
      </c>
      <c r="AAX96" s="315">
        <v>45072.573865740742</v>
      </c>
      <c r="AAY96"/>
      <c r="AAZ96"/>
      <c r="ABA96" t="s">
        <v>2081</v>
      </c>
      <c r="ABB96"/>
      <c r="ABC96" t="s">
        <v>2263</v>
      </c>
      <c r="ABD96"/>
      <c r="ABE96">
        <v>96</v>
      </c>
    </row>
    <row r="97" spans="1:733" x14ac:dyDescent="0.45">
      <c r="A97" s="261" t="s">
        <v>2444</v>
      </c>
      <c r="B97" s="262">
        <v>45071.521734120368</v>
      </c>
      <c r="C97" s="262">
        <v>45071.526686481477</v>
      </c>
      <c r="D97" s="262">
        <v>45071</v>
      </c>
      <c r="E97" s="261" t="s">
        <v>2151</v>
      </c>
      <c r="F97" s="315">
        <v>45071</v>
      </c>
      <c r="G97" t="s">
        <v>880</v>
      </c>
      <c r="H97" t="s">
        <v>880</v>
      </c>
      <c r="I97" t="s">
        <v>1992</v>
      </c>
      <c r="J97" t="s">
        <v>880</v>
      </c>
      <c r="K97" t="s">
        <v>793</v>
      </c>
      <c r="L97" s="261" t="s">
        <v>2358</v>
      </c>
      <c r="M97">
        <v>0</v>
      </c>
      <c r="N97">
        <v>0</v>
      </c>
      <c r="O97">
        <v>1</v>
      </c>
      <c r="P97">
        <v>1</v>
      </c>
      <c r="Q97">
        <v>0</v>
      </c>
      <c r="R97">
        <v>0</v>
      </c>
      <c r="S97">
        <v>0</v>
      </c>
      <c r="T97">
        <v>0</v>
      </c>
      <c r="U97">
        <v>0</v>
      </c>
      <c r="V97">
        <v>0</v>
      </c>
      <c r="W97">
        <v>0</v>
      </c>
      <c r="X97">
        <v>0</v>
      </c>
      <c r="Y97">
        <v>0</v>
      </c>
      <c r="Z97">
        <v>0</v>
      </c>
      <c r="AA97">
        <v>0</v>
      </c>
      <c r="AB97">
        <v>0</v>
      </c>
      <c r="AC97">
        <v>0</v>
      </c>
      <c r="AD97">
        <v>0</v>
      </c>
      <c r="AE97">
        <v>0</v>
      </c>
      <c r="AF97">
        <v>0</v>
      </c>
      <c r="AG97">
        <v>0</v>
      </c>
      <c r="AH97">
        <v>0</v>
      </c>
      <c r="AI97">
        <v>0</v>
      </c>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t="s">
        <v>794</v>
      </c>
      <c r="CU97"/>
      <c r="CV97">
        <v>2000</v>
      </c>
      <c r="CW97">
        <v>2000</v>
      </c>
      <c r="CX97"/>
      <c r="CY97">
        <v>2000</v>
      </c>
      <c r="CZ97">
        <v>0</v>
      </c>
      <c r="DA97">
        <v>0</v>
      </c>
      <c r="DB97"/>
      <c r="DC97" t="s">
        <v>801</v>
      </c>
      <c r="DD97"/>
      <c r="DE97" t="s">
        <v>830</v>
      </c>
      <c r="DF97" t="s">
        <v>794</v>
      </c>
      <c r="DG97" t="s">
        <v>842</v>
      </c>
      <c r="DH97">
        <v>0</v>
      </c>
      <c r="DI97">
        <v>0</v>
      </c>
      <c r="DJ97">
        <v>0</v>
      </c>
      <c r="DK97">
        <v>0</v>
      </c>
      <c r="DL97">
        <v>0</v>
      </c>
      <c r="DM97">
        <v>0</v>
      </c>
      <c r="DN97">
        <v>0</v>
      </c>
      <c r="DO97">
        <v>0</v>
      </c>
      <c r="DP97">
        <v>0</v>
      </c>
      <c r="DQ97">
        <v>0</v>
      </c>
      <c r="DR97">
        <v>0</v>
      </c>
      <c r="DS97">
        <v>0</v>
      </c>
      <c r="DT97">
        <v>1</v>
      </c>
      <c r="DU97">
        <v>0</v>
      </c>
      <c r="DV97">
        <v>0</v>
      </c>
      <c r="DW97"/>
      <c r="DX97"/>
      <c r="DY97" t="s">
        <v>794</v>
      </c>
      <c r="DZ97"/>
      <c r="EA97">
        <v>3000</v>
      </c>
      <c r="EB97">
        <v>3000</v>
      </c>
      <c r="EC97"/>
      <c r="ED97">
        <v>3000</v>
      </c>
      <c r="EE97">
        <v>0</v>
      </c>
      <c r="EF97">
        <v>0</v>
      </c>
      <c r="EG97"/>
      <c r="EH97" t="s">
        <v>801</v>
      </c>
      <c r="EI97"/>
      <c r="EJ97" t="s">
        <v>802</v>
      </c>
      <c r="EK97" t="s">
        <v>794</v>
      </c>
      <c r="EL97" t="s">
        <v>2445</v>
      </c>
      <c r="EM97">
        <v>0</v>
      </c>
      <c r="EN97">
        <v>0</v>
      </c>
      <c r="EO97">
        <v>0</v>
      </c>
      <c r="EP97">
        <v>0</v>
      </c>
      <c r="EQ97">
        <v>0</v>
      </c>
      <c r="ER97">
        <v>0</v>
      </c>
      <c r="ES97">
        <v>0</v>
      </c>
      <c r="ET97">
        <v>0</v>
      </c>
      <c r="EU97">
        <v>1</v>
      </c>
      <c r="EV97">
        <v>0</v>
      </c>
      <c r="EW97">
        <v>0</v>
      </c>
      <c r="EX97">
        <v>0</v>
      </c>
      <c r="EY97">
        <v>1</v>
      </c>
      <c r="EZ97">
        <v>0</v>
      </c>
      <c r="FA97">
        <v>0</v>
      </c>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t="s">
        <v>2100</v>
      </c>
      <c r="AAW97">
        <v>431813633</v>
      </c>
      <c r="AAX97" s="315">
        <v>45072.573877314819</v>
      </c>
      <c r="AAY97"/>
      <c r="AAZ97"/>
      <c r="ABA97" t="s">
        <v>2081</v>
      </c>
      <c r="ABB97"/>
      <c r="ABC97" t="s">
        <v>2263</v>
      </c>
      <c r="ABD97"/>
      <c r="ABE97">
        <v>97</v>
      </c>
    </row>
    <row r="98" spans="1:733" x14ac:dyDescent="0.45">
      <c r="A98" s="261" t="s">
        <v>2446</v>
      </c>
      <c r="B98" s="262">
        <v>45071.52928938657</v>
      </c>
      <c r="C98" s="262">
        <v>45071.533913981482</v>
      </c>
      <c r="D98" s="262">
        <v>45071</v>
      </c>
      <c r="E98" s="261" t="s">
        <v>2151</v>
      </c>
      <c r="F98" s="315">
        <v>45071</v>
      </c>
      <c r="G98" t="s">
        <v>880</v>
      </c>
      <c r="H98" t="s">
        <v>880</v>
      </c>
      <c r="I98" t="s">
        <v>1992</v>
      </c>
      <c r="J98" t="s">
        <v>880</v>
      </c>
      <c r="K98" t="s">
        <v>793</v>
      </c>
      <c r="L98" s="261" t="s">
        <v>2447</v>
      </c>
      <c r="M98">
        <v>1</v>
      </c>
      <c r="N98">
        <v>0</v>
      </c>
      <c r="O98">
        <v>0</v>
      </c>
      <c r="P98">
        <v>0</v>
      </c>
      <c r="Q98">
        <v>1</v>
      </c>
      <c r="R98">
        <v>0</v>
      </c>
      <c r="S98">
        <v>0</v>
      </c>
      <c r="T98">
        <v>0</v>
      </c>
      <c r="U98">
        <v>0</v>
      </c>
      <c r="V98">
        <v>0</v>
      </c>
      <c r="W98">
        <v>0</v>
      </c>
      <c r="X98">
        <v>0</v>
      </c>
      <c r="Y98">
        <v>0</v>
      </c>
      <c r="Z98">
        <v>1</v>
      </c>
      <c r="AA98">
        <v>0</v>
      </c>
      <c r="AB98">
        <v>0</v>
      </c>
      <c r="AC98">
        <v>0</v>
      </c>
      <c r="AD98">
        <v>0</v>
      </c>
      <c r="AE98">
        <v>0</v>
      </c>
      <c r="AF98">
        <v>0</v>
      </c>
      <c r="AG98">
        <v>0</v>
      </c>
      <c r="AH98">
        <v>0</v>
      </c>
      <c r="AI98">
        <v>0</v>
      </c>
      <c r="AJ98" t="s">
        <v>794</v>
      </c>
      <c r="AK98"/>
      <c r="AL98">
        <v>1000</v>
      </c>
      <c r="AM98">
        <v>1000</v>
      </c>
      <c r="AN98"/>
      <c r="AO98">
        <v>1000</v>
      </c>
      <c r="AP98">
        <v>0</v>
      </c>
      <c r="AQ98">
        <v>0</v>
      </c>
      <c r="AR98"/>
      <c r="AS98" t="s">
        <v>801</v>
      </c>
      <c r="AT98"/>
      <c r="AU98" t="s">
        <v>830</v>
      </c>
      <c r="AV98" t="s">
        <v>794</v>
      </c>
      <c r="AW98" t="s">
        <v>842</v>
      </c>
      <c r="AX98">
        <v>0</v>
      </c>
      <c r="AY98">
        <v>0</v>
      </c>
      <c r="AZ98">
        <v>0</v>
      </c>
      <c r="BA98">
        <v>0</v>
      </c>
      <c r="BB98">
        <v>0</v>
      </c>
      <c r="BC98">
        <v>0</v>
      </c>
      <c r="BD98">
        <v>0</v>
      </c>
      <c r="BE98">
        <v>0</v>
      </c>
      <c r="BF98">
        <v>0</v>
      </c>
      <c r="BG98">
        <v>0</v>
      </c>
      <c r="BH98">
        <v>0</v>
      </c>
      <c r="BI98">
        <v>0</v>
      </c>
      <c r="BJ98">
        <v>1</v>
      </c>
      <c r="BK98">
        <v>0</v>
      </c>
      <c r="BL98">
        <v>0</v>
      </c>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t="s">
        <v>794</v>
      </c>
      <c r="FE98"/>
      <c r="FF98">
        <v>3000</v>
      </c>
      <c r="FG98">
        <v>3000</v>
      </c>
      <c r="FH98"/>
      <c r="FI98">
        <v>3000</v>
      </c>
      <c r="FJ98">
        <v>0</v>
      </c>
      <c r="FK98">
        <v>0</v>
      </c>
      <c r="FL98"/>
      <c r="FM98" t="s">
        <v>801</v>
      </c>
      <c r="FN98"/>
      <c r="FO98" t="s">
        <v>830</v>
      </c>
      <c r="FP98" t="s">
        <v>794</v>
      </c>
      <c r="FQ98" t="s">
        <v>2441</v>
      </c>
      <c r="FR98">
        <v>0</v>
      </c>
      <c r="FS98">
        <v>0</v>
      </c>
      <c r="FT98">
        <v>0</v>
      </c>
      <c r="FU98">
        <v>0</v>
      </c>
      <c r="FV98">
        <v>0</v>
      </c>
      <c r="FW98">
        <v>0</v>
      </c>
      <c r="FX98">
        <v>0</v>
      </c>
      <c r="FY98">
        <v>1</v>
      </c>
      <c r="FZ98">
        <v>0</v>
      </c>
      <c r="GA98">
        <v>0</v>
      </c>
      <c r="GB98">
        <v>0</v>
      </c>
      <c r="GC98">
        <v>0</v>
      </c>
      <c r="GD98">
        <v>1</v>
      </c>
      <c r="GE98">
        <v>0</v>
      </c>
      <c r="GF98">
        <v>0</v>
      </c>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t="s">
        <v>799</v>
      </c>
      <c r="SF98"/>
      <c r="SG98">
        <v>250</v>
      </c>
      <c r="SH98">
        <v>250</v>
      </c>
      <c r="SI98"/>
      <c r="SJ98">
        <v>250</v>
      </c>
      <c r="SK98">
        <v>0</v>
      </c>
      <c r="SL98">
        <v>0</v>
      </c>
      <c r="SM98"/>
      <c r="SN98" t="s">
        <v>801</v>
      </c>
      <c r="SO98"/>
      <c r="SP98" t="s">
        <v>830</v>
      </c>
      <c r="SQ98" t="s">
        <v>794</v>
      </c>
      <c r="SR98" t="s">
        <v>2448</v>
      </c>
      <c r="SS98">
        <v>0</v>
      </c>
      <c r="ST98">
        <v>0</v>
      </c>
      <c r="SU98">
        <v>0</v>
      </c>
      <c r="SV98">
        <v>0</v>
      </c>
      <c r="SW98">
        <v>0</v>
      </c>
      <c r="SX98">
        <v>0</v>
      </c>
      <c r="SY98">
        <v>0</v>
      </c>
      <c r="SZ98">
        <v>0</v>
      </c>
      <c r="TA98">
        <v>0</v>
      </c>
      <c r="TB98">
        <v>1</v>
      </c>
      <c r="TC98">
        <v>0</v>
      </c>
      <c r="TD98">
        <v>0</v>
      </c>
      <c r="TE98">
        <v>1</v>
      </c>
      <c r="TF98">
        <v>0</v>
      </c>
      <c r="TG98">
        <v>0</v>
      </c>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t="s">
        <v>2449</v>
      </c>
      <c r="AAW98">
        <v>431813641</v>
      </c>
      <c r="AAX98" s="315">
        <v>45072.573888888888</v>
      </c>
      <c r="AAY98"/>
      <c r="AAZ98"/>
      <c r="ABA98" t="s">
        <v>2081</v>
      </c>
      <c r="ABB98"/>
      <c r="ABC98" t="s">
        <v>2263</v>
      </c>
      <c r="ABD98"/>
      <c r="ABE98">
        <v>98</v>
      </c>
    </row>
    <row r="99" spans="1:733" x14ac:dyDescent="0.45">
      <c r="A99" s="261" t="s">
        <v>2450</v>
      </c>
      <c r="B99" s="262">
        <v>45071.537507511573</v>
      </c>
      <c r="C99" s="262">
        <v>45071.539420324072</v>
      </c>
      <c r="D99" s="262">
        <v>45071</v>
      </c>
      <c r="E99" s="261" t="s">
        <v>2151</v>
      </c>
      <c r="F99" s="315">
        <v>45071</v>
      </c>
      <c r="G99" t="s">
        <v>880</v>
      </c>
      <c r="H99" t="s">
        <v>880</v>
      </c>
      <c r="I99" t="s">
        <v>1992</v>
      </c>
      <c r="J99" t="s">
        <v>880</v>
      </c>
      <c r="K99" t="s">
        <v>793</v>
      </c>
      <c r="L99" s="261" t="s">
        <v>834</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1</v>
      </c>
      <c r="AI99">
        <v>0</v>
      </c>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t="s">
        <v>794</v>
      </c>
      <c r="ZH99"/>
      <c r="ZI99">
        <v>1600</v>
      </c>
      <c r="ZJ99">
        <v>1600</v>
      </c>
      <c r="ZK99"/>
      <c r="ZL99">
        <v>1800</v>
      </c>
      <c r="ZM99">
        <v>-11.111111111111111</v>
      </c>
      <c r="ZN99">
        <v>-200</v>
      </c>
      <c r="ZO99" t="s">
        <v>2423</v>
      </c>
      <c r="ZP99" t="s">
        <v>801</v>
      </c>
      <c r="ZQ99"/>
      <c r="ZR99" t="s">
        <v>830</v>
      </c>
      <c r="ZS99" t="s">
        <v>794</v>
      </c>
      <c r="ZT99" t="s">
        <v>2448</v>
      </c>
      <c r="ZU99">
        <v>0</v>
      </c>
      <c r="ZV99">
        <v>0</v>
      </c>
      <c r="ZW99">
        <v>0</v>
      </c>
      <c r="ZX99">
        <v>0</v>
      </c>
      <c r="ZY99">
        <v>0</v>
      </c>
      <c r="ZZ99">
        <v>0</v>
      </c>
      <c r="AAA99">
        <v>0</v>
      </c>
      <c r="AAB99">
        <v>0</v>
      </c>
      <c r="AAC99">
        <v>0</v>
      </c>
      <c r="AAD99">
        <v>1</v>
      </c>
      <c r="AAE99">
        <v>0</v>
      </c>
      <c r="AAF99">
        <v>0</v>
      </c>
      <c r="AAG99">
        <v>1</v>
      </c>
      <c r="AAH99">
        <v>0</v>
      </c>
      <c r="AAI99">
        <v>0</v>
      </c>
      <c r="AAJ99"/>
      <c r="AAK99"/>
      <c r="AAL99"/>
      <c r="AAM99"/>
      <c r="AAN99"/>
      <c r="AAO99"/>
      <c r="AAP99"/>
      <c r="AAQ99"/>
      <c r="AAR99"/>
      <c r="AAS99"/>
      <c r="AAT99"/>
      <c r="AAU99"/>
      <c r="AAV99" t="s">
        <v>2100</v>
      </c>
      <c r="AAW99">
        <v>431813654</v>
      </c>
      <c r="AAX99" s="315">
        <v>45072.573900462958</v>
      </c>
      <c r="AAY99"/>
      <c r="AAZ99"/>
      <c r="ABA99" t="s">
        <v>2081</v>
      </c>
      <c r="ABB99"/>
      <c r="ABC99" t="s">
        <v>2263</v>
      </c>
      <c r="ABD99"/>
      <c r="ABE99">
        <v>99</v>
      </c>
    </row>
    <row r="100" spans="1:733" x14ac:dyDescent="0.45">
      <c r="A100" s="261" t="s">
        <v>2451</v>
      </c>
      <c r="B100" s="262">
        <v>45071.539871145833</v>
      </c>
      <c r="C100" s="262">
        <v>45071.541418946763</v>
      </c>
      <c r="D100" s="262">
        <v>45071</v>
      </c>
      <c r="E100" s="261" t="s">
        <v>2151</v>
      </c>
      <c r="F100" s="315">
        <v>45071</v>
      </c>
      <c r="G100" t="s">
        <v>880</v>
      </c>
      <c r="H100" t="s">
        <v>880</v>
      </c>
      <c r="I100" t="s">
        <v>1992</v>
      </c>
      <c r="J100" t="s">
        <v>880</v>
      </c>
      <c r="K100" t="s">
        <v>793</v>
      </c>
      <c r="L100" s="261" t="s">
        <v>821</v>
      </c>
      <c r="M100">
        <v>0</v>
      </c>
      <c r="N100">
        <v>0</v>
      </c>
      <c r="O100">
        <v>0</v>
      </c>
      <c r="P100">
        <v>0</v>
      </c>
      <c r="Q100">
        <v>1</v>
      </c>
      <c r="R100">
        <v>0</v>
      </c>
      <c r="S100">
        <v>0</v>
      </c>
      <c r="T100">
        <v>0</v>
      </c>
      <c r="U100">
        <v>0</v>
      </c>
      <c r="V100">
        <v>0</v>
      </c>
      <c r="W100">
        <v>0</v>
      </c>
      <c r="X100">
        <v>0</v>
      </c>
      <c r="Y100">
        <v>0</v>
      </c>
      <c r="Z100">
        <v>0</v>
      </c>
      <c r="AA100">
        <v>0</v>
      </c>
      <c r="AB100">
        <v>0</v>
      </c>
      <c r="AC100">
        <v>0</v>
      </c>
      <c r="AD100">
        <v>0</v>
      </c>
      <c r="AE100">
        <v>0</v>
      </c>
      <c r="AF100">
        <v>0</v>
      </c>
      <c r="AG100">
        <v>0</v>
      </c>
      <c r="AH100">
        <v>0</v>
      </c>
      <c r="AI100">
        <v>0</v>
      </c>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t="s">
        <v>794</v>
      </c>
      <c r="FE100"/>
      <c r="FF100">
        <v>3000</v>
      </c>
      <c r="FG100">
        <v>3000</v>
      </c>
      <c r="FH100"/>
      <c r="FI100">
        <v>3000</v>
      </c>
      <c r="FJ100">
        <v>0</v>
      </c>
      <c r="FK100">
        <v>0</v>
      </c>
      <c r="FL100"/>
      <c r="FM100" t="s">
        <v>801</v>
      </c>
      <c r="FN100"/>
      <c r="FO100" t="s">
        <v>830</v>
      </c>
      <c r="FP100" t="s">
        <v>794</v>
      </c>
      <c r="FQ100" t="s">
        <v>2441</v>
      </c>
      <c r="FR100">
        <v>0</v>
      </c>
      <c r="FS100">
        <v>0</v>
      </c>
      <c r="FT100">
        <v>0</v>
      </c>
      <c r="FU100">
        <v>0</v>
      </c>
      <c r="FV100">
        <v>0</v>
      </c>
      <c r="FW100">
        <v>0</v>
      </c>
      <c r="FX100">
        <v>0</v>
      </c>
      <c r="FY100">
        <v>1</v>
      </c>
      <c r="FZ100">
        <v>0</v>
      </c>
      <c r="GA100">
        <v>0</v>
      </c>
      <c r="GB100">
        <v>0</v>
      </c>
      <c r="GC100">
        <v>0</v>
      </c>
      <c r="GD100">
        <v>1</v>
      </c>
      <c r="GE100">
        <v>0</v>
      </c>
      <c r="GF100">
        <v>0</v>
      </c>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t="s">
        <v>2427</v>
      </c>
      <c r="AAW100">
        <v>431813681</v>
      </c>
      <c r="AAX100" s="315">
        <v>45072.573923611111</v>
      </c>
      <c r="AAY100"/>
      <c r="AAZ100"/>
      <c r="ABA100" t="s">
        <v>2081</v>
      </c>
      <c r="ABB100"/>
      <c r="ABC100" t="s">
        <v>2263</v>
      </c>
      <c r="ABD100"/>
      <c r="ABE100">
        <v>100</v>
      </c>
    </row>
    <row r="101" spans="1:733" x14ac:dyDescent="0.45">
      <c r="A101" s="261" t="s">
        <v>2452</v>
      </c>
      <c r="B101" s="262">
        <v>45071.542059120373</v>
      </c>
      <c r="C101" s="262">
        <v>45071.54606651621</v>
      </c>
      <c r="D101" s="262">
        <v>45071</v>
      </c>
      <c r="E101" s="261" t="s">
        <v>2151</v>
      </c>
      <c r="F101" s="315">
        <v>45071</v>
      </c>
      <c r="G101" t="s">
        <v>880</v>
      </c>
      <c r="H101" t="s">
        <v>880</v>
      </c>
      <c r="I101" t="s">
        <v>1992</v>
      </c>
      <c r="J101" t="s">
        <v>880</v>
      </c>
      <c r="K101" t="s">
        <v>793</v>
      </c>
      <c r="L101" s="261" t="s">
        <v>2453</v>
      </c>
      <c r="M101">
        <v>1</v>
      </c>
      <c r="N101">
        <v>1</v>
      </c>
      <c r="O101">
        <v>0</v>
      </c>
      <c r="P101">
        <v>0</v>
      </c>
      <c r="Q101">
        <v>0</v>
      </c>
      <c r="R101">
        <v>0</v>
      </c>
      <c r="S101">
        <v>0</v>
      </c>
      <c r="T101">
        <v>0</v>
      </c>
      <c r="U101">
        <v>0</v>
      </c>
      <c r="V101">
        <v>0</v>
      </c>
      <c r="W101">
        <v>0</v>
      </c>
      <c r="X101">
        <v>0</v>
      </c>
      <c r="Y101">
        <v>0</v>
      </c>
      <c r="Z101">
        <v>0</v>
      </c>
      <c r="AA101">
        <v>0</v>
      </c>
      <c r="AB101">
        <v>0</v>
      </c>
      <c r="AC101">
        <v>1</v>
      </c>
      <c r="AD101">
        <v>0</v>
      </c>
      <c r="AE101">
        <v>1</v>
      </c>
      <c r="AF101">
        <v>0</v>
      </c>
      <c r="AG101">
        <v>0</v>
      </c>
      <c r="AH101">
        <v>0</v>
      </c>
      <c r="AI101">
        <v>0</v>
      </c>
      <c r="AJ101" t="s">
        <v>794</v>
      </c>
      <c r="AK101"/>
      <c r="AL101">
        <v>1000</v>
      </c>
      <c r="AM101">
        <v>1000</v>
      </c>
      <c r="AN101"/>
      <c r="AO101">
        <v>1000</v>
      </c>
      <c r="AP101">
        <v>0</v>
      </c>
      <c r="AQ101">
        <v>0</v>
      </c>
      <c r="AR101"/>
      <c r="AS101" t="s">
        <v>801</v>
      </c>
      <c r="AT101"/>
      <c r="AU101" t="s">
        <v>830</v>
      </c>
      <c r="AV101" t="s">
        <v>794</v>
      </c>
      <c r="AW101" t="s">
        <v>842</v>
      </c>
      <c r="AX101">
        <v>0</v>
      </c>
      <c r="AY101">
        <v>0</v>
      </c>
      <c r="AZ101">
        <v>0</v>
      </c>
      <c r="BA101">
        <v>0</v>
      </c>
      <c r="BB101">
        <v>0</v>
      </c>
      <c r="BC101">
        <v>0</v>
      </c>
      <c r="BD101">
        <v>0</v>
      </c>
      <c r="BE101">
        <v>0</v>
      </c>
      <c r="BF101">
        <v>0</v>
      </c>
      <c r="BG101">
        <v>0</v>
      </c>
      <c r="BH101">
        <v>0</v>
      </c>
      <c r="BI101">
        <v>0</v>
      </c>
      <c r="BJ101">
        <v>1</v>
      </c>
      <c r="BK101">
        <v>0</v>
      </c>
      <c r="BL101">
        <v>0</v>
      </c>
      <c r="BM101"/>
      <c r="BN101"/>
      <c r="BO101" t="s">
        <v>794</v>
      </c>
      <c r="BP101"/>
      <c r="BQ101">
        <v>1500</v>
      </c>
      <c r="BR101">
        <v>1500</v>
      </c>
      <c r="BS101"/>
      <c r="BT101">
        <v>1500</v>
      </c>
      <c r="BU101">
        <v>0</v>
      </c>
      <c r="BV101">
        <v>0</v>
      </c>
      <c r="BW101"/>
      <c r="BX101" t="s">
        <v>801</v>
      </c>
      <c r="BY101"/>
      <c r="BZ101" t="s">
        <v>830</v>
      </c>
      <c r="CA101" t="s">
        <v>794</v>
      </c>
      <c r="CB101" t="s">
        <v>2268</v>
      </c>
      <c r="CC101">
        <v>0</v>
      </c>
      <c r="CD101">
        <v>0</v>
      </c>
      <c r="CE101">
        <v>0</v>
      </c>
      <c r="CF101">
        <v>0</v>
      </c>
      <c r="CG101">
        <v>0</v>
      </c>
      <c r="CH101">
        <v>0</v>
      </c>
      <c r="CI101">
        <v>0</v>
      </c>
      <c r="CJ101">
        <v>1</v>
      </c>
      <c r="CK101">
        <v>0</v>
      </c>
      <c r="CL101">
        <v>1</v>
      </c>
      <c r="CM101">
        <v>0</v>
      </c>
      <c r="CN101">
        <v>0</v>
      </c>
      <c r="CO101">
        <v>0</v>
      </c>
      <c r="CP101">
        <v>0</v>
      </c>
      <c r="CQ101">
        <v>0</v>
      </c>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t="s">
        <v>794</v>
      </c>
      <c r="RA101"/>
      <c r="RB101">
        <v>1100</v>
      </c>
      <c r="RC101">
        <v>1100</v>
      </c>
      <c r="RD101"/>
      <c r="RE101">
        <v>1100</v>
      </c>
      <c r="RF101">
        <v>0</v>
      </c>
      <c r="RG101">
        <v>0</v>
      </c>
      <c r="RH101"/>
      <c r="RI101" t="s">
        <v>801</v>
      </c>
      <c r="RJ101"/>
      <c r="RK101" t="s">
        <v>830</v>
      </c>
      <c r="RL101" t="s">
        <v>794</v>
      </c>
      <c r="RM101" t="s">
        <v>842</v>
      </c>
      <c r="RN101">
        <v>0</v>
      </c>
      <c r="RO101">
        <v>0</v>
      </c>
      <c r="RP101">
        <v>0</v>
      </c>
      <c r="RQ101">
        <v>0</v>
      </c>
      <c r="RR101">
        <v>0</v>
      </c>
      <c r="RS101">
        <v>0</v>
      </c>
      <c r="RT101">
        <v>0</v>
      </c>
      <c r="RU101">
        <v>0</v>
      </c>
      <c r="RV101">
        <v>0</v>
      </c>
      <c r="RW101">
        <v>0</v>
      </c>
      <c r="RX101">
        <v>0</v>
      </c>
      <c r="RY101">
        <v>0</v>
      </c>
      <c r="RZ101">
        <v>1</v>
      </c>
      <c r="SA101">
        <v>0</v>
      </c>
      <c r="SB101">
        <v>0</v>
      </c>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t="s">
        <v>794</v>
      </c>
      <c r="VU101"/>
      <c r="VV101">
        <v>1000</v>
      </c>
      <c r="VW101">
        <v>1000</v>
      </c>
      <c r="VX101"/>
      <c r="VY101">
        <v>1000</v>
      </c>
      <c r="VZ101">
        <v>0</v>
      </c>
      <c r="WA101">
        <v>0</v>
      </c>
      <c r="WB101"/>
      <c r="WC101" t="s">
        <v>801</v>
      </c>
      <c r="WD101"/>
      <c r="WE101" t="s">
        <v>830</v>
      </c>
      <c r="WF101" t="s">
        <v>794</v>
      </c>
      <c r="WG101" t="s">
        <v>842</v>
      </c>
      <c r="WH101">
        <v>0</v>
      </c>
      <c r="WI101">
        <v>0</v>
      </c>
      <c r="WJ101">
        <v>0</v>
      </c>
      <c r="WK101">
        <v>0</v>
      </c>
      <c r="WL101">
        <v>0</v>
      </c>
      <c r="WM101">
        <v>0</v>
      </c>
      <c r="WN101">
        <v>0</v>
      </c>
      <c r="WO101">
        <v>0</v>
      </c>
      <c r="WP101">
        <v>0</v>
      </c>
      <c r="WQ101">
        <v>0</v>
      </c>
      <c r="WR101">
        <v>0</v>
      </c>
      <c r="WS101">
        <v>0</v>
      </c>
      <c r="WT101">
        <v>1</v>
      </c>
      <c r="WU101">
        <v>0</v>
      </c>
      <c r="WV101">
        <v>0</v>
      </c>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t="s">
        <v>2454</v>
      </c>
      <c r="AAW101">
        <v>431813695</v>
      </c>
      <c r="AAX101" s="315">
        <v>45072.573935185181</v>
      </c>
      <c r="AAY101"/>
      <c r="AAZ101"/>
      <c r="ABA101" t="s">
        <v>2081</v>
      </c>
      <c r="ABB101"/>
      <c r="ABC101" t="s">
        <v>2263</v>
      </c>
      <c r="ABD101"/>
      <c r="ABE101">
        <v>101</v>
      </c>
    </row>
    <row r="102" spans="1:733" x14ac:dyDescent="0.45">
      <c r="A102" s="261" t="s">
        <v>2455</v>
      </c>
      <c r="B102" s="262">
        <v>45071.550502060178</v>
      </c>
      <c r="C102" s="262">
        <v>45071.55399049769</v>
      </c>
      <c r="D102" s="262">
        <v>45071</v>
      </c>
      <c r="E102" s="261" t="s">
        <v>2151</v>
      </c>
      <c r="F102" s="315">
        <v>45071</v>
      </c>
      <c r="G102" t="s">
        <v>880</v>
      </c>
      <c r="H102" t="s">
        <v>880</v>
      </c>
      <c r="I102" t="s">
        <v>1992</v>
      </c>
      <c r="J102" t="s">
        <v>880</v>
      </c>
      <c r="K102" t="s">
        <v>793</v>
      </c>
      <c r="L102" s="261" t="s">
        <v>816</v>
      </c>
      <c r="M102">
        <v>0</v>
      </c>
      <c r="N102">
        <v>0</v>
      </c>
      <c r="O102">
        <v>0</v>
      </c>
      <c r="P102">
        <v>0</v>
      </c>
      <c r="Q102">
        <v>0</v>
      </c>
      <c r="R102">
        <v>0</v>
      </c>
      <c r="S102">
        <v>0</v>
      </c>
      <c r="T102">
        <v>0</v>
      </c>
      <c r="U102">
        <v>0</v>
      </c>
      <c r="V102">
        <v>0</v>
      </c>
      <c r="W102">
        <v>0</v>
      </c>
      <c r="X102">
        <v>0</v>
      </c>
      <c r="Y102">
        <v>0</v>
      </c>
      <c r="Z102">
        <v>0</v>
      </c>
      <c r="AA102">
        <v>0</v>
      </c>
      <c r="AB102">
        <v>1</v>
      </c>
      <c r="AC102">
        <v>0</v>
      </c>
      <c r="AD102">
        <v>0</v>
      </c>
      <c r="AE102">
        <v>0</v>
      </c>
      <c r="AF102">
        <v>0</v>
      </c>
      <c r="AG102">
        <v>0</v>
      </c>
      <c r="AH102">
        <v>0</v>
      </c>
      <c r="AI102">
        <v>0</v>
      </c>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t="s">
        <v>794</v>
      </c>
      <c r="PV102"/>
      <c r="PW102">
        <v>2500</v>
      </c>
      <c r="PX102">
        <v>2500</v>
      </c>
      <c r="PY102"/>
      <c r="PZ102">
        <v>3000</v>
      </c>
      <c r="QA102">
        <v>-16.666666666666661</v>
      </c>
      <c r="QB102">
        <v>-500</v>
      </c>
      <c r="QC102" t="s">
        <v>2423</v>
      </c>
      <c r="QD102" t="s">
        <v>806</v>
      </c>
      <c r="QE102"/>
      <c r="QF102"/>
      <c r="QG102" t="s">
        <v>794</v>
      </c>
      <c r="QH102" t="s">
        <v>2080</v>
      </c>
      <c r="QI102">
        <v>0</v>
      </c>
      <c r="QJ102">
        <v>1</v>
      </c>
      <c r="QK102">
        <v>0</v>
      </c>
      <c r="QL102">
        <v>0</v>
      </c>
      <c r="QM102">
        <v>0</v>
      </c>
      <c r="QN102">
        <v>0</v>
      </c>
      <c r="QO102">
        <v>0</v>
      </c>
      <c r="QP102">
        <v>0</v>
      </c>
      <c r="QQ102">
        <v>0</v>
      </c>
      <c r="QR102">
        <v>1</v>
      </c>
      <c r="QS102">
        <v>0</v>
      </c>
      <c r="QT102">
        <v>0</v>
      </c>
      <c r="QU102">
        <v>0</v>
      </c>
      <c r="QV102">
        <v>0</v>
      </c>
      <c r="QW102">
        <v>0</v>
      </c>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t="s">
        <v>2456</v>
      </c>
      <c r="AAW102">
        <v>431813717</v>
      </c>
      <c r="AAX102" s="315">
        <v>45072.573946759258</v>
      </c>
      <c r="AAY102"/>
      <c r="AAZ102"/>
      <c r="ABA102" t="s">
        <v>2081</v>
      </c>
      <c r="ABB102"/>
      <c r="ABC102" t="s">
        <v>2263</v>
      </c>
      <c r="ABD102"/>
      <c r="ABE102">
        <v>102</v>
      </c>
    </row>
    <row r="103" spans="1:733" x14ac:dyDescent="0.45">
      <c r="A103" s="261" t="s">
        <v>2457</v>
      </c>
      <c r="B103" s="262">
        <v>45071.558304363432</v>
      </c>
      <c r="C103" s="262">
        <v>45071.560221562497</v>
      </c>
      <c r="D103" s="262">
        <v>45071</v>
      </c>
      <c r="E103" s="261" t="s">
        <v>2151</v>
      </c>
      <c r="F103" s="315">
        <v>45071</v>
      </c>
      <c r="G103" t="s">
        <v>880</v>
      </c>
      <c r="H103" t="s">
        <v>880</v>
      </c>
      <c r="I103" t="s">
        <v>1992</v>
      </c>
      <c r="J103" t="s">
        <v>880</v>
      </c>
      <c r="K103" t="s">
        <v>793</v>
      </c>
      <c r="L103" s="261" t="s">
        <v>834</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1</v>
      </c>
      <c r="AI103">
        <v>0</v>
      </c>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t="s">
        <v>794</v>
      </c>
      <c r="ZH103"/>
      <c r="ZI103">
        <v>1500</v>
      </c>
      <c r="ZJ103">
        <v>1500</v>
      </c>
      <c r="ZK103"/>
      <c r="ZL103">
        <v>1800</v>
      </c>
      <c r="ZM103">
        <v>-16.666666666666661</v>
      </c>
      <c r="ZN103">
        <v>-300</v>
      </c>
      <c r="ZO103" t="s">
        <v>2458</v>
      </c>
      <c r="ZP103" t="s">
        <v>801</v>
      </c>
      <c r="ZQ103"/>
      <c r="ZR103" t="s">
        <v>830</v>
      </c>
      <c r="ZS103" t="s">
        <v>794</v>
      </c>
      <c r="ZT103" t="s">
        <v>2448</v>
      </c>
      <c r="ZU103">
        <v>0</v>
      </c>
      <c r="ZV103">
        <v>0</v>
      </c>
      <c r="ZW103">
        <v>0</v>
      </c>
      <c r="ZX103">
        <v>0</v>
      </c>
      <c r="ZY103">
        <v>0</v>
      </c>
      <c r="ZZ103">
        <v>0</v>
      </c>
      <c r="AAA103">
        <v>0</v>
      </c>
      <c r="AAB103">
        <v>0</v>
      </c>
      <c r="AAC103">
        <v>0</v>
      </c>
      <c r="AAD103">
        <v>1</v>
      </c>
      <c r="AAE103">
        <v>0</v>
      </c>
      <c r="AAF103">
        <v>0</v>
      </c>
      <c r="AAG103">
        <v>1</v>
      </c>
      <c r="AAH103">
        <v>0</v>
      </c>
      <c r="AAI103">
        <v>0</v>
      </c>
      <c r="AAJ103"/>
      <c r="AAK103"/>
      <c r="AAL103"/>
      <c r="AAM103"/>
      <c r="AAN103"/>
      <c r="AAO103"/>
      <c r="AAP103"/>
      <c r="AAQ103"/>
      <c r="AAR103"/>
      <c r="AAS103"/>
      <c r="AAT103"/>
      <c r="AAU103"/>
      <c r="AAV103" t="s">
        <v>2459</v>
      </c>
      <c r="AAW103">
        <v>431813731</v>
      </c>
      <c r="AAX103" s="315">
        <v>45072.573958333327</v>
      </c>
      <c r="AAY103"/>
      <c r="AAZ103"/>
      <c r="ABA103" t="s">
        <v>2081</v>
      </c>
      <c r="ABB103"/>
      <c r="ABC103" t="s">
        <v>2263</v>
      </c>
      <c r="ABD103"/>
      <c r="ABE103">
        <v>103</v>
      </c>
    </row>
    <row r="104" spans="1:733" x14ac:dyDescent="0.45">
      <c r="A104" s="261" t="s">
        <v>2460</v>
      </c>
      <c r="B104" s="262">
        <v>45072.38016015046</v>
      </c>
      <c r="C104" s="262">
        <v>45072.386554699071</v>
      </c>
      <c r="D104" s="262">
        <v>45072</v>
      </c>
      <c r="E104" s="261" t="s">
        <v>2151</v>
      </c>
      <c r="F104" s="315">
        <v>45072</v>
      </c>
      <c r="G104" t="s">
        <v>880</v>
      </c>
      <c r="H104" t="s">
        <v>880</v>
      </c>
      <c r="I104" t="s">
        <v>1987</v>
      </c>
      <c r="J104" t="s">
        <v>880</v>
      </c>
      <c r="K104" t="s">
        <v>793</v>
      </c>
      <c r="L104" s="261" t="s">
        <v>835</v>
      </c>
      <c r="M104">
        <v>0</v>
      </c>
      <c r="N104">
        <v>0</v>
      </c>
      <c r="O104">
        <v>0</v>
      </c>
      <c r="P104">
        <v>0</v>
      </c>
      <c r="Q104">
        <v>0</v>
      </c>
      <c r="R104">
        <v>0</v>
      </c>
      <c r="S104">
        <v>0</v>
      </c>
      <c r="T104">
        <v>0</v>
      </c>
      <c r="U104">
        <v>1</v>
      </c>
      <c r="V104">
        <v>0</v>
      </c>
      <c r="W104">
        <v>0</v>
      </c>
      <c r="X104">
        <v>0</v>
      </c>
      <c r="Y104">
        <v>0</v>
      </c>
      <c r="Z104">
        <v>0</v>
      </c>
      <c r="AA104">
        <v>0</v>
      </c>
      <c r="AB104">
        <v>0</v>
      </c>
      <c r="AC104">
        <v>0</v>
      </c>
      <c r="AD104">
        <v>0</v>
      </c>
      <c r="AE104">
        <v>0</v>
      </c>
      <c r="AF104">
        <v>0</v>
      </c>
      <c r="AG104">
        <v>0</v>
      </c>
      <c r="AH104">
        <v>0</v>
      </c>
      <c r="AI104">
        <v>0</v>
      </c>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t="s">
        <v>824</v>
      </c>
      <c r="JW104">
        <v>500</v>
      </c>
      <c r="JX104">
        <v>350</v>
      </c>
      <c r="JY104">
        <v>245</v>
      </c>
      <c r="JZ104"/>
      <c r="KA104">
        <v>200</v>
      </c>
      <c r="KB104">
        <v>22.5</v>
      </c>
      <c r="KC104">
        <v>45</v>
      </c>
      <c r="KD104" t="s">
        <v>2461</v>
      </c>
      <c r="KE104" t="s">
        <v>795</v>
      </c>
      <c r="KF104" t="s">
        <v>800</v>
      </c>
      <c r="KG104"/>
      <c r="KH104" t="s">
        <v>794</v>
      </c>
      <c r="KI104" t="s">
        <v>2462</v>
      </c>
      <c r="KJ104">
        <v>0</v>
      </c>
      <c r="KK104">
        <v>0</v>
      </c>
      <c r="KL104">
        <v>0</v>
      </c>
      <c r="KM104">
        <v>0</v>
      </c>
      <c r="KN104">
        <v>1</v>
      </c>
      <c r="KO104">
        <v>0</v>
      </c>
      <c r="KP104">
        <v>0</v>
      </c>
      <c r="KQ104">
        <v>0</v>
      </c>
      <c r="KR104">
        <v>0</v>
      </c>
      <c r="KS104">
        <v>0</v>
      </c>
      <c r="KT104">
        <v>1</v>
      </c>
      <c r="KU104">
        <v>0</v>
      </c>
      <c r="KV104">
        <v>0</v>
      </c>
      <c r="KW104">
        <v>0</v>
      </c>
      <c r="KX104">
        <v>0</v>
      </c>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t="s">
        <v>2463</v>
      </c>
      <c r="AAW104">
        <v>431813743</v>
      </c>
      <c r="AAX104" s="315">
        <v>45072.573969907397</v>
      </c>
      <c r="AAY104"/>
      <c r="AAZ104"/>
      <c r="ABA104" t="s">
        <v>2081</v>
      </c>
      <c r="ABB104"/>
      <c r="ABC104" t="s">
        <v>2263</v>
      </c>
      <c r="ABD104"/>
      <c r="ABE104">
        <v>104</v>
      </c>
    </row>
    <row r="105" spans="1:733" x14ac:dyDescent="0.45">
      <c r="A105" s="261" t="s">
        <v>2464</v>
      </c>
      <c r="B105" s="262">
        <v>45072.387609942132</v>
      </c>
      <c r="C105" s="262">
        <v>45072.391228611123</v>
      </c>
      <c r="D105" s="262">
        <v>45072</v>
      </c>
      <c r="E105" s="261" t="s">
        <v>2151</v>
      </c>
      <c r="F105" s="315">
        <v>45072</v>
      </c>
      <c r="G105" t="s">
        <v>880</v>
      </c>
      <c r="H105" t="s">
        <v>880</v>
      </c>
      <c r="I105" t="s">
        <v>1987</v>
      </c>
      <c r="J105" t="s">
        <v>880</v>
      </c>
      <c r="K105" t="s">
        <v>793</v>
      </c>
      <c r="L105" s="261" t="s">
        <v>835</v>
      </c>
      <c r="M105">
        <v>0</v>
      </c>
      <c r="N105">
        <v>0</v>
      </c>
      <c r="O105">
        <v>0</v>
      </c>
      <c r="P105">
        <v>0</v>
      </c>
      <c r="Q105">
        <v>0</v>
      </c>
      <c r="R105">
        <v>0</v>
      </c>
      <c r="S105">
        <v>0</v>
      </c>
      <c r="T105">
        <v>0</v>
      </c>
      <c r="U105">
        <v>1</v>
      </c>
      <c r="V105">
        <v>0</v>
      </c>
      <c r="W105">
        <v>0</v>
      </c>
      <c r="X105">
        <v>0</v>
      </c>
      <c r="Y105">
        <v>0</v>
      </c>
      <c r="Z105">
        <v>0</v>
      </c>
      <c r="AA105">
        <v>0</v>
      </c>
      <c r="AB105">
        <v>0</v>
      </c>
      <c r="AC105">
        <v>0</v>
      </c>
      <c r="AD105">
        <v>0</v>
      </c>
      <c r="AE105">
        <v>0</v>
      </c>
      <c r="AF105">
        <v>0</v>
      </c>
      <c r="AG105">
        <v>0</v>
      </c>
      <c r="AH105">
        <v>0</v>
      </c>
      <c r="AI105">
        <v>0</v>
      </c>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t="s">
        <v>824</v>
      </c>
      <c r="JW105">
        <v>500</v>
      </c>
      <c r="JX105">
        <v>350</v>
      </c>
      <c r="JY105">
        <v>245</v>
      </c>
      <c r="JZ105"/>
      <c r="KA105">
        <v>200</v>
      </c>
      <c r="KB105">
        <v>22.5</v>
      </c>
      <c r="KC105">
        <v>45</v>
      </c>
      <c r="KD105" t="s">
        <v>2465</v>
      </c>
      <c r="KE105" t="s">
        <v>795</v>
      </c>
      <c r="KF105" t="s">
        <v>865</v>
      </c>
      <c r="KG105"/>
      <c r="KH105" t="s">
        <v>794</v>
      </c>
      <c r="KI105" t="s">
        <v>2241</v>
      </c>
      <c r="KJ105">
        <v>0</v>
      </c>
      <c r="KK105">
        <v>0</v>
      </c>
      <c r="KL105">
        <v>0</v>
      </c>
      <c r="KM105">
        <v>0</v>
      </c>
      <c r="KN105">
        <v>1</v>
      </c>
      <c r="KO105">
        <v>0</v>
      </c>
      <c r="KP105">
        <v>0</v>
      </c>
      <c r="KQ105">
        <v>0</v>
      </c>
      <c r="KR105">
        <v>0</v>
      </c>
      <c r="KS105">
        <v>1</v>
      </c>
      <c r="KT105">
        <v>0</v>
      </c>
      <c r="KU105">
        <v>0</v>
      </c>
      <c r="KV105">
        <v>0</v>
      </c>
      <c r="KW105">
        <v>0</v>
      </c>
      <c r="KX105">
        <v>0</v>
      </c>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t="s">
        <v>2466</v>
      </c>
      <c r="AAW105">
        <v>431813758</v>
      </c>
      <c r="AAX105" s="315">
        <v>45072.573981481481</v>
      </c>
      <c r="AAY105"/>
      <c r="AAZ105"/>
      <c r="ABA105" t="s">
        <v>2081</v>
      </c>
      <c r="ABB105"/>
      <c r="ABC105" t="s">
        <v>2263</v>
      </c>
      <c r="ABD105"/>
      <c r="ABE105">
        <v>105</v>
      </c>
    </row>
    <row r="106" spans="1:733" x14ac:dyDescent="0.45">
      <c r="A106" s="261" t="s">
        <v>2467</v>
      </c>
      <c r="B106" s="262">
        <v>45072.39841775463</v>
      </c>
      <c r="C106" s="262">
        <v>45072.399963842588</v>
      </c>
      <c r="D106" s="262">
        <v>45072</v>
      </c>
      <c r="E106" s="261" t="s">
        <v>2151</v>
      </c>
      <c r="F106" s="315">
        <v>45072</v>
      </c>
      <c r="G106" t="s">
        <v>880</v>
      </c>
      <c r="H106" t="s">
        <v>880</v>
      </c>
      <c r="I106" t="s">
        <v>1987</v>
      </c>
      <c r="J106" t="s">
        <v>880</v>
      </c>
      <c r="K106" t="s">
        <v>793</v>
      </c>
      <c r="L106" s="261" t="s">
        <v>811</v>
      </c>
      <c r="M106">
        <v>0</v>
      </c>
      <c r="N106">
        <v>0</v>
      </c>
      <c r="O106">
        <v>0</v>
      </c>
      <c r="P106">
        <v>0</v>
      </c>
      <c r="Q106">
        <v>0</v>
      </c>
      <c r="R106">
        <v>1</v>
      </c>
      <c r="S106">
        <v>0</v>
      </c>
      <c r="T106">
        <v>0</v>
      </c>
      <c r="U106">
        <v>0</v>
      </c>
      <c r="V106">
        <v>0</v>
      </c>
      <c r="W106">
        <v>0</v>
      </c>
      <c r="X106">
        <v>0</v>
      </c>
      <c r="Y106">
        <v>0</v>
      </c>
      <c r="Z106">
        <v>0</v>
      </c>
      <c r="AA106">
        <v>0</v>
      </c>
      <c r="AB106">
        <v>0</v>
      </c>
      <c r="AC106">
        <v>0</v>
      </c>
      <c r="AD106">
        <v>0</v>
      </c>
      <c r="AE106">
        <v>0</v>
      </c>
      <c r="AF106">
        <v>0</v>
      </c>
      <c r="AG106">
        <v>0</v>
      </c>
      <c r="AH106">
        <v>0</v>
      </c>
      <c r="AI106">
        <v>0</v>
      </c>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t="s">
        <v>794</v>
      </c>
      <c r="GJ106"/>
      <c r="GK106">
        <v>8000</v>
      </c>
      <c r="GL106">
        <v>7500</v>
      </c>
      <c r="GM106">
        <v>6.666666666666667</v>
      </c>
      <c r="GN106">
        <v>500</v>
      </c>
      <c r="GO106"/>
      <c r="GP106" t="s">
        <v>801</v>
      </c>
      <c r="GQ106"/>
      <c r="GR106" t="s">
        <v>830</v>
      </c>
      <c r="GS106" t="s">
        <v>794</v>
      </c>
      <c r="GT106" t="s">
        <v>842</v>
      </c>
      <c r="GU106">
        <v>0</v>
      </c>
      <c r="GV106">
        <v>0</v>
      </c>
      <c r="GW106">
        <v>0</v>
      </c>
      <c r="GX106">
        <v>0</v>
      </c>
      <c r="GY106">
        <v>0</v>
      </c>
      <c r="GZ106">
        <v>0</v>
      </c>
      <c r="HA106">
        <v>0</v>
      </c>
      <c r="HB106">
        <v>0</v>
      </c>
      <c r="HC106">
        <v>0</v>
      </c>
      <c r="HD106">
        <v>0</v>
      </c>
      <c r="HE106">
        <v>0</v>
      </c>
      <c r="HF106">
        <v>0</v>
      </c>
      <c r="HG106">
        <v>1</v>
      </c>
      <c r="HH106">
        <v>0</v>
      </c>
      <c r="HI106">
        <v>0</v>
      </c>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t="s">
        <v>2100</v>
      </c>
      <c r="AAW106">
        <v>431813771</v>
      </c>
      <c r="AAX106" s="315">
        <v>45072.573993055557</v>
      </c>
      <c r="AAY106"/>
      <c r="AAZ106"/>
      <c r="ABA106" t="s">
        <v>2081</v>
      </c>
      <c r="ABB106"/>
      <c r="ABC106" t="s">
        <v>2263</v>
      </c>
      <c r="ABD106"/>
      <c r="ABE106">
        <v>106</v>
      </c>
    </row>
    <row r="107" spans="1:733" x14ac:dyDescent="0.45">
      <c r="A107" s="261" t="s">
        <v>2468</v>
      </c>
      <c r="B107" s="262">
        <v>45072.407372696762</v>
      </c>
      <c r="C107" s="262">
        <v>45072.409901805557</v>
      </c>
      <c r="D107" s="262">
        <v>45072</v>
      </c>
      <c r="E107" s="261" t="s">
        <v>2151</v>
      </c>
      <c r="F107" s="315">
        <v>45072</v>
      </c>
      <c r="G107" t="s">
        <v>880</v>
      </c>
      <c r="H107" t="s">
        <v>880</v>
      </c>
      <c r="I107" t="s">
        <v>1987</v>
      </c>
      <c r="J107" t="s">
        <v>880</v>
      </c>
      <c r="K107" t="s">
        <v>793</v>
      </c>
      <c r="L107" s="261" t="s">
        <v>811</v>
      </c>
      <c r="M107">
        <v>0</v>
      </c>
      <c r="N107">
        <v>0</v>
      </c>
      <c r="O107">
        <v>0</v>
      </c>
      <c r="P107">
        <v>0</v>
      </c>
      <c r="Q107">
        <v>0</v>
      </c>
      <c r="R107">
        <v>1</v>
      </c>
      <c r="S107">
        <v>0</v>
      </c>
      <c r="T107">
        <v>0</v>
      </c>
      <c r="U107">
        <v>0</v>
      </c>
      <c r="V107">
        <v>0</v>
      </c>
      <c r="W107">
        <v>0</v>
      </c>
      <c r="X107">
        <v>0</v>
      </c>
      <c r="Y107">
        <v>0</v>
      </c>
      <c r="Z107">
        <v>0</v>
      </c>
      <c r="AA107">
        <v>0</v>
      </c>
      <c r="AB107">
        <v>0</v>
      </c>
      <c r="AC107">
        <v>0</v>
      </c>
      <c r="AD107">
        <v>0</v>
      </c>
      <c r="AE107">
        <v>0</v>
      </c>
      <c r="AF107">
        <v>0</v>
      </c>
      <c r="AG107">
        <v>0</v>
      </c>
      <c r="AH107">
        <v>0</v>
      </c>
      <c r="AI107">
        <v>0</v>
      </c>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t="s">
        <v>794</v>
      </c>
      <c r="GJ107"/>
      <c r="GK107">
        <v>8000</v>
      </c>
      <c r="GL107">
        <v>7500</v>
      </c>
      <c r="GM107">
        <v>6.666666666666667</v>
      </c>
      <c r="GN107">
        <v>500</v>
      </c>
      <c r="GO107"/>
      <c r="GP107" t="s">
        <v>801</v>
      </c>
      <c r="GQ107"/>
      <c r="GR107" t="s">
        <v>830</v>
      </c>
      <c r="GS107" t="s">
        <v>794</v>
      </c>
      <c r="GT107" t="s">
        <v>2441</v>
      </c>
      <c r="GU107">
        <v>0</v>
      </c>
      <c r="GV107">
        <v>0</v>
      </c>
      <c r="GW107">
        <v>0</v>
      </c>
      <c r="GX107">
        <v>0</v>
      </c>
      <c r="GY107">
        <v>0</v>
      </c>
      <c r="GZ107">
        <v>0</v>
      </c>
      <c r="HA107">
        <v>0</v>
      </c>
      <c r="HB107">
        <v>1</v>
      </c>
      <c r="HC107">
        <v>0</v>
      </c>
      <c r="HD107">
        <v>0</v>
      </c>
      <c r="HE107">
        <v>0</v>
      </c>
      <c r="HF107">
        <v>0</v>
      </c>
      <c r="HG107">
        <v>1</v>
      </c>
      <c r="HH107">
        <v>0</v>
      </c>
      <c r="HI107">
        <v>0</v>
      </c>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t="s">
        <v>2427</v>
      </c>
      <c r="AAW107">
        <v>431813783</v>
      </c>
      <c r="AAX107" s="315">
        <v>45072.573993055557</v>
      </c>
      <c r="AAY107"/>
      <c r="AAZ107"/>
      <c r="ABA107" t="s">
        <v>2081</v>
      </c>
      <c r="ABB107"/>
      <c r="ABC107" t="s">
        <v>2263</v>
      </c>
      <c r="ABD107"/>
      <c r="ABE107">
        <v>107</v>
      </c>
    </row>
    <row r="108" spans="1:733" x14ac:dyDescent="0.45">
      <c r="A108" s="261" t="s">
        <v>2469</v>
      </c>
      <c r="B108" s="262">
        <v>45072.412362442134</v>
      </c>
      <c r="C108" s="262">
        <v>45072.417220312513</v>
      </c>
      <c r="D108" s="262">
        <v>45072</v>
      </c>
      <c r="E108" s="261" t="s">
        <v>2151</v>
      </c>
      <c r="F108" s="315">
        <v>45072</v>
      </c>
      <c r="G108" t="s">
        <v>880</v>
      </c>
      <c r="H108" t="s">
        <v>880</v>
      </c>
      <c r="I108" t="s">
        <v>1987</v>
      </c>
      <c r="J108" t="s">
        <v>880</v>
      </c>
      <c r="K108" t="s">
        <v>793</v>
      </c>
      <c r="L108" s="261" t="s">
        <v>2470</v>
      </c>
      <c r="M108">
        <v>0</v>
      </c>
      <c r="N108">
        <v>0</v>
      </c>
      <c r="O108">
        <v>0</v>
      </c>
      <c r="P108">
        <v>0</v>
      </c>
      <c r="Q108">
        <v>0</v>
      </c>
      <c r="R108">
        <v>0</v>
      </c>
      <c r="S108">
        <v>0</v>
      </c>
      <c r="T108">
        <v>0</v>
      </c>
      <c r="U108">
        <v>1</v>
      </c>
      <c r="V108">
        <v>0</v>
      </c>
      <c r="W108">
        <v>0</v>
      </c>
      <c r="X108">
        <v>0</v>
      </c>
      <c r="Y108">
        <v>1</v>
      </c>
      <c r="Z108">
        <v>0</v>
      </c>
      <c r="AA108">
        <v>0</v>
      </c>
      <c r="AB108">
        <v>0</v>
      </c>
      <c r="AC108">
        <v>0</v>
      </c>
      <c r="AD108">
        <v>0</v>
      </c>
      <c r="AE108">
        <v>0</v>
      </c>
      <c r="AF108">
        <v>0</v>
      </c>
      <c r="AG108">
        <v>0</v>
      </c>
      <c r="AH108">
        <v>0</v>
      </c>
      <c r="AI108">
        <v>0</v>
      </c>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t="s">
        <v>824</v>
      </c>
      <c r="JW108">
        <v>500</v>
      </c>
      <c r="JX108">
        <v>350</v>
      </c>
      <c r="JY108">
        <v>245</v>
      </c>
      <c r="JZ108"/>
      <c r="KA108">
        <v>200</v>
      </c>
      <c r="KB108">
        <v>22.5</v>
      </c>
      <c r="KC108">
        <v>45</v>
      </c>
      <c r="KD108" t="s">
        <v>2471</v>
      </c>
      <c r="KE108" t="s">
        <v>795</v>
      </c>
      <c r="KF108" t="s">
        <v>865</v>
      </c>
      <c r="KG108"/>
      <c r="KH108" t="s">
        <v>794</v>
      </c>
      <c r="KI108" t="s">
        <v>2108</v>
      </c>
      <c r="KJ108">
        <v>0</v>
      </c>
      <c r="KK108">
        <v>0</v>
      </c>
      <c r="KL108">
        <v>0</v>
      </c>
      <c r="KM108">
        <v>0</v>
      </c>
      <c r="KN108">
        <v>1</v>
      </c>
      <c r="KO108">
        <v>0</v>
      </c>
      <c r="KP108">
        <v>0</v>
      </c>
      <c r="KQ108">
        <v>1</v>
      </c>
      <c r="KR108">
        <v>0</v>
      </c>
      <c r="KS108">
        <v>0</v>
      </c>
      <c r="KT108">
        <v>0</v>
      </c>
      <c r="KU108">
        <v>0</v>
      </c>
      <c r="KV108">
        <v>0</v>
      </c>
      <c r="KW108">
        <v>0</v>
      </c>
      <c r="KX108">
        <v>0</v>
      </c>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t="s">
        <v>799</v>
      </c>
      <c r="OQ108"/>
      <c r="OR108">
        <v>250</v>
      </c>
      <c r="OS108">
        <v>250</v>
      </c>
      <c r="OT108"/>
      <c r="OU108">
        <v>250</v>
      </c>
      <c r="OV108">
        <v>0</v>
      </c>
      <c r="OW108">
        <v>0</v>
      </c>
      <c r="OX108"/>
      <c r="OY108" t="s">
        <v>795</v>
      </c>
      <c r="OZ108" t="s">
        <v>865</v>
      </c>
      <c r="PA108"/>
      <c r="PB108" t="s">
        <v>794</v>
      </c>
      <c r="PC108" t="s">
        <v>2268</v>
      </c>
      <c r="PD108">
        <v>0</v>
      </c>
      <c r="PE108">
        <v>0</v>
      </c>
      <c r="PF108">
        <v>0</v>
      </c>
      <c r="PG108">
        <v>0</v>
      </c>
      <c r="PH108">
        <v>0</v>
      </c>
      <c r="PI108">
        <v>0</v>
      </c>
      <c r="PJ108">
        <v>0</v>
      </c>
      <c r="PK108">
        <v>1</v>
      </c>
      <c r="PL108">
        <v>0</v>
      </c>
      <c r="PM108">
        <v>1</v>
      </c>
      <c r="PN108">
        <v>0</v>
      </c>
      <c r="PO108">
        <v>0</v>
      </c>
      <c r="PP108">
        <v>0</v>
      </c>
      <c r="PQ108">
        <v>0</v>
      </c>
      <c r="PR108">
        <v>0</v>
      </c>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t="s">
        <v>2100</v>
      </c>
      <c r="AAW108">
        <v>431813797</v>
      </c>
      <c r="AAX108" s="315">
        <v>45072.574004629627</v>
      </c>
      <c r="AAY108"/>
      <c r="AAZ108"/>
      <c r="ABA108" t="s">
        <v>2081</v>
      </c>
      <c r="ABB108"/>
      <c r="ABC108" t="s">
        <v>2263</v>
      </c>
      <c r="ABD108"/>
      <c r="ABE108">
        <v>108</v>
      </c>
    </row>
    <row r="109" spans="1:733" x14ac:dyDescent="0.45">
      <c r="A109" s="261" t="s">
        <v>2472</v>
      </c>
      <c r="B109" s="262">
        <v>45072.431745648151</v>
      </c>
      <c r="C109" s="262">
        <v>45072.434430416673</v>
      </c>
      <c r="D109" s="262">
        <v>45072</v>
      </c>
      <c r="E109" s="261" t="s">
        <v>2151</v>
      </c>
      <c r="F109" s="315">
        <v>45072</v>
      </c>
      <c r="G109" t="s">
        <v>880</v>
      </c>
      <c r="H109" t="s">
        <v>880</v>
      </c>
      <c r="I109" t="s">
        <v>1987</v>
      </c>
      <c r="J109" t="s">
        <v>880</v>
      </c>
      <c r="K109" t="s">
        <v>793</v>
      </c>
      <c r="L109" s="261" t="s">
        <v>825</v>
      </c>
      <c r="M109">
        <v>0</v>
      </c>
      <c r="N109">
        <v>0</v>
      </c>
      <c r="O109">
        <v>0</v>
      </c>
      <c r="P109">
        <v>0</v>
      </c>
      <c r="Q109">
        <v>0</v>
      </c>
      <c r="R109">
        <v>0</v>
      </c>
      <c r="S109">
        <v>0</v>
      </c>
      <c r="T109">
        <v>0</v>
      </c>
      <c r="U109">
        <v>0</v>
      </c>
      <c r="V109">
        <v>0</v>
      </c>
      <c r="W109">
        <v>0</v>
      </c>
      <c r="X109">
        <v>0</v>
      </c>
      <c r="Y109">
        <v>0</v>
      </c>
      <c r="Z109">
        <v>0</v>
      </c>
      <c r="AA109">
        <v>0</v>
      </c>
      <c r="AB109">
        <v>0</v>
      </c>
      <c r="AC109">
        <v>0</v>
      </c>
      <c r="AD109">
        <v>1</v>
      </c>
      <c r="AE109">
        <v>0</v>
      </c>
      <c r="AF109">
        <v>0</v>
      </c>
      <c r="AG109">
        <v>0</v>
      </c>
      <c r="AH109">
        <v>0</v>
      </c>
      <c r="AI109">
        <v>0</v>
      </c>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t="s">
        <v>794</v>
      </c>
      <c r="UP109"/>
      <c r="UQ109">
        <v>150</v>
      </c>
      <c r="UR109">
        <v>150</v>
      </c>
      <c r="US109"/>
      <c r="UT109">
        <v>250</v>
      </c>
      <c r="UU109">
        <v>-40</v>
      </c>
      <c r="UV109">
        <v>-100</v>
      </c>
      <c r="UW109" t="s">
        <v>2423</v>
      </c>
      <c r="UX109" t="s">
        <v>806</v>
      </c>
      <c r="UY109"/>
      <c r="UZ109"/>
      <c r="VA109" t="s">
        <v>797</v>
      </c>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t="s">
        <v>2100</v>
      </c>
      <c r="AAW109">
        <v>431813809</v>
      </c>
      <c r="AAX109" s="315">
        <v>45072.574016203696</v>
      </c>
      <c r="AAY109"/>
      <c r="AAZ109"/>
      <c r="ABA109" t="s">
        <v>2081</v>
      </c>
      <c r="ABB109"/>
      <c r="ABC109" t="s">
        <v>2263</v>
      </c>
      <c r="ABD109"/>
      <c r="ABE109">
        <v>109</v>
      </c>
    </row>
    <row r="110" spans="1:733" x14ac:dyDescent="0.45">
      <c r="A110" s="261" t="s">
        <v>2473</v>
      </c>
      <c r="B110" s="262">
        <v>45071.444748518523</v>
      </c>
      <c r="C110" s="262">
        <v>45071.453589351848</v>
      </c>
      <c r="D110" s="262">
        <v>45071</v>
      </c>
      <c r="E110" s="261" t="s">
        <v>2149</v>
      </c>
      <c r="F110" s="315">
        <v>45071</v>
      </c>
      <c r="G110" t="s">
        <v>880</v>
      </c>
      <c r="H110" t="s">
        <v>880</v>
      </c>
      <c r="I110" t="s">
        <v>1992</v>
      </c>
      <c r="J110" t="s">
        <v>880</v>
      </c>
      <c r="K110" t="s">
        <v>793</v>
      </c>
      <c r="L110" s="261" t="s">
        <v>2474</v>
      </c>
      <c r="M110">
        <v>0</v>
      </c>
      <c r="N110">
        <v>0</v>
      </c>
      <c r="O110">
        <v>0</v>
      </c>
      <c r="P110">
        <v>0</v>
      </c>
      <c r="Q110">
        <v>0</v>
      </c>
      <c r="R110">
        <v>0</v>
      </c>
      <c r="S110">
        <v>0</v>
      </c>
      <c r="T110">
        <v>0</v>
      </c>
      <c r="U110">
        <v>0</v>
      </c>
      <c r="V110">
        <v>0</v>
      </c>
      <c r="W110">
        <v>1</v>
      </c>
      <c r="X110">
        <v>1</v>
      </c>
      <c r="Y110">
        <v>1</v>
      </c>
      <c r="Z110">
        <v>1</v>
      </c>
      <c r="AA110">
        <v>0</v>
      </c>
      <c r="AB110">
        <v>0</v>
      </c>
      <c r="AC110">
        <v>0</v>
      </c>
      <c r="AD110">
        <v>0</v>
      </c>
      <c r="AE110">
        <v>0</v>
      </c>
      <c r="AF110">
        <v>0</v>
      </c>
      <c r="AG110">
        <v>0</v>
      </c>
      <c r="AH110">
        <v>0</v>
      </c>
      <c r="AI110">
        <v>0</v>
      </c>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t="s">
        <v>799</v>
      </c>
      <c r="MG110"/>
      <c r="MH110">
        <v>250</v>
      </c>
      <c r="MI110">
        <v>250</v>
      </c>
      <c r="MJ110"/>
      <c r="MK110">
        <v>300</v>
      </c>
      <c r="ML110">
        <v>-16.666666666666661</v>
      </c>
      <c r="MM110">
        <v>-50</v>
      </c>
      <c r="MN110" t="s">
        <v>2475</v>
      </c>
      <c r="MO110" t="s">
        <v>795</v>
      </c>
      <c r="MP110" t="s">
        <v>856</v>
      </c>
      <c r="MQ110"/>
      <c r="MR110" t="s">
        <v>794</v>
      </c>
      <c r="MS110" t="s">
        <v>2095</v>
      </c>
      <c r="MT110">
        <v>1</v>
      </c>
      <c r="MU110">
        <v>1</v>
      </c>
      <c r="MV110">
        <v>0</v>
      </c>
      <c r="MW110">
        <v>0</v>
      </c>
      <c r="MX110">
        <v>0</v>
      </c>
      <c r="MY110">
        <v>0</v>
      </c>
      <c r="MZ110">
        <v>0</v>
      </c>
      <c r="NA110">
        <v>0</v>
      </c>
      <c r="NB110">
        <v>0</v>
      </c>
      <c r="NC110">
        <v>0</v>
      </c>
      <c r="ND110">
        <v>0</v>
      </c>
      <c r="NE110">
        <v>0</v>
      </c>
      <c r="NF110">
        <v>0</v>
      </c>
      <c r="NG110">
        <v>0</v>
      </c>
      <c r="NH110">
        <v>0</v>
      </c>
      <c r="NI110"/>
      <c r="NJ110"/>
      <c r="NK110" t="s">
        <v>824</v>
      </c>
      <c r="NL110">
        <v>500</v>
      </c>
      <c r="NM110">
        <v>250</v>
      </c>
      <c r="NN110">
        <v>250</v>
      </c>
      <c r="NO110"/>
      <c r="NP110">
        <v>400</v>
      </c>
      <c r="NQ110">
        <v>-37.5</v>
      </c>
      <c r="NR110">
        <v>-150</v>
      </c>
      <c r="NS110" t="s">
        <v>2427</v>
      </c>
      <c r="NT110" t="s">
        <v>795</v>
      </c>
      <c r="NU110" t="s">
        <v>856</v>
      </c>
      <c r="NV110"/>
      <c r="NW110" t="s">
        <v>794</v>
      </c>
      <c r="NX110" t="s">
        <v>2476</v>
      </c>
      <c r="NY110">
        <v>0</v>
      </c>
      <c r="NZ110">
        <v>1</v>
      </c>
      <c r="OA110">
        <v>0</v>
      </c>
      <c r="OB110">
        <v>0</v>
      </c>
      <c r="OC110">
        <v>1</v>
      </c>
      <c r="OD110">
        <v>0</v>
      </c>
      <c r="OE110">
        <v>0</v>
      </c>
      <c r="OF110">
        <v>0</v>
      </c>
      <c r="OG110">
        <v>0</v>
      </c>
      <c r="OH110">
        <v>0</v>
      </c>
      <c r="OI110">
        <v>0</v>
      </c>
      <c r="OJ110">
        <v>0</v>
      </c>
      <c r="OK110">
        <v>0</v>
      </c>
      <c r="OL110">
        <v>0</v>
      </c>
      <c r="OM110">
        <v>0</v>
      </c>
      <c r="ON110"/>
      <c r="OO110"/>
      <c r="OP110" t="s">
        <v>799</v>
      </c>
      <c r="OQ110"/>
      <c r="OR110">
        <v>250</v>
      </c>
      <c r="OS110">
        <v>250</v>
      </c>
      <c r="OT110"/>
      <c r="OU110">
        <v>250</v>
      </c>
      <c r="OV110">
        <v>0</v>
      </c>
      <c r="OW110">
        <v>0</v>
      </c>
      <c r="OX110"/>
      <c r="OY110" t="s">
        <v>795</v>
      </c>
      <c r="OZ110" t="s">
        <v>882</v>
      </c>
      <c r="PA110"/>
      <c r="PB110" t="s">
        <v>797</v>
      </c>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t="s">
        <v>824</v>
      </c>
      <c r="SF110">
        <v>500</v>
      </c>
      <c r="SG110">
        <v>250</v>
      </c>
      <c r="SH110">
        <v>100</v>
      </c>
      <c r="SI110"/>
      <c r="SJ110">
        <v>250</v>
      </c>
      <c r="SK110">
        <v>-60</v>
      </c>
      <c r="SL110">
        <v>-150</v>
      </c>
      <c r="SM110" t="s">
        <v>2477</v>
      </c>
      <c r="SN110" t="s">
        <v>801</v>
      </c>
      <c r="SO110"/>
      <c r="SP110" t="s">
        <v>830</v>
      </c>
      <c r="SQ110" t="s">
        <v>797</v>
      </c>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t="s">
        <v>2478</v>
      </c>
      <c r="AAW110">
        <v>431815163</v>
      </c>
      <c r="AAX110" s="315">
        <v>45072.575243055559</v>
      </c>
      <c r="AAY110"/>
      <c r="AAZ110"/>
      <c r="ABA110" t="s">
        <v>2081</v>
      </c>
      <c r="ABB110"/>
      <c r="ABC110" t="s">
        <v>2263</v>
      </c>
      <c r="ABD110"/>
      <c r="ABE110">
        <v>110</v>
      </c>
    </row>
    <row r="111" spans="1:733" x14ac:dyDescent="0.45">
      <c r="A111" s="261" t="s">
        <v>2479</v>
      </c>
      <c r="B111" s="262">
        <v>45071.453770775457</v>
      </c>
      <c r="C111" s="262">
        <v>45071.463506701388</v>
      </c>
      <c r="D111" s="262">
        <v>45071</v>
      </c>
      <c r="E111" s="261" t="s">
        <v>2149</v>
      </c>
      <c r="F111" s="315">
        <v>45071</v>
      </c>
      <c r="G111" t="s">
        <v>880</v>
      </c>
      <c r="H111" t="s">
        <v>880</v>
      </c>
      <c r="I111" t="s">
        <v>1992</v>
      </c>
      <c r="J111" t="s">
        <v>880</v>
      </c>
      <c r="K111" t="s">
        <v>793</v>
      </c>
      <c r="L111" s="261" t="s">
        <v>2480</v>
      </c>
      <c r="M111">
        <v>0</v>
      </c>
      <c r="N111">
        <v>0</v>
      </c>
      <c r="O111">
        <v>0</v>
      </c>
      <c r="P111">
        <v>0</v>
      </c>
      <c r="Q111">
        <v>0</v>
      </c>
      <c r="R111">
        <v>0</v>
      </c>
      <c r="S111">
        <v>0</v>
      </c>
      <c r="T111">
        <v>0</v>
      </c>
      <c r="U111">
        <v>0</v>
      </c>
      <c r="V111">
        <v>1</v>
      </c>
      <c r="W111">
        <v>1</v>
      </c>
      <c r="X111">
        <v>1</v>
      </c>
      <c r="Y111">
        <v>1</v>
      </c>
      <c r="Z111">
        <v>0</v>
      </c>
      <c r="AA111">
        <v>0</v>
      </c>
      <c r="AB111">
        <v>0</v>
      </c>
      <c r="AC111">
        <v>0</v>
      </c>
      <c r="AD111">
        <v>0</v>
      </c>
      <c r="AE111">
        <v>0</v>
      </c>
      <c r="AF111">
        <v>0</v>
      </c>
      <c r="AG111">
        <v>0</v>
      </c>
      <c r="AH111">
        <v>0</v>
      </c>
      <c r="AI111">
        <v>0</v>
      </c>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t="s">
        <v>799</v>
      </c>
      <c r="LB111"/>
      <c r="LC111">
        <v>250</v>
      </c>
      <c r="LD111">
        <v>250</v>
      </c>
      <c r="LE111"/>
      <c r="LF111">
        <v>175</v>
      </c>
      <c r="LG111">
        <v>42.857142857142847</v>
      </c>
      <c r="LH111">
        <v>75</v>
      </c>
      <c r="LI111" t="s">
        <v>2481</v>
      </c>
      <c r="LJ111" t="s">
        <v>795</v>
      </c>
      <c r="LK111" t="s">
        <v>861</v>
      </c>
      <c r="LL111"/>
      <c r="LM111" t="s">
        <v>797</v>
      </c>
      <c r="LN111"/>
      <c r="LO111"/>
      <c r="LP111"/>
      <c r="LQ111"/>
      <c r="LR111"/>
      <c r="LS111"/>
      <c r="LT111"/>
      <c r="LU111"/>
      <c r="LV111"/>
      <c r="LW111"/>
      <c r="LX111"/>
      <c r="LY111"/>
      <c r="LZ111"/>
      <c r="MA111"/>
      <c r="MB111"/>
      <c r="MC111"/>
      <c r="MD111"/>
      <c r="ME111"/>
      <c r="MF111" t="s">
        <v>799</v>
      </c>
      <c r="MG111"/>
      <c r="MH111">
        <v>250</v>
      </c>
      <c r="MI111">
        <v>250</v>
      </c>
      <c r="MJ111"/>
      <c r="MK111">
        <v>300</v>
      </c>
      <c r="ML111">
        <v>-16.666666666666661</v>
      </c>
      <c r="MM111">
        <v>-50</v>
      </c>
      <c r="MN111" t="s">
        <v>2482</v>
      </c>
      <c r="MO111" t="s">
        <v>795</v>
      </c>
      <c r="MP111" t="s">
        <v>861</v>
      </c>
      <c r="MQ111"/>
      <c r="MR111" t="s">
        <v>797</v>
      </c>
      <c r="MS111"/>
      <c r="MT111"/>
      <c r="MU111"/>
      <c r="MV111"/>
      <c r="MW111"/>
      <c r="MX111"/>
      <c r="MY111"/>
      <c r="MZ111"/>
      <c r="NA111"/>
      <c r="NB111"/>
      <c r="NC111"/>
      <c r="ND111"/>
      <c r="NE111"/>
      <c r="NF111"/>
      <c r="NG111"/>
      <c r="NH111"/>
      <c r="NI111"/>
      <c r="NJ111"/>
      <c r="NK111" t="s">
        <v>799</v>
      </c>
      <c r="NL111"/>
      <c r="NM111">
        <v>250</v>
      </c>
      <c r="NN111">
        <v>250</v>
      </c>
      <c r="NO111"/>
      <c r="NP111">
        <v>400</v>
      </c>
      <c r="NQ111">
        <v>-37.5</v>
      </c>
      <c r="NR111">
        <v>-150</v>
      </c>
      <c r="NS111" t="s">
        <v>2483</v>
      </c>
      <c r="NT111" t="s">
        <v>795</v>
      </c>
      <c r="NU111" t="s">
        <v>861</v>
      </c>
      <c r="NV111"/>
      <c r="NW111" t="s">
        <v>797</v>
      </c>
      <c r="NX111"/>
      <c r="NY111"/>
      <c r="NZ111"/>
      <c r="OA111"/>
      <c r="OB111"/>
      <c r="OC111"/>
      <c r="OD111"/>
      <c r="OE111"/>
      <c r="OF111"/>
      <c r="OG111"/>
      <c r="OH111"/>
      <c r="OI111"/>
      <c r="OJ111"/>
      <c r="OK111"/>
      <c r="OL111"/>
      <c r="OM111"/>
      <c r="ON111"/>
      <c r="OO111"/>
      <c r="OP111" t="s">
        <v>799</v>
      </c>
      <c r="OQ111"/>
      <c r="OR111">
        <v>250</v>
      </c>
      <c r="OS111">
        <v>250</v>
      </c>
      <c r="OT111"/>
      <c r="OU111">
        <v>250</v>
      </c>
      <c r="OV111">
        <v>0</v>
      </c>
      <c r="OW111">
        <v>0</v>
      </c>
      <c r="OX111"/>
      <c r="OY111" t="s">
        <v>795</v>
      </c>
      <c r="OZ111" t="s">
        <v>861</v>
      </c>
      <c r="PA111"/>
      <c r="PB111" t="s">
        <v>797</v>
      </c>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t="s">
        <v>2090</v>
      </c>
      <c r="AAW111">
        <v>431815188</v>
      </c>
      <c r="AAX111" s="315">
        <v>45072.575254629628</v>
      </c>
      <c r="AAY111"/>
      <c r="AAZ111"/>
      <c r="ABA111" t="s">
        <v>2081</v>
      </c>
      <c r="ABB111"/>
      <c r="ABC111" t="s">
        <v>2263</v>
      </c>
      <c r="ABD111"/>
      <c r="ABE111">
        <v>111</v>
      </c>
    </row>
    <row r="112" spans="1:733" x14ac:dyDescent="0.45">
      <c r="A112" s="261" t="s">
        <v>2484</v>
      </c>
      <c r="B112" s="262">
        <v>45071.467018541662</v>
      </c>
      <c r="C112" s="262">
        <v>45071.46943542824</v>
      </c>
      <c r="D112" s="262">
        <v>45071</v>
      </c>
      <c r="E112" s="261" t="s">
        <v>2149</v>
      </c>
      <c r="F112" s="315">
        <v>45071</v>
      </c>
      <c r="G112" t="s">
        <v>880</v>
      </c>
      <c r="H112" t="s">
        <v>880</v>
      </c>
      <c r="I112" t="s">
        <v>1992</v>
      </c>
      <c r="J112" t="s">
        <v>880</v>
      </c>
      <c r="K112" t="s">
        <v>793</v>
      </c>
      <c r="L112" s="261" t="s">
        <v>816</v>
      </c>
      <c r="M112">
        <v>0</v>
      </c>
      <c r="N112">
        <v>0</v>
      </c>
      <c r="O112">
        <v>0</v>
      </c>
      <c r="P112">
        <v>0</v>
      </c>
      <c r="Q112">
        <v>0</v>
      </c>
      <c r="R112">
        <v>0</v>
      </c>
      <c r="S112">
        <v>0</v>
      </c>
      <c r="T112">
        <v>0</v>
      </c>
      <c r="U112">
        <v>0</v>
      </c>
      <c r="V112">
        <v>0</v>
      </c>
      <c r="W112">
        <v>0</v>
      </c>
      <c r="X112">
        <v>0</v>
      </c>
      <c r="Y112">
        <v>0</v>
      </c>
      <c r="Z112">
        <v>0</v>
      </c>
      <c r="AA112">
        <v>0</v>
      </c>
      <c r="AB112">
        <v>1</v>
      </c>
      <c r="AC112">
        <v>0</v>
      </c>
      <c r="AD112">
        <v>0</v>
      </c>
      <c r="AE112">
        <v>0</v>
      </c>
      <c r="AF112">
        <v>0</v>
      </c>
      <c r="AG112">
        <v>0</v>
      </c>
      <c r="AH112">
        <v>0</v>
      </c>
      <c r="AI112">
        <v>0</v>
      </c>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t="s">
        <v>794</v>
      </c>
      <c r="PV112"/>
      <c r="PW112">
        <v>3000</v>
      </c>
      <c r="PX112">
        <v>3000</v>
      </c>
      <c r="PY112"/>
      <c r="PZ112">
        <v>3000</v>
      </c>
      <c r="QA112">
        <v>0</v>
      </c>
      <c r="QB112">
        <v>0</v>
      </c>
      <c r="QC112"/>
      <c r="QD112" t="s">
        <v>795</v>
      </c>
      <c r="QE112" t="s">
        <v>848</v>
      </c>
      <c r="QF112"/>
      <c r="QG112" t="s">
        <v>794</v>
      </c>
      <c r="QH112" t="s">
        <v>2095</v>
      </c>
      <c r="QI112">
        <v>1</v>
      </c>
      <c r="QJ112">
        <v>1</v>
      </c>
      <c r="QK112">
        <v>0</v>
      </c>
      <c r="QL112">
        <v>0</v>
      </c>
      <c r="QM112">
        <v>0</v>
      </c>
      <c r="QN112">
        <v>0</v>
      </c>
      <c r="QO112">
        <v>0</v>
      </c>
      <c r="QP112">
        <v>0</v>
      </c>
      <c r="QQ112">
        <v>0</v>
      </c>
      <c r="QR112">
        <v>0</v>
      </c>
      <c r="QS112">
        <v>0</v>
      </c>
      <c r="QT112">
        <v>0</v>
      </c>
      <c r="QU112">
        <v>0</v>
      </c>
      <c r="QV112">
        <v>0</v>
      </c>
      <c r="QW112">
        <v>0</v>
      </c>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t="s">
        <v>2485</v>
      </c>
      <c r="AAW112">
        <v>431815207</v>
      </c>
      <c r="AAX112" s="315">
        <v>45072.575266203698</v>
      </c>
      <c r="AAY112"/>
      <c r="AAZ112"/>
      <c r="ABA112" t="s">
        <v>2081</v>
      </c>
      <c r="ABB112"/>
      <c r="ABC112" t="s">
        <v>2263</v>
      </c>
      <c r="ABD112"/>
      <c r="ABE112">
        <v>112</v>
      </c>
    </row>
    <row r="113" spans="1:733" x14ac:dyDescent="0.45">
      <c r="A113" s="261" t="s">
        <v>2486</v>
      </c>
      <c r="B113" s="262">
        <v>45071.471315034723</v>
      </c>
      <c r="C113" s="262">
        <v>45071.475782511567</v>
      </c>
      <c r="D113" s="262">
        <v>45071</v>
      </c>
      <c r="E113" s="261" t="s">
        <v>2149</v>
      </c>
      <c r="F113" s="315">
        <v>45071</v>
      </c>
      <c r="G113" t="s">
        <v>880</v>
      </c>
      <c r="H113" t="s">
        <v>880</v>
      </c>
      <c r="I113" t="s">
        <v>1992</v>
      </c>
      <c r="J113" t="s">
        <v>880</v>
      </c>
      <c r="K113" t="s">
        <v>793</v>
      </c>
      <c r="L113" s="261" t="s">
        <v>816</v>
      </c>
      <c r="M113">
        <v>0</v>
      </c>
      <c r="N113">
        <v>0</v>
      </c>
      <c r="O113">
        <v>0</v>
      </c>
      <c r="P113">
        <v>0</v>
      </c>
      <c r="Q113">
        <v>0</v>
      </c>
      <c r="R113">
        <v>0</v>
      </c>
      <c r="S113">
        <v>0</v>
      </c>
      <c r="T113">
        <v>0</v>
      </c>
      <c r="U113">
        <v>0</v>
      </c>
      <c r="V113">
        <v>0</v>
      </c>
      <c r="W113">
        <v>0</v>
      </c>
      <c r="X113">
        <v>0</v>
      </c>
      <c r="Y113">
        <v>0</v>
      </c>
      <c r="Z113">
        <v>0</v>
      </c>
      <c r="AA113">
        <v>0</v>
      </c>
      <c r="AB113">
        <v>1</v>
      </c>
      <c r="AC113">
        <v>0</v>
      </c>
      <c r="AD113">
        <v>0</v>
      </c>
      <c r="AE113">
        <v>0</v>
      </c>
      <c r="AF113">
        <v>0</v>
      </c>
      <c r="AG113">
        <v>0</v>
      </c>
      <c r="AH113">
        <v>0</v>
      </c>
      <c r="AI113">
        <v>0</v>
      </c>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t="s">
        <v>794</v>
      </c>
      <c r="PV113"/>
      <c r="PW113">
        <v>3500</v>
      </c>
      <c r="PX113">
        <v>3500</v>
      </c>
      <c r="PY113"/>
      <c r="PZ113">
        <v>3000</v>
      </c>
      <c r="QA113">
        <v>16.666666666666661</v>
      </c>
      <c r="QB113">
        <v>500</v>
      </c>
      <c r="QC113" t="s">
        <v>2487</v>
      </c>
      <c r="QD113" t="s">
        <v>795</v>
      </c>
      <c r="QE113" t="s">
        <v>800</v>
      </c>
      <c r="QF113"/>
      <c r="QG113" t="s">
        <v>797</v>
      </c>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t="s">
        <v>2090</v>
      </c>
      <c r="AAW113">
        <v>431815221</v>
      </c>
      <c r="AAX113" s="315">
        <v>45072.575277777782</v>
      </c>
      <c r="AAY113"/>
      <c r="AAZ113"/>
      <c r="ABA113" t="s">
        <v>2081</v>
      </c>
      <c r="ABB113"/>
      <c r="ABC113" t="s">
        <v>2263</v>
      </c>
      <c r="ABD113"/>
      <c r="ABE113">
        <v>113</v>
      </c>
    </row>
    <row r="114" spans="1:733" x14ac:dyDescent="0.45">
      <c r="A114" s="261" t="s">
        <v>2488</v>
      </c>
      <c r="B114" s="262">
        <v>45071.477622361112</v>
      </c>
      <c r="C114" s="262">
        <v>45071.482803206018</v>
      </c>
      <c r="D114" s="262">
        <v>45071</v>
      </c>
      <c r="E114" s="261" t="s">
        <v>2149</v>
      </c>
      <c r="F114" s="315">
        <v>45071</v>
      </c>
      <c r="G114" t="s">
        <v>880</v>
      </c>
      <c r="H114" t="s">
        <v>880</v>
      </c>
      <c r="I114" t="s">
        <v>1992</v>
      </c>
      <c r="J114" t="s">
        <v>880</v>
      </c>
      <c r="K114" t="s">
        <v>793</v>
      </c>
      <c r="L114" s="261" t="s">
        <v>2489</v>
      </c>
      <c r="M114">
        <v>0</v>
      </c>
      <c r="N114">
        <v>0</v>
      </c>
      <c r="O114">
        <v>0</v>
      </c>
      <c r="P114">
        <v>0</v>
      </c>
      <c r="Q114">
        <v>0</v>
      </c>
      <c r="R114">
        <v>0</v>
      </c>
      <c r="S114">
        <v>0</v>
      </c>
      <c r="T114">
        <v>0</v>
      </c>
      <c r="U114">
        <v>0</v>
      </c>
      <c r="V114">
        <v>0</v>
      </c>
      <c r="W114">
        <v>1</v>
      </c>
      <c r="X114">
        <v>0</v>
      </c>
      <c r="Y114">
        <v>0</v>
      </c>
      <c r="Z114">
        <v>1</v>
      </c>
      <c r="AA114">
        <v>1</v>
      </c>
      <c r="AB114">
        <v>0</v>
      </c>
      <c r="AC114">
        <v>1</v>
      </c>
      <c r="AD114">
        <v>0</v>
      </c>
      <c r="AE114">
        <v>0</v>
      </c>
      <c r="AF114">
        <v>0</v>
      </c>
      <c r="AG114">
        <v>0</v>
      </c>
      <c r="AH114">
        <v>0</v>
      </c>
      <c r="AI114">
        <v>0</v>
      </c>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t="s">
        <v>824</v>
      </c>
      <c r="MG114">
        <v>500</v>
      </c>
      <c r="MH114">
        <v>250</v>
      </c>
      <c r="MI114">
        <v>250</v>
      </c>
      <c r="MJ114"/>
      <c r="MK114">
        <v>300</v>
      </c>
      <c r="ML114">
        <v>-16.666666666666661</v>
      </c>
      <c r="MM114">
        <v>-50</v>
      </c>
      <c r="MN114" t="s">
        <v>2090</v>
      </c>
      <c r="MO114" t="s">
        <v>801</v>
      </c>
      <c r="MP114"/>
      <c r="MQ114" t="s">
        <v>830</v>
      </c>
      <c r="MR114" t="s">
        <v>797</v>
      </c>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t="s">
        <v>794</v>
      </c>
      <c r="RA114"/>
      <c r="RB114">
        <v>1100</v>
      </c>
      <c r="RC114">
        <v>1100</v>
      </c>
      <c r="RD114"/>
      <c r="RE114">
        <v>1100</v>
      </c>
      <c r="RF114">
        <v>0</v>
      </c>
      <c r="RG114">
        <v>0</v>
      </c>
      <c r="RH114"/>
      <c r="RI114" t="s">
        <v>801</v>
      </c>
      <c r="RJ114"/>
      <c r="RK114" t="s">
        <v>830</v>
      </c>
      <c r="RL114" t="s">
        <v>794</v>
      </c>
      <c r="RM114" t="s">
        <v>2490</v>
      </c>
      <c r="RN114">
        <v>0</v>
      </c>
      <c r="RO114">
        <v>0</v>
      </c>
      <c r="RP114">
        <v>0</v>
      </c>
      <c r="RQ114">
        <v>0</v>
      </c>
      <c r="RR114">
        <v>0</v>
      </c>
      <c r="RS114">
        <v>0</v>
      </c>
      <c r="RT114">
        <v>0</v>
      </c>
      <c r="RU114">
        <v>1</v>
      </c>
      <c r="RV114">
        <v>1</v>
      </c>
      <c r="RW114">
        <v>0</v>
      </c>
      <c r="RX114">
        <v>0</v>
      </c>
      <c r="RY114">
        <v>0</v>
      </c>
      <c r="RZ114">
        <v>0</v>
      </c>
      <c r="SA114">
        <v>0</v>
      </c>
      <c r="SB114">
        <v>0</v>
      </c>
      <c r="SC114"/>
      <c r="SD114"/>
      <c r="SE114" t="s">
        <v>824</v>
      </c>
      <c r="SF114">
        <v>500</v>
      </c>
      <c r="SG114">
        <v>250</v>
      </c>
      <c r="SH114">
        <v>100</v>
      </c>
      <c r="SI114"/>
      <c r="SJ114">
        <v>250</v>
      </c>
      <c r="SK114">
        <v>-60</v>
      </c>
      <c r="SL114">
        <v>-150</v>
      </c>
      <c r="SM114" t="s">
        <v>2427</v>
      </c>
      <c r="SN114" t="s">
        <v>801</v>
      </c>
      <c r="SO114"/>
      <c r="SP114" t="s">
        <v>830</v>
      </c>
      <c r="SQ114" t="s">
        <v>797</v>
      </c>
      <c r="SR114"/>
      <c r="SS114"/>
      <c r="ST114"/>
      <c r="SU114"/>
      <c r="SV114"/>
      <c r="SW114"/>
      <c r="SX114"/>
      <c r="SY114"/>
      <c r="SZ114"/>
      <c r="TA114"/>
      <c r="TB114"/>
      <c r="TC114"/>
      <c r="TD114"/>
      <c r="TE114"/>
      <c r="TF114"/>
      <c r="TG114"/>
      <c r="TH114"/>
      <c r="TI114"/>
      <c r="TJ114" t="s">
        <v>799</v>
      </c>
      <c r="TK114"/>
      <c r="TL114">
        <v>100</v>
      </c>
      <c r="TM114">
        <v>100</v>
      </c>
      <c r="TN114"/>
      <c r="TO114">
        <v>100</v>
      </c>
      <c r="TP114">
        <v>0</v>
      </c>
      <c r="TQ114">
        <v>0</v>
      </c>
      <c r="TR114"/>
      <c r="TS114" t="s">
        <v>795</v>
      </c>
      <c r="TT114" t="s">
        <v>796</v>
      </c>
      <c r="TU114"/>
      <c r="TV114" t="s">
        <v>797</v>
      </c>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t="s">
        <v>2491</v>
      </c>
      <c r="AAW114">
        <v>431815255</v>
      </c>
      <c r="AAX114" s="315">
        <v>45072.575289351851</v>
      </c>
      <c r="AAY114"/>
      <c r="AAZ114"/>
      <c r="ABA114" t="s">
        <v>2081</v>
      </c>
      <c r="ABB114"/>
      <c r="ABC114" t="s">
        <v>2263</v>
      </c>
      <c r="ABD114"/>
      <c r="ABE114">
        <v>114</v>
      </c>
    </row>
    <row r="115" spans="1:733" x14ac:dyDescent="0.45">
      <c r="A115" s="261" t="s">
        <v>2492</v>
      </c>
      <c r="B115" s="262">
        <v>45071.483597280087</v>
      </c>
      <c r="C115" s="262">
        <v>45071.493602129631</v>
      </c>
      <c r="D115" s="262">
        <v>45071</v>
      </c>
      <c r="E115" s="261" t="s">
        <v>2149</v>
      </c>
      <c r="F115" s="315">
        <v>45071</v>
      </c>
      <c r="G115" t="s">
        <v>880</v>
      </c>
      <c r="H115" t="s">
        <v>880</v>
      </c>
      <c r="I115" t="s">
        <v>1992</v>
      </c>
      <c r="J115" t="s">
        <v>880</v>
      </c>
      <c r="K115" t="s">
        <v>793</v>
      </c>
      <c r="L115" s="261" t="s">
        <v>2430</v>
      </c>
      <c r="M115">
        <v>0</v>
      </c>
      <c r="N115">
        <v>0</v>
      </c>
      <c r="O115">
        <v>0</v>
      </c>
      <c r="P115">
        <v>0</v>
      </c>
      <c r="Q115">
        <v>0</v>
      </c>
      <c r="R115">
        <v>0</v>
      </c>
      <c r="S115">
        <v>0</v>
      </c>
      <c r="T115">
        <v>0</v>
      </c>
      <c r="U115">
        <v>0</v>
      </c>
      <c r="V115">
        <v>0</v>
      </c>
      <c r="W115">
        <v>0</v>
      </c>
      <c r="X115">
        <v>0</v>
      </c>
      <c r="Y115">
        <v>0</v>
      </c>
      <c r="Z115">
        <v>0</v>
      </c>
      <c r="AA115">
        <v>1</v>
      </c>
      <c r="AB115">
        <v>0</v>
      </c>
      <c r="AC115">
        <v>1</v>
      </c>
      <c r="AD115">
        <v>1</v>
      </c>
      <c r="AE115">
        <v>0</v>
      </c>
      <c r="AF115">
        <v>0</v>
      </c>
      <c r="AG115">
        <v>0</v>
      </c>
      <c r="AH115">
        <v>0</v>
      </c>
      <c r="AI115">
        <v>0</v>
      </c>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t="s">
        <v>794</v>
      </c>
      <c r="RA115"/>
      <c r="RB115">
        <v>1100</v>
      </c>
      <c r="RC115">
        <v>1100</v>
      </c>
      <c r="RD115"/>
      <c r="RE115">
        <v>1100</v>
      </c>
      <c r="RF115">
        <v>0</v>
      </c>
      <c r="RG115">
        <v>0</v>
      </c>
      <c r="RH115"/>
      <c r="RI115" t="s">
        <v>801</v>
      </c>
      <c r="RJ115"/>
      <c r="RK115" t="s">
        <v>802</v>
      </c>
      <c r="RL115" t="s">
        <v>794</v>
      </c>
      <c r="RM115" t="s">
        <v>837</v>
      </c>
      <c r="RN115">
        <v>0</v>
      </c>
      <c r="RO115">
        <v>0</v>
      </c>
      <c r="RP115">
        <v>0</v>
      </c>
      <c r="RQ115">
        <v>0</v>
      </c>
      <c r="RR115">
        <v>0</v>
      </c>
      <c r="RS115">
        <v>0</v>
      </c>
      <c r="RT115">
        <v>0</v>
      </c>
      <c r="RU115">
        <v>0</v>
      </c>
      <c r="RV115">
        <v>0</v>
      </c>
      <c r="RW115">
        <v>0</v>
      </c>
      <c r="RX115">
        <v>0</v>
      </c>
      <c r="RY115">
        <v>0</v>
      </c>
      <c r="RZ115">
        <v>0</v>
      </c>
      <c r="SA115">
        <v>1</v>
      </c>
      <c r="SB115">
        <v>0</v>
      </c>
      <c r="SC115"/>
      <c r="SD115" t="s">
        <v>2493</v>
      </c>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t="s">
        <v>799</v>
      </c>
      <c r="TK115"/>
      <c r="TL115">
        <v>100</v>
      </c>
      <c r="TM115">
        <v>100</v>
      </c>
      <c r="TN115"/>
      <c r="TO115">
        <v>100</v>
      </c>
      <c r="TP115">
        <v>0</v>
      </c>
      <c r="TQ115">
        <v>0</v>
      </c>
      <c r="TR115"/>
      <c r="TS115" t="s">
        <v>801</v>
      </c>
      <c r="TT115"/>
      <c r="TU115" t="s">
        <v>830</v>
      </c>
      <c r="TV115" t="s">
        <v>797</v>
      </c>
      <c r="TW115"/>
      <c r="TX115"/>
      <c r="TY115"/>
      <c r="TZ115"/>
      <c r="UA115"/>
      <c r="UB115"/>
      <c r="UC115"/>
      <c r="UD115"/>
      <c r="UE115"/>
      <c r="UF115"/>
      <c r="UG115"/>
      <c r="UH115"/>
      <c r="UI115"/>
      <c r="UJ115"/>
      <c r="UK115"/>
      <c r="UL115"/>
      <c r="UM115"/>
      <c r="UN115"/>
      <c r="UO115" t="s">
        <v>794</v>
      </c>
      <c r="UP115"/>
      <c r="UQ115">
        <v>150</v>
      </c>
      <c r="UR115">
        <v>150</v>
      </c>
      <c r="US115"/>
      <c r="UT115">
        <v>250</v>
      </c>
      <c r="UU115">
        <v>-40</v>
      </c>
      <c r="UV115">
        <v>-100</v>
      </c>
      <c r="UW115" t="s">
        <v>2494</v>
      </c>
      <c r="UX115" t="s">
        <v>795</v>
      </c>
      <c r="UY115" t="s">
        <v>796</v>
      </c>
      <c r="UZ115"/>
      <c r="VA115" t="s">
        <v>797</v>
      </c>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t="s">
        <v>2090</v>
      </c>
      <c r="AAW115">
        <v>431815272</v>
      </c>
      <c r="AAX115" s="315">
        <v>45072.575300925921</v>
      </c>
      <c r="AAY115"/>
      <c r="AAZ115"/>
      <c r="ABA115" t="s">
        <v>2081</v>
      </c>
      <c r="ABB115"/>
      <c r="ABC115" t="s">
        <v>2263</v>
      </c>
      <c r="ABD115"/>
      <c r="ABE115">
        <v>115</v>
      </c>
    </row>
    <row r="116" spans="1:733" x14ac:dyDescent="0.45">
      <c r="A116" s="261" t="s">
        <v>2495</v>
      </c>
      <c r="B116" s="262">
        <v>45071.49794421297</v>
      </c>
      <c r="C116" s="262">
        <v>45071.500865740752</v>
      </c>
      <c r="D116" s="262">
        <v>45071</v>
      </c>
      <c r="E116" s="261" t="s">
        <v>2149</v>
      </c>
      <c r="F116" s="315">
        <v>45071</v>
      </c>
      <c r="G116" t="s">
        <v>880</v>
      </c>
      <c r="H116" t="s">
        <v>880</v>
      </c>
      <c r="I116" t="s">
        <v>1992</v>
      </c>
      <c r="J116" t="s">
        <v>880</v>
      </c>
      <c r="K116" t="s">
        <v>793</v>
      </c>
      <c r="L116" s="261" t="s">
        <v>820</v>
      </c>
      <c r="M116">
        <v>0</v>
      </c>
      <c r="N116">
        <v>1</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t="s">
        <v>797</v>
      </c>
      <c r="BP116">
        <v>25</v>
      </c>
      <c r="BQ116">
        <v>1500</v>
      </c>
      <c r="BR116">
        <v>1200</v>
      </c>
      <c r="BS116"/>
      <c r="BT116">
        <v>1500</v>
      </c>
      <c r="BU116">
        <v>-20</v>
      </c>
      <c r="BV116">
        <v>-300</v>
      </c>
      <c r="BW116" t="s">
        <v>2496</v>
      </c>
      <c r="BX116" t="s">
        <v>801</v>
      </c>
      <c r="BY116"/>
      <c r="BZ116" t="s">
        <v>830</v>
      </c>
      <c r="CA116" t="s">
        <v>797</v>
      </c>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t="s">
        <v>2090</v>
      </c>
      <c r="AAW116">
        <v>431815302</v>
      </c>
      <c r="AAX116" s="315">
        <v>45072.575324074067</v>
      </c>
      <c r="AAY116"/>
      <c r="AAZ116"/>
      <c r="ABA116" t="s">
        <v>2081</v>
      </c>
      <c r="ABB116"/>
      <c r="ABC116" t="s">
        <v>2263</v>
      </c>
      <c r="ABD116"/>
      <c r="ABE116">
        <v>116</v>
      </c>
    </row>
    <row r="117" spans="1:733" x14ac:dyDescent="0.45">
      <c r="A117" s="261" t="s">
        <v>2497</v>
      </c>
      <c r="B117" s="262">
        <v>45071.505701550923</v>
      </c>
      <c r="C117" s="262">
        <v>45071.508114780103</v>
      </c>
      <c r="D117" s="262">
        <v>45071</v>
      </c>
      <c r="E117" s="261" t="s">
        <v>2149</v>
      </c>
      <c r="F117" s="315">
        <v>45071</v>
      </c>
      <c r="G117" t="s">
        <v>880</v>
      </c>
      <c r="H117" t="s">
        <v>880</v>
      </c>
      <c r="I117" t="s">
        <v>1992</v>
      </c>
      <c r="J117" t="s">
        <v>880</v>
      </c>
      <c r="K117" t="s">
        <v>793</v>
      </c>
      <c r="L117" s="261" t="s">
        <v>2203</v>
      </c>
      <c r="M117">
        <v>0</v>
      </c>
      <c r="N117">
        <v>0</v>
      </c>
      <c r="O117">
        <v>0</v>
      </c>
      <c r="P117">
        <v>0</v>
      </c>
      <c r="Q117">
        <v>0</v>
      </c>
      <c r="R117">
        <v>0</v>
      </c>
      <c r="S117">
        <v>0</v>
      </c>
      <c r="T117">
        <v>1</v>
      </c>
      <c r="U117">
        <v>0</v>
      </c>
      <c r="V117">
        <v>0</v>
      </c>
      <c r="W117">
        <v>0</v>
      </c>
      <c r="X117">
        <v>0</v>
      </c>
      <c r="Y117">
        <v>0</v>
      </c>
      <c r="Z117">
        <v>0</v>
      </c>
      <c r="AA117">
        <v>0</v>
      </c>
      <c r="AB117">
        <v>0</v>
      </c>
      <c r="AC117">
        <v>0</v>
      </c>
      <c r="AD117">
        <v>0</v>
      </c>
      <c r="AE117">
        <v>1</v>
      </c>
      <c r="AF117">
        <v>1</v>
      </c>
      <c r="AG117">
        <v>0</v>
      </c>
      <c r="AH117">
        <v>0</v>
      </c>
      <c r="AI117">
        <v>0</v>
      </c>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t="s">
        <v>794</v>
      </c>
      <c r="IR117"/>
      <c r="IS117">
        <v>6000</v>
      </c>
      <c r="IT117">
        <v>6000</v>
      </c>
      <c r="IU117"/>
      <c r="IV117">
        <v>5500</v>
      </c>
      <c r="IW117">
        <v>9.0909090909090917</v>
      </c>
      <c r="IX117">
        <v>500</v>
      </c>
      <c r="IY117"/>
      <c r="IZ117" t="s">
        <v>795</v>
      </c>
      <c r="JA117" t="s">
        <v>796</v>
      </c>
      <c r="JB117"/>
      <c r="JC117" t="s">
        <v>797</v>
      </c>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t="s">
        <v>794</v>
      </c>
      <c r="VU117"/>
      <c r="VV117">
        <v>1000</v>
      </c>
      <c r="VW117">
        <v>1000</v>
      </c>
      <c r="VX117"/>
      <c r="VY117">
        <v>1000</v>
      </c>
      <c r="VZ117">
        <v>0</v>
      </c>
      <c r="WA117">
        <v>0</v>
      </c>
      <c r="WB117"/>
      <c r="WC117" t="s">
        <v>801</v>
      </c>
      <c r="WD117"/>
      <c r="WE117" t="s">
        <v>802</v>
      </c>
      <c r="WF117" t="s">
        <v>797</v>
      </c>
      <c r="WG117"/>
      <c r="WH117"/>
      <c r="WI117"/>
      <c r="WJ117"/>
      <c r="WK117"/>
      <c r="WL117"/>
      <c r="WM117"/>
      <c r="WN117"/>
      <c r="WO117"/>
      <c r="WP117"/>
      <c r="WQ117"/>
      <c r="WR117"/>
      <c r="WS117"/>
      <c r="WT117"/>
      <c r="WU117"/>
      <c r="WV117"/>
      <c r="WW117"/>
      <c r="WX117"/>
      <c r="WY117" t="s">
        <v>794</v>
      </c>
      <c r="WZ117"/>
      <c r="XA117">
        <v>1500</v>
      </c>
      <c r="XB117">
        <v>1500</v>
      </c>
      <c r="XC117"/>
      <c r="XD117">
        <v>1500</v>
      </c>
      <c r="XE117">
        <v>0</v>
      </c>
      <c r="XF117">
        <v>0</v>
      </c>
      <c r="XG117"/>
      <c r="XH117" t="s">
        <v>801</v>
      </c>
      <c r="XI117"/>
      <c r="XJ117" t="s">
        <v>802</v>
      </c>
      <c r="XK117" t="s">
        <v>797</v>
      </c>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t="s">
        <v>2090</v>
      </c>
      <c r="AAW117">
        <v>431815320</v>
      </c>
      <c r="AAX117" s="315">
        <v>45072.575335648136</v>
      </c>
      <c r="AAY117"/>
      <c r="AAZ117"/>
      <c r="ABA117" t="s">
        <v>2081</v>
      </c>
      <c r="ABB117"/>
      <c r="ABC117" t="s">
        <v>2263</v>
      </c>
      <c r="ABD117"/>
      <c r="ABE117">
        <v>117</v>
      </c>
    </row>
    <row r="118" spans="1:733" x14ac:dyDescent="0.45">
      <c r="A118" s="261" t="s">
        <v>2498</v>
      </c>
      <c r="B118" s="262">
        <v>45071.514499756937</v>
      </c>
      <c r="C118" s="262">
        <v>45071.520341689808</v>
      </c>
      <c r="D118" s="262">
        <v>45071</v>
      </c>
      <c r="E118" s="261" t="s">
        <v>2149</v>
      </c>
      <c r="F118" s="315">
        <v>45071</v>
      </c>
      <c r="G118" t="s">
        <v>880</v>
      </c>
      <c r="H118" t="s">
        <v>880</v>
      </c>
      <c r="I118" t="s">
        <v>1992</v>
      </c>
      <c r="J118" t="s">
        <v>880</v>
      </c>
      <c r="K118" t="s">
        <v>793</v>
      </c>
      <c r="L118" s="261" t="s">
        <v>2499</v>
      </c>
      <c r="M118">
        <v>0</v>
      </c>
      <c r="N118">
        <v>0</v>
      </c>
      <c r="O118">
        <v>0</v>
      </c>
      <c r="P118">
        <v>0</v>
      </c>
      <c r="Q118">
        <v>0</v>
      </c>
      <c r="R118">
        <v>0</v>
      </c>
      <c r="S118">
        <v>1</v>
      </c>
      <c r="T118">
        <v>0</v>
      </c>
      <c r="U118">
        <v>0</v>
      </c>
      <c r="V118">
        <v>0</v>
      </c>
      <c r="W118">
        <v>0</v>
      </c>
      <c r="X118">
        <v>0</v>
      </c>
      <c r="Y118">
        <v>0</v>
      </c>
      <c r="Z118">
        <v>0</v>
      </c>
      <c r="AA118">
        <v>0</v>
      </c>
      <c r="AB118">
        <v>0</v>
      </c>
      <c r="AC118">
        <v>0</v>
      </c>
      <c r="AD118">
        <v>0</v>
      </c>
      <c r="AE118">
        <v>1</v>
      </c>
      <c r="AF118">
        <v>1</v>
      </c>
      <c r="AG118">
        <v>0</v>
      </c>
      <c r="AH118">
        <v>0</v>
      </c>
      <c r="AI118">
        <v>0</v>
      </c>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t="s">
        <v>794</v>
      </c>
      <c r="HM118"/>
      <c r="HN118">
        <v>3500</v>
      </c>
      <c r="HO118">
        <v>3500</v>
      </c>
      <c r="HP118"/>
      <c r="HQ118">
        <v>3500</v>
      </c>
      <c r="HR118">
        <v>0</v>
      </c>
      <c r="HS118">
        <v>0</v>
      </c>
      <c r="HT118"/>
      <c r="HU118" t="s">
        <v>795</v>
      </c>
      <c r="HV118" t="s">
        <v>796</v>
      </c>
      <c r="HW118"/>
      <c r="HX118" t="s">
        <v>797</v>
      </c>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t="s">
        <v>794</v>
      </c>
      <c r="VU118"/>
      <c r="VV118">
        <v>1000</v>
      </c>
      <c r="VW118">
        <v>1000</v>
      </c>
      <c r="VX118"/>
      <c r="VY118">
        <v>1000</v>
      </c>
      <c r="VZ118">
        <v>0</v>
      </c>
      <c r="WA118">
        <v>0</v>
      </c>
      <c r="WB118"/>
      <c r="WC118" t="s">
        <v>801</v>
      </c>
      <c r="WD118"/>
      <c r="WE118" t="s">
        <v>830</v>
      </c>
      <c r="WF118" t="s">
        <v>797</v>
      </c>
      <c r="WG118"/>
      <c r="WH118"/>
      <c r="WI118"/>
      <c r="WJ118"/>
      <c r="WK118"/>
      <c r="WL118"/>
      <c r="WM118"/>
      <c r="WN118"/>
      <c r="WO118"/>
      <c r="WP118"/>
      <c r="WQ118"/>
      <c r="WR118"/>
      <c r="WS118"/>
      <c r="WT118"/>
      <c r="WU118"/>
      <c r="WV118"/>
      <c r="WW118"/>
      <c r="WX118"/>
      <c r="WY118" t="s">
        <v>794</v>
      </c>
      <c r="WZ118"/>
      <c r="XA118">
        <v>1500</v>
      </c>
      <c r="XB118">
        <v>1500</v>
      </c>
      <c r="XC118"/>
      <c r="XD118">
        <v>1500</v>
      </c>
      <c r="XE118">
        <v>0</v>
      </c>
      <c r="XF118">
        <v>0</v>
      </c>
      <c r="XG118"/>
      <c r="XH118" t="s">
        <v>801</v>
      </c>
      <c r="XI118"/>
      <c r="XJ118" t="s">
        <v>830</v>
      </c>
      <c r="XK118" t="s">
        <v>797</v>
      </c>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t="s">
        <v>2090</v>
      </c>
      <c r="AAW118">
        <v>431815337</v>
      </c>
      <c r="AAX118" s="315">
        <v>45072.575358796297</v>
      </c>
      <c r="AAY118"/>
      <c r="AAZ118"/>
      <c r="ABA118" t="s">
        <v>2081</v>
      </c>
      <c r="ABB118"/>
      <c r="ABC118" t="s">
        <v>2263</v>
      </c>
      <c r="ABD118"/>
      <c r="ABE118">
        <v>118</v>
      </c>
    </row>
    <row r="119" spans="1:733" x14ac:dyDescent="0.45">
      <c r="A119" s="261" t="s">
        <v>2500</v>
      </c>
      <c r="B119" s="262">
        <v>45071.524665046287</v>
      </c>
      <c r="C119" s="262">
        <v>45071.527187268519</v>
      </c>
      <c r="D119" s="262">
        <v>45071</v>
      </c>
      <c r="E119" s="261" t="s">
        <v>2149</v>
      </c>
      <c r="F119" s="315">
        <v>45071</v>
      </c>
      <c r="G119" t="s">
        <v>880</v>
      </c>
      <c r="H119" t="s">
        <v>880</v>
      </c>
      <c r="I119" t="s">
        <v>1992</v>
      </c>
      <c r="J119" t="s">
        <v>880</v>
      </c>
      <c r="K119" t="s">
        <v>793</v>
      </c>
      <c r="L119" s="261" t="s">
        <v>834</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1</v>
      </c>
      <c r="AI119">
        <v>0</v>
      </c>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t="s">
        <v>794</v>
      </c>
      <c r="ZH119"/>
      <c r="ZI119">
        <v>1600</v>
      </c>
      <c r="ZJ119">
        <v>1600</v>
      </c>
      <c r="ZK119"/>
      <c r="ZL119">
        <v>1800</v>
      </c>
      <c r="ZM119">
        <v>-11.111111111111111</v>
      </c>
      <c r="ZN119">
        <v>-200</v>
      </c>
      <c r="ZO119" t="s">
        <v>2501</v>
      </c>
      <c r="ZP119" t="s">
        <v>795</v>
      </c>
      <c r="ZQ119" t="s">
        <v>796</v>
      </c>
      <c r="ZR119"/>
      <c r="ZS119" t="s">
        <v>797</v>
      </c>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t="s">
        <v>2502</v>
      </c>
      <c r="AAW119">
        <v>431815350</v>
      </c>
      <c r="AAX119" s="315">
        <v>45072.575370370367</v>
      </c>
      <c r="AAY119"/>
      <c r="AAZ119"/>
      <c r="ABA119" t="s">
        <v>2081</v>
      </c>
      <c r="ABB119"/>
      <c r="ABC119" t="s">
        <v>2263</v>
      </c>
      <c r="ABD119"/>
      <c r="ABE119">
        <v>119</v>
      </c>
    </row>
    <row r="120" spans="1:733" x14ac:dyDescent="0.45">
      <c r="A120" s="261" t="s">
        <v>2503</v>
      </c>
      <c r="B120" s="262">
        <v>45071.529716550933</v>
      </c>
      <c r="C120" s="262">
        <v>45071.532231504629</v>
      </c>
      <c r="D120" s="262">
        <v>45071</v>
      </c>
      <c r="E120" s="261" t="s">
        <v>2149</v>
      </c>
      <c r="F120" s="315">
        <v>45071</v>
      </c>
      <c r="G120" t="s">
        <v>880</v>
      </c>
      <c r="H120" t="s">
        <v>880</v>
      </c>
      <c r="I120" t="s">
        <v>1992</v>
      </c>
      <c r="J120" t="s">
        <v>880</v>
      </c>
      <c r="K120" t="s">
        <v>793</v>
      </c>
      <c r="L120" s="261" t="s">
        <v>2504</v>
      </c>
      <c r="M120">
        <v>0</v>
      </c>
      <c r="N120">
        <v>0</v>
      </c>
      <c r="O120">
        <v>1</v>
      </c>
      <c r="P120">
        <v>1</v>
      </c>
      <c r="Q120">
        <v>1</v>
      </c>
      <c r="R120">
        <v>0</v>
      </c>
      <c r="S120">
        <v>0</v>
      </c>
      <c r="T120">
        <v>0</v>
      </c>
      <c r="U120">
        <v>0</v>
      </c>
      <c r="V120">
        <v>0</v>
      </c>
      <c r="W120">
        <v>0</v>
      </c>
      <c r="X120">
        <v>0</v>
      </c>
      <c r="Y120">
        <v>0</v>
      </c>
      <c r="Z120">
        <v>0</v>
      </c>
      <c r="AA120">
        <v>0</v>
      </c>
      <c r="AB120">
        <v>0</v>
      </c>
      <c r="AC120">
        <v>0</v>
      </c>
      <c r="AD120">
        <v>0</v>
      </c>
      <c r="AE120">
        <v>0</v>
      </c>
      <c r="AF120">
        <v>0</v>
      </c>
      <c r="AG120">
        <v>0</v>
      </c>
      <c r="AH120">
        <v>0</v>
      </c>
      <c r="AI120">
        <v>0</v>
      </c>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t="s">
        <v>794</v>
      </c>
      <c r="CU120"/>
      <c r="CV120">
        <v>2000</v>
      </c>
      <c r="CW120">
        <v>2000</v>
      </c>
      <c r="CX120"/>
      <c r="CY120">
        <v>2000</v>
      </c>
      <c r="CZ120">
        <v>0</v>
      </c>
      <c r="DA120">
        <v>0</v>
      </c>
      <c r="DB120"/>
      <c r="DC120" t="s">
        <v>801</v>
      </c>
      <c r="DD120"/>
      <c r="DE120" t="s">
        <v>830</v>
      </c>
      <c r="DF120" t="s">
        <v>797</v>
      </c>
      <c r="DG120"/>
      <c r="DH120"/>
      <c r="DI120"/>
      <c r="DJ120"/>
      <c r="DK120"/>
      <c r="DL120"/>
      <c r="DM120"/>
      <c r="DN120"/>
      <c r="DO120"/>
      <c r="DP120"/>
      <c r="DQ120"/>
      <c r="DR120"/>
      <c r="DS120"/>
      <c r="DT120"/>
      <c r="DU120"/>
      <c r="DV120"/>
      <c r="DW120"/>
      <c r="DX120"/>
      <c r="DY120" t="s">
        <v>794</v>
      </c>
      <c r="DZ120"/>
      <c r="EA120">
        <v>3000</v>
      </c>
      <c r="EB120">
        <v>3000</v>
      </c>
      <c r="EC120"/>
      <c r="ED120">
        <v>3000</v>
      </c>
      <c r="EE120">
        <v>0</v>
      </c>
      <c r="EF120">
        <v>0</v>
      </c>
      <c r="EG120"/>
      <c r="EH120" t="s">
        <v>801</v>
      </c>
      <c r="EI120"/>
      <c r="EJ120" t="s">
        <v>830</v>
      </c>
      <c r="EK120" t="s">
        <v>797</v>
      </c>
      <c r="EL120"/>
      <c r="EM120"/>
      <c r="EN120"/>
      <c r="EO120"/>
      <c r="EP120"/>
      <c r="EQ120"/>
      <c r="ER120"/>
      <c r="ES120"/>
      <c r="ET120"/>
      <c r="EU120"/>
      <c r="EV120"/>
      <c r="EW120"/>
      <c r="EX120"/>
      <c r="EY120"/>
      <c r="EZ120"/>
      <c r="FA120"/>
      <c r="FB120"/>
      <c r="FC120"/>
      <c r="FD120" t="s">
        <v>794</v>
      </c>
      <c r="FE120"/>
      <c r="FF120">
        <v>3000</v>
      </c>
      <c r="FG120">
        <v>3000</v>
      </c>
      <c r="FH120"/>
      <c r="FI120">
        <v>3000</v>
      </c>
      <c r="FJ120">
        <v>0</v>
      </c>
      <c r="FK120">
        <v>0</v>
      </c>
      <c r="FL120"/>
      <c r="FM120" t="s">
        <v>801</v>
      </c>
      <c r="FN120"/>
      <c r="FO120" t="s">
        <v>830</v>
      </c>
      <c r="FP120" t="s">
        <v>797</v>
      </c>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t="s">
        <v>2090</v>
      </c>
      <c r="AAW120">
        <v>431815363</v>
      </c>
      <c r="AAX120" s="315">
        <v>45072.575381944444</v>
      </c>
      <c r="AAY120"/>
      <c r="AAZ120"/>
      <c r="ABA120" t="s">
        <v>2081</v>
      </c>
      <c r="ABB120"/>
      <c r="ABC120" t="s">
        <v>2263</v>
      </c>
      <c r="ABD120"/>
      <c r="ABE120">
        <v>120</v>
      </c>
    </row>
    <row r="121" spans="1:733" x14ac:dyDescent="0.45">
      <c r="A121" s="261" t="s">
        <v>2505</v>
      </c>
      <c r="B121" s="262">
        <v>45071.538547442127</v>
      </c>
      <c r="C121" s="262">
        <v>45071.541696898137</v>
      </c>
      <c r="D121" s="262">
        <v>45071</v>
      </c>
      <c r="E121" s="261" t="s">
        <v>2149</v>
      </c>
      <c r="F121" s="315">
        <v>45071</v>
      </c>
      <c r="G121" t="s">
        <v>880</v>
      </c>
      <c r="H121" t="s">
        <v>880</v>
      </c>
      <c r="I121" t="s">
        <v>1992</v>
      </c>
      <c r="J121" t="s">
        <v>880</v>
      </c>
      <c r="K121" t="s">
        <v>793</v>
      </c>
      <c r="L121" s="261" t="s">
        <v>2506</v>
      </c>
      <c r="M121">
        <v>0</v>
      </c>
      <c r="N121">
        <v>1</v>
      </c>
      <c r="O121">
        <v>0</v>
      </c>
      <c r="P121">
        <v>0</v>
      </c>
      <c r="Q121">
        <v>0</v>
      </c>
      <c r="R121">
        <v>0</v>
      </c>
      <c r="S121">
        <v>1</v>
      </c>
      <c r="T121">
        <v>1</v>
      </c>
      <c r="U121">
        <v>0</v>
      </c>
      <c r="V121">
        <v>0</v>
      </c>
      <c r="W121">
        <v>0</v>
      </c>
      <c r="X121">
        <v>0</v>
      </c>
      <c r="Y121">
        <v>0</v>
      </c>
      <c r="Z121">
        <v>0</v>
      </c>
      <c r="AA121">
        <v>0</v>
      </c>
      <c r="AB121">
        <v>0</v>
      </c>
      <c r="AC121">
        <v>0</v>
      </c>
      <c r="AD121">
        <v>0</v>
      </c>
      <c r="AE121">
        <v>0</v>
      </c>
      <c r="AF121">
        <v>0</v>
      </c>
      <c r="AG121">
        <v>0</v>
      </c>
      <c r="AH121">
        <v>0</v>
      </c>
      <c r="AI121">
        <v>0</v>
      </c>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t="s">
        <v>797</v>
      </c>
      <c r="BP121">
        <v>25</v>
      </c>
      <c r="BQ121">
        <v>1500</v>
      </c>
      <c r="BR121">
        <v>1200</v>
      </c>
      <c r="BS121"/>
      <c r="BT121">
        <v>1500</v>
      </c>
      <c r="BU121">
        <v>-20</v>
      </c>
      <c r="BV121">
        <v>-300</v>
      </c>
      <c r="BW121" t="s">
        <v>2507</v>
      </c>
      <c r="BX121" t="s">
        <v>795</v>
      </c>
      <c r="BY121" t="s">
        <v>796</v>
      </c>
      <c r="BZ121"/>
      <c r="CA121" t="s">
        <v>797</v>
      </c>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t="s">
        <v>794</v>
      </c>
      <c r="HM121"/>
      <c r="HN121">
        <v>3500</v>
      </c>
      <c r="HO121">
        <v>3500</v>
      </c>
      <c r="HP121"/>
      <c r="HQ121">
        <v>3500</v>
      </c>
      <c r="HR121">
        <v>0</v>
      </c>
      <c r="HS121">
        <v>0</v>
      </c>
      <c r="HT121"/>
      <c r="HU121" t="s">
        <v>795</v>
      </c>
      <c r="HV121" t="s">
        <v>796</v>
      </c>
      <c r="HW121"/>
      <c r="HX121" t="s">
        <v>797</v>
      </c>
      <c r="HY121"/>
      <c r="HZ121"/>
      <c r="IA121"/>
      <c r="IB121"/>
      <c r="IC121"/>
      <c r="ID121"/>
      <c r="IE121"/>
      <c r="IF121"/>
      <c r="IG121"/>
      <c r="IH121"/>
      <c r="II121"/>
      <c r="IJ121"/>
      <c r="IK121"/>
      <c r="IL121"/>
      <c r="IM121"/>
      <c r="IN121"/>
      <c r="IO121"/>
      <c r="IP121"/>
      <c r="IQ121" t="s">
        <v>794</v>
      </c>
      <c r="IR121"/>
      <c r="IS121">
        <v>6000</v>
      </c>
      <c r="IT121">
        <v>6000</v>
      </c>
      <c r="IU121"/>
      <c r="IV121">
        <v>5500</v>
      </c>
      <c r="IW121">
        <v>9.0909090909090917</v>
      </c>
      <c r="IX121">
        <v>500</v>
      </c>
      <c r="IY121"/>
      <c r="IZ121" t="s">
        <v>795</v>
      </c>
      <c r="JA121" t="s">
        <v>796</v>
      </c>
      <c r="JB121"/>
      <c r="JC121" t="s">
        <v>797</v>
      </c>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t="s">
        <v>2090</v>
      </c>
      <c r="AAW121">
        <v>431815379</v>
      </c>
      <c r="AAX121" s="315">
        <v>45072.57539351852</v>
      </c>
      <c r="AAY121"/>
      <c r="AAZ121"/>
      <c r="ABA121" t="s">
        <v>2081</v>
      </c>
      <c r="ABB121"/>
      <c r="ABC121" t="s">
        <v>2263</v>
      </c>
      <c r="ABD121"/>
      <c r="ABE121">
        <v>121</v>
      </c>
    </row>
    <row r="122" spans="1:733" x14ac:dyDescent="0.45">
      <c r="A122" s="261" t="s">
        <v>2508</v>
      </c>
      <c r="B122" s="262">
        <v>45071.547548530092</v>
      </c>
      <c r="C122" s="262">
        <v>45071.548865567129</v>
      </c>
      <c r="D122" s="262">
        <v>45071</v>
      </c>
      <c r="E122" s="261" t="s">
        <v>2149</v>
      </c>
      <c r="F122" s="315">
        <v>45071</v>
      </c>
      <c r="G122" t="s">
        <v>880</v>
      </c>
      <c r="H122" t="s">
        <v>880</v>
      </c>
      <c r="I122" t="s">
        <v>1992</v>
      </c>
      <c r="J122" t="s">
        <v>880</v>
      </c>
      <c r="K122" t="s">
        <v>793</v>
      </c>
      <c r="L122" s="261" t="s">
        <v>804</v>
      </c>
      <c r="M122">
        <v>0</v>
      </c>
      <c r="N122">
        <v>0</v>
      </c>
      <c r="O122">
        <v>0</v>
      </c>
      <c r="P122">
        <v>0</v>
      </c>
      <c r="Q122">
        <v>0</v>
      </c>
      <c r="R122">
        <v>0</v>
      </c>
      <c r="S122">
        <v>0</v>
      </c>
      <c r="T122">
        <v>0</v>
      </c>
      <c r="U122">
        <v>0</v>
      </c>
      <c r="V122">
        <v>1</v>
      </c>
      <c r="W122">
        <v>0</v>
      </c>
      <c r="X122">
        <v>0</v>
      </c>
      <c r="Y122">
        <v>0</v>
      </c>
      <c r="Z122">
        <v>0</v>
      </c>
      <c r="AA122">
        <v>0</v>
      </c>
      <c r="AB122">
        <v>0</v>
      </c>
      <c r="AC122">
        <v>0</v>
      </c>
      <c r="AD122">
        <v>0</v>
      </c>
      <c r="AE122">
        <v>0</v>
      </c>
      <c r="AF122">
        <v>0</v>
      </c>
      <c r="AG122">
        <v>0</v>
      </c>
      <c r="AH122">
        <v>0</v>
      </c>
      <c r="AI122">
        <v>0</v>
      </c>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t="s">
        <v>799</v>
      </c>
      <c r="LB122"/>
      <c r="LC122">
        <v>250</v>
      </c>
      <c r="LD122">
        <v>250</v>
      </c>
      <c r="LE122"/>
      <c r="LF122">
        <v>175</v>
      </c>
      <c r="LG122">
        <v>42.857142857142847</v>
      </c>
      <c r="LH122">
        <v>75</v>
      </c>
      <c r="LI122" t="s">
        <v>2427</v>
      </c>
      <c r="LJ122" t="s">
        <v>795</v>
      </c>
      <c r="LK122" t="s">
        <v>1858</v>
      </c>
      <c r="LL122"/>
      <c r="LM122" t="s">
        <v>797</v>
      </c>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t="s">
        <v>2090</v>
      </c>
      <c r="AAW122">
        <v>431815405</v>
      </c>
      <c r="AAX122" s="315">
        <v>45072.575416666667</v>
      </c>
      <c r="AAY122"/>
      <c r="AAZ122"/>
      <c r="ABA122" t="s">
        <v>2081</v>
      </c>
      <c r="ABB122"/>
      <c r="ABC122" t="s">
        <v>2263</v>
      </c>
      <c r="ABD122"/>
      <c r="ABE122">
        <v>122</v>
      </c>
    </row>
    <row r="123" spans="1:733" x14ac:dyDescent="0.45">
      <c r="A123" s="261" t="s">
        <v>2509</v>
      </c>
      <c r="B123" s="262">
        <v>45071.550593125001</v>
      </c>
      <c r="C123" s="262">
        <v>45071.554158078703</v>
      </c>
      <c r="D123" s="262">
        <v>45071</v>
      </c>
      <c r="E123" s="261" t="s">
        <v>2149</v>
      </c>
      <c r="F123" s="315">
        <v>45071</v>
      </c>
      <c r="G123" t="s">
        <v>880</v>
      </c>
      <c r="H123" t="s">
        <v>880</v>
      </c>
      <c r="I123" t="s">
        <v>1992</v>
      </c>
      <c r="J123" t="s">
        <v>880</v>
      </c>
      <c r="K123" t="s">
        <v>793</v>
      </c>
      <c r="L123" s="261" t="s">
        <v>2510</v>
      </c>
      <c r="M123">
        <v>0</v>
      </c>
      <c r="N123">
        <v>0</v>
      </c>
      <c r="O123">
        <v>1</v>
      </c>
      <c r="P123">
        <v>1</v>
      </c>
      <c r="Q123">
        <v>1</v>
      </c>
      <c r="R123">
        <v>0</v>
      </c>
      <c r="S123">
        <v>0</v>
      </c>
      <c r="T123">
        <v>0</v>
      </c>
      <c r="U123">
        <v>0</v>
      </c>
      <c r="V123">
        <v>0</v>
      </c>
      <c r="W123">
        <v>0</v>
      </c>
      <c r="X123">
        <v>0</v>
      </c>
      <c r="Y123">
        <v>0</v>
      </c>
      <c r="Z123">
        <v>0</v>
      </c>
      <c r="AA123">
        <v>0</v>
      </c>
      <c r="AB123">
        <v>0</v>
      </c>
      <c r="AC123">
        <v>0</v>
      </c>
      <c r="AD123">
        <v>0</v>
      </c>
      <c r="AE123">
        <v>0</v>
      </c>
      <c r="AF123">
        <v>0</v>
      </c>
      <c r="AG123">
        <v>0</v>
      </c>
      <c r="AH123">
        <v>0</v>
      </c>
      <c r="AI123">
        <v>0</v>
      </c>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t="s">
        <v>794</v>
      </c>
      <c r="CU123"/>
      <c r="CV123">
        <v>3000</v>
      </c>
      <c r="CW123">
        <v>3000</v>
      </c>
      <c r="CX123"/>
      <c r="CY123">
        <v>2000</v>
      </c>
      <c r="CZ123">
        <v>50</v>
      </c>
      <c r="DA123">
        <v>1000</v>
      </c>
      <c r="DB123" t="s">
        <v>2220</v>
      </c>
      <c r="DC123" t="s">
        <v>801</v>
      </c>
      <c r="DD123"/>
      <c r="DE123" t="s">
        <v>830</v>
      </c>
      <c r="DF123" t="s">
        <v>797</v>
      </c>
      <c r="DG123"/>
      <c r="DH123"/>
      <c r="DI123"/>
      <c r="DJ123"/>
      <c r="DK123"/>
      <c r="DL123"/>
      <c r="DM123"/>
      <c r="DN123"/>
      <c r="DO123"/>
      <c r="DP123"/>
      <c r="DQ123"/>
      <c r="DR123"/>
      <c r="DS123"/>
      <c r="DT123"/>
      <c r="DU123"/>
      <c r="DV123"/>
      <c r="DW123"/>
      <c r="DX123"/>
      <c r="DY123" t="s">
        <v>794</v>
      </c>
      <c r="DZ123"/>
      <c r="EA123">
        <v>3500</v>
      </c>
      <c r="EB123">
        <v>3500</v>
      </c>
      <c r="EC123"/>
      <c r="ED123">
        <v>3000</v>
      </c>
      <c r="EE123">
        <v>16.666666666666661</v>
      </c>
      <c r="EF123">
        <v>500</v>
      </c>
      <c r="EG123" t="s">
        <v>2511</v>
      </c>
      <c r="EH123" t="s">
        <v>801</v>
      </c>
      <c r="EI123"/>
      <c r="EJ123" t="s">
        <v>830</v>
      </c>
      <c r="EK123" t="s">
        <v>797</v>
      </c>
      <c r="EL123"/>
      <c r="EM123"/>
      <c r="EN123"/>
      <c r="EO123"/>
      <c r="EP123"/>
      <c r="EQ123"/>
      <c r="ER123"/>
      <c r="ES123"/>
      <c r="ET123"/>
      <c r="EU123"/>
      <c r="EV123"/>
      <c r="EW123"/>
      <c r="EX123"/>
      <c r="EY123"/>
      <c r="EZ123"/>
      <c r="FA123"/>
      <c r="FB123"/>
      <c r="FC123"/>
      <c r="FD123" t="s">
        <v>794</v>
      </c>
      <c r="FE123"/>
      <c r="FF123">
        <v>3200</v>
      </c>
      <c r="FG123">
        <v>3200</v>
      </c>
      <c r="FH123"/>
      <c r="FI123">
        <v>3000</v>
      </c>
      <c r="FJ123">
        <v>6.666666666666667</v>
      </c>
      <c r="FK123">
        <v>200</v>
      </c>
      <c r="FL123"/>
      <c r="FM123" t="s">
        <v>801</v>
      </c>
      <c r="FN123"/>
      <c r="FO123" t="s">
        <v>802</v>
      </c>
      <c r="FP123" t="s">
        <v>797</v>
      </c>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t="s">
        <v>2090</v>
      </c>
      <c r="AAW123">
        <v>431815435</v>
      </c>
      <c r="AAX123" s="315">
        <v>45072.575439814813</v>
      </c>
      <c r="AAY123"/>
      <c r="AAZ123"/>
      <c r="ABA123" t="s">
        <v>2081</v>
      </c>
      <c r="ABB123"/>
      <c r="ABC123" t="s">
        <v>2263</v>
      </c>
      <c r="ABD123"/>
      <c r="ABE123">
        <v>123</v>
      </c>
    </row>
    <row r="124" spans="1:733" x14ac:dyDescent="0.45">
      <c r="A124" s="261" t="s">
        <v>2512</v>
      </c>
      <c r="B124" s="262">
        <v>45071.558916377311</v>
      </c>
      <c r="C124" s="262">
        <v>45071.562025509258</v>
      </c>
      <c r="D124" s="262">
        <v>45071</v>
      </c>
      <c r="E124" s="261" t="s">
        <v>2149</v>
      </c>
      <c r="F124" s="315">
        <v>45071</v>
      </c>
      <c r="G124" t="s">
        <v>880</v>
      </c>
      <c r="H124" t="s">
        <v>880</v>
      </c>
      <c r="I124" t="s">
        <v>1992</v>
      </c>
      <c r="J124" t="s">
        <v>880</v>
      </c>
      <c r="K124" t="s">
        <v>793</v>
      </c>
      <c r="L124" s="261" t="s">
        <v>2504</v>
      </c>
      <c r="M124">
        <v>0</v>
      </c>
      <c r="N124">
        <v>0</v>
      </c>
      <c r="O124">
        <v>1</v>
      </c>
      <c r="P124">
        <v>1</v>
      </c>
      <c r="Q124">
        <v>1</v>
      </c>
      <c r="R124">
        <v>0</v>
      </c>
      <c r="S124">
        <v>0</v>
      </c>
      <c r="T124">
        <v>0</v>
      </c>
      <c r="U124">
        <v>0</v>
      </c>
      <c r="V124">
        <v>0</v>
      </c>
      <c r="W124">
        <v>0</v>
      </c>
      <c r="X124">
        <v>0</v>
      </c>
      <c r="Y124">
        <v>0</v>
      </c>
      <c r="Z124">
        <v>0</v>
      </c>
      <c r="AA124">
        <v>0</v>
      </c>
      <c r="AB124">
        <v>0</v>
      </c>
      <c r="AC124">
        <v>0</v>
      </c>
      <c r="AD124">
        <v>0</v>
      </c>
      <c r="AE124">
        <v>0</v>
      </c>
      <c r="AF124">
        <v>0</v>
      </c>
      <c r="AG124">
        <v>0</v>
      </c>
      <c r="AH124">
        <v>0</v>
      </c>
      <c r="AI124">
        <v>0</v>
      </c>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t="s">
        <v>794</v>
      </c>
      <c r="CU124"/>
      <c r="CV124">
        <v>2250</v>
      </c>
      <c r="CW124">
        <v>2250</v>
      </c>
      <c r="CX124"/>
      <c r="CY124">
        <v>2000</v>
      </c>
      <c r="CZ124">
        <v>12.5</v>
      </c>
      <c r="DA124">
        <v>250</v>
      </c>
      <c r="DB124" t="s">
        <v>2513</v>
      </c>
      <c r="DC124" t="s">
        <v>801</v>
      </c>
      <c r="DD124"/>
      <c r="DE124" t="s">
        <v>830</v>
      </c>
      <c r="DF124" t="s">
        <v>797</v>
      </c>
      <c r="DG124"/>
      <c r="DH124"/>
      <c r="DI124"/>
      <c r="DJ124"/>
      <c r="DK124"/>
      <c r="DL124"/>
      <c r="DM124"/>
      <c r="DN124"/>
      <c r="DO124"/>
      <c r="DP124"/>
      <c r="DQ124"/>
      <c r="DR124"/>
      <c r="DS124"/>
      <c r="DT124"/>
      <c r="DU124"/>
      <c r="DV124"/>
      <c r="DW124"/>
      <c r="DX124"/>
      <c r="DY124" t="s">
        <v>794</v>
      </c>
      <c r="DZ124"/>
      <c r="EA124">
        <v>3500</v>
      </c>
      <c r="EB124">
        <v>3500</v>
      </c>
      <c r="EC124"/>
      <c r="ED124">
        <v>3000</v>
      </c>
      <c r="EE124">
        <v>16.666666666666661</v>
      </c>
      <c r="EF124">
        <v>500</v>
      </c>
      <c r="EG124" t="s">
        <v>2514</v>
      </c>
      <c r="EH124" t="s">
        <v>801</v>
      </c>
      <c r="EI124"/>
      <c r="EJ124" t="s">
        <v>808</v>
      </c>
      <c r="EK124" t="s">
        <v>797</v>
      </c>
      <c r="EL124"/>
      <c r="EM124"/>
      <c r="EN124"/>
      <c r="EO124"/>
      <c r="EP124"/>
      <c r="EQ124"/>
      <c r="ER124"/>
      <c r="ES124"/>
      <c r="ET124"/>
      <c r="EU124"/>
      <c r="EV124"/>
      <c r="EW124"/>
      <c r="EX124"/>
      <c r="EY124"/>
      <c r="EZ124"/>
      <c r="FA124"/>
      <c r="FB124"/>
      <c r="FC124"/>
      <c r="FD124" t="s">
        <v>794</v>
      </c>
      <c r="FE124"/>
      <c r="FF124">
        <v>3000</v>
      </c>
      <c r="FG124">
        <v>3000</v>
      </c>
      <c r="FH124"/>
      <c r="FI124">
        <v>3000</v>
      </c>
      <c r="FJ124">
        <v>0</v>
      </c>
      <c r="FK124">
        <v>0</v>
      </c>
      <c r="FL124"/>
      <c r="FM124" t="s">
        <v>801</v>
      </c>
      <c r="FN124"/>
      <c r="FO124" t="s">
        <v>830</v>
      </c>
      <c r="FP124" t="s">
        <v>797</v>
      </c>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t="s">
        <v>2090</v>
      </c>
      <c r="AAW124">
        <v>431815462</v>
      </c>
      <c r="AAX124" s="315">
        <v>45072.57545138889</v>
      </c>
      <c r="AAY124"/>
      <c r="AAZ124"/>
      <c r="ABA124" t="s">
        <v>2081</v>
      </c>
      <c r="ABB124"/>
      <c r="ABC124" t="s">
        <v>2263</v>
      </c>
      <c r="ABD124"/>
      <c r="ABE124">
        <v>124</v>
      </c>
    </row>
    <row r="125" spans="1:733" x14ac:dyDescent="0.45">
      <c r="A125" s="261" t="s">
        <v>2515</v>
      </c>
      <c r="B125" s="262">
        <v>45071.564297789351</v>
      </c>
      <c r="C125" s="262">
        <v>45071.565190451387</v>
      </c>
      <c r="D125" s="262">
        <v>45071</v>
      </c>
      <c r="E125" s="261" t="s">
        <v>2149</v>
      </c>
      <c r="F125" s="315">
        <v>45071</v>
      </c>
      <c r="G125" t="s">
        <v>880</v>
      </c>
      <c r="H125" t="s">
        <v>880</v>
      </c>
      <c r="I125" t="s">
        <v>1992</v>
      </c>
      <c r="J125" t="s">
        <v>880</v>
      </c>
      <c r="K125" t="s">
        <v>793</v>
      </c>
      <c r="L125" s="261" t="s">
        <v>834</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1</v>
      </c>
      <c r="AI125">
        <v>0</v>
      </c>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t="s">
        <v>794</v>
      </c>
      <c r="ZH125"/>
      <c r="ZI125">
        <v>1500</v>
      </c>
      <c r="ZJ125">
        <v>1500</v>
      </c>
      <c r="ZK125"/>
      <c r="ZL125">
        <v>1800</v>
      </c>
      <c r="ZM125">
        <v>-16.666666666666661</v>
      </c>
      <c r="ZN125">
        <v>-300</v>
      </c>
      <c r="ZO125" t="s">
        <v>2516</v>
      </c>
      <c r="ZP125" t="s">
        <v>795</v>
      </c>
      <c r="ZQ125" t="s">
        <v>796</v>
      </c>
      <c r="ZR125"/>
      <c r="ZS125" t="s">
        <v>797</v>
      </c>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v>431815487</v>
      </c>
      <c r="AAX125" s="315">
        <v>45072.575474537043</v>
      </c>
      <c r="AAY125"/>
      <c r="AAZ125"/>
      <c r="ABA125" t="s">
        <v>2081</v>
      </c>
      <c r="ABB125"/>
      <c r="ABC125" t="s">
        <v>2263</v>
      </c>
      <c r="ABD125"/>
      <c r="ABE125">
        <v>125</v>
      </c>
    </row>
    <row r="126" spans="1:733" x14ac:dyDescent="0.45">
      <c r="A126" s="261" t="s">
        <v>2517</v>
      </c>
      <c r="B126" s="262">
        <v>45072.380687939818</v>
      </c>
      <c r="C126" s="262">
        <v>45072.382131631937</v>
      </c>
      <c r="D126" s="262">
        <v>45072</v>
      </c>
      <c r="E126" s="261" t="s">
        <v>2149</v>
      </c>
      <c r="F126" s="315">
        <v>45072</v>
      </c>
      <c r="G126" t="s">
        <v>880</v>
      </c>
      <c r="H126" t="s">
        <v>880</v>
      </c>
      <c r="I126" t="s">
        <v>1987</v>
      </c>
      <c r="J126" t="s">
        <v>880</v>
      </c>
      <c r="K126" t="s">
        <v>793</v>
      </c>
      <c r="L126" s="261" t="s">
        <v>811</v>
      </c>
      <c r="M126">
        <v>0</v>
      </c>
      <c r="N126">
        <v>0</v>
      </c>
      <c r="O126">
        <v>0</v>
      </c>
      <c r="P126">
        <v>0</v>
      </c>
      <c r="Q126">
        <v>0</v>
      </c>
      <c r="R126">
        <v>1</v>
      </c>
      <c r="S126">
        <v>0</v>
      </c>
      <c r="T126">
        <v>0</v>
      </c>
      <c r="U126">
        <v>0</v>
      </c>
      <c r="V126">
        <v>0</v>
      </c>
      <c r="W126">
        <v>0</v>
      </c>
      <c r="X126">
        <v>0</v>
      </c>
      <c r="Y126">
        <v>0</v>
      </c>
      <c r="Z126">
        <v>0</v>
      </c>
      <c r="AA126">
        <v>0</v>
      </c>
      <c r="AB126">
        <v>0</v>
      </c>
      <c r="AC126">
        <v>0</v>
      </c>
      <c r="AD126">
        <v>0</v>
      </c>
      <c r="AE126">
        <v>0</v>
      </c>
      <c r="AF126">
        <v>0</v>
      </c>
      <c r="AG126">
        <v>0</v>
      </c>
      <c r="AH126">
        <v>0</v>
      </c>
      <c r="AI126">
        <v>0</v>
      </c>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t="s">
        <v>794</v>
      </c>
      <c r="GJ126"/>
      <c r="GK126">
        <v>8000</v>
      </c>
      <c r="GL126">
        <v>7500</v>
      </c>
      <c r="GM126">
        <v>6.666666666666667</v>
      </c>
      <c r="GN126">
        <v>500</v>
      </c>
      <c r="GO126"/>
      <c r="GP126" t="s">
        <v>801</v>
      </c>
      <c r="GQ126"/>
      <c r="GR126" t="s">
        <v>830</v>
      </c>
      <c r="GS126" t="s">
        <v>797</v>
      </c>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t="s">
        <v>2090</v>
      </c>
      <c r="AAW126">
        <v>431815511</v>
      </c>
      <c r="AAX126" s="315">
        <v>45072.575486111113</v>
      </c>
      <c r="AAY126"/>
      <c r="AAZ126"/>
      <c r="ABA126" t="s">
        <v>2081</v>
      </c>
      <c r="ABB126"/>
      <c r="ABC126" t="s">
        <v>2263</v>
      </c>
      <c r="ABD126"/>
      <c r="ABE126">
        <v>126</v>
      </c>
    </row>
    <row r="127" spans="1:733" x14ac:dyDescent="0.45">
      <c r="A127" s="261" t="s">
        <v>2518</v>
      </c>
      <c r="B127" s="262">
        <v>45072.389370127319</v>
      </c>
      <c r="C127" s="262">
        <v>45072.391733078708</v>
      </c>
      <c r="D127" s="262">
        <v>45072</v>
      </c>
      <c r="E127" s="261" t="s">
        <v>2149</v>
      </c>
      <c r="F127" s="315">
        <v>45072</v>
      </c>
      <c r="G127" t="s">
        <v>880</v>
      </c>
      <c r="H127" t="s">
        <v>880</v>
      </c>
      <c r="I127" t="s">
        <v>1987</v>
      </c>
      <c r="J127" t="s">
        <v>880</v>
      </c>
      <c r="K127" t="s">
        <v>793</v>
      </c>
      <c r="L127" s="261" t="s">
        <v>811</v>
      </c>
      <c r="M127">
        <v>0</v>
      </c>
      <c r="N127">
        <v>0</v>
      </c>
      <c r="O127">
        <v>0</v>
      </c>
      <c r="P127">
        <v>0</v>
      </c>
      <c r="Q127">
        <v>0</v>
      </c>
      <c r="R127">
        <v>1</v>
      </c>
      <c r="S127">
        <v>0</v>
      </c>
      <c r="T127">
        <v>0</v>
      </c>
      <c r="U127">
        <v>0</v>
      </c>
      <c r="V127">
        <v>0</v>
      </c>
      <c r="W127">
        <v>0</v>
      </c>
      <c r="X127">
        <v>0</v>
      </c>
      <c r="Y127">
        <v>0</v>
      </c>
      <c r="Z127">
        <v>0</v>
      </c>
      <c r="AA127">
        <v>0</v>
      </c>
      <c r="AB127">
        <v>0</v>
      </c>
      <c r="AC127">
        <v>0</v>
      </c>
      <c r="AD127">
        <v>0</v>
      </c>
      <c r="AE127">
        <v>0</v>
      </c>
      <c r="AF127">
        <v>0</v>
      </c>
      <c r="AG127">
        <v>0</v>
      </c>
      <c r="AH127">
        <v>0</v>
      </c>
      <c r="AI127">
        <v>0</v>
      </c>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t="s">
        <v>794</v>
      </c>
      <c r="GJ127"/>
      <c r="GK127">
        <v>9000</v>
      </c>
      <c r="GL127">
        <v>7500</v>
      </c>
      <c r="GM127">
        <v>20</v>
      </c>
      <c r="GN127">
        <v>1500</v>
      </c>
      <c r="GO127" t="s">
        <v>2519</v>
      </c>
      <c r="GP127" t="s">
        <v>801</v>
      </c>
      <c r="GQ127"/>
      <c r="GR127" t="s">
        <v>802</v>
      </c>
      <c r="GS127" t="s">
        <v>794</v>
      </c>
      <c r="GT127" t="s">
        <v>855</v>
      </c>
      <c r="GU127">
        <v>0</v>
      </c>
      <c r="GV127">
        <v>0</v>
      </c>
      <c r="GW127">
        <v>0</v>
      </c>
      <c r="GX127">
        <v>1</v>
      </c>
      <c r="GY127">
        <v>0</v>
      </c>
      <c r="GZ127">
        <v>0</v>
      </c>
      <c r="HA127">
        <v>0</v>
      </c>
      <c r="HB127">
        <v>0</v>
      </c>
      <c r="HC127">
        <v>0</v>
      </c>
      <c r="HD127">
        <v>0</v>
      </c>
      <c r="HE127">
        <v>0</v>
      </c>
      <c r="HF127">
        <v>0</v>
      </c>
      <c r="HG127">
        <v>0</v>
      </c>
      <c r="HH127">
        <v>0</v>
      </c>
      <c r="HI127">
        <v>0</v>
      </c>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t="s">
        <v>2090</v>
      </c>
      <c r="AAW127">
        <v>431815543</v>
      </c>
      <c r="AAX127" s="315">
        <v>45072.575509259259</v>
      </c>
      <c r="AAY127"/>
      <c r="AAZ127"/>
      <c r="ABA127" t="s">
        <v>2081</v>
      </c>
      <c r="ABB127"/>
      <c r="ABC127" t="s">
        <v>2263</v>
      </c>
      <c r="ABD127"/>
      <c r="ABE127">
        <v>127</v>
      </c>
    </row>
    <row r="128" spans="1:733" x14ac:dyDescent="0.45">
      <c r="A128" s="261" t="s">
        <v>2520</v>
      </c>
      <c r="B128" s="262">
        <v>45072.39560123843</v>
      </c>
      <c r="C128" s="262">
        <v>45072.40936341435</v>
      </c>
      <c r="D128" s="262">
        <v>45072</v>
      </c>
      <c r="E128" s="261" t="s">
        <v>2149</v>
      </c>
      <c r="F128" s="315">
        <v>45072</v>
      </c>
      <c r="G128" t="s">
        <v>880</v>
      </c>
      <c r="H128" t="s">
        <v>880</v>
      </c>
      <c r="I128" t="s">
        <v>1987</v>
      </c>
      <c r="J128" t="s">
        <v>880</v>
      </c>
      <c r="K128" t="s">
        <v>793</v>
      </c>
      <c r="L128" s="261" t="s">
        <v>2521</v>
      </c>
      <c r="M128">
        <v>0</v>
      </c>
      <c r="N128">
        <v>0</v>
      </c>
      <c r="O128">
        <v>0</v>
      </c>
      <c r="P128">
        <v>0</v>
      </c>
      <c r="Q128">
        <v>0</v>
      </c>
      <c r="R128">
        <v>0</v>
      </c>
      <c r="S128">
        <v>0</v>
      </c>
      <c r="T128">
        <v>0</v>
      </c>
      <c r="U128">
        <v>1</v>
      </c>
      <c r="V128">
        <v>0</v>
      </c>
      <c r="W128">
        <v>1</v>
      </c>
      <c r="X128">
        <v>0</v>
      </c>
      <c r="Y128">
        <v>0</v>
      </c>
      <c r="Z128">
        <v>0</v>
      </c>
      <c r="AA128">
        <v>0</v>
      </c>
      <c r="AB128">
        <v>0</v>
      </c>
      <c r="AC128">
        <v>0</v>
      </c>
      <c r="AD128">
        <v>0</v>
      </c>
      <c r="AE128">
        <v>0</v>
      </c>
      <c r="AF128">
        <v>0</v>
      </c>
      <c r="AG128">
        <v>0</v>
      </c>
      <c r="AH128">
        <v>0</v>
      </c>
      <c r="AI128">
        <v>0</v>
      </c>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t="s">
        <v>824</v>
      </c>
      <c r="JW128">
        <v>1000</v>
      </c>
      <c r="JX128">
        <v>750</v>
      </c>
      <c r="JY128">
        <v>263</v>
      </c>
      <c r="JZ128"/>
      <c r="KA128">
        <v>200</v>
      </c>
      <c r="KB128">
        <v>31.5</v>
      </c>
      <c r="KC128">
        <v>63</v>
      </c>
      <c r="KD128" t="s">
        <v>2522</v>
      </c>
      <c r="KE128" t="s">
        <v>801</v>
      </c>
      <c r="KF128"/>
      <c r="KG128" t="s">
        <v>808</v>
      </c>
      <c r="KH128" t="s">
        <v>797</v>
      </c>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t="s">
        <v>824</v>
      </c>
      <c r="MG128">
        <v>1000</v>
      </c>
      <c r="MH128">
        <v>600</v>
      </c>
      <c r="MI128">
        <v>300</v>
      </c>
      <c r="MJ128"/>
      <c r="MK128">
        <v>300</v>
      </c>
      <c r="ML128">
        <v>0</v>
      </c>
      <c r="MM128">
        <v>0</v>
      </c>
      <c r="MN128"/>
      <c r="MO128" t="s">
        <v>795</v>
      </c>
      <c r="MP128" t="s">
        <v>796</v>
      </c>
      <c r="MQ128"/>
      <c r="MR128" t="s">
        <v>797</v>
      </c>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t="s">
        <v>2427</v>
      </c>
      <c r="AAW128">
        <v>431815551</v>
      </c>
      <c r="AAX128" s="315">
        <v>45072.575509259259</v>
      </c>
      <c r="AAY128"/>
      <c r="AAZ128"/>
      <c r="ABA128" t="s">
        <v>2081</v>
      </c>
      <c r="ABB128"/>
      <c r="ABC128" t="s">
        <v>2263</v>
      </c>
      <c r="ABD128"/>
      <c r="ABE128">
        <v>128</v>
      </c>
    </row>
    <row r="129" spans="1:733" x14ac:dyDescent="0.45">
      <c r="A129" s="261" t="s">
        <v>2523</v>
      </c>
      <c r="B129" s="262">
        <v>45072.412786215282</v>
      </c>
      <c r="C129" s="262">
        <v>45072.414485902773</v>
      </c>
      <c r="D129" s="262">
        <v>45072</v>
      </c>
      <c r="E129" s="261" t="s">
        <v>2149</v>
      </c>
      <c r="F129" s="315">
        <v>45072</v>
      </c>
      <c r="G129" t="s">
        <v>880</v>
      </c>
      <c r="H129" t="s">
        <v>880</v>
      </c>
      <c r="I129" t="s">
        <v>1987</v>
      </c>
      <c r="J129" t="s">
        <v>880</v>
      </c>
      <c r="K129" t="s">
        <v>793</v>
      </c>
      <c r="L129" s="261" t="s">
        <v>835</v>
      </c>
      <c r="M129">
        <v>0</v>
      </c>
      <c r="N129">
        <v>0</v>
      </c>
      <c r="O129">
        <v>0</v>
      </c>
      <c r="P129">
        <v>0</v>
      </c>
      <c r="Q129">
        <v>0</v>
      </c>
      <c r="R129">
        <v>0</v>
      </c>
      <c r="S129">
        <v>0</v>
      </c>
      <c r="T129">
        <v>0</v>
      </c>
      <c r="U129">
        <v>1</v>
      </c>
      <c r="V129">
        <v>0</v>
      </c>
      <c r="W129">
        <v>0</v>
      </c>
      <c r="X129">
        <v>0</v>
      </c>
      <c r="Y129">
        <v>0</v>
      </c>
      <c r="Z129">
        <v>0</v>
      </c>
      <c r="AA129">
        <v>0</v>
      </c>
      <c r="AB129">
        <v>0</v>
      </c>
      <c r="AC129">
        <v>0</v>
      </c>
      <c r="AD129">
        <v>0</v>
      </c>
      <c r="AE129">
        <v>0</v>
      </c>
      <c r="AF129">
        <v>0</v>
      </c>
      <c r="AG129">
        <v>0</v>
      </c>
      <c r="AH129">
        <v>0</v>
      </c>
      <c r="AI129">
        <v>0</v>
      </c>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t="s">
        <v>824</v>
      </c>
      <c r="JW129">
        <v>1000</v>
      </c>
      <c r="JX129">
        <v>700</v>
      </c>
      <c r="JY129">
        <v>245</v>
      </c>
      <c r="JZ129"/>
      <c r="KA129">
        <v>200</v>
      </c>
      <c r="KB129">
        <v>22.5</v>
      </c>
      <c r="KC129">
        <v>45</v>
      </c>
      <c r="KD129" t="s">
        <v>2524</v>
      </c>
      <c r="KE129" t="s">
        <v>795</v>
      </c>
      <c r="KF129" t="s">
        <v>1858</v>
      </c>
      <c r="KG129"/>
      <c r="KH129" t="s">
        <v>797</v>
      </c>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t="s">
        <v>2090</v>
      </c>
      <c r="AAW129">
        <v>431815570</v>
      </c>
      <c r="AAX129" s="315">
        <v>45072.575532407413</v>
      </c>
      <c r="AAY129"/>
      <c r="AAZ129"/>
      <c r="ABA129" t="s">
        <v>2081</v>
      </c>
      <c r="ABB129"/>
      <c r="ABC129" t="s">
        <v>2263</v>
      </c>
      <c r="ABD129"/>
      <c r="ABE129">
        <v>129</v>
      </c>
    </row>
    <row r="130" spans="1:733" x14ac:dyDescent="0.45">
      <c r="A130" s="261" t="s">
        <v>2525</v>
      </c>
      <c r="B130" s="262">
        <v>45072.35685895833</v>
      </c>
      <c r="C130" s="262">
        <v>45072.620567118058</v>
      </c>
      <c r="D130" s="262">
        <v>45072</v>
      </c>
      <c r="E130" s="261" t="s">
        <v>2197</v>
      </c>
      <c r="F130" s="315">
        <v>45072</v>
      </c>
      <c r="G130" t="s">
        <v>791</v>
      </c>
      <c r="H130" t="s">
        <v>792</v>
      </c>
      <c r="I130" t="s">
        <v>792</v>
      </c>
      <c r="J130" t="s">
        <v>792</v>
      </c>
      <c r="K130" t="s">
        <v>793</v>
      </c>
      <c r="L130" s="261" t="s">
        <v>2526</v>
      </c>
      <c r="M130">
        <v>0</v>
      </c>
      <c r="N130">
        <v>0</v>
      </c>
      <c r="O130">
        <v>0</v>
      </c>
      <c r="P130">
        <v>0</v>
      </c>
      <c r="Q130">
        <v>0</v>
      </c>
      <c r="R130">
        <v>0</v>
      </c>
      <c r="S130">
        <v>0</v>
      </c>
      <c r="T130">
        <v>0</v>
      </c>
      <c r="U130">
        <v>0</v>
      </c>
      <c r="V130">
        <v>0</v>
      </c>
      <c r="W130">
        <v>1</v>
      </c>
      <c r="X130">
        <v>0</v>
      </c>
      <c r="Y130">
        <v>1</v>
      </c>
      <c r="Z130">
        <v>0</v>
      </c>
      <c r="AA130">
        <v>1</v>
      </c>
      <c r="AB130">
        <v>0</v>
      </c>
      <c r="AC130">
        <v>0</v>
      </c>
      <c r="AD130">
        <v>0</v>
      </c>
      <c r="AE130">
        <v>0</v>
      </c>
      <c r="AF130">
        <v>0</v>
      </c>
      <c r="AG130">
        <v>0</v>
      </c>
      <c r="AH130">
        <v>0</v>
      </c>
      <c r="AI130">
        <v>0</v>
      </c>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t="s">
        <v>799</v>
      </c>
      <c r="MG130"/>
      <c r="MH130">
        <v>250</v>
      </c>
      <c r="MI130">
        <v>250</v>
      </c>
      <c r="MJ130"/>
      <c r="MK130">
        <v>100</v>
      </c>
      <c r="ML130">
        <v>150</v>
      </c>
      <c r="MM130">
        <v>150</v>
      </c>
      <c r="MN130" t="s">
        <v>2527</v>
      </c>
      <c r="MO130" t="s">
        <v>806</v>
      </c>
      <c r="MP130"/>
      <c r="MQ130"/>
      <c r="MR130" t="s">
        <v>797</v>
      </c>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t="s">
        <v>799</v>
      </c>
      <c r="OQ130"/>
      <c r="OR130">
        <v>100</v>
      </c>
      <c r="OS130">
        <v>100</v>
      </c>
      <c r="OT130"/>
      <c r="OU130">
        <v>100</v>
      </c>
      <c r="OV130">
        <v>0</v>
      </c>
      <c r="OW130">
        <v>0</v>
      </c>
      <c r="OX130"/>
      <c r="OY130" t="s">
        <v>805</v>
      </c>
      <c r="OZ130"/>
      <c r="PA130"/>
      <c r="PB130" t="s">
        <v>797</v>
      </c>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t="s">
        <v>799</v>
      </c>
      <c r="TK130"/>
      <c r="TL130">
        <v>100</v>
      </c>
      <c r="TM130">
        <v>100</v>
      </c>
      <c r="TN130"/>
      <c r="TO130">
        <v>150</v>
      </c>
      <c r="TP130">
        <v>-33.333333333333329</v>
      </c>
      <c r="TQ130">
        <v>-50</v>
      </c>
      <c r="TR130" t="s">
        <v>2528</v>
      </c>
      <c r="TS130" t="s">
        <v>805</v>
      </c>
      <c r="TT130"/>
      <c r="TU130"/>
      <c r="TV130" t="s">
        <v>794</v>
      </c>
      <c r="TW130" t="s">
        <v>833</v>
      </c>
      <c r="TX130">
        <v>1</v>
      </c>
      <c r="TY130">
        <v>0</v>
      </c>
      <c r="TZ130">
        <v>0</v>
      </c>
      <c r="UA130">
        <v>0</v>
      </c>
      <c r="UB130">
        <v>0</v>
      </c>
      <c r="UC130">
        <v>0</v>
      </c>
      <c r="UD130">
        <v>0</v>
      </c>
      <c r="UE130">
        <v>0</v>
      </c>
      <c r="UF130">
        <v>0</v>
      </c>
      <c r="UG130">
        <v>0</v>
      </c>
      <c r="UH130">
        <v>0</v>
      </c>
      <c r="UI130">
        <v>0</v>
      </c>
      <c r="UJ130">
        <v>0</v>
      </c>
      <c r="UK130">
        <v>0</v>
      </c>
      <c r="UL130">
        <v>0</v>
      </c>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t="s">
        <v>2229</v>
      </c>
      <c r="AAW130">
        <v>431864390</v>
      </c>
      <c r="AAX130" s="315">
        <v>45072.626168981493</v>
      </c>
      <c r="AAY130"/>
      <c r="AAZ130"/>
      <c r="ABA130" t="s">
        <v>2081</v>
      </c>
      <c r="ABB130"/>
      <c r="ABC130" t="s">
        <v>2263</v>
      </c>
      <c r="ABD130"/>
      <c r="ABE130">
        <v>130</v>
      </c>
    </row>
    <row r="131" spans="1:733" x14ac:dyDescent="0.45">
      <c r="A131" s="261" t="s">
        <v>2529</v>
      </c>
      <c r="B131" s="262">
        <v>45072.370571296298</v>
      </c>
      <c r="C131" s="262">
        <v>45072.621273252313</v>
      </c>
      <c r="D131" s="262">
        <v>45072</v>
      </c>
      <c r="E131" s="261" t="s">
        <v>2197</v>
      </c>
      <c r="F131" s="315">
        <v>45072</v>
      </c>
      <c r="G131" t="s">
        <v>791</v>
      </c>
      <c r="H131" t="s">
        <v>792</v>
      </c>
      <c r="I131" t="s">
        <v>792</v>
      </c>
      <c r="J131" t="s">
        <v>792</v>
      </c>
      <c r="K131" t="s">
        <v>793</v>
      </c>
      <c r="L131" s="261" t="s">
        <v>2530</v>
      </c>
      <c r="M131">
        <v>0</v>
      </c>
      <c r="N131">
        <v>0</v>
      </c>
      <c r="O131">
        <v>0</v>
      </c>
      <c r="P131">
        <v>0</v>
      </c>
      <c r="Q131">
        <v>0</v>
      </c>
      <c r="R131">
        <v>0</v>
      </c>
      <c r="S131">
        <v>0</v>
      </c>
      <c r="T131">
        <v>0</v>
      </c>
      <c r="U131">
        <v>0</v>
      </c>
      <c r="V131">
        <v>0</v>
      </c>
      <c r="W131">
        <v>0</v>
      </c>
      <c r="X131">
        <v>0</v>
      </c>
      <c r="Y131">
        <v>0</v>
      </c>
      <c r="Z131">
        <v>1</v>
      </c>
      <c r="AA131">
        <v>1</v>
      </c>
      <c r="AB131">
        <v>0</v>
      </c>
      <c r="AC131">
        <v>0</v>
      </c>
      <c r="AD131">
        <v>0</v>
      </c>
      <c r="AE131">
        <v>0</v>
      </c>
      <c r="AF131">
        <v>0</v>
      </c>
      <c r="AG131">
        <v>0</v>
      </c>
      <c r="AH131">
        <v>0</v>
      </c>
      <c r="AI131">
        <v>0</v>
      </c>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t="s">
        <v>799</v>
      </c>
      <c r="SF131"/>
      <c r="SG131">
        <v>300</v>
      </c>
      <c r="SH131">
        <v>300</v>
      </c>
      <c r="SI131"/>
      <c r="SJ131">
        <v>300</v>
      </c>
      <c r="SK131">
        <v>0</v>
      </c>
      <c r="SL131">
        <v>0</v>
      </c>
      <c r="SM131"/>
      <c r="SN131" t="s">
        <v>805</v>
      </c>
      <c r="SO131"/>
      <c r="SP131"/>
      <c r="SQ131" t="s">
        <v>797</v>
      </c>
      <c r="SR131"/>
      <c r="SS131"/>
      <c r="ST131"/>
      <c r="SU131"/>
      <c r="SV131"/>
      <c r="SW131"/>
      <c r="SX131"/>
      <c r="SY131"/>
      <c r="SZ131"/>
      <c r="TA131"/>
      <c r="TB131"/>
      <c r="TC131"/>
      <c r="TD131"/>
      <c r="TE131"/>
      <c r="TF131"/>
      <c r="TG131"/>
      <c r="TH131"/>
      <c r="TI131"/>
      <c r="TJ131" t="s">
        <v>799</v>
      </c>
      <c r="TK131"/>
      <c r="TL131">
        <v>100</v>
      </c>
      <c r="TM131">
        <v>100</v>
      </c>
      <c r="TN131"/>
      <c r="TO131">
        <v>150</v>
      </c>
      <c r="TP131">
        <v>-33.333333333333329</v>
      </c>
      <c r="TQ131">
        <v>-50</v>
      </c>
      <c r="TR131" t="s">
        <v>2528</v>
      </c>
      <c r="TS131" t="s">
        <v>805</v>
      </c>
      <c r="TT131"/>
      <c r="TU131"/>
      <c r="TV131" t="s">
        <v>797</v>
      </c>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t="s">
        <v>2531</v>
      </c>
      <c r="AAW131">
        <v>431864446</v>
      </c>
      <c r="AAX131" s="315">
        <v>45072.626215277778</v>
      </c>
      <c r="AAY131"/>
      <c r="AAZ131"/>
      <c r="ABA131" t="s">
        <v>2081</v>
      </c>
      <c r="ABB131"/>
      <c r="ABC131" t="s">
        <v>2263</v>
      </c>
      <c r="ABD131"/>
      <c r="ABE131">
        <v>131</v>
      </c>
    </row>
    <row r="132" spans="1:733" x14ac:dyDescent="0.45">
      <c r="A132" s="261" t="s">
        <v>2532</v>
      </c>
      <c r="B132" s="262">
        <v>45072.390581770829</v>
      </c>
      <c r="C132" s="262">
        <v>45072.625338055557</v>
      </c>
      <c r="D132" s="262">
        <v>45072</v>
      </c>
      <c r="E132" s="261" t="s">
        <v>2197</v>
      </c>
      <c r="F132" s="315">
        <v>45072</v>
      </c>
      <c r="G132" t="s">
        <v>791</v>
      </c>
      <c r="H132" t="s">
        <v>792</v>
      </c>
      <c r="I132" t="s">
        <v>792</v>
      </c>
      <c r="J132" t="s">
        <v>792</v>
      </c>
      <c r="K132" t="s">
        <v>793</v>
      </c>
      <c r="L132" s="261" t="s">
        <v>2533</v>
      </c>
      <c r="M132">
        <v>0</v>
      </c>
      <c r="N132">
        <v>0</v>
      </c>
      <c r="O132">
        <v>0</v>
      </c>
      <c r="P132">
        <v>0</v>
      </c>
      <c r="Q132">
        <v>0</v>
      </c>
      <c r="R132">
        <v>0</v>
      </c>
      <c r="S132">
        <v>0</v>
      </c>
      <c r="T132">
        <v>1</v>
      </c>
      <c r="U132">
        <v>0</v>
      </c>
      <c r="V132">
        <v>0</v>
      </c>
      <c r="W132">
        <v>1</v>
      </c>
      <c r="X132">
        <v>0</v>
      </c>
      <c r="Y132">
        <v>1</v>
      </c>
      <c r="Z132">
        <v>1</v>
      </c>
      <c r="AA132">
        <v>1</v>
      </c>
      <c r="AB132">
        <v>0</v>
      </c>
      <c r="AC132">
        <v>0</v>
      </c>
      <c r="AD132">
        <v>1</v>
      </c>
      <c r="AE132">
        <v>0</v>
      </c>
      <c r="AF132">
        <v>0</v>
      </c>
      <c r="AG132">
        <v>0</v>
      </c>
      <c r="AH132">
        <v>0</v>
      </c>
      <c r="AI132">
        <v>0</v>
      </c>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t="s">
        <v>794</v>
      </c>
      <c r="IR132"/>
      <c r="IS132">
        <v>10000</v>
      </c>
      <c r="IT132">
        <v>10000</v>
      </c>
      <c r="IU132"/>
      <c r="IV132">
        <v>10000</v>
      </c>
      <c r="IW132">
        <v>0</v>
      </c>
      <c r="IX132">
        <v>0</v>
      </c>
      <c r="IY132"/>
      <c r="IZ132" t="s">
        <v>806</v>
      </c>
      <c r="JA132"/>
      <c r="JB132"/>
      <c r="JC132" t="s">
        <v>794</v>
      </c>
      <c r="JD132" t="s">
        <v>833</v>
      </c>
      <c r="JE132">
        <v>1</v>
      </c>
      <c r="JF132">
        <v>0</v>
      </c>
      <c r="JG132">
        <v>0</v>
      </c>
      <c r="JH132">
        <v>0</v>
      </c>
      <c r="JI132">
        <v>0</v>
      </c>
      <c r="JJ132">
        <v>0</v>
      </c>
      <c r="JK132">
        <v>0</v>
      </c>
      <c r="JL132">
        <v>0</v>
      </c>
      <c r="JM132">
        <v>0</v>
      </c>
      <c r="JN132">
        <v>0</v>
      </c>
      <c r="JO132">
        <v>0</v>
      </c>
      <c r="JP132">
        <v>0</v>
      </c>
      <c r="JQ132">
        <v>0</v>
      </c>
      <c r="JR132">
        <v>0</v>
      </c>
      <c r="JS132">
        <v>0</v>
      </c>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t="s">
        <v>799</v>
      </c>
      <c r="MG132"/>
      <c r="MH132">
        <v>300</v>
      </c>
      <c r="MI132">
        <v>300</v>
      </c>
      <c r="MJ132"/>
      <c r="MK132">
        <v>100</v>
      </c>
      <c r="ML132">
        <v>200</v>
      </c>
      <c r="MM132">
        <v>200</v>
      </c>
      <c r="MN132" t="s">
        <v>2534</v>
      </c>
      <c r="MO132" t="s">
        <v>806</v>
      </c>
      <c r="MP132"/>
      <c r="MQ132"/>
      <c r="MR132" t="s">
        <v>797</v>
      </c>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t="s">
        <v>799</v>
      </c>
      <c r="OQ132"/>
      <c r="OR132">
        <v>100</v>
      </c>
      <c r="OS132">
        <v>100</v>
      </c>
      <c r="OT132"/>
      <c r="OU132">
        <v>100</v>
      </c>
      <c r="OV132">
        <v>0</v>
      </c>
      <c r="OW132">
        <v>0</v>
      </c>
      <c r="OX132"/>
      <c r="OY132" t="s">
        <v>806</v>
      </c>
      <c r="OZ132"/>
      <c r="PA132"/>
      <c r="PB132" t="s">
        <v>794</v>
      </c>
      <c r="PC132" t="s">
        <v>798</v>
      </c>
      <c r="PD132">
        <v>0</v>
      </c>
      <c r="PE132">
        <v>1</v>
      </c>
      <c r="PF132">
        <v>0</v>
      </c>
      <c r="PG132">
        <v>0</v>
      </c>
      <c r="PH132">
        <v>0</v>
      </c>
      <c r="PI132">
        <v>0</v>
      </c>
      <c r="PJ132">
        <v>0</v>
      </c>
      <c r="PK132">
        <v>0</v>
      </c>
      <c r="PL132">
        <v>0</v>
      </c>
      <c r="PM132">
        <v>0</v>
      </c>
      <c r="PN132">
        <v>0</v>
      </c>
      <c r="PO132">
        <v>0</v>
      </c>
      <c r="PP132">
        <v>0</v>
      </c>
      <c r="PQ132">
        <v>0</v>
      </c>
      <c r="PR132">
        <v>0</v>
      </c>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t="s">
        <v>799</v>
      </c>
      <c r="SF132"/>
      <c r="SG132">
        <v>300</v>
      </c>
      <c r="SH132">
        <v>300</v>
      </c>
      <c r="SI132"/>
      <c r="SJ132">
        <v>300</v>
      </c>
      <c r="SK132">
        <v>0</v>
      </c>
      <c r="SL132">
        <v>0</v>
      </c>
      <c r="SM132"/>
      <c r="SN132" t="s">
        <v>795</v>
      </c>
      <c r="SO132" t="s">
        <v>796</v>
      </c>
      <c r="SP132"/>
      <c r="SQ132" t="s">
        <v>794</v>
      </c>
      <c r="SR132" t="s">
        <v>798</v>
      </c>
      <c r="SS132">
        <v>0</v>
      </c>
      <c r="ST132">
        <v>1</v>
      </c>
      <c r="SU132">
        <v>0</v>
      </c>
      <c r="SV132">
        <v>0</v>
      </c>
      <c r="SW132">
        <v>0</v>
      </c>
      <c r="SX132">
        <v>0</v>
      </c>
      <c r="SY132">
        <v>0</v>
      </c>
      <c r="SZ132">
        <v>0</v>
      </c>
      <c r="TA132">
        <v>0</v>
      </c>
      <c r="TB132">
        <v>0</v>
      </c>
      <c r="TC132">
        <v>0</v>
      </c>
      <c r="TD132">
        <v>0</v>
      </c>
      <c r="TE132">
        <v>0</v>
      </c>
      <c r="TF132">
        <v>0</v>
      </c>
      <c r="TG132">
        <v>0</v>
      </c>
      <c r="TH132"/>
      <c r="TI132"/>
      <c r="TJ132" t="s">
        <v>799</v>
      </c>
      <c r="TK132"/>
      <c r="TL132">
        <v>100</v>
      </c>
      <c r="TM132">
        <v>100</v>
      </c>
      <c r="TN132"/>
      <c r="TO132">
        <v>150</v>
      </c>
      <c r="TP132">
        <v>-33.333333333333329</v>
      </c>
      <c r="TQ132">
        <v>-50</v>
      </c>
      <c r="TR132" t="s">
        <v>2528</v>
      </c>
      <c r="TS132" t="s">
        <v>795</v>
      </c>
      <c r="TT132" t="s">
        <v>796</v>
      </c>
      <c r="TU132"/>
      <c r="TV132" t="s">
        <v>794</v>
      </c>
      <c r="TW132" t="s">
        <v>798</v>
      </c>
      <c r="TX132">
        <v>0</v>
      </c>
      <c r="TY132">
        <v>1</v>
      </c>
      <c r="TZ132">
        <v>0</v>
      </c>
      <c r="UA132">
        <v>0</v>
      </c>
      <c r="UB132">
        <v>0</v>
      </c>
      <c r="UC132">
        <v>0</v>
      </c>
      <c r="UD132">
        <v>0</v>
      </c>
      <c r="UE132">
        <v>0</v>
      </c>
      <c r="UF132">
        <v>0</v>
      </c>
      <c r="UG132">
        <v>0</v>
      </c>
      <c r="UH132">
        <v>0</v>
      </c>
      <c r="UI132">
        <v>0</v>
      </c>
      <c r="UJ132">
        <v>0</v>
      </c>
      <c r="UK132">
        <v>0</v>
      </c>
      <c r="UL132">
        <v>0</v>
      </c>
      <c r="UM132"/>
      <c r="UN132"/>
      <c r="UO132" t="s">
        <v>794</v>
      </c>
      <c r="UP132"/>
      <c r="UQ132">
        <v>300</v>
      </c>
      <c r="UR132">
        <v>300</v>
      </c>
      <c r="US132"/>
      <c r="UT132">
        <v>300</v>
      </c>
      <c r="UU132">
        <v>0</v>
      </c>
      <c r="UV132">
        <v>0</v>
      </c>
      <c r="UW132"/>
      <c r="UX132" t="s">
        <v>806</v>
      </c>
      <c r="UY132"/>
      <c r="UZ132"/>
      <c r="VA132" t="s">
        <v>794</v>
      </c>
      <c r="VB132" t="s">
        <v>798</v>
      </c>
      <c r="VC132">
        <v>0</v>
      </c>
      <c r="VD132">
        <v>1</v>
      </c>
      <c r="VE132">
        <v>0</v>
      </c>
      <c r="VF132">
        <v>0</v>
      </c>
      <c r="VG132">
        <v>0</v>
      </c>
      <c r="VH132">
        <v>0</v>
      </c>
      <c r="VI132">
        <v>0</v>
      </c>
      <c r="VJ132">
        <v>0</v>
      </c>
      <c r="VK132">
        <v>0</v>
      </c>
      <c r="VL132">
        <v>0</v>
      </c>
      <c r="VM132">
        <v>0</v>
      </c>
      <c r="VN132">
        <v>0</v>
      </c>
      <c r="VO132">
        <v>0</v>
      </c>
      <c r="VP132">
        <v>0</v>
      </c>
      <c r="VQ132">
        <v>0</v>
      </c>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t="s">
        <v>2229</v>
      </c>
      <c r="AAW132">
        <v>431864526</v>
      </c>
      <c r="AAX132" s="315">
        <v>45072.626296296286</v>
      </c>
      <c r="AAY132"/>
      <c r="AAZ132"/>
      <c r="ABA132" t="s">
        <v>2081</v>
      </c>
      <c r="ABB132"/>
      <c r="ABC132" t="s">
        <v>2263</v>
      </c>
      <c r="ABD132"/>
      <c r="ABE132">
        <v>132</v>
      </c>
    </row>
    <row r="133" spans="1:733" x14ac:dyDescent="0.45">
      <c r="A133" s="261" t="s">
        <v>2535</v>
      </c>
      <c r="B133" s="262">
        <v>45072.40340545139</v>
      </c>
      <c r="C133" s="262">
        <v>45072.416101180563</v>
      </c>
      <c r="D133" s="262">
        <v>45072</v>
      </c>
      <c r="E133" s="261" t="s">
        <v>2197</v>
      </c>
      <c r="F133" s="315">
        <v>45072</v>
      </c>
      <c r="G133" t="s">
        <v>791</v>
      </c>
      <c r="H133" t="s">
        <v>792</v>
      </c>
      <c r="I133" t="s">
        <v>792</v>
      </c>
      <c r="J133" t="s">
        <v>792</v>
      </c>
      <c r="K133" t="s">
        <v>793</v>
      </c>
      <c r="L133" s="261" t="s">
        <v>2536</v>
      </c>
      <c r="M133">
        <v>0</v>
      </c>
      <c r="N133">
        <v>0</v>
      </c>
      <c r="O133">
        <v>0</v>
      </c>
      <c r="P133">
        <v>0</v>
      </c>
      <c r="Q133">
        <v>0</v>
      </c>
      <c r="R133">
        <v>0</v>
      </c>
      <c r="S133">
        <v>0</v>
      </c>
      <c r="T133">
        <v>0</v>
      </c>
      <c r="U133">
        <v>0</v>
      </c>
      <c r="V133">
        <v>1</v>
      </c>
      <c r="W133">
        <v>0</v>
      </c>
      <c r="X133">
        <v>0</v>
      </c>
      <c r="Y133">
        <v>1</v>
      </c>
      <c r="Z133">
        <v>1</v>
      </c>
      <c r="AA133">
        <v>1</v>
      </c>
      <c r="AB133">
        <v>0</v>
      </c>
      <c r="AC133">
        <v>1</v>
      </c>
      <c r="AD133">
        <v>1</v>
      </c>
      <c r="AE133">
        <v>0</v>
      </c>
      <c r="AF133">
        <v>0</v>
      </c>
      <c r="AG133">
        <v>0</v>
      </c>
      <c r="AH133">
        <v>0</v>
      </c>
      <c r="AI133">
        <v>0</v>
      </c>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t="s">
        <v>799</v>
      </c>
      <c r="LB133"/>
      <c r="LC133">
        <v>100</v>
      </c>
      <c r="LD133">
        <v>100</v>
      </c>
      <c r="LE133"/>
      <c r="LF133">
        <v>250</v>
      </c>
      <c r="LG133">
        <v>-60</v>
      </c>
      <c r="LH133">
        <v>-150</v>
      </c>
      <c r="LI133" t="s">
        <v>2534</v>
      </c>
      <c r="LJ133" t="s">
        <v>806</v>
      </c>
      <c r="LK133"/>
      <c r="LL133"/>
      <c r="LM133" t="s">
        <v>797</v>
      </c>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t="s">
        <v>2534</v>
      </c>
      <c r="OY133" t="s">
        <v>806</v>
      </c>
      <c r="OZ133"/>
      <c r="PA133"/>
      <c r="PB133" t="s">
        <v>797</v>
      </c>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t="s">
        <v>794</v>
      </c>
      <c r="RA133"/>
      <c r="RB133">
        <v>3000</v>
      </c>
      <c r="RC133">
        <v>3000</v>
      </c>
      <c r="RD133"/>
      <c r="RE133">
        <v>2500</v>
      </c>
      <c r="RF133">
        <v>20</v>
      </c>
      <c r="RG133">
        <v>500</v>
      </c>
      <c r="RH133" t="s">
        <v>2534</v>
      </c>
      <c r="RI133" t="s">
        <v>795</v>
      </c>
      <c r="RJ133" t="s">
        <v>796</v>
      </c>
      <c r="RK133"/>
      <c r="RL133" t="s">
        <v>794</v>
      </c>
      <c r="RM133" t="s">
        <v>798</v>
      </c>
      <c r="RN133">
        <v>0</v>
      </c>
      <c r="RO133">
        <v>1</v>
      </c>
      <c r="RP133">
        <v>0</v>
      </c>
      <c r="RQ133">
        <v>0</v>
      </c>
      <c r="RR133">
        <v>0</v>
      </c>
      <c r="RS133">
        <v>0</v>
      </c>
      <c r="RT133">
        <v>0</v>
      </c>
      <c r="RU133">
        <v>0</v>
      </c>
      <c r="RV133">
        <v>0</v>
      </c>
      <c r="RW133">
        <v>0</v>
      </c>
      <c r="RX133">
        <v>0</v>
      </c>
      <c r="RY133">
        <v>0</v>
      </c>
      <c r="RZ133">
        <v>0</v>
      </c>
      <c r="SA133">
        <v>0</v>
      </c>
      <c r="SB133">
        <v>0</v>
      </c>
      <c r="SC133"/>
      <c r="SD133"/>
      <c r="SE133" t="s">
        <v>799</v>
      </c>
      <c r="SF133"/>
      <c r="SG133">
        <v>300</v>
      </c>
      <c r="SH133">
        <v>300</v>
      </c>
      <c r="SI133"/>
      <c r="SJ133">
        <v>300</v>
      </c>
      <c r="SK133">
        <v>0</v>
      </c>
      <c r="SL133">
        <v>0</v>
      </c>
      <c r="SM133"/>
      <c r="SN133" t="s">
        <v>806</v>
      </c>
      <c r="SO133"/>
      <c r="SP133"/>
      <c r="SQ133" t="s">
        <v>794</v>
      </c>
      <c r="SR133" t="s">
        <v>798</v>
      </c>
      <c r="SS133">
        <v>0</v>
      </c>
      <c r="ST133">
        <v>1</v>
      </c>
      <c r="SU133">
        <v>0</v>
      </c>
      <c r="SV133">
        <v>0</v>
      </c>
      <c r="SW133">
        <v>0</v>
      </c>
      <c r="SX133">
        <v>0</v>
      </c>
      <c r="SY133">
        <v>0</v>
      </c>
      <c r="SZ133">
        <v>0</v>
      </c>
      <c r="TA133">
        <v>0</v>
      </c>
      <c r="TB133">
        <v>0</v>
      </c>
      <c r="TC133">
        <v>0</v>
      </c>
      <c r="TD133">
        <v>0</v>
      </c>
      <c r="TE133">
        <v>0</v>
      </c>
      <c r="TF133">
        <v>0</v>
      </c>
      <c r="TG133">
        <v>0</v>
      </c>
      <c r="TH133"/>
      <c r="TI133"/>
      <c r="TJ133" t="s">
        <v>799</v>
      </c>
      <c r="TK133"/>
      <c r="TL133">
        <v>100</v>
      </c>
      <c r="TM133">
        <v>100</v>
      </c>
      <c r="TN133"/>
      <c r="TO133">
        <v>150</v>
      </c>
      <c r="TP133">
        <v>-33.333333333333329</v>
      </c>
      <c r="TQ133">
        <v>-50</v>
      </c>
      <c r="TR133" t="s">
        <v>2528</v>
      </c>
      <c r="TS133" t="s">
        <v>795</v>
      </c>
      <c r="TT133" t="s">
        <v>796</v>
      </c>
      <c r="TU133"/>
      <c r="TV133" t="s">
        <v>794</v>
      </c>
      <c r="TW133" t="s">
        <v>798</v>
      </c>
      <c r="TX133">
        <v>0</v>
      </c>
      <c r="TY133">
        <v>1</v>
      </c>
      <c r="TZ133">
        <v>0</v>
      </c>
      <c r="UA133">
        <v>0</v>
      </c>
      <c r="UB133">
        <v>0</v>
      </c>
      <c r="UC133">
        <v>0</v>
      </c>
      <c r="UD133">
        <v>0</v>
      </c>
      <c r="UE133">
        <v>0</v>
      </c>
      <c r="UF133">
        <v>0</v>
      </c>
      <c r="UG133">
        <v>0</v>
      </c>
      <c r="UH133">
        <v>0</v>
      </c>
      <c r="UI133">
        <v>0</v>
      </c>
      <c r="UJ133">
        <v>0</v>
      </c>
      <c r="UK133">
        <v>0</v>
      </c>
      <c r="UL133">
        <v>0</v>
      </c>
      <c r="UM133"/>
      <c r="UN133"/>
      <c r="UO133" t="s">
        <v>794</v>
      </c>
      <c r="UP133"/>
      <c r="UQ133">
        <v>300</v>
      </c>
      <c r="UR133">
        <v>300</v>
      </c>
      <c r="US133"/>
      <c r="UT133">
        <v>300</v>
      </c>
      <c r="UU133">
        <v>0</v>
      </c>
      <c r="UV133">
        <v>0</v>
      </c>
      <c r="UW133"/>
      <c r="UX133" t="s">
        <v>795</v>
      </c>
      <c r="UY133" t="s">
        <v>796</v>
      </c>
      <c r="UZ133"/>
      <c r="VA133" t="s">
        <v>794</v>
      </c>
      <c r="VB133" t="s">
        <v>798</v>
      </c>
      <c r="VC133">
        <v>0</v>
      </c>
      <c r="VD133">
        <v>1</v>
      </c>
      <c r="VE133">
        <v>0</v>
      </c>
      <c r="VF133">
        <v>0</v>
      </c>
      <c r="VG133">
        <v>0</v>
      </c>
      <c r="VH133">
        <v>0</v>
      </c>
      <c r="VI133">
        <v>0</v>
      </c>
      <c r="VJ133">
        <v>0</v>
      </c>
      <c r="VK133">
        <v>0</v>
      </c>
      <c r="VL133">
        <v>0</v>
      </c>
      <c r="VM133">
        <v>0</v>
      </c>
      <c r="VN133">
        <v>0</v>
      </c>
      <c r="VO133">
        <v>0</v>
      </c>
      <c r="VP133">
        <v>0</v>
      </c>
      <c r="VQ133">
        <v>0</v>
      </c>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t="s">
        <v>3816</v>
      </c>
      <c r="AAW133">
        <v>431864809</v>
      </c>
      <c r="AAX133" s="315">
        <v>45072.626597222217</v>
      </c>
      <c r="AAY133"/>
      <c r="AAZ133"/>
      <c r="ABA133" t="s">
        <v>2081</v>
      </c>
      <c r="ABB133"/>
      <c r="ABC133" t="s">
        <v>2263</v>
      </c>
      <c r="ABD133"/>
      <c r="ABE133">
        <v>133</v>
      </c>
    </row>
    <row r="134" spans="1:733" x14ac:dyDescent="0.45">
      <c r="A134" s="261" t="s">
        <v>2537</v>
      </c>
      <c r="B134" s="262">
        <v>45072.422367569437</v>
      </c>
      <c r="C134" s="262">
        <v>45072.450490266201</v>
      </c>
      <c r="D134" s="262">
        <v>45072</v>
      </c>
      <c r="E134" s="261" t="s">
        <v>2197</v>
      </c>
      <c r="F134" s="315">
        <v>45072</v>
      </c>
      <c r="G134" t="s">
        <v>791</v>
      </c>
      <c r="H134" t="s">
        <v>792</v>
      </c>
      <c r="I134" t="s">
        <v>792</v>
      </c>
      <c r="J134" t="s">
        <v>792</v>
      </c>
      <c r="K134" t="s">
        <v>793</v>
      </c>
      <c r="L134" s="261" t="s">
        <v>2538</v>
      </c>
      <c r="M134">
        <v>1</v>
      </c>
      <c r="N134">
        <v>1</v>
      </c>
      <c r="O134">
        <v>0</v>
      </c>
      <c r="P134">
        <v>1</v>
      </c>
      <c r="Q134">
        <v>1</v>
      </c>
      <c r="R134">
        <v>1</v>
      </c>
      <c r="S134">
        <v>0</v>
      </c>
      <c r="T134">
        <v>1</v>
      </c>
      <c r="U134">
        <v>0</v>
      </c>
      <c r="V134">
        <v>0</v>
      </c>
      <c r="W134">
        <v>0</v>
      </c>
      <c r="X134">
        <v>0</v>
      </c>
      <c r="Y134">
        <v>0</v>
      </c>
      <c r="Z134">
        <v>0</v>
      </c>
      <c r="AA134">
        <v>0</v>
      </c>
      <c r="AB134">
        <v>0</v>
      </c>
      <c r="AC134">
        <v>1</v>
      </c>
      <c r="AD134">
        <v>1</v>
      </c>
      <c r="AE134">
        <v>1</v>
      </c>
      <c r="AF134">
        <v>1</v>
      </c>
      <c r="AG134">
        <v>0</v>
      </c>
      <c r="AH134">
        <v>0</v>
      </c>
      <c r="AI134">
        <v>0</v>
      </c>
      <c r="AJ134" t="s">
        <v>794</v>
      </c>
      <c r="AK134"/>
      <c r="AL134">
        <v>1000</v>
      </c>
      <c r="AM134">
        <v>1000</v>
      </c>
      <c r="AN134"/>
      <c r="AO134">
        <v>2000</v>
      </c>
      <c r="AP134">
        <v>-50</v>
      </c>
      <c r="AQ134">
        <v>-1000</v>
      </c>
      <c r="AR134" t="s">
        <v>2534</v>
      </c>
      <c r="AS134" t="s">
        <v>795</v>
      </c>
      <c r="AT134" t="s">
        <v>796</v>
      </c>
      <c r="AU134"/>
      <c r="AV134" t="s">
        <v>794</v>
      </c>
      <c r="AW134" t="s">
        <v>798</v>
      </c>
      <c r="AX134">
        <v>0</v>
      </c>
      <c r="AY134">
        <v>1</v>
      </c>
      <c r="AZ134">
        <v>0</v>
      </c>
      <c r="BA134">
        <v>0</v>
      </c>
      <c r="BB134">
        <v>0</v>
      </c>
      <c r="BC134">
        <v>0</v>
      </c>
      <c r="BD134">
        <v>0</v>
      </c>
      <c r="BE134">
        <v>0</v>
      </c>
      <c r="BF134">
        <v>0</v>
      </c>
      <c r="BG134">
        <v>0</v>
      </c>
      <c r="BH134">
        <v>0</v>
      </c>
      <c r="BI134">
        <v>0</v>
      </c>
      <c r="BJ134">
        <v>0</v>
      </c>
      <c r="BK134">
        <v>0</v>
      </c>
      <c r="BL134">
        <v>0</v>
      </c>
      <c r="BM134"/>
      <c r="BN134"/>
      <c r="BO134" t="s">
        <v>794</v>
      </c>
      <c r="BP134"/>
      <c r="BQ134">
        <v>2500</v>
      </c>
      <c r="BR134">
        <v>2500</v>
      </c>
      <c r="BS134"/>
      <c r="BT134">
        <v>2000</v>
      </c>
      <c r="BU134">
        <v>25</v>
      </c>
      <c r="BV134">
        <v>500</v>
      </c>
      <c r="BW134" t="s">
        <v>2534</v>
      </c>
      <c r="BX134" t="s">
        <v>795</v>
      </c>
      <c r="BY134" t="s">
        <v>796</v>
      </c>
      <c r="BZ134"/>
      <c r="CA134" t="s">
        <v>794</v>
      </c>
      <c r="CB134" t="s">
        <v>798</v>
      </c>
      <c r="CC134">
        <v>0</v>
      </c>
      <c r="CD134">
        <v>1</v>
      </c>
      <c r="CE134">
        <v>0</v>
      </c>
      <c r="CF134">
        <v>0</v>
      </c>
      <c r="CG134">
        <v>0</v>
      </c>
      <c r="CH134">
        <v>0</v>
      </c>
      <c r="CI134">
        <v>0</v>
      </c>
      <c r="CJ134">
        <v>0</v>
      </c>
      <c r="CK134">
        <v>0</v>
      </c>
      <c r="CL134">
        <v>0</v>
      </c>
      <c r="CM134">
        <v>0</v>
      </c>
      <c r="CN134">
        <v>0</v>
      </c>
      <c r="CO134">
        <v>0</v>
      </c>
      <c r="CP134">
        <v>0</v>
      </c>
      <c r="CQ134">
        <v>0</v>
      </c>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t="s">
        <v>794</v>
      </c>
      <c r="DZ134"/>
      <c r="EA134">
        <v>4500</v>
      </c>
      <c r="EB134">
        <v>4500</v>
      </c>
      <c r="EC134"/>
      <c r="ED134">
        <v>4500</v>
      </c>
      <c r="EE134">
        <v>0</v>
      </c>
      <c r="EF134">
        <v>0</v>
      </c>
      <c r="EG134"/>
      <c r="EH134" t="s">
        <v>806</v>
      </c>
      <c r="EI134"/>
      <c r="EJ134"/>
      <c r="EK134" t="s">
        <v>794</v>
      </c>
      <c r="EL134" t="s">
        <v>798</v>
      </c>
      <c r="EM134">
        <v>0</v>
      </c>
      <c r="EN134">
        <v>1</v>
      </c>
      <c r="EO134">
        <v>0</v>
      </c>
      <c r="EP134">
        <v>0</v>
      </c>
      <c r="EQ134">
        <v>0</v>
      </c>
      <c r="ER134">
        <v>0</v>
      </c>
      <c r="ES134">
        <v>0</v>
      </c>
      <c r="ET134">
        <v>0</v>
      </c>
      <c r="EU134">
        <v>0</v>
      </c>
      <c r="EV134">
        <v>0</v>
      </c>
      <c r="EW134">
        <v>0</v>
      </c>
      <c r="EX134">
        <v>0</v>
      </c>
      <c r="EY134">
        <v>0</v>
      </c>
      <c r="EZ134">
        <v>0</v>
      </c>
      <c r="FA134">
        <v>0</v>
      </c>
      <c r="FB134"/>
      <c r="FC134"/>
      <c r="FD134" t="s">
        <v>794</v>
      </c>
      <c r="FE134"/>
      <c r="FF134">
        <v>3500</v>
      </c>
      <c r="FG134">
        <v>3500</v>
      </c>
      <c r="FH134"/>
      <c r="FI134">
        <v>4500</v>
      </c>
      <c r="FJ134">
        <v>-22.222222222222221</v>
      </c>
      <c r="FK134">
        <v>-1000</v>
      </c>
      <c r="FL134" t="s">
        <v>2534</v>
      </c>
      <c r="FM134" t="s">
        <v>806</v>
      </c>
      <c r="FN134"/>
      <c r="FO134"/>
      <c r="FP134" t="s">
        <v>797</v>
      </c>
      <c r="FQ134"/>
      <c r="FR134"/>
      <c r="FS134"/>
      <c r="FT134"/>
      <c r="FU134"/>
      <c r="FV134"/>
      <c r="FW134"/>
      <c r="FX134"/>
      <c r="FY134"/>
      <c r="FZ134"/>
      <c r="GA134"/>
      <c r="GB134"/>
      <c r="GC134"/>
      <c r="GD134"/>
      <c r="GE134"/>
      <c r="GF134"/>
      <c r="GG134"/>
      <c r="GH134"/>
      <c r="GI134" t="s">
        <v>794</v>
      </c>
      <c r="GJ134"/>
      <c r="GK134">
        <v>12000</v>
      </c>
      <c r="GL134">
        <v>11000</v>
      </c>
      <c r="GM134">
        <v>9.0909090909090917</v>
      </c>
      <c r="GN134">
        <v>1000</v>
      </c>
      <c r="GO134"/>
      <c r="GP134" t="s">
        <v>795</v>
      </c>
      <c r="GQ134" t="s">
        <v>796</v>
      </c>
      <c r="GR134"/>
      <c r="GS134" t="s">
        <v>794</v>
      </c>
      <c r="GT134" t="s">
        <v>798</v>
      </c>
      <c r="GU134">
        <v>0</v>
      </c>
      <c r="GV134">
        <v>1</v>
      </c>
      <c r="GW134">
        <v>0</v>
      </c>
      <c r="GX134">
        <v>0</v>
      </c>
      <c r="GY134">
        <v>0</v>
      </c>
      <c r="GZ134">
        <v>0</v>
      </c>
      <c r="HA134">
        <v>0</v>
      </c>
      <c r="HB134">
        <v>0</v>
      </c>
      <c r="HC134">
        <v>0</v>
      </c>
      <c r="HD134">
        <v>0</v>
      </c>
      <c r="HE134">
        <v>0</v>
      </c>
      <c r="HF134">
        <v>0</v>
      </c>
      <c r="HG134">
        <v>0</v>
      </c>
      <c r="HH134">
        <v>0</v>
      </c>
      <c r="HI134">
        <v>0</v>
      </c>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t="s">
        <v>794</v>
      </c>
      <c r="IR134"/>
      <c r="IS134">
        <v>10000</v>
      </c>
      <c r="IT134">
        <v>10000</v>
      </c>
      <c r="IU134"/>
      <c r="IV134">
        <v>10000</v>
      </c>
      <c r="IW134">
        <v>0</v>
      </c>
      <c r="IX134">
        <v>0</v>
      </c>
      <c r="IY134"/>
      <c r="IZ134" t="s">
        <v>795</v>
      </c>
      <c r="JA134" t="s">
        <v>796</v>
      </c>
      <c r="JB134"/>
      <c r="JC134" t="s">
        <v>794</v>
      </c>
      <c r="JD134" t="s">
        <v>798</v>
      </c>
      <c r="JE134">
        <v>0</v>
      </c>
      <c r="JF134">
        <v>1</v>
      </c>
      <c r="JG134">
        <v>0</v>
      </c>
      <c r="JH134">
        <v>0</v>
      </c>
      <c r="JI134">
        <v>0</v>
      </c>
      <c r="JJ134">
        <v>0</v>
      </c>
      <c r="JK134">
        <v>0</v>
      </c>
      <c r="JL134">
        <v>0</v>
      </c>
      <c r="JM134">
        <v>0</v>
      </c>
      <c r="JN134">
        <v>0</v>
      </c>
      <c r="JO134">
        <v>0</v>
      </c>
      <c r="JP134">
        <v>0</v>
      </c>
      <c r="JQ134">
        <v>0</v>
      </c>
      <c r="JR134">
        <v>0</v>
      </c>
      <c r="JS134">
        <v>0</v>
      </c>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t="s">
        <v>794</v>
      </c>
      <c r="RA134"/>
      <c r="RB134">
        <v>3000</v>
      </c>
      <c r="RC134">
        <v>3000</v>
      </c>
      <c r="RD134"/>
      <c r="RE134">
        <v>2500</v>
      </c>
      <c r="RF134">
        <v>20</v>
      </c>
      <c r="RG134">
        <v>500</v>
      </c>
      <c r="RH134" t="s">
        <v>2534</v>
      </c>
      <c r="RI134" t="s">
        <v>795</v>
      </c>
      <c r="RJ134" t="s">
        <v>796</v>
      </c>
      <c r="RK134"/>
      <c r="RL134" t="s">
        <v>794</v>
      </c>
      <c r="RM134" t="s">
        <v>798</v>
      </c>
      <c r="RN134">
        <v>0</v>
      </c>
      <c r="RO134">
        <v>1</v>
      </c>
      <c r="RP134">
        <v>0</v>
      </c>
      <c r="RQ134">
        <v>0</v>
      </c>
      <c r="RR134">
        <v>0</v>
      </c>
      <c r="RS134">
        <v>0</v>
      </c>
      <c r="RT134">
        <v>0</v>
      </c>
      <c r="RU134">
        <v>0</v>
      </c>
      <c r="RV134">
        <v>0</v>
      </c>
      <c r="RW134">
        <v>0</v>
      </c>
      <c r="RX134">
        <v>0</v>
      </c>
      <c r="RY134">
        <v>0</v>
      </c>
      <c r="RZ134">
        <v>0</v>
      </c>
      <c r="SA134">
        <v>0</v>
      </c>
      <c r="SB134">
        <v>0</v>
      </c>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t="s">
        <v>794</v>
      </c>
      <c r="UP134"/>
      <c r="UQ134">
        <v>300</v>
      </c>
      <c r="UR134">
        <v>300</v>
      </c>
      <c r="US134"/>
      <c r="UT134">
        <v>300</v>
      </c>
      <c r="UU134">
        <v>0</v>
      </c>
      <c r="UV134">
        <v>0</v>
      </c>
      <c r="UW134"/>
      <c r="UX134" t="s">
        <v>795</v>
      </c>
      <c r="UY134" t="s">
        <v>796</v>
      </c>
      <c r="UZ134"/>
      <c r="VA134" t="s">
        <v>794</v>
      </c>
      <c r="VB134" t="s">
        <v>798</v>
      </c>
      <c r="VC134">
        <v>0</v>
      </c>
      <c r="VD134">
        <v>1</v>
      </c>
      <c r="VE134">
        <v>0</v>
      </c>
      <c r="VF134">
        <v>0</v>
      </c>
      <c r="VG134">
        <v>0</v>
      </c>
      <c r="VH134">
        <v>0</v>
      </c>
      <c r="VI134">
        <v>0</v>
      </c>
      <c r="VJ134">
        <v>0</v>
      </c>
      <c r="VK134">
        <v>0</v>
      </c>
      <c r="VL134">
        <v>0</v>
      </c>
      <c r="VM134">
        <v>0</v>
      </c>
      <c r="VN134">
        <v>0</v>
      </c>
      <c r="VO134">
        <v>0</v>
      </c>
      <c r="VP134">
        <v>0</v>
      </c>
      <c r="VQ134">
        <v>0</v>
      </c>
      <c r="VR134"/>
      <c r="VS134"/>
      <c r="VT134" t="s">
        <v>794</v>
      </c>
      <c r="VU134"/>
      <c r="VV134">
        <v>2000</v>
      </c>
      <c r="VW134">
        <v>2000</v>
      </c>
      <c r="VX134"/>
      <c r="VY134">
        <v>2500</v>
      </c>
      <c r="VZ134">
        <v>-20</v>
      </c>
      <c r="WA134">
        <v>-500</v>
      </c>
      <c r="WB134" t="s">
        <v>2528</v>
      </c>
      <c r="WC134" t="s">
        <v>795</v>
      </c>
      <c r="WD134" t="s">
        <v>796</v>
      </c>
      <c r="WE134"/>
      <c r="WF134" t="s">
        <v>794</v>
      </c>
      <c r="WG134" t="s">
        <v>798</v>
      </c>
      <c r="WH134">
        <v>0</v>
      </c>
      <c r="WI134">
        <v>1</v>
      </c>
      <c r="WJ134">
        <v>0</v>
      </c>
      <c r="WK134">
        <v>0</v>
      </c>
      <c r="WL134">
        <v>0</v>
      </c>
      <c r="WM134">
        <v>0</v>
      </c>
      <c r="WN134">
        <v>0</v>
      </c>
      <c r="WO134">
        <v>0</v>
      </c>
      <c r="WP134">
        <v>0</v>
      </c>
      <c r="WQ134">
        <v>0</v>
      </c>
      <c r="WR134">
        <v>0</v>
      </c>
      <c r="WS134">
        <v>0</v>
      </c>
      <c r="WT134">
        <v>0</v>
      </c>
      <c r="WU134">
        <v>0</v>
      </c>
      <c r="WV134">
        <v>0</v>
      </c>
      <c r="WW134"/>
      <c r="WX134"/>
      <c r="WY134" t="s">
        <v>794</v>
      </c>
      <c r="WZ134"/>
      <c r="XA134">
        <v>5500</v>
      </c>
      <c r="XB134">
        <v>5500</v>
      </c>
      <c r="XC134"/>
      <c r="XD134">
        <v>5000</v>
      </c>
      <c r="XE134">
        <v>10</v>
      </c>
      <c r="XF134">
        <v>500</v>
      </c>
      <c r="XG134"/>
      <c r="XH134" t="s">
        <v>795</v>
      </c>
      <c r="XI134" t="s">
        <v>796</v>
      </c>
      <c r="XJ134"/>
      <c r="XK134" t="s">
        <v>794</v>
      </c>
      <c r="XL134" t="s">
        <v>798</v>
      </c>
      <c r="XM134">
        <v>0</v>
      </c>
      <c r="XN134">
        <v>1</v>
      </c>
      <c r="XO134">
        <v>0</v>
      </c>
      <c r="XP134">
        <v>0</v>
      </c>
      <c r="XQ134">
        <v>0</v>
      </c>
      <c r="XR134">
        <v>0</v>
      </c>
      <c r="XS134">
        <v>0</v>
      </c>
      <c r="XT134">
        <v>0</v>
      </c>
      <c r="XU134">
        <v>0</v>
      </c>
      <c r="XV134">
        <v>0</v>
      </c>
      <c r="XW134">
        <v>0</v>
      </c>
      <c r="XX134">
        <v>0</v>
      </c>
      <c r="XY134">
        <v>0</v>
      </c>
      <c r="XZ134">
        <v>0</v>
      </c>
      <c r="YA134">
        <v>0</v>
      </c>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t="s">
        <v>2539</v>
      </c>
      <c r="AAW134">
        <v>431865026</v>
      </c>
      <c r="AAX134" s="315">
        <v>45072.626828703702</v>
      </c>
      <c r="AAY134"/>
      <c r="AAZ134"/>
      <c r="ABA134" t="s">
        <v>2081</v>
      </c>
      <c r="ABB134"/>
      <c r="ABC134" t="s">
        <v>2263</v>
      </c>
      <c r="ABD134"/>
      <c r="ABE134">
        <v>134</v>
      </c>
    </row>
    <row r="135" spans="1:733" x14ac:dyDescent="0.45">
      <c r="A135" s="261" t="s">
        <v>2540</v>
      </c>
      <c r="B135" s="262">
        <v>45072.459764837957</v>
      </c>
      <c r="C135" s="262">
        <v>45072.467145347233</v>
      </c>
      <c r="D135" s="262">
        <v>45072</v>
      </c>
      <c r="E135" s="261" t="s">
        <v>2197</v>
      </c>
      <c r="F135" s="315">
        <v>45072</v>
      </c>
      <c r="G135" t="s">
        <v>791</v>
      </c>
      <c r="H135" t="s">
        <v>792</v>
      </c>
      <c r="I135" t="s">
        <v>792</v>
      </c>
      <c r="J135" t="s">
        <v>792</v>
      </c>
      <c r="K135" t="s">
        <v>793</v>
      </c>
      <c r="L135" s="261" t="s">
        <v>2541</v>
      </c>
      <c r="M135">
        <v>1</v>
      </c>
      <c r="N135">
        <v>0</v>
      </c>
      <c r="O135">
        <v>1</v>
      </c>
      <c r="P135">
        <v>1</v>
      </c>
      <c r="Q135">
        <v>0</v>
      </c>
      <c r="R135">
        <v>0</v>
      </c>
      <c r="S135">
        <v>0</v>
      </c>
      <c r="T135">
        <v>0</v>
      </c>
      <c r="U135">
        <v>0</v>
      </c>
      <c r="V135">
        <v>0</v>
      </c>
      <c r="W135">
        <v>0</v>
      </c>
      <c r="X135">
        <v>0</v>
      </c>
      <c r="Y135">
        <v>0</v>
      </c>
      <c r="Z135">
        <v>0</v>
      </c>
      <c r="AA135">
        <v>0</v>
      </c>
      <c r="AB135">
        <v>0</v>
      </c>
      <c r="AC135">
        <v>0</v>
      </c>
      <c r="AD135">
        <v>1</v>
      </c>
      <c r="AE135">
        <v>0</v>
      </c>
      <c r="AF135">
        <v>0</v>
      </c>
      <c r="AG135">
        <v>0</v>
      </c>
      <c r="AH135">
        <v>0</v>
      </c>
      <c r="AI135">
        <v>0</v>
      </c>
      <c r="AJ135" t="s">
        <v>794</v>
      </c>
      <c r="AK135"/>
      <c r="AL135">
        <v>1000</v>
      </c>
      <c r="AM135">
        <v>1000</v>
      </c>
      <c r="AN135"/>
      <c r="AO135">
        <v>2000</v>
      </c>
      <c r="AP135">
        <v>-50</v>
      </c>
      <c r="AQ135">
        <v>-1000</v>
      </c>
      <c r="AR135" t="s">
        <v>2534</v>
      </c>
      <c r="AS135" t="s">
        <v>806</v>
      </c>
      <c r="AT135"/>
      <c r="AU135"/>
      <c r="AV135" t="s">
        <v>797</v>
      </c>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t="s">
        <v>794</v>
      </c>
      <c r="CU135"/>
      <c r="CV135">
        <v>3000</v>
      </c>
      <c r="CW135">
        <v>3000</v>
      </c>
      <c r="CX135"/>
      <c r="CY135">
        <v>4500</v>
      </c>
      <c r="CZ135">
        <v>-33.333333333333329</v>
      </c>
      <c r="DA135">
        <v>-1500</v>
      </c>
      <c r="DB135" t="s">
        <v>2534</v>
      </c>
      <c r="DC135" t="s">
        <v>795</v>
      </c>
      <c r="DD135" t="s">
        <v>796</v>
      </c>
      <c r="DE135"/>
      <c r="DF135" t="s">
        <v>794</v>
      </c>
      <c r="DG135" t="s">
        <v>798</v>
      </c>
      <c r="DH135">
        <v>0</v>
      </c>
      <c r="DI135">
        <v>1</v>
      </c>
      <c r="DJ135">
        <v>0</v>
      </c>
      <c r="DK135">
        <v>0</v>
      </c>
      <c r="DL135">
        <v>0</v>
      </c>
      <c r="DM135">
        <v>0</v>
      </c>
      <c r="DN135">
        <v>0</v>
      </c>
      <c r="DO135">
        <v>0</v>
      </c>
      <c r="DP135">
        <v>0</v>
      </c>
      <c r="DQ135">
        <v>0</v>
      </c>
      <c r="DR135">
        <v>0</v>
      </c>
      <c r="DS135">
        <v>0</v>
      </c>
      <c r="DT135">
        <v>0</v>
      </c>
      <c r="DU135">
        <v>0</v>
      </c>
      <c r="DV135">
        <v>0</v>
      </c>
      <c r="DW135"/>
      <c r="DX135"/>
      <c r="DY135" t="s">
        <v>794</v>
      </c>
      <c r="DZ135"/>
      <c r="EA135">
        <v>4500</v>
      </c>
      <c r="EB135">
        <v>4500</v>
      </c>
      <c r="EC135"/>
      <c r="ED135">
        <v>4500</v>
      </c>
      <c r="EE135">
        <v>0</v>
      </c>
      <c r="EF135">
        <v>0</v>
      </c>
      <c r="EG135"/>
      <c r="EH135" t="s">
        <v>795</v>
      </c>
      <c r="EI135" t="s">
        <v>796</v>
      </c>
      <c r="EJ135"/>
      <c r="EK135" t="s">
        <v>794</v>
      </c>
      <c r="EL135" t="s">
        <v>798</v>
      </c>
      <c r="EM135">
        <v>0</v>
      </c>
      <c r="EN135">
        <v>1</v>
      </c>
      <c r="EO135">
        <v>0</v>
      </c>
      <c r="EP135">
        <v>0</v>
      </c>
      <c r="EQ135">
        <v>0</v>
      </c>
      <c r="ER135">
        <v>0</v>
      </c>
      <c r="ES135">
        <v>0</v>
      </c>
      <c r="ET135">
        <v>0</v>
      </c>
      <c r="EU135">
        <v>0</v>
      </c>
      <c r="EV135">
        <v>0</v>
      </c>
      <c r="EW135">
        <v>0</v>
      </c>
      <c r="EX135">
        <v>0</v>
      </c>
      <c r="EY135">
        <v>0</v>
      </c>
      <c r="EZ135">
        <v>0</v>
      </c>
      <c r="FA135">
        <v>0</v>
      </c>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t="s">
        <v>794</v>
      </c>
      <c r="UP135"/>
      <c r="UQ135">
        <v>300</v>
      </c>
      <c r="UR135">
        <v>300</v>
      </c>
      <c r="US135"/>
      <c r="UT135">
        <v>300</v>
      </c>
      <c r="UU135">
        <v>0</v>
      </c>
      <c r="UV135">
        <v>0</v>
      </c>
      <c r="UW135"/>
      <c r="UX135" t="s">
        <v>795</v>
      </c>
      <c r="UY135" t="s">
        <v>796</v>
      </c>
      <c r="UZ135"/>
      <c r="VA135" t="s">
        <v>794</v>
      </c>
      <c r="VB135" t="s">
        <v>798</v>
      </c>
      <c r="VC135">
        <v>0</v>
      </c>
      <c r="VD135">
        <v>1</v>
      </c>
      <c r="VE135">
        <v>0</v>
      </c>
      <c r="VF135">
        <v>0</v>
      </c>
      <c r="VG135">
        <v>0</v>
      </c>
      <c r="VH135">
        <v>0</v>
      </c>
      <c r="VI135">
        <v>0</v>
      </c>
      <c r="VJ135">
        <v>0</v>
      </c>
      <c r="VK135">
        <v>0</v>
      </c>
      <c r="VL135">
        <v>0</v>
      </c>
      <c r="VM135">
        <v>0</v>
      </c>
      <c r="VN135">
        <v>0</v>
      </c>
      <c r="VO135">
        <v>0</v>
      </c>
      <c r="VP135">
        <v>0</v>
      </c>
      <c r="VQ135">
        <v>0</v>
      </c>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t="s">
        <v>2542</v>
      </c>
      <c r="AAW135">
        <v>431865141</v>
      </c>
      <c r="AAX135" s="315">
        <v>45072.62700231481</v>
      </c>
      <c r="AAY135"/>
      <c r="AAZ135"/>
      <c r="ABA135" t="s">
        <v>2081</v>
      </c>
      <c r="ABB135"/>
      <c r="ABC135" t="s">
        <v>2263</v>
      </c>
      <c r="ABD135"/>
      <c r="ABE135">
        <v>135</v>
      </c>
    </row>
    <row r="136" spans="1:733" x14ac:dyDescent="0.45">
      <c r="A136" s="261" t="s">
        <v>2543</v>
      </c>
      <c r="B136" s="262">
        <v>45072.334988518523</v>
      </c>
      <c r="C136" s="262">
        <v>45072.631157523152</v>
      </c>
      <c r="D136" s="262">
        <v>45072</v>
      </c>
      <c r="E136" s="261" t="s">
        <v>2544</v>
      </c>
      <c r="F136" s="315">
        <v>45072</v>
      </c>
      <c r="G136" t="s">
        <v>791</v>
      </c>
      <c r="H136" t="s">
        <v>792</v>
      </c>
      <c r="I136" t="s">
        <v>792</v>
      </c>
      <c r="J136" t="s">
        <v>792</v>
      </c>
      <c r="K136" t="s">
        <v>793</v>
      </c>
      <c r="L136" s="261" t="s">
        <v>2545</v>
      </c>
      <c r="M136">
        <v>0</v>
      </c>
      <c r="N136">
        <v>0</v>
      </c>
      <c r="O136">
        <v>0</v>
      </c>
      <c r="P136">
        <v>0</v>
      </c>
      <c r="Q136">
        <v>0</v>
      </c>
      <c r="R136">
        <v>0</v>
      </c>
      <c r="S136">
        <v>0</v>
      </c>
      <c r="T136">
        <v>0</v>
      </c>
      <c r="U136">
        <v>0</v>
      </c>
      <c r="V136">
        <v>0</v>
      </c>
      <c r="W136">
        <v>1</v>
      </c>
      <c r="X136">
        <v>0</v>
      </c>
      <c r="Y136">
        <v>1</v>
      </c>
      <c r="Z136">
        <v>1</v>
      </c>
      <c r="AA136">
        <v>0</v>
      </c>
      <c r="AB136">
        <v>0</v>
      </c>
      <c r="AC136">
        <v>0</v>
      </c>
      <c r="AD136">
        <v>0</v>
      </c>
      <c r="AE136">
        <v>0</v>
      </c>
      <c r="AF136">
        <v>0</v>
      </c>
      <c r="AG136">
        <v>0</v>
      </c>
      <c r="AH136">
        <v>0</v>
      </c>
      <c r="AI136">
        <v>0</v>
      </c>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t="s">
        <v>799</v>
      </c>
      <c r="MG136"/>
      <c r="MH136">
        <v>250</v>
      </c>
      <c r="MI136">
        <v>250</v>
      </c>
      <c r="MJ136"/>
      <c r="MK136">
        <v>100</v>
      </c>
      <c r="ML136">
        <v>150</v>
      </c>
      <c r="MM136">
        <v>150</v>
      </c>
      <c r="MN136" t="s">
        <v>2546</v>
      </c>
      <c r="MO136" t="s">
        <v>805</v>
      </c>
      <c r="MP136"/>
      <c r="MQ136"/>
      <c r="MR136" t="s">
        <v>794</v>
      </c>
      <c r="MS136" t="s">
        <v>1839</v>
      </c>
      <c r="MT136">
        <v>0</v>
      </c>
      <c r="MU136">
        <v>0</v>
      </c>
      <c r="MV136">
        <v>0</v>
      </c>
      <c r="MW136">
        <v>0</v>
      </c>
      <c r="MX136">
        <v>0</v>
      </c>
      <c r="MY136">
        <v>1</v>
      </c>
      <c r="MZ136">
        <v>0</v>
      </c>
      <c r="NA136">
        <v>0</v>
      </c>
      <c r="NB136">
        <v>0</v>
      </c>
      <c r="NC136">
        <v>0</v>
      </c>
      <c r="ND136">
        <v>0</v>
      </c>
      <c r="NE136">
        <v>0</v>
      </c>
      <c r="NF136">
        <v>0</v>
      </c>
      <c r="NG136">
        <v>0</v>
      </c>
      <c r="NH136">
        <v>0</v>
      </c>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t="s">
        <v>799</v>
      </c>
      <c r="OQ136"/>
      <c r="OR136">
        <v>100</v>
      </c>
      <c r="OS136">
        <v>100</v>
      </c>
      <c r="OT136"/>
      <c r="OU136">
        <v>100</v>
      </c>
      <c r="OV136">
        <v>0</v>
      </c>
      <c r="OW136">
        <v>0</v>
      </c>
      <c r="OX136"/>
      <c r="OY136" t="s">
        <v>805</v>
      </c>
      <c r="OZ136"/>
      <c r="PA136"/>
      <c r="PB136" t="s">
        <v>794</v>
      </c>
      <c r="PC136" t="s">
        <v>1839</v>
      </c>
      <c r="PD136">
        <v>0</v>
      </c>
      <c r="PE136">
        <v>0</v>
      </c>
      <c r="PF136">
        <v>0</v>
      </c>
      <c r="PG136">
        <v>0</v>
      </c>
      <c r="PH136">
        <v>0</v>
      </c>
      <c r="PI136">
        <v>1</v>
      </c>
      <c r="PJ136">
        <v>0</v>
      </c>
      <c r="PK136">
        <v>0</v>
      </c>
      <c r="PL136">
        <v>0</v>
      </c>
      <c r="PM136">
        <v>0</v>
      </c>
      <c r="PN136">
        <v>0</v>
      </c>
      <c r="PO136">
        <v>0</v>
      </c>
      <c r="PP136">
        <v>0</v>
      </c>
      <c r="PQ136">
        <v>0</v>
      </c>
      <c r="PR136">
        <v>0</v>
      </c>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t="s">
        <v>799</v>
      </c>
      <c r="SF136"/>
      <c r="SG136">
        <v>300</v>
      </c>
      <c r="SH136">
        <v>300</v>
      </c>
      <c r="SI136"/>
      <c r="SJ136">
        <v>300</v>
      </c>
      <c r="SK136">
        <v>0</v>
      </c>
      <c r="SL136">
        <v>0</v>
      </c>
      <c r="SM136"/>
      <c r="SN136" t="s">
        <v>805</v>
      </c>
      <c r="SO136"/>
      <c r="SP136"/>
      <c r="SQ136" t="s">
        <v>794</v>
      </c>
      <c r="SR136" t="s">
        <v>833</v>
      </c>
      <c r="SS136">
        <v>1</v>
      </c>
      <c r="ST136">
        <v>0</v>
      </c>
      <c r="SU136">
        <v>0</v>
      </c>
      <c r="SV136">
        <v>0</v>
      </c>
      <c r="SW136">
        <v>0</v>
      </c>
      <c r="SX136">
        <v>0</v>
      </c>
      <c r="SY136">
        <v>0</v>
      </c>
      <c r="SZ136">
        <v>0</v>
      </c>
      <c r="TA136">
        <v>0</v>
      </c>
      <c r="TB136">
        <v>0</v>
      </c>
      <c r="TC136">
        <v>0</v>
      </c>
      <c r="TD136">
        <v>0</v>
      </c>
      <c r="TE136">
        <v>0</v>
      </c>
      <c r="TF136">
        <v>0</v>
      </c>
      <c r="TG136">
        <v>0</v>
      </c>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t="s">
        <v>2547</v>
      </c>
      <c r="AAW136">
        <v>431869793</v>
      </c>
      <c r="AAX136" s="315">
        <v>45072.633969907409</v>
      </c>
      <c r="AAY136"/>
      <c r="AAZ136"/>
      <c r="ABA136" t="s">
        <v>2081</v>
      </c>
      <c r="ABB136"/>
      <c r="ABC136" t="s">
        <v>2263</v>
      </c>
      <c r="ABD136"/>
      <c r="ABE136">
        <v>136</v>
      </c>
    </row>
    <row r="137" spans="1:733" x14ac:dyDescent="0.45">
      <c r="A137" s="261" t="s">
        <v>2548</v>
      </c>
      <c r="B137" s="262">
        <v>45072.402632129633</v>
      </c>
      <c r="C137" s="262">
        <v>45072.405083206017</v>
      </c>
      <c r="D137" s="262">
        <v>45072</v>
      </c>
      <c r="E137" s="261" t="s">
        <v>2544</v>
      </c>
      <c r="F137" s="315">
        <v>45072</v>
      </c>
      <c r="G137" t="s">
        <v>791</v>
      </c>
      <c r="H137" t="s">
        <v>792</v>
      </c>
      <c r="I137" t="s">
        <v>792</v>
      </c>
      <c r="J137" t="s">
        <v>792</v>
      </c>
      <c r="K137" t="s">
        <v>793</v>
      </c>
      <c r="L137" s="261" t="s">
        <v>813</v>
      </c>
      <c r="M137">
        <v>0</v>
      </c>
      <c r="N137">
        <v>0</v>
      </c>
      <c r="O137">
        <v>0</v>
      </c>
      <c r="P137">
        <v>0</v>
      </c>
      <c r="Q137">
        <v>0</v>
      </c>
      <c r="R137">
        <v>0</v>
      </c>
      <c r="S137">
        <v>0</v>
      </c>
      <c r="T137">
        <v>1</v>
      </c>
      <c r="U137">
        <v>0</v>
      </c>
      <c r="V137">
        <v>0</v>
      </c>
      <c r="W137">
        <v>0</v>
      </c>
      <c r="X137">
        <v>0</v>
      </c>
      <c r="Y137">
        <v>0</v>
      </c>
      <c r="Z137">
        <v>0</v>
      </c>
      <c r="AA137">
        <v>0</v>
      </c>
      <c r="AB137">
        <v>0</v>
      </c>
      <c r="AC137">
        <v>0</v>
      </c>
      <c r="AD137">
        <v>0</v>
      </c>
      <c r="AE137">
        <v>0</v>
      </c>
      <c r="AF137">
        <v>0</v>
      </c>
      <c r="AG137">
        <v>0</v>
      </c>
      <c r="AH137">
        <v>0</v>
      </c>
      <c r="AI137">
        <v>0</v>
      </c>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t="s">
        <v>794</v>
      </c>
      <c r="IR137"/>
      <c r="IS137">
        <v>10000</v>
      </c>
      <c r="IT137">
        <v>10000</v>
      </c>
      <c r="IU137"/>
      <c r="IV137">
        <v>10000</v>
      </c>
      <c r="IW137">
        <v>0</v>
      </c>
      <c r="IX137">
        <v>0</v>
      </c>
      <c r="IY137"/>
      <c r="IZ137" t="s">
        <v>795</v>
      </c>
      <c r="JA137" t="s">
        <v>796</v>
      </c>
      <c r="JB137"/>
      <c r="JC137" t="s">
        <v>794</v>
      </c>
      <c r="JD137" t="s">
        <v>798</v>
      </c>
      <c r="JE137">
        <v>0</v>
      </c>
      <c r="JF137">
        <v>1</v>
      </c>
      <c r="JG137">
        <v>0</v>
      </c>
      <c r="JH137">
        <v>0</v>
      </c>
      <c r="JI137">
        <v>0</v>
      </c>
      <c r="JJ137">
        <v>0</v>
      </c>
      <c r="JK137">
        <v>0</v>
      </c>
      <c r="JL137">
        <v>0</v>
      </c>
      <c r="JM137">
        <v>0</v>
      </c>
      <c r="JN137">
        <v>0</v>
      </c>
      <c r="JO137">
        <v>0</v>
      </c>
      <c r="JP137">
        <v>0</v>
      </c>
      <c r="JQ137">
        <v>0</v>
      </c>
      <c r="JR137">
        <v>0</v>
      </c>
      <c r="JS137">
        <v>0</v>
      </c>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t="s">
        <v>2547</v>
      </c>
      <c r="AAW137">
        <v>431869807</v>
      </c>
      <c r="AAX137" s="315">
        <v>45072.633993055562</v>
      </c>
      <c r="AAY137"/>
      <c r="AAZ137"/>
      <c r="ABA137" t="s">
        <v>2081</v>
      </c>
      <c r="ABB137"/>
      <c r="ABC137" t="s">
        <v>2263</v>
      </c>
      <c r="ABD137"/>
      <c r="ABE137">
        <v>137</v>
      </c>
    </row>
    <row r="138" spans="1:733" x14ac:dyDescent="0.45">
      <c r="A138" s="261" t="s">
        <v>2549</v>
      </c>
      <c r="B138" s="262">
        <v>45072.405264884263</v>
      </c>
      <c r="C138" s="262">
        <v>45072.631737835647</v>
      </c>
      <c r="D138" s="262">
        <v>45072</v>
      </c>
      <c r="E138" s="261" t="s">
        <v>2544</v>
      </c>
      <c r="F138" s="315">
        <v>45072</v>
      </c>
      <c r="G138" t="s">
        <v>791</v>
      </c>
      <c r="H138" t="s">
        <v>792</v>
      </c>
      <c r="I138" t="s">
        <v>792</v>
      </c>
      <c r="J138" t="s">
        <v>792</v>
      </c>
      <c r="K138" t="s">
        <v>793</v>
      </c>
      <c r="L138" s="261" t="s">
        <v>813</v>
      </c>
      <c r="M138">
        <v>0</v>
      </c>
      <c r="N138">
        <v>0</v>
      </c>
      <c r="O138">
        <v>0</v>
      </c>
      <c r="P138">
        <v>0</v>
      </c>
      <c r="Q138">
        <v>0</v>
      </c>
      <c r="R138">
        <v>0</v>
      </c>
      <c r="S138">
        <v>0</v>
      </c>
      <c r="T138">
        <v>1</v>
      </c>
      <c r="U138">
        <v>0</v>
      </c>
      <c r="V138">
        <v>0</v>
      </c>
      <c r="W138">
        <v>0</v>
      </c>
      <c r="X138">
        <v>0</v>
      </c>
      <c r="Y138">
        <v>0</v>
      </c>
      <c r="Z138">
        <v>0</v>
      </c>
      <c r="AA138">
        <v>0</v>
      </c>
      <c r="AB138">
        <v>0</v>
      </c>
      <c r="AC138">
        <v>0</v>
      </c>
      <c r="AD138">
        <v>0</v>
      </c>
      <c r="AE138">
        <v>0</v>
      </c>
      <c r="AF138">
        <v>0</v>
      </c>
      <c r="AG138">
        <v>0</v>
      </c>
      <c r="AH138">
        <v>0</v>
      </c>
      <c r="AI138">
        <v>0</v>
      </c>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t="s">
        <v>794</v>
      </c>
      <c r="IR138"/>
      <c r="IS138">
        <v>10000</v>
      </c>
      <c r="IT138">
        <v>10000</v>
      </c>
      <c r="IU138"/>
      <c r="IV138">
        <v>10000</v>
      </c>
      <c r="IW138">
        <v>0</v>
      </c>
      <c r="IX138">
        <v>0</v>
      </c>
      <c r="IY138"/>
      <c r="IZ138" t="s">
        <v>795</v>
      </c>
      <c r="JA138" t="s">
        <v>796</v>
      </c>
      <c r="JB138"/>
      <c r="JC138" t="s">
        <v>794</v>
      </c>
      <c r="JD138" t="s">
        <v>798</v>
      </c>
      <c r="JE138">
        <v>0</v>
      </c>
      <c r="JF138">
        <v>1</v>
      </c>
      <c r="JG138">
        <v>0</v>
      </c>
      <c r="JH138">
        <v>0</v>
      </c>
      <c r="JI138">
        <v>0</v>
      </c>
      <c r="JJ138">
        <v>0</v>
      </c>
      <c r="JK138">
        <v>0</v>
      </c>
      <c r="JL138">
        <v>0</v>
      </c>
      <c r="JM138">
        <v>0</v>
      </c>
      <c r="JN138">
        <v>0</v>
      </c>
      <c r="JO138">
        <v>0</v>
      </c>
      <c r="JP138">
        <v>0</v>
      </c>
      <c r="JQ138">
        <v>0</v>
      </c>
      <c r="JR138">
        <v>0</v>
      </c>
      <c r="JS138">
        <v>0</v>
      </c>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t="s">
        <v>2547</v>
      </c>
      <c r="AAW138">
        <v>431869816</v>
      </c>
      <c r="AAX138" s="315">
        <v>45072.634004629617</v>
      </c>
      <c r="AAY138"/>
      <c r="AAZ138"/>
      <c r="ABA138" t="s">
        <v>2081</v>
      </c>
      <c r="ABB138"/>
      <c r="ABC138" t="s">
        <v>2263</v>
      </c>
      <c r="ABD138"/>
      <c r="ABE138">
        <v>138</v>
      </c>
    </row>
    <row r="139" spans="1:733" x14ac:dyDescent="0.45">
      <c r="A139" s="261" t="s">
        <v>2550</v>
      </c>
      <c r="B139" s="262">
        <v>45072.41827159722</v>
      </c>
      <c r="C139" s="262">
        <v>45072.631858877307</v>
      </c>
      <c r="D139" s="262">
        <v>45072</v>
      </c>
      <c r="E139" s="261" t="s">
        <v>2544</v>
      </c>
      <c r="F139" s="315">
        <v>45072</v>
      </c>
      <c r="G139" t="s">
        <v>791</v>
      </c>
      <c r="H139" t="s">
        <v>792</v>
      </c>
      <c r="I139" t="s">
        <v>792</v>
      </c>
      <c r="J139" t="s">
        <v>792</v>
      </c>
      <c r="K139" t="s">
        <v>793</v>
      </c>
      <c r="L139" s="261" t="s">
        <v>807</v>
      </c>
      <c r="M139">
        <v>0</v>
      </c>
      <c r="N139">
        <v>0</v>
      </c>
      <c r="O139">
        <v>0</v>
      </c>
      <c r="P139">
        <v>1</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t="s">
        <v>794</v>
      </c>
      <c r="DZ139"/>
      <c r="EA139">
        <v>4000</v>
      </c>
      <c r="EB139">
        <v>4000</v>
      </c>
      <c r="EC139"/>
      <c r="ED139">
        <v>4500</v>
      </c>
      <c r="EE139">
        <v>-11.111111111111111</v>
      </c>
      <c r="EF139">
        <v>-500</v>
      </c>
      <c r="EG139" t="s">
        <v>2547</v>
      </c>
      <c r="EH139" t="s">
        <v>795</v>
      </c>
      <c r="EI139" t="s">
        <v>796</v>
      </c>
      <c r="EJ139"/>
      <c r="EK139" t="s">
        <v>794</v>
      </c>
      <c r="EL139" t="s">
        <v>798</v>
      </c>
      <c r="EM139">
        <v>0</v>
      </c>
      <c r="EN139">
        <v>1</v>
      </c>
      <c r="EO139">
        <v>0</v>
      </c>
      <c r="EP139">
        <v>0</v>
      </c>
      <c r="EQ139">
        <v>0</v>
      </c>
      <c r="ER139">
        <v>0</v>
      </c>
      <c r="ES139">
        <v>0</v>
      </c>
      <c r="ET139">
        <v>0</v>
      </c>
      <c r="EU139">
        <v>0</v>
      </c>
      <c r="EV139">
        <v>0</v>
      </c>
      <c r="EW139">
        <v>0</v>
      </c>
      <c r="EX139">
        <v>0</v>
      </c>
      <c r="EY139">
        <v>0</v>
      </c>
      <c r="EZ139">
        <v>0</v>
      </c>
      <c r="FA139">
        <v>0</v>
      </c>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t="s">
        <v>2547</v>
      </c>
      <c r="AAW139">
        <v>431869834</v>
      </c>
      <c r="AAX139" s="315">
        <v>45072.634039351848</v>
      </c>
      <c r="AAY139"/>
      <c r="AAZ139"/>
      <c r="ABA139" t="s">
        <v>2081</v>
      </c>
      <c r="ABB139"/>
      <c r="ABC139" t="s">
        <v>2263</v>
      </c>
      <c r="ABD139"/>
      <c r="ABE139">
        <v>139</v>
      </c>
    </row>
    <row r="140" spans="1:733" x14ac:dyDescent="0.45">
      <c r="A140" s="261" t="s">
        <v>2551</v>
      </c>
      <c r="B140" s="262">
        <v>45072.421520601863</v>
      </c>
      <c r="C140" s="262">
        <v>45072.632833020827</v>
      </c>
      <c r="D140" s="262">
        <v>45072</v>
      </c>
      <c r="E140" s="261" t="s">
        <v>2544</v>
      </c>
      <c r="F140" s="315">
        <v>45072</v>
      </c>
      <c r="G140" t="s">
        <v>791</v>
      </c>
      <c r="H140" t="s">
        <v>792</v>
      </c>
      <c r="I140" t="s">
        <v>792</v>
      </c>
      <c r="J140" t="s">
        <v>792</v>
      </c>
      <c r="K140" t="s">
        <v>793</v>
      </c>
      <c r="L140" s="261" t="s">
        <v>807</v>
      </c>
      <c r="M140">
        <v>0</v>
      </c>
      <c r="N140">
        <v>0</v>
      </c>
      <c r="O140">
        <v>0</v>
      </c>
      <c r="P140">
        <v>1</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t="s">
        <v>794</v>
      </c>
      <c r="DZ140"/>
      <c r="EA140">
        <v>4000</v>
      </c>
      <c r="EB140">
        <v>4000</v>
      </c>
      <c r="EC140"/>
      <c r="ED140">
        <v>4500</v>
      </c>
      <c r="EE140">
        <v>-11.111111111111111</v>
      </c>
      <c r="EF140">
        <v>-500</v>
      </c>
      <c r="EG140" t="s">
        <v>2552</v>
      </c>
      <c r="EH140" t="s">
        <v>795</v>
      </c>
      <c r="EI140" t="s">
        <v>796</v>
      </c>
      <c r="EJ140"/>
      <c r="EK140" t="s">
        <v>794</v>
      </c>
      <c r="EL140" t="s">
        <v>798</v>
      </c>
      <c r="EM140">
        <v>0</v>
      </c>
      <c r="EN140">
        <v>1</v>
      </c>
      <c r="EO140">
        <v>0</v>
      </c>
      <c r="EP140">
        <v>0</v>
      </c>
      <c r="EQ140">
        <v>0</v>
      </c>
      <c r="ER140">
        <v>0</v>
      </c>
      <c r="ES140">
        <v>0</v>
      </c>
      <c r="ET140">
        <v>0</v>
      </c>
      <c r="EU140">
        <v>0</v>
      </c>
      <c r="EV140">
        <v>0</v>
      </c>
      <c r="EW140">
        <v>0</v>
      </c>
      <c r="EX140">
        <v>0</v>
      </c>
      <c r="EY140">
        <v>0</v>
      </c>
      <c r="EZ140">
        <v>0</v>
      </c>
      <c r="FA140">
        <v>0</v>
      </c>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t="s">
        <v>2547</v>
      </c>
      <c r="AAW140">
        <v>431869850</v>
      </c>
      <c r="AAX140" s="315">
        <v>45072.634050925917</v>
      </c>
      <c r="AAY140"/>
      <c r="AAZ140"/>
      <c r="ABA140" t="s">
        <v>2081</v>
      </c>
      <c r="ABB140"/>
      <c r="ABC140" t="s">
        <v>2263</v>
      </c>
      <c r="ABD140"/>
      <c r="ABE140">
        <v>140</v>
      </c>
    </row>
    <row r="141" spans="1:733" x14ac:dyDescent="0.45">
      <c r="A141" s="261" t="s">
        <v>2553</v>
      </c>
      <c r="B141" s="262">
        <v>45072.459936944448</v>
      </c>
      <c r="C141" s="262">
        <v>45072.462970497683</v>
      </c>
      <c r="D141" s="262">
        <v>45072</v>
      </c>
      <c r="E141" s="261" t="s">
        <v>2544</v>
      </c>
      <c r="F141" s="315">
        <v>45072</v>
      </c>
      <c r="G141" t="s">
        <v>791</v>
      </c>
      <c r="H141" t="s">
        <v>792</v>
      </c>
      <c r="I141" t="s">
        <v>792</v>
      </c>
      <c r="J141" t="s">
        <v>792</v>
      </c>
      <c r="K141" t="s">
        <v>793</v>
      </c>
      <c r="L141" s="261" t="s">
        <v>804</v>
      </c>
      <c r="M141">
        <v>0</v>
      </c>
      <c r="N141">
        <v>0</v>
      </c>
      <c r="O141">
        <v>0</v>
      </c>
      <c r="P141">
        <v>0</v>
      </c>
      <c r="Q141">
        <v>0</v>
      </c>
      <c r="R141">
        <v>0</v>
      </c>
      <c r="S141">
        <v>0</v>
      </c>
      <c r="T141">
        <v>0</v>
      </c>
      <c r="U141">
        <v>0</v>
      </c>
      <c r="V141">
        <v>1</v>
      </c>
      <c r="W141">
        <v>0</v>
      </c>
      <c r="X141">
        <v>0</v>
      </c>
      <c r="Y141">
        <v>0</v>
      </c>
      <c r="Z141">
        <v>0</v>
      </c>
      <c r="AA141">
        <v>0</v>
      </c>
      <c r="AB141">
        <v>0</v>
      </c>
      <c r="AC141">
        <v>0</v>
      </c>
      <c r="AD141">
        <v>0</v>
      </c>
      <c r="AE141">
        <v>0</v>
      </c>
      <c r="AF141">
        <v>0</v>
      </c>
      <c r="AG141">
        <v>0</v>
      </c>
      <c r="AH141">
        <v>0</v>
      </c>
      <c r="AI141">
        <v>0</v>
      </c>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t="s">
        <v>799</v>
      </c>
      <c r="LB141"/>
      <c r="LC141">
        <v>100</v>
      </c>
      <c r="LD141">
        <v>100</v>
      </c>
      <c r="LE141"/>
      <c r="LF141">
        <v>250</v>
      </c>
      <c r="LG141">
        <v>-60</v>
      </c>
      <c r="LH141">
        <v>-150</v>
      </c>
      <c r="LI141" t="s">
        <v>2554</v>
      </c>
      <c r="LJ141" t="s">
        <v>805</v>
      </c>
      <c r="LK141"/>
      <c r="LL141"/>
      <c r="LM141" t="s">
        <v>794</v>
      </c>
      <c r="LN141" t="s">
        <v>1839</v>
      </c>
      <c r="LO141">
        <v>0</v>
      </c>
      <c r="LP141">
        <v>0</v>
      </c>
      <c r="LQ141">
        <v>0</v>
      </c>
      <c r="LR141">
        <v>0</v>
      </c>
      <c r="LS141">
        <v>0</v>
      </c>
      <c r="LT141">
        <v>1</v>
      </c>
      <c r="LU141">
        <v>0</v>
      </c>
      <c r="LV141">
        <v>0</v>
      </c>
      <c r="LW141">
        <v>0</v>
      </c>
      <c r="LX141">
        <v>0</v>
      </c>
      <c r="LY141">
        <v>0</v>
      </c>
      <c r="LZ141">
        <v>0</v>
      </c>
      <c r="MA141">
        <v>0</v>
      </c>
      <c r="MB141">
        <v>0</v>
      </c>
      <c r="MC141">
        <v>0</v>
      </c>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t="s">
        <v>2554</v>
      </c>
      <c r="AAW141">
        <v>431869870</v>
      </c>
      <c r="AAX141" s="315">
        <v>45072.634085648147</v>
      </c>
      <c r="AAY141"/>
      <c r="AAZ141"/>
      <c r="ABA141" t="s">
        <v>2081</v>
      </c>
      <c r="ABB141"/>
      <c r="ABC141" t="s">
        <v>2263</v>
      </c>
      <c r="ABD141"/>
      <c r="ABE141">
        <v>141</v>
      </c>
    </row>
    <row r="142" spans="1:733" x14ac:dyDescent="0.45">
      <c r="A142" s="261" t="s">
        <v>2555</v>
      </c>
      <c r="B142" s="262">
        <v>45072.463193020827</v>
      </c>
      <c r="C142" s="262">
        <v>45072.633714768519</v>
      </c>
      <c r="D142" s="262">
        <v>45072</v>
      </c>
      <c r="E142" s="261" t="s">
        <v>2544</v>
      </c>
      <c r="F142" s="315">
        <v>45072</v>
      </c>
      <c r="G142" t="s">
        <v>791</v>
      </c>
      <c r="H142" t="s">
        <v>792</v>
      </c>
      <c r="I142" t="s">
        <v>792</v>
      </c>
      <c r="J142" t="s">
        <v>792</v>
      </c>
      <c r="K142" t="s">
        <v>793</v>
      </c>
      <c r="L142" s="261" t="s">
        <v>804</v>
      </c>
      <c r="M142">
        <v>0</v>
      </c>
      <c r="N142">
        <v>0</v>
      </c>
      <c r="O142">
        <v>0</v>
      </c>
      <c r="P142">
        <v>0</v>
      </c>
      <c r="Q142">
        <v>0</v>
      </c>
      <c r="R142">
        <v>0</v>
      </c>
      <c r="S142">
        <v>0</v>
      </c>
      <c r="T142">
        <v>0</v>
      </c>
      <c r="U142">
        <v>0</v>
      </c>
      <c r="V142">
        <v>1</v>
      </c>
      <c r="W142">
        <v>0</v>
      </c>
      <c r="X142">
        <v>0</v>
      </c>
      <c r="Y142">
        <v>0</v>
      </c>
      <c r="Z142">
        <v>0</v>
      </c>
      <c r="AA142">
        <v>0</v>
      </c>
      <c r="AB142">
        <v>0</v>
      </c>
      <c r="AC142">
        <v>0</v>
      </c>
      <c r="AD142">
        <v>0</v>
      </c>
      <c r="AE142">
        <v>0</v>
      </c>
      <c r="AF142">
        <v>0</v>
      </c>
      <c r="AG142">
        <v>0</v>
      </c>
      <c r="AH142">
        <v>0</v>
      </c>
      <c r="AI142">
        <v>0</v>
      </c>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t="s">
        <v>805</v>
      </c>
      <c r="LK142"/>
      <c r="LL142"/>
      <c r="LM142" t="s">
        <v>794</v>
      </c>
      <c r="LN142" t="s">
        <v>1839</v>
      </c>
      <c r="LO142">
        <v>0</v>
      </c>
      <c r="LP142">
        <v>0</v>
      </c>
      <c r="LQ142">
        <v>0</v>
      </c>
      <c r="LR142">
        <v>0</v>
      </c>
      <c r="LS142">
        <v>0</v>
      </c>
      <c r="LT142">
        <v>1</v>
      </c>
      <c r="LU142">
        <v>0</v>
      </c>
      <c r="LV142">
        <v>0</v>
      </c>
      <c r="LW142">
        <v>0</v>
      </c>
      <c r="LX142">
        <v>0</v>
      </c>
      <c r="LY142">
        <v>0</v>
      </c>
      <c r="LZ142">
        <v>0</v>
      </c>
      <c r="MA142">
        <v>0</v>
      </c>
      <c r="MB142">
        <v>0</v>
      </c>
      <c r="MC142">
        <v>0</v>
      </c>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t="s">
        <v>2554</v>
      </c>
      <c r="AAW142">
        <v>431869891</v>
      </c>
      <c r="AAX142" s="315">
        <v>45072.634097222217</v>
      </c>
      <c r="AAY142"/>
      <c r="AAZ142"/>
      <c r="ABA142" t="s">
        <v>2081</v>
      </c>
      <c r="ABB142"/>
      <c r="ABC142" t="s">
        <v>2263</v>
      </c>
      <c r="ABD142"/>
      <c r="ABE142">
        <v>142</v>
      </c>
    </row>
    <row r="143" spans="1:733" x14ac:dyDescent="0.45">
      <c r="A143" s="261" t="s">
        <v>2556</v>
      </c>
      <c r="B143" s="262">
        <v>45072.333564016197</v>
      </c>
      <c r="C143" s="262">
        <v>45072.636493101847</v>
      </c>
      <c r="D143" s="262">
        <v>45072</v>
      </c>
      <c r="E143" s="261" t="s">
        <v>2196</v>
      </c>
      <c r="F143" s="315">
        <v>45072</v>
      </c>
      <c r="G143" t="s">
        <v>791</v>
      </c>
      <c r="H143" t="s">
        <v>792</v>
      </c>
      <c r="I143" t="s">
        <v>792</v>
      </c>
      <c r="J143" t="s">
        <v>792</v>
      </c>
      <c r="K143" t="s">
        <v>793</v>
      </c>
      <c r="L143" s="261" t="s">
        <v>827</v>
      </c>
      <c r="M143">
        <v>1</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t="s">
        <v>794</v>
      </c>
      <c r="AK143"/>
      <c r="AL143">
        <v>1000</v>
      </c>
      <c r="AM143">
        <v>1000</v>
      </c>
      <c r="AN143"/>
      <c r="AO143">
        <v>2000</v>
      </c>
      <c r="AP143">
        <v>-50</v>
      </c>
      <c r="AQ143">
        <v>-1000</v>
      </c>
      <c r="AR143" t="s">
        <v>2528</v>
      </c>
      <c r="AS143" t="s">
        <v>795</v>
      </c>
      <c r="AT143" t="s">
        <v>796</v>
      </c>
      <c r="AU143"/>
      <c r="AV143" t="s">
        <v>794</v>
      </c>
      <c r="AW143" t="s">
        <v>798</v>
      </c>
      <c r="AX143">
        <v>0</v>
      </c>
      <c r="AY143">
        <v>1</v>
      </c>
      <c r="AZ143">
        <v>0</v>
      </c>
      <c r="BA143">
        <v>0</v>
      </c>
      <c r="BB143">
        <v>0</v>
      </c>
      <c r="BC143">
        <v>0</v>
      </c>
      <c r="BD143">
        <v>0</v>
      </c>
      <c r="BE143">
        <v>0</v>
      </c>
      <c r="BF143">
        <v>0</v>
      </c>
      <c r="BG143">
        <v>0</v>
      </c>
      <c r="BH143">
        <v>0</v>
      </c>
      <c r="BI143">
        <v>0</v>
      </c>
      <c r="BJ143">
        <v>0</v>
      </c>
      <c r="BK143">
        <v>0</v>
      </c>
      <c r="BL143">
        <v>0</v>
      </c>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t="s">
        <v>2100</v>
      </c>
      <c r="AAW143">
        <v>431873306</v>
      </c>
      <c r="AAX143" s="315">
        <v>45072.637986111113</v>
      </c>
      <c r="AAY143"/>
      <c r="AAZ143"/>
      <c r="ABA143" t="s">
        <v>2081</v>
      </c>
      <c r="ABB143"/>
      <c r="ABC143" t="s">
        <v>2263</v>
      </c>
      <c r="ABD143"/>
      <c r="ABE143">
        <v>143</v>
      </c>
    </row>
    <row r="144" spans="1:733" x14ac:dyDescent="0.45">
      <c r="A144" s="261" t="s">
        <v>2557</v>
      </c>
      <c r="B144" s="262">
        <v>45072.355915671302</v>
      </c>
      <c r="C144" s="262">
        <v>45072.366242766213</v>
      </c>
      <c r="D144" s="262">
        <v>45072</v>
      </c>
      <c r="E144" s="261" t="s">
        <v>2196</v>
      </c>
      <c r="F144" s="315">
        <v>45072</v>
      </c>
      <c r="G144" t="s">
        <v>791</v>
      </c>
      <c r="H144" t="s">
        <v>792</v>
      </c>
      <c r="I144" t="s">
        <v>792</v>
      </c>
      <c r="J144" t="s">
        <v>792</v>
      </c>
      <c r="K144" t="s">
        <v>793</v>
      </c>
      <c r="L144" s="261" t="s">
        <v>2202</v>
      </c>
      <c r="M144">
        <v>0</v>
      </c>
      <c r="N144">
        <v>0</v>
      </c>
      <c r="O144">
        <v>0</v>
      </c>
      <c r="P144">
        <v>0</v>
      </c>
      <c r="Q144">
        <v>0</v>
      </c>
      <c r="R144">
        <v>0</v>
      </c>
      <c r="S144">
        <v>0</v>
      </c>
      <c r="T144">
        <v>0</v>
      </c>
      <c r="U144">
        <v>0</v>
      </c>
      <c r="V144">
        <v>0</v>
      </c>
      <c r="W144">
        <v>1</v>
      </c>
      <c r="X144">
        <v>0</v>
      </c>
      <c r="Y144">
        <v>1</v>
      </c>
      <c r="Z144">
        <v>0</v>
      </c>
      <c r="AA144">
        <v>1</v>
      </c>
      <c r="AB144">
        <v>0</v>
      </c>
      <c r="AC144">
        <v>1</v>
      </c>
      <c r="AD144">
        <v>0</v>
      </c>
      <c r="AE144">
        <v>0</v>
      </c>
      <c r="AF144">
        <v>0</v>
      </c>
      <c r="AG144">
        <v>0</v>
      </c>
      <c r="AH144">
        <v>0</v>
      </c>
      <c r="AI144">
        <v>0</v>
      </c>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t="s">
        <v>2558</v>
      </c>
      <c r="MO144" t="s">
        <v>805</v>
      </c>
      <c r="MP144"/>
      <c r="MQ144"/>
      <c r="MR144" t="s">
        <v>794</v>
      </c>
      <c r="MS144" t="s">
        <v>2559</v>
      </c>
      <c r="MT144">
        <v>0</v>
      </c>
      <c r="MU144">
        <v>0</v>
      </c>
      <c r="MV144">
        <v>0</v>
      </c>
      <c r="MW144">
        <v>0</v>
      </c>
      <c r="MX144">
        <v>0</v>
      </c>
      <c r="MY144">
        <v>0</v>
      </c>
      <c r="MZ144">
        <v>0</v>
      </c>
      <c r="NA144">
        <v>1</v>
      </c>
      <c r="NB144">
        <v>0</v>
      </c>
      <c r="NC144">
        <v>0</v>
      </c>
      <c r="ND144">
        <v>1</v>
      </c>
      <c r="NE144">
        <v>0</v>
      </c>
      <c r="NF144">
        <v>0</v>
      </c>
      <c r="NG144">
        <v>0</v>
      </c>
      <c r="NH144">
        <v>0</v>
      </c>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t="s">
        <v>799</v>
      </c>
      <c r="OQ144"/>
      <c r="OR144">
        <v>100</v>
      </c>
      <c r="OS144">
        <v>100</v>
      </c>
      <c r="OT144"/>
      <c r="OU144">
        <v>100</v>
      </c>
      <c r="OV144">
        <v>0</v>
      </c>
      <c r="OW144">
        <v>0</v>
      </c>
      <c r="OX144"/>
      <c r="OY144" t="s">
        <v>805</v>
      </c>
      <c r="OZ144"/>
      <c r="PA144"/>
      <c r="PB144" t="s">
        <v>797</v>
      </c>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t="s">
        <v>794</v>
      </c>
      <c r="RA144"/>
      <c r="RB144">
        <v>2000</v>
      </c>
      <c r="RC144">
        <v>2000</v>
      </c>
      <c r="RD144"/>
      <c r="RE144">
        <v>2500</v>
      </c>
      <c r="RF144">
        <v>-20</v>
      </c>
      <c r="RG144">
        <v>-500</v>
      </c>
      <c r="RH144" t="s">
        <v>2560</v>
      </c>
      <c r="RI144" t="s">
        <v>805</v>
      </c>
      <c r="RJ144"/>
      <c r="RK144"/>
      <c r="RL144" t="s">
        <v>797</v>
      </c>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t="s">
        <v>799</v>
      </c>
      <c r="TK144"/>
      <c r="TL144">
        <v>100</v>
      </c>
      <c r="TM144">
        <v>100</v>
      </c>
      <c r="TN144"/>
      <c r="TO144">
        <v>150</v>
      </c>
      <c r="TP144">
        <v>-33.333333333333329</v>
      </c>
      <c r="TQ144">
        <v>-50</v>
      </c>
      <c r="TR144" t="s">
        <v>2528</v>
      </c>
      <c r="TS144" t="s">
        <v>805</v>
      </c>
      <c r="TT144"/>
      <c r="TU144"/>
      <c r="TV144" t="s">
        <v>797</v>
      </c>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t="s">
        <v>2561</v>
      </c>
      <c r="AAW144">
        <v>431873331</v>
      </c>
      <c r="AAX144" s="315">
        <v>45072.638032407413</v>
      </c>
      <c r="AAY144"/>
      <c r="AAZ144"/>
      <c r="ABA144" t="s">
        <v>2081</v>
      </c>
      <c r="ABB144"/>
      <c r="ABC144" t="s">
        <v>2263</v>
      </c>
      <c r="ABD144"/>
      <c r="ABE144">
        <v>144</v>
      </c>
    </row>
    <row r="145" spans="1:733" x14ac:dyDescent="0.45">
      <c r="A145" s="261" t="s">
        <v>2562</v>
      </c>
      <c r="B145" s="262">
        <v>45072.369956249997</v>
      </c>
      <c r="C145" s="262">
        <v>45072.636934224538</v>
      </c>
      <c r="D145" s="262">
        <v>45072</v>
      </c>
      <c r="E145" s="261" t="s">
        <v>2196</v>
      </c>
      <c r="F145" s="315">
        <v>45072</v>
      </c>
      <c r="G145" t="s">
        <v>791</v>
      </c>
      <c r="H145" t="s">
        <v>792</v>
      </c>
      <c r="I145" t="s">
        <v>792</v>
      </c>
      <c r="J145" t="s">
        <v>792</v>
      </c>
      <c r="K145" t="s">
        <v>793</v>
      </c>
      <c r="L145" s="261" t="s">
        <v>822</v>
      </c>
      <c r="M145">
        <v>0</v>
      </c>
      <c r="N145">
        <v>0</v>
      </c>
      <c r="O145">
        <v>0</v>
      </c>
      <c r="P145">
        <v>0</v>
      </c>
      <c r="Q145">
        <v>0</v>
      </c>
      <c r="R145">
        <v>0</v>
      </c>
      <c r="S145">
        <v>0</v>
      </c>
      <c r="T145">
        <v>0</v>
      </c>
      <c r="U145">
        <v>0</v>
      </c>
      <c r="V145">
        <v>0</v>
      </c>
      <c r="W145">
        <v>0</v>
      </c>
      <c r="X145">
        <v>0</v>
      </c>
      <c r="Y145">
        <v>0</v>
      </c>
      <c r="Z145">
        <v>1</v>
      </c>
      <c r="AA145">
        <v>0</v>
      </c>
      <c r="AB145">
        <v>0</v>
      </c>
      <c r="AC145">
        <v>0</v>
      </c>
      <c r="AD145">
        <v>0</v>
      </c>
      <c r="AE145">
        <v>0</v>
      </c>
      <c r="AF145">
        <v>0</v>
      </c>
      <c r="AG145">
        <v>0</v>
      </c>
      <c r="AH145">
        <v>0</v>
      </c>
      <c r="AI145">
        <v>0</v>
      </c>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t="s">
        <v>799</v>
      </c>
      <c r="SF145"/>
      <c r="SG145">
        <v>300</v>
      </c>
      <c r="SH145">
        <v>300</v>
      </c>
      <c r="SI145"/>
      <c r="SJ145">
        <v>300</v>
      </c>
      <c r="SK145">
        <v>0</v>
      </c>
      <c r="SL145">
        <v>0</v>
      </c>
      <c r="SM145"/>
      <c r="SN145" t="s">
        <v>805</v>
      </c>
      <c r="SO145"/>
      <c r="SP145"/>
      <c r="SQ145" t="s">
        <v>794</v>
      </c>
      <c r="SR145" t="s">
        <v>841</v>
      </c>
      <c r="SS145">
        <v>0</v>
      </c>
      <c r="ST145">
        <v>0</v>
      </c>
      <c r="SU145">
        <v>0</v>
      </c>
      <c r="SV145">
        <v>0</v>
      </c>
      <c r="SW145">
        <v>0</v>
      </c>
      <c r="SX145">
        <v>0</v>
      </c>
      <c r="SY145">
        <v>0</v>
      </c>
      <c r="SZ145">
        <v>1</v>
      </c>
      <c r="TA145">
        <v>0</v>
      </c>
      <c r="TB145">
        <v>0</v>
      </c>
      <c r="TC145">
        <v>0</v>
      </c>
      <c r="TD145">
        <v>0</v>
      </c>
      <c r="TE145">
        <v>0</v>
      </c>
      <c r="TF145">
        <v>0</v>
      </c>
      <c r="TG145">
        <v>0</v>
      </c>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t="s">
        <v>2563</v>
      </c>
      <c r="AAW145">
        <v>431873344</v>
      </c>
      <c r="AAX145" s="315">
        <v>45072.638055555552</v>
      </c>
      <c r="AAY145"/>
      <c r="AAZ145"/>
      <c r="ABA145" t="s">
        <v>2081</v>
      </c>
      <c r="ABB145"/>
      <c r="ABC145" t="s">
        <v>2263</v>
      </c>
      <c r="ABD145"/>
      <c r="ABE145">
        <v>145</v>
      </c>
    </row>
    <row r="146" spans="1:733" x14ac:dyDescent="0.45">
      <c r="A146" s="261" t="s">
        <v>2564</v>
      </c>
      <c r="B146" s="262">
        <v>45072.41119244213</v>
      </c>
      <c r="C146" s="262">
        <v>45072.418723310177</v>
      </c>
      <c r="D146" s="262">
        <v>45072</v>
      </c>
      <c r="E146" s="261" t="s">
        <v>2196</v>
      </c>
      <c r="F146" s="315">
        <v>45072</v>
      </c>
      <c r="G146" t="s">
        <v>791</v>
      </c>
      <c r="H146" t="s">
        <v>792</v>
      </c>
      <c r="I146" t="s">
        <v>792</v>
      </c>
      <c r="J146" t="s">
        <v>792</v>
      </c>
      <c r="K146" t="s">
        <v>793</v>
      </c>
      <c r="L146" s="261" t="s">
        <v>2093</v>
      </c>
      <c r="M146">
        <v>0</v>
      </c>
      <c r="N146">
        <v>0</v>
      </c>
      <c r="O146">
        <v>1</v>
      </c>
      <c r="P146">
        <v>1</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t="s">
        <v>794</v>
      </c>
      <c r="CU146"/>
      <c r="CV146">
        <v>4500</v>
      </c>
      <c r="CW146">
        <v>4500</v>
      </c>
      <c r="CX146"/>
      <c r="CY146">
        <v>4500</v>
      </c>
      <c r="CZ146">
        <v>0</v>
      </c>
      <c r="DA146">
        <v>0</v>
      </c>
      <c r="DB146"/>
      <c r="DC146" t="s">
        <v>806</v>
      </c>
      <c r="DD146"/>
      <c r="DE146"/>
      <c r="DF146" t="s">
        <v>797</v>
      </c>
      <c r="DG146"/>
      <c r="DH146"/>
      <c r="DI146"/>
      <c r="DJ146"/>
      <c r="DK146"/>
      <c r="DL146"/>
      <c r="DM146"/>
      <c r="DN146"/>
      <c r="DO146"/>
      <c r="DP146"/>
      <c r="DQ146"/>
      <c r="DR146"/>
      <c r="DS146"/>
      <c r="DT146"/>
      <c r="DU146"/>
      <c r="DV146"/>
      <c r="DW146"/>
      <c r="DX146"/>
      <c r="DY146" t="s">
        <v>794</v>
      </c>
      <c r="DZ146"/>
      <c r="EA146">
        <v>4500</v>
      </c>
      <c r="EB146">
        <v>4500</v>
      </c>
      <c r="EC146"/>
      <c r="ED146">
        <v>4500</v>
      </c>
      <c r="EE146">
        <v>0</v>
      </c>
      <c r="EF146">
        <v>0</v>
      </c>
      <c r="EG146"/>
      <c r="EH146" t="s">
        <v>795</v>
      </c>
      <c r="EI146" t="s">
        <v>796</v>
      </c>
      <c r="EJ146"/>
      <c r="EK146" t="s">
        <v>794</v>
      </c>
      <c r="EL146" t="s">
        <v>798</v>
      </c>
      <c r="EM146">
        <v>0</v>
      </c>
      <c r="EN146">
        <v>1</v>
      </c>
      <c r="EO146">
        <v>0</v>
      </c>
      <c r="EP146">
        <v>0</v>
      </c>
      <c r="EQ146">
        <v>0</v>
      </c>
      <c r="ER146">
        <v>0</v>
      </c>
      <c r="ES146">
        <v>0</v>
      </c>
      <c r="ET146">
        <v>0</v>
      </c>
      <c r="EU146">
        <v>0</v>
      </c>
      <c r="EV146">
        <v>0</v>
      </c>
      <c r="EW146">
        <v>0</v>
      </c>
      <c r="EX146">
        <v>0</v>
      </c>
      <c r="EY146">
        <v>0</v>
      </c>
      <c r="EZ146">
        <v>0</v>
      </c>
      <c r="FA146">
        <v>0</v>
      </c>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t="s">
        <v>2565</v>
      </c>
      <c r="AAW146">
        <v>431873355</v>
      </c>
      <c r="AAX146" s="315">
        <v>45072.638078703712</v>
      </c>
      <c r="AAY146"/>
      <c r="AAZ146"/>
      <c r="ABA146" t="s">
        <v>2081</v>
      </c>
      <c r="ABB146"/>
      <c r="ABC146" t="s">
        <v>2263</v>
      </c>
      <c r="ABD146"/>
      <c r="ABE146">
        <v>146</v>
      </c>
    </row>
    <row r="147" spans="1:733" x14ac:dyDescent="0.45">
      <c r="A147" s="261" t="s">
        <v>2566</v>
      </c>
      <c r="B147" s="262">
        <v>45072.46481474537</v>
      </c>
      <c r="C147" s="262">
        <v>45072.475515601851</v>
      </c>
      <c r="D147" s="262">
        <v>45072</v>
      </c>
      <c r="E147" s="261" t="s">
        <v>2196</v>
      </c>
      <c r="F147" s="315">
        <v>45072</v>
      </c>
      <c r="G147" t="s">
        <v>791</v>
      </c>
      <c r="H147" t="s">
        <v>792</v>
      </c>
      <c r="I147" t="s">
        <v>792</v>
      </c>
      <c r="J147" t="s">
        <v>792</v>
      </c>
      <c r="K147" t="s">
        <v>793</v>
      </c>
      <c r="L147" s="261" t="s">
        <v>834</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1</v>
      </c>
      <c r="AI147">
        <v>0</v>
      </c>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t="s">
        <v>794</v>
      </c>
      <c r="ZH147"/>
      <c r="ZI147">
        <v>1800</v>
      </c>
      <c r="ZJ147">
        <v>1800</v>
      </c>
      <c r="ZK147"/>
      <c r="ZL147">
        <v>1750</v>
      </c>
      <c r="ZM147">
        <v>2.8571428571428572</v>
      </c>
      <c r="ZN147">
        <v>50</v>
      </c>
      <c r="ZO147"/>
      <c r="ZP147" t="s">
        <v>795</v>
      </c>
      <c r="ZQ147" t="s">
        <v>796</v>
      </c>
      <c r="ZR147"/>
      <c r="ZS147" t="s">
        <v>794</v>
      </c>
      <c r="ZT147" t="s">
        <v>2079</v>
      </c>
      <c r="ZU147">
        <v>0</v>
      </c>
      <c r="ZV147">
        <v>1</v>
      </c>
      <c r="ZW147">
        <v>0</v>
      </c>
      <c r="ZX147">
        <v>0</v>
      </c>
      <c r="ZY147">
        <v>0</v>
      </c>
      <c r="ZZ147">
        <v>0</v>
      </c>
      <c r="AAA147">
        <v>0</v>
      </c>
      <c r="AAB147">
        <v>1</v>
      </c>
      <c r="AAC147">
        <v>0</v>
      </c>
      <c r="AAD147">
        <v>1</v>
      </c>
      <c r="AAE147">
        <v>0</v>
      </c>
      <c r="AAF147">
        <v>0</v>
      </c>
      <c r="AAG147">
        <v>0</v>
      </c>
      <c r="AAH147">
        <v>0</v>
      </c>
      <c r="AAI147">
        <v>0</v>
      </c>
      <c r="AAJ147"/>
      <c r="AAK147"/>
      <c r="AAL147"/>
      <c r="AAM147"/>
      <c r="AAN147"/>
      <c r="AAO147"/>
      <c r="AAP147"/>
      <c r="AAQ147"/>
      <c r="AAR147"/>
      <c r="AAS147"/>
      <c r="AAT147"/>
      <c r="AAU147"/>
      <c r="AAV147" t="s">
        <v>2567</v>
      </c>
      <c r="AAW147">
        <v>431873369</v>
      </c>
      <c r="AAX147" s="315">
        <v>45072.638113425928</v>
      </c>
      <c r="AAY147"/>
      <c r="AAZ147"/>
      <c r="ABA147" t="s">
        <v>2081</v>
      </c>
      <c r="ABB147"/>
      <c r="ABC147" t="s">
        <v>2263</v>
      </c>
      <c r="ABD147"/>
      <c r="ABE147">
        <v>147</v>
      </c>
    </row>
    <row r="148" spans="1:733" x14ac:dyDescent="0.45">
      <c r="A148" s="261" t="s">
        <v>2568</v>
      </c>
      <c r="B148" s="262">
        <v>45072.476490185189</v>
      </c>
      <c r="C148" s="262">
        <v>45072.485946307868</v>
      </c>
      <c r="D148" s="262">
        <v>45072</v>
      </c>
      <c r="E148" s="261" t="s">
        <v>2196</v>
      </c>
      <c r="F148" s="315">
        <v>45072</v>
      </c>
      <c r="G148" t="s">
        <v>791</v>
      </c>
      <c r="H148" t="s">
        <v>792</v>
      </c>
      <c r="I148" t="s">
        <v>792</v>
      </c>
      <c r="J148" t="s">
        <v>792</v>
      </c>
      <c r="K148" t="s">
        <v>793</v>
      </c>
      <c r="L148" s="261" t="s">
        <v>2569</v>
      </c>
      <c r="M148">
        <v>0</v>
      </c>
      <c r="N148">
        <v>0</v>
      </c>
      <c r="O148">
        <v>0</v>
      </c>
      <c r="P148">
        <v>0</v>
      </c>
      <c r="Q148">
        <v>0</v>
      </c>
      <c r="R148">
        <v>0</v>
      </c>
      <c r="S148">
        <v>0</v>
      </c>
      <c r="T148">
        <v>0</v>
      </c>
      <c r="U148">
        <v>0</v>
      </c>
      <c r="V148">
        <v>0</v>
      </c>
      <c r="W148">
        <v>0</v>
      </c>
      <c r="X148">
        <v>0</v>
      </c>
      <c r="Y148">
        <v>0</v>
      </c>
      <c r="Z148">
        <v>0</v>
      </c>
      <c r="AA148">
        <v>0</v>
      </c>
      <c r="AB148">
        <v>0</v>
      </c>
      <c r="AC148">
        <v>1</v>
      </c>
      <c r="AD148">
        <v>1</v>
      </c>
      <c r="AE148">
        <v>0</v>
      </c>
      <c r="AF148">
        <v>0</v>
      </c>
      <c r="AG148">
        <v>0</v>
      </c>
      <c r="AH148">
        <v>0</v>
      </c>
      <c r="AI148">
        <v>0</v>
      </c>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t="s">
        <v>794</v>
      </c>
      <c r="RA148"/>
      <c r="RB148">
        <v>2000</v>
      </c>
      <c r="RC148">
        <v>2000</v>
      </c>
      <c r="RD148"/>
      <c r="RE148">
        <v>2500</v>
      </c>
      <c r="RF148">
        <v>-20</v>
      </c>
      <c r="RG148">
        <v>-500</v>
      </c>
      <c r="RH148" t="s">
        <v>2570</v>
      </c>
      <c r="RI148" t="s">
        <v>806</v>
      </c>
      <c r="RJ148"/>
      <c r="RK148"/>
      <c r="RL148" t="s">
        <v>797</v>
      </c>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t="s">
        <v>794</v>
      </c>
      <c r="UP148"/>
      <c r="UQ148">
        <v>300</v>
      </c>
      <c r="UR148">
        <v>300</v>
      </c>
      <c r="US148"/>
      <c r="UT148">
        <v>300</v>
      </c>
      <c r="UU148">
        <v>0</v>
      </c>
      <c r="UV148">
        <v>0</v>
      </c>
      <c r="UW148"/>
      <c r="UX148" t="s">
        <v>805</v>
      </c>
      <c r="UY148"/>
      <c r="UZ148"/>
      <c r="VA148" t="s">
        <v>794</v>
      </c>
      <c r="VB148" t="s">
        <v>2216</v>
      </c>
      <c r="VC148">
        <v>0</v>
      </c>
      <c r="VD148">
        <v>0</v>
      </c>
      <c r="VE148">
        <v>0</v>
      </c>
      <c r="VF148">
        <v>0</v>
      </c>
      <c r="VG148">
        <v>0</v>
      </c>
      <c r="VH148">
        <v>0</v>
      </c>
      <c r="VI148">
        <v>0</v>
      </c>
      <c r="VJ148">
        <v>1</v>
      </c>
      <c r="VK148">
        <v>0</v>
      </c>
      <c r="VL148">
        <v>0</v>
      </c>
      <c r="VM148">
        <v>1</v>
      </c>
      <c r="VN148">
        <v>0</v>
      </c>
      <c r="VO148">
        <v>0</v>
      </c>
      <c r="VP148">
        <v>0</v>
      </c>
      <c r="VQ148">
        <v>0</v>
      </c>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t="s">
        <v>2571</v>
      </c>
      <c r="AAW148">
        <v>431873413</v>
      </c>
      <c r="AAX148" s="315">
        <v>45072.638182870367</v>
      </c>
      <c r="AAY148"/>
      <c r="AAZ148"/>
      <c r="ABA148" t="s">
        <v>2081</v>
      </c>
      <c r="ABB148"/>
      <c r="ABC148" t="s">
        <v>2263</v>
      </c>
      <c r="ABD148"/>
      <c r="ABE148">
        <v>148</v>
      </c>
    </row>
    <row r="149" spans="1:733" x14ac:dyDescent="0.45">
      <c r="A149" s="261" t="s">
        <v>2572</v>
      </c>
      <c r="B149" s="262">
        <v>45073.270795324082</v>
      </c>
      <c r="C149" s="262">
        <v>45073.275671921292</v>
      </c>
      <c r="D149" s="262">
        <v>45073</v>
      </c>
      <c r="E149" s="261" t="s">
        <v>2573</v>
      </c>
      <c r="F149" s="315">
        <v>45073</v>
      </c>
      <c r="G149" t="s">
        <v>853</v>
      </c>
      <c r="H149" t="s">
        <v>877</v>
      </c>
      <c r="I149" t="s">
        <v>877</v>
      </c>
      <c r="J149" t="s">
        <v>877</v>
      </c>
      <c r="K149" t="s">
        <v>793</v>
      </c>
      <c r="L149" s="261" t="s">
        <v>827</v>
      </c>
      <c r="M149">
        <v>1</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t="s">
        <v>794</v>
      </c>
      <c r="AK149"/>
      <c r="AL149">
        <v>500</v>
      </c>
      <c r="AM149">
        <v>500</v>
      </c>
      <c r="AN149"/>
      <c r="AO149">
        <v>1000</v>
      </c>
      <c r="AP149">
        <v>-50</v>
      </c>
      <c r="AQ149">
        <v>-500</v>
      </c>
      <c r="AR149" t="s">
        <v>2574</v>
      </c>
      <c r="AS149" t="s">
        <v>795</v>
      </c>
      <c r="AT149" t="s">
        <v>796</v>
      </c>
      <c r="AU149"/>
      <c r="AV149" t="s">
        <v>794</v>
      </c>
      <c r="AW149" t="s">
        <v>2140</v>
      </c>
      <c r="AX149">
        <v>0</v>
      </c>
      <c r="AY149">
        <v>1</v>
      </c>
      <c r="AZ149">
        <v>0</v>
      </c>
      <c r="BA149">
        <v>0</v>
      </c>
      <c r="BB149">
        <v>0</v>
      </c>
      <c r="BC149">
        <v>1</v>
      </c>
      <c r="BD149">
        <v>0</v>
      </c>
      <c r="BE149">
        <v>0</v>
      </c>
      <c r="BF149">
        <v>0</v>
      </c>
      <c r="BG149">
        <v>0</v>
      </c>
      <c r="BH149">
        <v>0</v>
      </c>
      <c r="BI149">
        <v>0</v>
      </c>
      <c r="BJ149">
        <v>0</v>
      </c>
      <c r="BK149">
        <v>0</v>
      </c>
      <c r="BL149">
        <v>0</v>
      </c>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t="s">
        <v>2090</v>
      </c>
      <c r="AAW149">
        <v>432377050</v>
      </c>
      <c r="AAX149" s="315">
        <v>45073.752291666657</v>
      </c>
      <c r="AAY149"/>
      <c r="AAZ149"/>
      <c r="ABA149" t="s">
        <v>2081</v>
      </c>
      <c r="ABB149"/>
      <c r="ABC149" t="s">
        <v>2263</v>
      </c>
      <c r="ABD149"/>
      <c r="ABE149">
        <v>149</v>
      </c>
    </row>
    <row r="150" spans="1:733" x14ac:dyDescent="0.45">
      <c r="A150" s="261" t="s">
        <v>2575</v>
      </c>
      <c r="B150" s="262">
        <v>45073.300192129624</v>
      </c>
      <c r="C150" s="262">
        <v>45073.30307094907</v>
      </c>
      <c r="D150" s="262">
        <v>45073</v>
      </c>
      <c r="E150" s="261" t="s">
        <v>2573</v>
      </c>
      <c r="F150" s="315">
        <v>45073</v>
      </c>
      <c r="G150" t="s">
        <v>853</v>
      </c>
      <c r="H150" t="s">
        <v>877</v>
      </c>
      <c r="I150" t="s">
        <v>877</v>
      </c>
      <c r="J150" t="s">
        <v>877</v>
      </c>
      <c r="K150" t="s">
        <v>793</v>
      </c>
      <c r="L150" s="261" t="s">
        <v>827</v>
      </c>
      <c r="M150">
        <v>1</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t="s">
        <v>794</v>
      </c>
      <c r="AK150"/>
      <c r="AL150">
        <v>450</v>
      </c>
      <c r="AM150">
        <v>450</v>
      </c>
      <c r="AN150"/>
      <c r="AO150">
        <v>1000</v>
      </c>
      <c r="AP150">
        <v>-55</v>
      </c>
      <c r="AQ150">
        <v>-550</v>
      </c>
      <c r="AR150" t="s">
        <v>2576</v>
      </c>
      <c r="AS150" t="s">
        <v>795</v>
      </c>
      <c r="AT150" t="s">
        <v>796</v>
      </c>
      <c r="AU150"/>
      <c r="AV150" t="s">
        <v>794</v>
      </c>
      <c r="AW150" t="s">
        <v>2577</v>
      </c>
      <c r="AX150">
        <v>0</v>
      </c>
      <c r="AY150">
        <v>1</v>
      </c>
      <c r="AZ150">
        <v>0</v>
      </c>
      <c r="BA150">
        <v>0</v>
      </c>
      <c r="BB150">
        <v>0</v>
      </c>
      <c r="BC150">
        <v>1</v>
      </c>
      <c r="BD150">
        <v>0</v>
      </c>
      <c r="BE150">
        <v>0</v>
      </c>
      <c r="BF150">
        <v>0</v>
      </c>
      <c r="BG150">
        <v>0</v>
      </c>
      <c r="BH150">
        <v>0</v>
      </c>
      <c r="BI150">
        <v>0</v>
      </c>
      <c r="BJ150">
        <v>0</v>
      </c>
      <c r="BK150">
        <v>0</v>
      </c>
      <c r="BL150">
        <v>0</v>
      </c>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t="s">
        <v>2090</v>
      </c>
      <c r="AAW150">
        <v>432377057</v>
      </c>
      <c r="AAX150" s="315">
        <v>45073.752314814818</v>
      </c>
      <c r="AAY150"/>
      <c r="AAZ150"/>
      <c r="ABA150" t="s">
        <v>2081</v>
      </c>
      <c r="ABB150"/>
      <c r="ABC150" t="s">
        <v>2263</v>
      </c>
      <c r="ABD150"/>
      <c r="ABE150">
        <v>150</v>
      </c>
    </row>
    <row r="151" spans="1:733" x14ac:dyDescent="0.45">
      <c r="A151" s="261" t="s">
        <v>2578</v>
      </c>
      <c r="B151" s="262">
        <v>45073.303346875</v>
      </c>
      <c r="C151" s="262">
        <v>45073.305412581023</v>
      </c>
      <c r="D151" s="262">
        <v>45073</v>
      </c>
      <c r="E151" s="261" t="s">
        <v>2573</v>
      </c>
      <c r="F151" s="315">
        <v>45073</v>
      </c>
      <c r="G151" t="s">
        <v>853</v>
      </c>
      <c r="H151" t="s">
        <v>877</v>
      </c>
      <c r="I151" t="s">
        <v>877</v>
      </c>
      <c r="J151" t="s">
        <v>877</v>
      </c>
      <c r="K151" t="s">
        <v>793</v>
      </c>
      <c r="L151" s="261" t="s">
        <v>820</v>
      </c>
      <c r="M151">
        <v>0</v>
      </c>
      <c r="N151">
        <v>1</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t="s">
        <v>794</v>
      </c>
      <c r="BP151"/>
      <c r="BQ151">
        <v>2000</v>
      </c>
      <c r="BR151">
        <v>2000</v>
      </c>
      <c r="BS151"/>
      <c r="BT151">
        <v>2000</v>
      </c>
      <c r="BU151">
        <v>0</v>
      </c>
      <c r="BV151">
        <v>0</v>
      </c>
      <c r="BW151"/>
      <c r="BX151" t="s">
        <v>795</v>
      </c>
      <c r="BY151" t="s">
        <v>861</v>
      </c>
      <c r="BZ151"/>
      <c r="CA151" t="s">
        <v>794</v>
      </c>
      <c r="CB151" t="s">
        <v>798</v>
      </c>
      <c r="CC151">
        <v>0</v>
      </c>
      <c r="CD151">
        <v>1</v>
      </c>
      <c r="CE151">
        <v>0</v>
      </c>
      <c r="CF151">
        <v>0</v>
      </c>
      <c r="CG151">
        <v>0</v>
      </c>
      <c r="CH151">
        <v>0</v>
      </c>
      <c r="CI151">
        <v>0</v>
      </c>
      <c r="CJ151">
        <v>0</v>
      </c>
      <c r="CK151">
        <v>0</v>
      </c>
      <c r="CL151">
        <v>0</v>
      </c>
      <c r="CM151">
        <v>0</v>
      </c>
      <c r="CN151">
        <v>0</v>
      </c>
      <c r="CO151">
        <v>0</v>
      </c>
      <c r="CP151">
        <v>0</v>
      </c>
      <c r="CQ151">
        <v>0</v>
      </c>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t="s">
        <v>2100</v>
      </c>
      <c r="AAW151">
        <v>432377061</v>
      </c>
      <c r="AAX151" s="315">
        <v>45073.752337962957</v>
      </c>
      <c r="AAY151"/>
      <c r="AAZ151"/>
      <c r="ABA151" t="s">
        <v>2081</v>
      </c>
      <c r="ABB151"/>
      <c r="ABC151" t="s">
        <v>2263</v>
      </c>
      <c r="ABD151"/>
      <c r="ABE151">
        <v>151</v>
      </c>
    </row>
    <row r="152" spans="1:733" x14ac:dyDescent="0.45">
      <c r="A152" s="261" t="s">
        <v>2579</v>
      </c>
      <c r="B152" s="262">
        <v>45073.306644861113</v>
      </c>
      <c r="C152" s="262">
        <v>45073.308906712962</v>
      </c>
      <c r="D152" s="262">
        <v>45073</v>
      </c>
      <c r="E152" s="261" t="s">
        <v>2573</v>
      </c>
      <c r="F152" s="315">
        <v>45073</v>
      </c>
      <c r="G152" t="s">
        <v>853</v>
      </c>
      <c r="H152" t="s">
        <v>877</v>
      </c>
      <c r="I152" t="s">
        <v>877</v>
      </c>
      <c r="J152" t="s">
        <v>877</v>
      </c>
      <c r="K152" t="s">
        <v>793</v>
      </c>
      <c r="L152" s="261" t="s">
        <v>820</v>
      </c>
      <c r="M152">
        <v>0</v>
      </c>
      <c r="N152">
        <v>1</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t="s">
        <v>797</v>
      </c>
      <c r="BP152">
        <v>25</v>
      </c>
      <c r="BQ152">
        <v>2500</v>
      </c>
      <c r="BR152">
        <v>2000</v>
      </c>
      <c r="BS152"/>
      <c r="BT152">
        <v>2000</v>
      </c>
      <c r="BU152">
        <v>0</v>
      </c>
      <c r="BV152">
        <v>0</v>
      </c>
      <c r="BW152"/>
      <c r="BX152" t="s">
        <v>795</v>
      </c>
      <c r="BY152" t="s">
        <v>796</v>
      </c>
      <c r="BZ152"/>
      <c r="CA152" t="s">
        <v>794</v>
      </c>
      <c r="CB152" t="s">
        <v>798</v>
      </c>
      <c r="CC152">
        <v>0</v>
      </c>
      <c r="CD152">
        <v>1</v>
      </c>
      <c r="CE152">
        <v>0</v>
      </c>
      <c r="CF152">
        <v>0</v>
      </c>
      <c r="CG152">
        <v>0</v>
      </c>
      <c r="CH152">
        <v>0</v>
      </c>
      <c r="CI152">
        <v>0</v>
      </c>
      <c r="CJ152">
        <v>0</v>
      </c>
      <c r="CK152">
        <v>0</v>
      </c>
      <c r="CL152">
        <v>0</v>
      </c>
      <c r="CM152">
        <v>0</v>
      </c>
      <c r="CN152">
        <v>0</v>
      </c>
      <c r="CO152">
        <v>0</v>
      </c>
      <c r="CP152">
        <v>0</v>
      </c>
      <c r="CQ152">
        <v>0</v>
      </c>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t="s">
        <v>2090</v>
      </c>
      <c r="AAW152">
        <v>432377084</v>
      </c>
      <c r="AAX152" s="315">
        <v>45073.752430555563</v>
      </c>
      <c r="AAY152"/>
      <c r="AAZ152"/>
      <c r="ABA152" t="s">
        <v>2081</v>
      </c>
      <c r="ABB152"/>
      <c r="ABC152" t="s">
        <v>2263</v>
      </c>
      <c r="ABD152"/>
      <c r="ABE152">
        <v>152</v>
      </c>
    </row>
    <row r="153" spans="1:733" x14ac:dyDescent="0.45">
      <c r="A153" s="261" t="s">
        <v>2580</v>
      </c>
      <c r="B153" s="262">
        <v>45073.309591331017</v>
      </c>
      <c r="C153" s="262">
        <v>45073.311661215281</v>
      </c>
      <c r="D153" s="262">
        <v>45073</v>
      </c>
      <c r="E153" s="261" t="s">
        <v>2573</v>
      </c>
      <c r="F153" s="315">
        <v>45073</v>
      </c>
      <c r="G153" t="s">
        <v>853</v>
      </c>
      <c r="H153" t="s">
        <v>877</v>
      </c>
      <c r="I153" t="s">
        <v>877</v>
      </c>
      <c r="J153" t="s">
        <v>877</v>
      </c>
      <c r="K153" t="s">
        <v>793</v>
      </c>
      <c r="L153" s="261" t="s">
        <v>820</v>
      </c>
      <c r="M153">
        <v>0</v>
      </c>
      <c r="N153">
        <v>1</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t="s">
        <v>794</v>
      </c>
      <c r="BP153"/>
      <c r="BQ153">
        <v>1900</v>
      </c>
      <c r="BR153">
        <v>1900</v>
      </c>
      <c r="BS153"/>
      <c r="BT153">
        <v>2000</v>
      </c>
      <c r="BU153">
        <v>-5</v>
      </c>
      <c r="BV153">
        <v>-100</v>
      </c>
      <c r="BW153"/>
      <c r="BX153" t="s">
        <v>795</v>
      </c>
      <c r="BY153" t="s">
        <v>861</v>
      </c>
      <c r="BZ153"/>
      <c r="CA153" t="s">
        <v>794</v>
      </c>
      <c r="CB153" t="s">
        <v>798</v>
      </c>
      <c r="CC153">
        <v>0</v>
      </c>
      <c r="CD153">
        <v>1</v>
      </c>
      <c r="CE153">
        <v>0</v>
      </c>
      <c r="CF153">
        <v>0</v>
      </c>
      <c r="CG153">
        <v>0</v>
      </c>
      <c r="CH153">
        <v>0</v>
      </c>
      <c r="CI153">
        <v>0</v>
      </c>
      <c r="CJ153">
        <v>0</v>
      </c>
      <c r="CK153">
        <v>0</v>
      </c>
      <c r="CL153">
        <v>0</v>
      </c>
      <c r="CM153">
        <v>0</v>
      </c>
      <c r="CN153">
        <v>0</v>
      </c>
      <c r="CO153">
        <v>0</v>
      </c>
      <c r="CP153">
        <v>0</v>
      </c>
      <c r="CQ153">
        <v>0</v>
      </c>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t="s">
        <v>2100</v>
      </c>
      <c r="AAW153">
        <v>432377092</v>
      </c>
      <c r="AAX153" s="315">
        <v>45073.752453703702</v>
      </c>
      <c r="AAY153"/>
      <c r="AAZ153"/>
      <c r="ABA153" t="s">
        <v>2081</v>
      </c>
      <c r="ABB153"/>
      <c r="ABC153" t="s">
        <v>2263</v>
      </c>
      <c r="ABD153"/>
      <c r="ABE153">
        <v>153</v>
      </c>
    </row>
    <row r="154" spans="1:733" x14ac:dyDescent="0.45">
      <c r="A154" s="261" t="s">
        <v>2581</v>
      </c>
      <c r="B154" s="262">
        <v>45073.312065358798</v>
      </c>
      <c r="C154" s="262">
        <v>45073.313781307857</v>
      </c>
      <c r="D154" s="262">
        <v>45073</v>
      </c>
      <c r="E154" s="261" t="s">
        <v>2573</v>
      </c>
      <c r="F154" s="315">
        <v>45073</v>
      </c>
      <c r="G154" t="s">
        <v>853</v>
      </c>
      <c r="H154" t="s">
        <v>877</v>
      </c>
      <c r="I154" t="s">
        <v>877</v>
      </c>
      <c r="J154" t="s">
        <v>877</v>
      </c>
      <c r="K154" t="s">
        <v>793</v>
      </c>
      <c r="L154" s="261" t="s">
        <v>820</v>
      </c>
      <c r="M154">
        <v>0</v>
      </c>
      <c r="N154">
        <v>1</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t="s">
        <v>794</v>
      </c>
      <c r="BP154"/>
      <c r="BQ154">
        <v>2000</v>
      </c>
      <c r="BR154">
        <v>2000</v>
      </c>
      <c r="BS154"/>
      <c r="BT154">
        <v>2000</v>
      </c>
      <c r="BU154">
        <v>0</v>
      </c>
      <c r="BV154">
        <v>0</v>
      </c>
      <c r="BW154"/>
      <c r="BX154" t="s">
        <v>795</v>
      </c>
      <c r="BY154" t="s">
        <v>861</v>
      </c>
      <c r="BZ154"/>
      <c r="CA154" t="s">
        <v>794</v>
      </c>
      <c r="CB154" t="s">
        <v>2089</v>
      </c>
      <c r="CC154">
        <v>1</v>
      </c>
      <c r="CD154">
        <v>1</v>
      </c>
      <c r="CE154">
        <v>0</v>
      </c>
      <c r="CF154">
        <v>0</v>
      </c>
      <c r="CG154">
        <v>0</v>
      </c>
      <c r="CH154">
        <v>0</v>
      </c>
      <c r="CI154">
        <v>0</v>
      </c>
      <c r="CJ154">
        <v>0</v>
      </c>
      <c r="CK154">
        <v>0</v>
      </c>
      <c r="CL154">
        <v>0</v>
      </c>
      <c r="CM154">
        <v>0</v>
      </c>
      <c r="CN154">
        <v>0</v>
      </c>
      <c r="CO154">
        <v>0</v>
      </c>
      <c r="CP154">
        <v>0</v>
      </c>
      <c r="CQ154">
        <v>0</v>
      </c>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t="s">
        <v>2090</v>
      </c>
      <c r="AAW154">
        <v>432377103</v>
      </c>
      <c r="AAX154" s="315">
        <v>45073.752488425933</v>
      </c>
      <c r="AAY154"/>
      <c r="AAZ154"/>
      <c r="ABA154" t="s">
        <v>2081</v>
      </c>
      <c r="ABB154"/>
      <c r="ABC154" t="s">
        <v>2263</v>
      </c>
      <c r="ABD154"/>
      <c r="ABE154">
        <v>154</v>
      </c>
    </row>
    <row r="155" spans="1:733" x14ac:dyDescent="0.45">
      <c r="A155" s="261" t="s">
        <v>2582</v>
      </c>
      <c r="B155" s="262">
        <v>45073.334399201391</v>
      </c>
      <c r="C155" s="262">
        <v>45073.337191701386</v>
      </c>
      <c r="D155" s="262">
        <v>45073</v>
      </c>
      <c r="E155" s="261" t="s">
        <v>2573</v>
      </c>
      <c r="F155" s="315">
        <v>45073</v>
      </c>
      <c r="G155" t="s">
        <v>853</v>
      </c>
      <c r="H155" t="s">
        <v>877</v>
      </c>
      <c r="I155" t="s">
        <v>877</v>
      </c>
      <c r="J155" t="s">
        <v>877</v>
      </c>
      <c r="K155" t="s">
        <v>793</v>
      </c>
      <c r="L155" s="261" t="s">
        <v>811</v>
      </c>
      <c r="M155">
        <v>0</v>
      </c>
      <c r="N155">
        <v>0</v>
      </c>
      <c r="O155">
        <v>0</v>
      </c>
      <c r="P155">
        <v>0</v>
      </c>
      <c r="Q155">
        <v>0</v>
      </c>
      <c r="R155">
        <v>1</v>
      </c>
      <c r="S155">
        <v>0</v>
      </c>
      <c r="T155">
        <v>0</v>
      </c>
      <c r="U155">
        <v>0</v>
      </c>
      <c r="V155">
        <v>0</v>
      </c>
      <c r="W155">
        <v>0</v>
      </c>
      <c r="X155">
        <v>0</v>
      </c>
      <c r="Y155">
        <v>0</v>
      </c>
      <c r="Z155">
        <v>0</v>
      </c>
      <c r="AA155">
        <v>0</v>
      </c>
      <c r="AB155">
        <v>0</v>
      </c>
      <c r="AC155">
        <v>0</v>
      </c>
      <c r="AD155">
        <v>0</v>
      </c>
      <c r="AE155">
        <v>0</v>
      </c>
      <c r="AF155">
        <v>0</v>
      </c>
      <c r="AG155">
        <v>0</v>
      </c>
      <c r="AH155">
        <v>0</v>
      </c>
      <c r="AI155">
        <v>0</v>
      </c>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t="s">
        <v>794</v>
      </c>
      <c r="GJ155"/>
      <c r="GK155">
        <v>12000</v>
      </c>
      <c r="GL155">
        <v>12000</v>
      </c>
      <c r="GM155">
        <v>0</v>
      </c>
      <c r="GN155">
        <v>0</v>
      </c>
      <c r="GO155"/>
      <c r="GP155" t="s">
        <v>795</v>
      </c>
      <c r="GQ155" t="s">
        <v>861</v>
      </c>
      <c r="GR155"/>
      <c r="GS155" t="s">
        <v>794</v>
      </c>
      <c r="GT155" t="s">
        <v>2140</v>
      </c>
      <c r="GU155">
        <v>0</v>
      </c>
      <c r="GV155">
        <v>1</v>
      </c>
      <c r="GW155">
        <v>0</v>
      </c>
      <c r="GX155">
        <v>0</v>
      </c>
      <c r="GY155">
        <v>0</v>
      </c>
      <c r="GZ155">
        <v>1</v>
      </c>
      <c r="HA155">
        <v>0</v>
      </c>
      <c r="HB155">
        <v>0</v>
      </c>
      <c r="HC155">
        <v>0</v>
      </c>
      <c r="HD155">
        <v>0</v>
      </c>
      <c r="HE155">
        <v>0</v>
      </c>
      <c r="HF155">
        <v>0</v>
      </c>
      <c r="HG155">
        <v>0</v>
      </c>
      <c r="HH155">
        <v>0</v>
      </c>
      <c r="HI155">
        <v>0</v>
      </c>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t="s">
        <v>2583</v>
      </c>
      <c r="AAW155">
        <v>432377109</v>
      </c>
      <c r="AAX155" s="315">
        <v>45073.752500000002</v>
      </c>
      <c r="AAY155"/>
      <c r="AAZ155"/>
      <c r="ABA155" t="s">
        <v>2081</v>
      </c>
      <c r="ABB155"/>
      <c r="ABC155" t="s">
        <v>2263</v>
      </c>
      <c r="ABD155"/>
      <c r="ABE155">
        <v>155</v>
      </c>
    </row>
    <row r="156" spans="1:733" x14ac:dyDescent="0.45">
      <c r="A156" s="261" t="s">
        <v>2584</v>
      </c>
      <c r="B156" s="262">
        <v>45073.337748703707</v>
      </c>
      <c r="C156" s="262">
        <v>45073.339501203707</v>
      </c>
      <c r="D156" s="262">
        <v>45073</v>
      </c>
      <c r="E156" s="261" t="s">
        <v>2573</v>
      </c>
      <c r="F156" s="315">
        <v>45073</v>
      </c>
      <c r="G156" t="s">
        <v>853</v>
      </c>
      <c r="H156" t="s">
        <v>877</v>
      </c>
      <c r="I156" t="s">
        <v>877</v>
      </c>
      <c r="J156" t="s">
        <v>877</v>
      </c>
      <c r="K156" t="s">
        <v>793</v>
      </c>
      <c r="L156" s="261" t="s">
        <v>811</v>
      </c>
      <c r="M156">
        <v>0</v>
      </c>
      <c r="N156">
        <v>0</v>
      </c>
      <c r="O156">
        <v>0</v>
      </c>
      <c r="P156">
        <v>0</v>
      </c>
      <c r="Q156">
        <v>0</v>
      </c>
      <c r="R156">
        <v>1</v>
      </c>
      <c r="S156">
        <v>0</v>
      </c>
      <c r="T156">
        <v>0</v>
      </c>
      <c r="U156">
        <v>0</v>
      </c>
      <c r="V156">
        <v>0</v>
      </c>
      <c r="W156">
        <v>0</v>
      </c>
      <c r="X156">
        <v>0</v>
      </c>
      <c r="Y156">
        <v>0</v>
      </c>
      <c r="Z156">
        <v>0</v>
      </c>
      <c r="AA156">
        <v>0</v>
      </c>
      <c r="AB156">
        <v>0</v>
      </c>
      <c r="AC156">
        <v>0</v>
      </c>
      <c r="AD156">
        <v>0</v>
      </c>
      <c r="AE156">
        <v>0</v>
      </c>
      <c r="AF156">
        <v>0</v>
      </c>
      <c r="AG156">
        <v>0</v>
      </c>
      <c r="AH156">
        <v>0</v>
      </c>
      <c r="AI156">
        <v>0</v>
      </c>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t="s">
        <v>794</v>
      </c>
      <c r="GJ156"/>
      <c r="GK156">
        <v>11000</v>
      </c>
      <c r="GL156">
        <v>12000</v>
      </c>
      <c r="GM156">
        <v>-8.3333333333333321</v>
      </c>
      <c r="GN156">
        <v>-1000</v>
      </c>
      <c r="GO156"/>
      <c r="GP156" t="s">
        <v>795</v>
      </c>
      <c r="GQ156" t="s">
        <v>861</v>
      </c>
      <c r="GR156"/>
      <c r="GS156" t="s">
        <v>794</v>
      </c>
      <c r="GT156" t="s">
        <v>798</v>
      </c>
      <c r="GU156">
        <v>0</v>
      </c>
      <c r="GV156">
        <v>1</v>
      </c>
      <c r="GW156">
        <v>0</v>
      </c>
      <c r="GX156">
        <v>0</v>
      </c>
      <c r="GY156">
        <v>0</v>
      </c>
      <c r="GZ156">
        <v>0</v>
      </c>
      <c r="HA156">
        <v>0</v>
      </c>
      <c r="HB156">
        <v>0</v>
      </c>
      <c r="HC156">
        <v>0</v>
      </c>
      <c r="HD156">
        <v>0</v>
      </c>
      <c r="HE156">
        <v>0</v>
      </c>
      <c r="HF156">
        <v>0</v>
      </c>
      <c r="HG156">
        <v>0</v>
      </c>
      <c r="HH156">
        <v>0</v>
      </c>
      <c r="HI156">
        <v>0</v>
      </c>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t="s">
        <v>2100</v>
      </c>
      <c r="AAW156">
        <v>432377119</v>
      </c>
      <c r="AAX156" s="315">
        <v>45073.752523148149</v>
      </c>
      <c r="AAY156"/>
      <c r="AAZ156"/>
      <c r="ABA156" t="s">
        <v>2081</v>
      </c>
      <c r="ABB156"/>
      <c r="ABC156" t="s">
        <v>2263</v>
      </c>
      <c r="ABD156"/>
      <c r="ABE156">
        <v>156</v>
      </c>
    </row>
    <row r="157" spans="1:733" x14ac:dyDescent="0.45">
      <c r="A157" s="261" t="s">
        <v>2585</v>
      </c>
      <c r="B157" s="262">
        <v>45073.339843680558</v>
      </c>
      <c r="C157" s="262">
        <v>45073.344285810177</v>
      </c>
      <c r="D157" s="262">
        <v>45073</v>
      </c>
      <c r="E157" s="261" t="s">
        <v>2573</v>
      </c>
      <c r="F157" s="315">
        <v>45073</v>
      </c>
      <c r="G157" t="s">
        <v>853</v>
      </c>
      <c r="H157" t="s">
        <v>877</v>
      </c>
      <c r="I157" t="s">
        <v>877</v>
      </c>
      <c r="J157" t="s">
        <v>877</v>
      </c>
      <c r="K157" t="s">
        <v>793</v>
      </c>
      <c r="L157" s="261" t="s">
        <v>811</v>
      </c>
      <c r="M157">
        <v>0</v>
      </c>
      <c r="N157">
        <v>0</v>
      </c>
      <c r="O157">
        <v>0</v>
      </c>
      <c r="P157">
        <v>0</v>
      </c>
      <c r="Q157">
        <v>0</v>
      </c>
      <c r="R157">
        <v>1</v>
      </c>
      <c r="S157">
        <v>0</v>
      </c>
      <c r="T157">
        <v>0</v>
      </c>
      <c r="U157">
        <v>0</v>
      </c>
      <c r="V157">
        <v>0</v>
      </c>
      <c r="W157">
        <v>0</v>
      </c>
      <c r="X157">
        <v>0</v>
      </c>
      <c r="Y157">
        <v>0</v>
      </c>
      <c r="Z157">
        <v>0</v>
      </c>
      <c r="AA157">
        <v>0</v>
      </c>
      <c r="AB157">
        <v>0</v>
      </c>
      <c r="AC157">
        <v>0</v>
      </c>
      <c r="AD157">
        <v>0</v>
      </c>
      <c r="AE157">
        <v>0</v>
      </c>
      <c r="AF157">
        <v>0</v>
      </c>
      <c r="AG157">
        <v>0</v>
      </c>
      <c r="AH157">
        <v>0</v>
      </c>
      <c r="AI157">
        <v>0</v>
      </c>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t="s">
        <v>794</v>
      </c>
      <c r="GJ157"/>
      <c r="GK157">
        <v>10000</v>
      </c>
      <c r="GL157">
        <v>12000</v>
      </c>
      <c r="GM157">
        <v>-16.666666666666661</v>
      </c>
      <c r="GN157">
        <v>-2000</v>
      </c>
      <c r="GO157" t="s">
        <v>2586</v>
      </c>
      <c r="GP157" t="s">
        <v>795</v>
      </c>
      <c r="GQ157" t="s">
        <v>796</v>
      </c>
      <c r="GR157"/>
      <c r="GS157" t="s">
        <v>794</v>
      </c>
      <c r="GT157" t="s">
        <v>2587</v>
      </c>
      <c r="GU157">
        <v>0</v>
      </c>
      <c r="GV157">
        <v>0</v>
      </c>
      <c r="GW157">
        <v>0</v>
      </c>
      <c r="GX157">
        <v>1</v>
      </c>
      <c r="GY157">
        <v>0</v>
      </c>
      <c r="GZ157">
        <v>1</v>
      </c>
      <c r="HA157">
        <v>0</v>
      </c>
      <c r="HB157">
        <v>0</v>
      </c>
      <c r="HC157">
        <v>0</v>
      </c>
      <c r="HD157">
        <v>0</v>
      </c>
      <c r="HE157">
        <v>0</v>
      </c>
      <c r="HF157">
        <v>0</v>
      </c>
      <c r="HG157">
        <v>0</v>
      </c>
      <c r="HH157">
        <v>0</v>
      </c>
      <c r="HI157">
        <v>0</v>
      </c>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t="s">
        <v>2090</v>
      </c>
      <c r="AAW157">
        <v>432377128</v>
      </c>
      <c r="AAX157" s="315">
        <v>45073.752546296288</v>
      </c>
      <c r="AAY157"/>
      <c r="AAZ157"/>
      <c r="ABA157" t="s">
        <v>2081</v>
      </c>
      <c r="ABB157"/>
      <c r="ABC157" t="s">
        <v>2263</v>
      </c>
      <c r="ABD157"/>
      <c r="ABE157">
        <v>157</v>
      </c>
    </row>
    <row r="158" spans="1:733" x14ac:dyDescent="0.45">
      <c r="A158" s="261" t="s">
        <v>2588</v>
      </c>
      <c r="B158" s="262">
        <v>45073.344834201387</v>
      </c>
      <c r="C158" s="262">
        <v>45073.346745162038</v>
      </c>
      <c r="D158" s="262">
        <v>45073</v>
      </c>
      <c r="E158" s="261" t="s">
        <v>2573</v>
      </c>
      <c r="F158" s="315">
        <v>45073</v>
      </c>
      <c r="G158" t="s">
        <v>853</v>
      </c>
      <c r="H158" t="s">
        <v>877</v>
      </c>
      <c r="I158" t="s">
        <v>877</v>
      </c>
      <c r="J158" t="s">
        <v>877</v>
      </c>
      <c r="K158" t="s">
        <v>793</v>
      </c>
      <c r="L158" s="261" t="s">
        <v>811</v>
      </c>
      <c r="M158">
        <v>0</v>
      </c>
      <c r="N158">
        <v>0</v>
      </c>
      <c r="O158">
        <v>0</v>
      </c>
      <c r="P158">
        <v>0</v>
      </c>
      <c r="Q158">
        <v>0</v>
      </c>
      <c r="R158">
        <v>1</v>
      </c>
      <c r="S158">
        <v>0</v>
      </c>
      <c r="T158">
        <v>0</v>
      </c>
      <c r="U158">
        <v>0</v>
      </c>
      <c r="V158">
        <v>0</v>
      </c>
      <c r="W158">
        <v>0</v>
      </c>
      <c r="X158">
        <v>0</v>
      </c>
      <c r="Y158">
        <v>0</v>
      </c>
      <c r="Z158">
        <v>0</v>
      </c>
      <c r="AA158">
        <v>0</v>
      </c>
      <c r="AB158">
        <v>0</v>
      </c>
      <c r="AC158">
        <v>0</v>
      </c>
      <c r="AD158">
        <v>0</v>
      </c>
      <c r="AE158">
        <v>0</v>
      </c>
      <c r="AF158">
        <v>0</v>
      </c>
      <c r="AG158">
        <v>0</v>
      </c>
      <c r="AH158">
        <v>0</v>
      </c>
      <c r="AI158">
        <v>0</v>
      </c>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t="s">
        <v>794</v>
      </c>
      <c r="GJ158"/>
      <c r="GK158">
        <v>12000</v>
      </c>
      <c r="GL158">
        <v>12000</v>
      </c>
      <c r="GM158">
        <v>0</v>
      </c>
      <c r="GN158">
        <v>0</v>
      </c>
      <c r="GO158"/>
      <c r="GP158" t="s">
        <v>795</v>
      </c>
      <c r="GQ158" t="s">
        <v>796</v>
      </c>
      <c r="GR158"/>
      <c r="GS158" t="s">
        <v>794</v>
      </c>
      <c r="GT158" t="s">
        <v>2089</v>
      </c>
      <c r="GU158">
        <v>1</v>
      </c>
      <c r="GV158">
        <v>1</v>
      </c>
      <c r="GW158">
        <v>0</v>
      </c>
      <c r="GX158">
        <v>0</v>
      </c>
      <c r="GY158">
        <v>0</v>
      </c>
      <c r="GZ158">
        <v>0</v>
      </c>
      <c r="HA158">
        <v>0</v>
      </c>
      <c r="HB158">
        <v>0</v>
      </c>
      <c r="HC158">
        <v>0</v>
      </c>
      <c r="HD158">
        <v>0</v>
      </c>
      <c r="HE158">
        <v>0</v>
      </c>
      <c r="HF158">
        <v>0</v>
      </c>
      <c r="HG158">
        <v>0</v>
      </c>
      <c r="HH158">
        <v>0</v>
      </c>
      <c r="HI158">
        <v>0</v>
      </c>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t="s">
        <v>2090</v>
      </c>
      <c r="AAW158">
        <v>432377138</v>
      </c>
      <c r="AAX158" s="315">
        <v>45073.752569444448</v>
      </c>
      <c r="AAY158"/>
      <c r="AAZ158"/>
      <c r="ABA158" t="s">
        <v>2081</v>
      </c>
      <c r="ABB158"/>
      <c r="ABC158" t="s">
        <v>2263</v>
      </c>
      <c r="ABD158"/>
      <c r="ABE158">
        <v>158</v>
      </c>
    </row>
    <row r="159" spans="1:733" x14ac:dyDescent="0.45">
      <c r="A159" s="261" t="s">
        <v>2589</v>
      </c>
      <c r="B159" s="262">
        <v>45073.347421458333</v>
      </c>
      <c r="C159" s="262">
        <v>45073.350092499997</v>
      </c>
      <c r="D159" s="262">
        <v>45073</v>
      </c>
      <c r="E159" s="261" t="s">
        <v>2573</v>
      </c>
      <c r="F159" s="315">
        <v>45073</v>
      </c>
      <c r="G159" t="s">
        <v>853</v>
      </c>
      <c r="H159" t="s">
        <v>877</v>
      </c>
      <c r="I159" t="s">
        <v>877</v>
      </c>
      <c r="J159" t="s">
        <v>877</v>
      </c>
      <c r="K159" t="s">
        <v>793</v>
      </c>
      <c r="L159" s="261" t="s">
        <v>809</v>
      </c>
      <c r="M159">
        <v>0</v>
      </c>
      <c r="N159">
        <v>0</v>
      </c>
      <c r="O159">
        <v>1</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t="s">
        <v>794</v>
      </c>
      <c r="CU159"/>
      <c r="CV159">
        <v>6000</v>
      </c>
      <c r="CW159">
        <v>6000</v>
      </c>
      <c r="CX159"/>
      <c r="CY159">
        <v>10000</v>
      </c>
      <c r="CZ159">
        <v>-40</v>
      </c>
      <c r="DA159">
        <v>-4000</v>
      </c>
      <c r="DB159" t="s">
        <v>2590</v>
      </c>
      <c r="DC159" t="s">
        <v>801</v>
      </c>
      <c r="DD159"/>
      <c r="DE159" t="s">
        <v>830</v>
      </c>
      <c r="DF159" t="s">
        <v>794</v>
      </c>
      <c r="DG159" t="s">
        <v>2095</v>
      </c>
      <c r="DH159">
        <v>1</v>
      </c>
      <c r="DI159">
        <v>1</v>
      </c>
      <c r="DJ159">
        <v>0</v>
      </c>
      <c r="DK159">
        <v>0</v>
      </c>
      <c r="DL159">
        <v>0</v>
      </c>
      <c r="DM159">
        <v>0</v>
      </c>
      <c r="DN159">
        <v>0</v>
      </c>
      <c r="DO159">
        <v>0</v>
      </c>
      <c r="DP159">
        <v>0</v>
      </c>
      <c r="DQ159">
        <v>0</v>
      </c>
      <c r="DR159">
        <v>0</v>
      </c>
      <c r="DS159">
        <v>0</v>
      </c>
      <c r="DT159">
        <v>0</v>
      </c>
      <c r="DU159">
        <v>0</v>
      </c>
      <c r="DV159">
        <v>0</v>
      </c>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t="s">
        <v>2100</v>
      </c>
      <c r="AAW159">
        <v>432377161</v>
      </c>
      <c r="AAX159" s="315">
        <v>45073.752627314811</v>
      </c>
      <c r="AAY159"/>
      <c r="AAZ159"/>
      <c r="ABA159" t="s">
        <v>2081</v>
      </c>
      <c r="ABB159"/>
      <c r="ABC159" t="s">
        <v>2263</v>
      </c>
      <c r="ABD159"/>
      <c r="ABE159">
        <v>159</v>
      </c>
    </row>
    <row r="160" spans="1:733" x14ac:dyDescent="0.45">
      <c r="A160" s="261" t="s">
        <v>2591</v>
      </c>
      <c r="B160" s="262">
        <v>45073.350580462968</v>
      </c>
      <c r="C160" s="262">
        <v>45073.353383877307</v>
      </c>
      <c r="D160" s="262">
        <v>45073</v>
      </c>
      <c r="E160" s="261" t="s">
        <v>2573</v>
      </c>
      <c r="F160" s="315">
        <v>45073</v>
      </c>
      <c r="G160" t="s">
        <v>853</v>
      </c>
      <c r="H160" t="s">
        <v>877</v>
      </c>
      <c r="I160" t="s">
        <v>877</v>
      </c>
      <c r="J160" t="s">
        <v>877</v>
      </c>
      <c r="K160" t="s">
        <v>793</v>
      </c>
      <c r="L160" s="261" t="s">
        <v>809</v>
      </c>
      <c r="M160">
        <v>0</v>
      </c>
      <c r="N160">
        <v>0</v>
      </c>
      <c r="O160">
        <v>1</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t="s">
        <v>2592</v>
      </c>
      <c r="DC160" t="s">
        <v>801</v>
      </c>
      <c r="DD160"/>
      <c r="DE160" t="s">
        <v>849</v>
      </c>
      <c r="DF160" t="s">
        <v>794</v>
      </c>
      <c r="DG160" t="s">
        <v>2593</v>
      </c>
      <c r="DH160">
        <v>0</v>
      </c>
      <c r="DI160">
        <v>1</v>
      </c>
      <c r="DJ160">
        <v>1</v>
      </c>
      <c r="DK160">
        <v>0</v>
      </c>
      <c r="DL160">
        <v>0</v>
      </c>
      <c r="DM160">
        <v>1</v>
      </c>
      <c r="DN160">
        <v>0</v>
      </c>
      <c r="DO160">
        <v>0</v>
      </c>
      <c r="DP160">
        <v>0</v>
      </c>
      <c r="DQ160">
        <v>0</v>
      </c>
      <c r="DR160">
        <v>0</v>
      </c>
      <c r="DS160">
        <v>0</v>
      </c>
      <c r="DT160">
        <v>0</v>
      </c>
      <c r="DU160">
        <v>0</v>
      </c>
      <c r="DV160">
        <v>0</v>
      </c>
      <c r="DW160" t="s">
        <v>2594</v>
      </c>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t="s">
        <v>2100</v>
      </c>
      <c r="AAW160">
        <v>432377176</v>
      </c>
      <c r="AAX160" s="315">
        <v>45073.752650462957</v>
      </c>
      <c r="AAY160"/>
      <c r="AAZ160"/>
      <c r="ABA160" t="s">
        <v>2081</v>
      </c>
      <c r="ABB160"/>
      <c r="ABC160" t="s">
        <v>2263</v>
      </c>
      <c r="ABD160"/>
      <c r="ABE160">
        <v>160</v>
      </c>
    </row>
    <row r="161" spans="1:733" x14ac:dyDescent="0.45">
      <c r="A161" s="261" t="s">
        <v>2595</v>
      </c>
      <c r="B161" s="262">
        <v>45073.354036053242</v>
      </c>
      <c r="C161" s="262">
        <v>45073.355489212961</v>
      </c>
      <c r="D161" s="262">
        <v>45073</v>
      </c>
      <c r="E161" s="261" t="s">
        <v>2573</v>
      </c>
      <c r="F161" s="315">
        <v>45073</v>
      </c>
      <c r="G161" t="s">
        <v>853</v>
      </c>
      <c r="H161" t="s">
        <v>877</v>
      </c>
      <c r="I161" t="s">
        <v>877</v>
      </c>
      <c r="J161" t="s">
        <v>877</v>
      </c>
      <c r="K161" t="s">
        <v>793</v>
      </c>
      <c r="L161" s="261" t="s">
        <v>809</v>
      </c>
      <c r="M161">
        <v>0</v>
      </c>
      <c r="N161">
        <v>0</v>
      </c>
      <c r="O161">
        <v>1</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v>0</v>
      </c>
      <c r="DB161"/>
      <c r="DC161" t="s">
        <v>801</v>
      </c>
      <c r="DD161"/>
      <c r="DE161" t="s">
        <v>849</v>
      </c>
      <c r="DF161" t="s">
        <v>794</v>
      </c>
      <c r="DG161" t="s">
        <v>2118</v>
      </c>
      <c r="DH161">
        <v>1</v>
      </c>
      <c r="DI161">
        <v>1</v>
      </c>
      <c r="DJ161">
        <v>0</v>
      </c>
      <c r="DK161">
        <v>0</v>
      </c>
      <c r="DL161">
        <v>0</v>
      </c>
      <c r="DM161">
        <v>0</v>
      </c>
      <c r="DN161">
        <v>0</v>
      </c>
      <c r="DO161">
        <v>0</v>
      </c>
      <c r="DP161">
        <v>0</v>
      </c>
      <c r="DQ161">
        <v>0</v>
      </c>
      <c r="DR161">
        <v>0</v>
      </c>
      <c r="DS161">
        <v>0</v>
      </c>
      <c r="DT161">
        <v>1</v>
      </c>
      <c r="DU161">
        <v>0</v>
      </c>
      <c r="DV161">
        <v>0</v>
      </c>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t="s">
        <v>2090</v>
      </c>
      <c r="AAW161">
        <v>432377190</v>
      </c>
      <c r="AAX161" s="315">
        <v>45073.75267361111</v>
      </c>
      <c r="AAY161"/>
      <c r="AAZ161"/>
      <c r="ABA161" t="s">
        <v>2081</v>
      </c>
      <c r="ABB161"/>
      <c r="ABC161" t="s">
        <v>2263</v>
      </c>
      <c r="ABD161"/>
      <c r="ABE161">
        <v>161</v>
      </c>
    </row>
    <row r="162" spans="1:733" x14ac:dyDescent="0.45">
      <c r="A162" s="261" t="s">
        <v>2596</v>
      </c>
      <c r="B162" s="262">
        <v>45073.361877986114</v>
      </c>
      <c r="C162" s="262">
        <v>45073.363873240742</v>
      </c>
      <c r="D162" s="262">
        <v>45073</v>
      </c>
      <c r="E162" s="261" t="s">
        <v>2573</v>
      </c>
      <c r="F162" s="315">
        <v>45073</v>
      </c>
      <c r="G162" t="s">
        <v>853</v>
      </c>
      <c r="H162" t="s">
        <v>877</v>
      </c>
      <c r="I162" t="s">
        <v>877</v>
      </c>
      <c r="J162" t="s">
        <v>877</v>
      </c>
      <c r="K162" t="s">
        <v>793</v>
      </c>
      <c r="L162" s="261" t="s">
        <v>807</v>
      </c>
      <c r="M162">
        <v>0</v>
      </c>
      <c r="N162">
        <v>0</v>
      </c>
      <c r="O162">
        <v>0</v>
      </c>
      <c r="P162">
        <v>1</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t="s">
        <v>794</v>
      </c>
      <c r="DZ162"/>
      <c r="EA162">
        <v>6000</v>
      </c>
      <c r="EB162">
        <v>6000</v>
      </c>
      <c r="EC162"/>
      <c r="ED162">
        <v>4500</v>
      </c>
      <c r="EE162">
        <v>33.333333333333329</v>
      </c>
      <c r="EF162">
        <v>1500</v>
      </c>
      <c r="EG162" t="s">
        <v>2597</v>
      </c>
      <c r="EH162" t="s">
        <v>801</v>
      </c>
      <c r="EI162"/>
      <c r="EJ162" t="s">
        <v>849</v>
      </c>
      <c r="EK162" t="s">
        <v>794</v>
      </c>
      <c r="EL162" t="s">
        <v>2083</v>
      </c>
      <c r="EM162">
        <v>0</v>
      </c>
      <c r="EN162">
        <v>1</v>
      </c>
      <c r="EO162">
        <v>0</v>
      </c>
      <c r="EP162">
        <v>0</v>
      </c>
      <c r="EQ162">
        <v>0</v>
      </c>
      <c r="ER162">
        <v>0</v>
      </c>
      <c r="ES162">
        <v>0</v>
      </c>
      <c r="ET162">
        <v>0</v>
      </c>
      <c r="EU162">
        <v>0</v>
      </c>
      <c r="EV162">
        <v>0</v>
      </c>
      <c r="EW162">
        <v>0</v>
      </c>
      <c r="EX162">
        <v>0</v>
      </c>
      <c r="EY162">
        <v>1</v>
      </c>
      <c r="EZ162">
        <v>0</v>
      </c>
      <c r="FA162">
        <v>0</v>
      </c>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t="s">
        <v>2090</v>
      </c>
      <c r="AAW162">
        <v>432377491</v>
      </c>
      <c r="AAX162" s="315">
        <v>45073.753414351857</v>
      </c>
      <c r="AAY162"/>
      <c r="AAZ162"/>
      <c r="ABA162" t="s">
        <v>2081</v>
      </c>
      <c r="ABB162"/>
      <c r="ABC162" t="s">
        <v>2263</v>
      </c>
      <c r="ABD162"/>
      <c r="ABE162">
        <v>162</v>
      </c>
    </row>
    <row r="163" spans="1:733" x14ac:dyDescent="0.45">
      <c r="A163" s="261" t="s">
        <v>2598</v>
      </c>
      <c r="B163" s="262">
        <v>45073.364216516202</v>
      </c>
      <c r="C163" s="262">
        <v>45073.365926608793</v>
      </c>
      <c r="D163" s="262">
        <v>45073</v>
      </c>
      <c r="E163" s="261" t="s">
        <v>2573</v>
      </c>
      <c r="F163" s="315">
        <v>45073</v>
      </c>
      <c r="G163" t="s">
        <v>853</v>
      </c>
      <c r="H163" t="s">
        <v>877</v>
      </c>
      <c r="I163" t="s">
        <v>877</v>
      </c>
      <c r="J163" t="s">
        <v>877</v>
      </c>
      <c r="K163" t="s">
        <v>793</v>
      </c>
      <c r="L163" s="261" t="s">
        <v>807</v>
      </c>
      <c r="M163">
        <v>0</v>
      </c>
      <c r="N163">
        <v>0</v>
      </c>
      <c r="O163">
        <v>0</v>
      </c>
      <c r="P163">
        <v>1</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t="s">
        <v>794</v>
      </c>
      <c r="DZ163"/>
      <c r="EA163">
        <v>4000</v>
      </c>
      <c r="EB163">
        <v>4000</v>
      </c>
      <c r="EC163"/>
      <c r="ED163">
        <v>4500</v>
      </c>
      <c r="EE163">
        <v>-11.111111111111111</v>
      </c>
      <c r="EF163">
        <v>-500</v>
      </c>
      <c r="EG163" t="s">
        <v>2599</v>
      </c>
      <c r="EH163" t="s">
        <v>801</v>
      </c>
      <c r="EI163"/>
      <c r="EJ163" t="s">
        <v>830</v>
      </c>
      <c r="EK163" t="s">
        <v>794</v>
      </c>
      <c r="EL163" t="s">
        <v>2118</v>
      </c>
      <c r="EM163">
        <v>1</v>
      </c>
      <c r="EN163">
        <v>1</v>
      </c>
      <c r="EO163">
        <v>0</v>
      </c>
      <c r="EP163">
        <v>0</v>
      </c>
      <c r="EQ163">
        <v>0</v>
      </c>
      <c r="ER163">
        <v>0</v>
      </c>
      <c r="ES163">
        <v>0</v>
      </c>
      <c r="ET163">
        <v>0</v>
      </c>
      <c r="EU163">
        <v>0</v>
      </c>
      <c r="EV163">
        <v>0</v>
      </c>
      <c r="EW163">
        <v>0</v>
      </c>
      <c r="EX163">
        <v>0</v>
      </c>
      <c r="EY163">
        <v>1</v>
      </c>
      <c r="EZ163">
        <v>0</v>
      </c>
      <c r="FA163">
        <v>0</v>
      </c>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t="s">
        <v>2100</v>
      </c>
      <c r="AAW163">
        <v>432377501</v>
      </c>
      <c r="AAX163" s="315">
        <v>45073.753437500003</v>
      </c>
      <c r="AAY163"/>
      <c r="AAZ163"/>
      <c r="ABA163" t="s">
        <v>2081</v>
      </c>
      <c r="ABB163"/>
      <c r="ABC163" t="s">
        <v>2263</v>
      </c>
      <c r="ABD163"/>
      <c r="ABE163">
        <v>163</v>
      </c>
    </row>
    <row r="164" spans="1:733" x14ac:dyDescent="0.45">
      <c r="A164" s="261" t="s">
        <v>2600</v>
      </c>
      <c r="B164" s="262">
        <v>45073.400217534727</v>
      </c>
      <c r="C164" s="262">
        <v>45073.404705173612</v>
      </c>
      <c r="D164" s="262">
        <v>45073</v>
      </c>
      <c r="E164" s="261" t="s">
        <v>2573</v>
      </c>
      <c r="F164" s="315">
        <v>45073</v>
      </c>
      <c r="G164" t="s">
        <v>853</v>
      </c>
      <c r="H164" t="s">
        <v>877</v>
      </c>
      <c r="I164" t="s">
        <v>877</v>
      </c>
      <c r="J164" t="s">
        <v>877</v>
      </c>
      <c r="K164" t="s">
        <v>793</v>
      </c>
      <c r="L164" s="261" t="s">
        <v>835</v>
      </c>
      <c r="M164">
        <v>0</v>
      </c>
      <c r="N164">
        <v>0</v>
      </c>
      <c r="O164">
        <v>0</v>
      </c>
      <c r="P164">
        <v>0</v>
      </c>
      <c r="Q164">
        <v>0</v>
      </c>
      <c r="R164">
        <v>0</v>
      </c>
      <c r="S164">
        <v>0</v>
      </c>
      <c r="T164">
        <v>0</v>
      </c>
      <c r="U164">
        <v>1</v>
      </c>
      <c r="V164">
        <v>0</v>
      </c>
      <c r="W164">
        <v>0</v>
      </c>
      <c r="X164">
        <v>0</v>
      </c>
      <c r="Y164">
        <v>0</v>
      </c>
      <c r="Z164">
        <v>0</v>
      </c>
      <c r="AA164">
        <v>0</v>
      </c>
      <c r="AB164">
        <v>0</v>
      </c>
      <c r="AC164">
        <v>0</v>
      </c>
      <c r="AD164">
        <v>0</v>
      </c>
      <c r="AE164">
        <v>0</v>
      </c>
      <c r="AF164">
        <v>0</v>
      </c>
      <c r="AG164">
        <v>0</v>
      </c>
      <c r="AH164">
        <v>0</v>
      </c>
      <c r="AI164">
        <v>0</v>
      </c>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t="s">
        <v>2601</v>
      </c>
      <c r="KE164" t="s">
        <v>795</v>
      </c>
      <c r="KF164" t="s">
        <v>861</v>
      </c>
      <c r="KG164"/>
      <c r="KH164" t="s">
        <v>794</v>
      </c>
      <c r="KI164" t="s">
        <v>836</v>
      </c>
      <c r="KJ164">
        <v>0</v>
      </c>
      <c r="KK164">
        <v>0</v>
      </c>
      <c r="KL164">
        <v>0</v>
      </c>
      <c r="KM164">
        <v>0</v>
      </c>
      <c r="KN164">
        <v>0</v>
      </c>
      <c r="KO164">
        <v>0</v>
      </c>
      <c r="KP164">
        <v>0</v>
      </c>
      <c r="KQ164">
        <v>0</v>
      </c>
      <c r="KR164">
        <v>0</v>
      </c>
      <c r="KS164">
        <v>1</v>
      </c>
      <c r="KT164">
        <v>0</v>
      </c>
      <c r="KU164">
        <v>0</v>
      </c>
      <c r="KV164">
        <v>0</v>
      </c>
      <c r="KW164">
        <v>0</v>
      </c>
      <c r="KX164">
        <v>0</v>
      </c>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t="s">
        <v>2090</v>
      </c>
      <c r="AAW164">
        <v>432377517</v>
      </c>
      <c r="AAX164" s="315">
        <v>45073.753472222219</v>
      </c>
      <c r="AAY164"/>
      <c r="AAZ164"/>
      <c r="ABA164" t="s">
        <v>2081</v>
      </c>
      <c r="ABB164"/>
      <c r="ABC164" t="s">
        <v>2263</v>
      </c>
      <c r="ABD164"/>
      <c r="ABE164">
        <v>164</v>
      </c>
    </row>
    <row r="165" spans="1:733" x14ac:dyDescent="0.45">
      <c r="A165" s="261" t="s">
        <v>2602</v>
      </c>
      <c r="B165" s="262">
        <v>45073.40494930555</v>
      </c>
      <c r="C165" s="262">
        <v>45073.406978055558</v>
      </c>
      <c r="D165" s="262">
        <v>45073</v>
      </c>
      <c r="E165" s="261" t="s">
        <v>2573</v>
      </c>
      <c r="F165" s="315">
        <v>45073</v>
      </c>
      <c r="G165" t="s">
        <v>853</v>
      </c>
      <c r="H165" t="s">
        <v>877</v>
      </c>
      <c r="I165" t="s">
        <v>877</v>
      </c>
      <c r="J165" t="s">
        <v>877</v>
      </c>
      <c r="K165" t="s">
        <v>793</v>
      </c>
      <c r="L165" s="261" t="s">
        <v>835</v>
      </c>
      <c r="M165">
        <v>0</v>
      </c>
      <c r="N165">
        <v>0</v>
      </c>
      <c r="O165">
        <v>0</v>
      </c>
      <c r="P165">
        <v>0</v>
      </c>
      <c r="Q165">
        <v>0</v>
      </c>
      <c r="R165">
        <v>0</v>
      </c>
      <c r="S165">
        <v>0</v>
      </c>
      <c r="T165">
        <v>0</v>
      </c>
      <c r="U165">
        <v>1</v>
      </c>
      <c r="V165">
        <v>0</v>
      </c>
      <c r="W165">
        <v>0</v>
      </c>
      <c r="X165">
        <v>0</v>
      </c>
      <c r="Y165">
        <v>0</v>
      </c>
      <c r="Z165">
        <v>0</v>
      </c>
      <c r="AA165">
        <v>0</v>
      </c>
      <c r="AB165">
        <v>0</v>
      </c>
      <c r="AC165">
        <v>0</v>
      </c>
      <c r="AD165">
        <v>0</v>
      </c>
      <c r="AE165">
        <v>0</v>
      </c>
      <c r="AF165">
        <v>0</v>
      </c>
      <c r="AG165">
        <v>0</v>
      </c>
      <c r="AH165">
        <v>0</v>
      </c>
      <c r="AI165">
        <v>0</v>
      </c>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t="s">
        <v>2592</v>
      </c>
      <c r="KE165" t="s">
        <v>795</v>
      </c>
      <c r="KF165" t="s">
        <v>861</v>
      </c>
      <c r="KG165"/>
      <c r="KH165" t="s">
        <v>794</v>
      </c>
      <c r="KI165" t="s">
        <v>2603</v>
      </c>
      <c r="KJ165">
        <v>1</v>
      </c>
      <c r="KK165">
        <v>1</v>
      </c>
      <c r="KL165">
        <v>0</v>
      </c>
      <c r="KM165">
        <v>0</v>
      </c>
      <c r="KN165">
        <v>0</v>
      </c>
      <c r="KO165">
        <v>0</v>
      </c>
      <c r="KP165">
        <v>0</v>
      </c>
      <c r="KQ165">
        <v>0</v>
      </c>
      <c r="KR165">
        <v>0</v>
      </c>
      <c r="KS165">
        <v>0</v>
      </c>
      <c r="KT165">
        <v>0</v>
      </c>
      <c r="KU165">
        <v>0</v>
      </c>
      <c r="KV165">
        <v>1</v>
      </c>
      <c r="KW165">
        <v>0</v>
      </c>
      <c r="KX165">
        <v>0</v>
      </c>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t="s">
        <v>2090</v>
      </c>
      <c r="AAW165">
        <v>432377534</v>
      </c>
      <c r="AAX165" s="315">
        <v>45073.753495370373</v>
      </c>
      <c r="AAY165"/>
      <c r="AAZ165"/>
      <c r="ABA165" t="s">
        <v>2081</v>
      </c>
      <c r="ABB165"/>
      <c r="ABC165" t="s">
        <v>2263</v>
      </c>
      <c r="ABD165"/>
      <c r="ABE165">
        <v>165</v>
      </c>
    </row>
    <row r="166" spans="1:733" x14ac:dyDescent="0.45">
      <c r="A166" s="261" t="s">
        <v>2604</v>
      </c>
      <c r="B166" s="262">
        <v>45073.407461608796</v>
      </c>
      <c r="C166" s="262">
        <v>45073.409542881942</v>
      </c>
      <c r="D166" s="262">
        <v>45073</v>
      </c>
      <c r="E166" s="261" t="s">
        <v>2573</v>
      </c>
      <c r="F166" s="315">
        <v>45073</v>
      </c>
      <c r="G166" t="s">
        <v>853</v>
      </c>
      <c r="H166" t="s">
        <v>877</v>
      </c>
      <c r="I166" t="s">
        <v>877</v>
      </c>
      <c r="J166" t="s">
        <v>877</v>
      </c>
      <c r="K166" t="s">
        <v>793</v>
      </c>
      <c r="L166" s="261" t="s">
        <v>835</v>
      </c>
      <c r="M166">
        <v>0</v>
      </c>
      <c r="N166">
        <v>0</v>
      </c>
      <c r="O166">
        <v>0</v>
      </c>
      <c r="P166">
        <v>0</v>
      </c>
      <c r="Q166">
        <v>0</v>
      </c>
      <c r="R166">
        <v>0</v>
      </c>
      <c r="S166">
        <v>0</v>
      </c>
      <c r="T166">
        <v>0</v>
      </c>
      <c r="U166">
        <v>1</v>
      </c>
      <c r="V166">
        <v>0</v>
      </c>
      <c r="W166">
        <v>0</v>
      </c>
      <c r="X166">
        <v>0</v>
      </c>
      <c r="Y166">
        <v>0</v>
      </c>
      <c r="Z166">
        <v>0</v>
      </c>
      <c r="AA166">
        <v>0</v>
      </c>
      <c r="AB166">
        <v>0</v>
      </c>
      <c r="AC166">
        <v>0</v>
      </c>
      <c r="AD166">
        <v>0</v>
      </c>
      <c r="AE166">
        <v>0</v>
      </c>
      <c r="AF166">
        <v>0</v>
      </c>
      <c r="AG166">
        <v>0</v>
      </c>
      <c r="AH166">
        <v>0</v>
      </c>
      <c r="AI166">
        <v>0</v>
      </c>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t="s">
        <v>2605</v>
      </c>
      <c r="KE166" t="s">
        <v>795</v>
      </c>
      <c r="KF166" t="s">
        <v>861</v>
      </c>
      <c r="KG166"/>
      <c r="KH166" t="s">
        <v>794</v>
      </c>
      <c r="KI166" t="s">
        <v>2606</v>
      </c>
      <c r="KJ166">
        <v>0</v>
      </c>
      <c r="KK166">
        <v>1</v>
      </c>
      <c r="KL166">
        <v>0</v>
      </c>
      <c r="KM166">
        <v>0</v>
      </c>
      <c r="KN166">
        <v>0</v>
      </c>
      <c r="KO166">
        <v>1</v>
      </c>
      <c r="KP166">
        <v>0</v>
      </c>
      <c r="KQ166">
        <v>0</v>
      </c>
      <c r="KR166">
        <v>0</v>
      </c>
      <c r="KS166">
        <v>0</v>
      </c>
      <c r="KT166">
        <v>0</v>
      </c>
      <c r="KU166">
        <v>0</v>
      </c>
      <c r="KV166">
        <v>1</v>
      </c>
      <c r="KW166">
        <v>0</v>
      </c>
      <c r="KX166">
        <v>0</v>
      </c>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t="s">
        <v>2090</v>
      </c>
      <c r="AAW166">
        <v>432377550</v>
      </c>
      <c r="AAX166" s="315">
        <v>45073.753518518519</v>
      </c>
      <c r="AAY166"/>
      <c r="AAZ166"/>
      <c r="ABA166" t="s">
        <v>2081</v>
      </c>
      <c r="ABB166"/>
      <c r="ABC166" t="s">
        <v>2263</v>
      </c>
      <c r="ABD166"/>
      <c r="ABE166">
        <v>166</v>
      </c>
    </row>
    <row r="167" spans="1:733" x14ac:dyDescent="0.45">
      <c r="A167" s="261" t="s">
        <v>2607</v>
      </c>
      <c r="B167" s="262">
        <v>45073.415277141197</v>
      </c>
      <c r="C167" s="262">
        <v>45073.417625636583</v>
      </c>
      <c r="D167" s="262">
        <v>45073</v>
      </c>
      <c r="E167" s="261" t="s">
        <v>2573</v>
      </c>
      <c r="F167" s="315">
        <v>45073</v>
      </c>
      <c r="G167" t="s">
        <v>853</v>
      </c>
      <c r="H167" t="s">
        <v>877</v>
      </c>
      <c r="I167" t="s">
        <v>877</v>
      </c>
      <c r="J167" t="s">
        <v>877</v>
      </c>
      <c r="K167" t="s">
        <v>793</v>
      </c>
      <c r="L167" s="261" t="s">
        <v>804</v>
      </c>
      <c r="M167">
        <v>0</v>
      </c>
      <c r="N167">
        <v>0</v>
      </c>
      <c r="O167">
        <v>0</v>
      </c>
      <c r="P167">
        <v>0</v>
      </c>
      <c r="Q167">
        <v>0</v>
      </c>
      <c r="R167">
        <v>0</v>
      </c>
      <c r="S167">
        <v>0</v>
      </c>
      <c r="T167">
        <v>0</v>
      </c>
      <c r="U167">
        <v>0</v>
      </c>
      <c r="V167">
        <v>1</v>
      </c>
      <c r="W167">
        <v>0</v>
      </c>
      <c r="X167">
        <v>0</v>
      </c>
      <c r="Y167">
        <v>0</v>
      </c>
      <c r="Z167">
        <v>0</v>
      </c>
      <c r="AA167">
        <v>0</v>
      </c>
      <c r="AB167">
        <v>0</v>
      </c>
      <c r="AC167">
        <v>0</v>
      </c>
      <c r="AD167">
        <v>0</v>
      </c>
      <c r="AE167">
        <v>0</v>
      </c>
      <c r="AF167">
        <v>0</v>
      </c>
      <c r="AG167">
        <v>0</v>
      </c>
      <c r="AH167">
        <v>0</v>
      </c>
      <c r="AI167">
        <v>0</v>
      </c>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t="s">
        <v>2608</v>
      </c>
      <c r="LJ167" t="s">
        <v>795</v>
      </c>
      <c r="LK167" t="s">
        <v>861</v>
      </c>
      <c r="LL167"/>
      <c r="LM167" t="s">
        <v>794</v>
      </c>
      <c r="LN167" t="s">
        <v>2084</v>
      </c>
      <c r="LO167">
        <v>0</v>
      </c>
      <c r="LP167">
        <v>1</v>
      </c>
      <c r="LQ167">
        <v>0</v>
      </c>
      <c r="LR167">
        <v>0</v>
      </c>
      <c r="LS167">
        <v>0</v>
      </c>
      <c r="LT167">
        <v>0</v>
      </c>
      <c r="LU167">
        <v>0</v>
      </c>
      <c r="LV167">
        <v>0</v>
      </c>
      <c r="LW167">
        <v>0</v>
      </c>
      <c r="LX167">
        <v>0</v>
      </c>
      <c r="LY167">
        <v>0</v>
      </c>
      <c r="LZ167">
        <v>0</v>
      </c>
      <c r="MA167">
        <v>1</v>
      </c>
      <c r="MB167">
        <v>0</v>
      </c>
      <c r="MC167">
        <v>0</v>
      </c>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t="s">
        <v>2090</v>
      </c>
      <c r="AAW167">
        <v>432377561</v>
      </c>
      <c r="AAX167" s="315">
        <v>45073.753541666672</v>
      </c>
      <c r="AAY167"/>
      <c r="AAZ167"/>
      <c r="ABA167" t="s">
        <v>2081</v>
      </c>
      <c r="ABB167"/>
      <c r="ABC167" t="s">
        <v>2263</v>
      </c>
      <c r="ABD167"/>
      <c r="ABE167">
        <v>167</v>
      </c>
    </row>
    <row r="168" spans="1:733" x14ac:dyDescent="0.45">
      <c r="A168" s="261" t="s">
        <v>2609</v>
      </c>
      <c r="B168" s="262">
        <v>45073.417888888893</v>
      </c>
      <c r="C168" s="262">
        <v>45073.420329756947</v>
      </c>
      <c r="D168" s="262">
        <v>45073</v>
      </c>
      <c r="E168" s="261" t="s">
        <v>2573</v>
      </c>
      <c r="F168" s="315">
        <v>45073</v>
      </c>
      <c r="G168" t="s">
        <v>853</v>
      </c>
      <c r="H168" t="s">
        <v>877</v>
      </c>
      <c r="I168" t="s">
        <v>877</v>
      </c>
      <c r="J168" t="s">
        <v>877</v>
      </c>
      <c r="K168" t="s">
        <v>793</v>
      </c>
      <c r="L168" s="261" t="s">
        <v>804</v>
      </c>
      <c r="M168">
        <v>0</v>
      </c>
      <c r="N168">
        <v>0</v>
      </c>
      <c r="O168">
        <v>0</v>
      </c>
      <c r="P168">
        <v>0</v>
      </c>
      <c r="Q168">
        <v>0</v>
      </c>
      <c r="R168">
        <v>0</v>
      </c>
      <c r="S168">
        <v>0</v>
      </c>
      <c r="T168">
        <v>0</v>
      </c>
      <c r="U168">
        <v>0</v>
      </c>
      <c r="V168">
        <v>1</v>
      </c>
      <c r="W168">
        <v>0</v>
      </c>
      <c r="X168">
        <v>0</v>
      </c>
      <c r="Y168">
        <v>0</v>
      </c>
      <c r="Z168">
        <v>0</v>
      </c>
      <c r="AA168">
        <v>0</v>
      </c>
      <c r="AB168">
        <v>0</v>
      </c>
      <c r="AC168">
        <v>0</v>
      </c>
      <c r="AD168">
        <v>0</v>
      </c>
      <c r="AE168">
        <v>0</v>
      </c>
      <c r="AF168">
        <v>0</v>
      </c>
      <c r="AG168">
        <v>0</v>
      </c>
      <c r="AH168">
        <v>0</v>
      </c>
      <c r="AI168">
        <v>0</v>
      </c>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t="s">
        <v>2610</v>
      </c>
      <c r="LJ168" t="s">
        <v>795</v>
      </c>
      <c r="LK168" t="s">
        <v>861</v>
      </c>
      <c r="LL168"/>
      <c r="LM168" t="s">
        <v>794</v>
      </c>
      <c r="LN168" t="s">
        <v>2112</v>
      </c>
      <c r="LO168">
        <v>1</v>
      </c>
      <c r="LP168">
        <v>0</v>
      </c>
      <c r="LQ168">
        <v>0</v>
      </c>
      <c r="LR168">
        <v>0</v>
      </c>
      <c r="LS168">
        <v>0</v>
      </c>
      <c r="LT168">
        <v>0</v>
      </c>
      <c r="LU168">
        <v>0</v>
      </c>
      <c r="LV168">
        <v>0</v>
      </c>
      <c r="LW168">
        <v>0</v>
      </c>
      <c r="LX168">
        <v>0</v>
      </c>
      <c r="LY168">
        <v>0</v>
      </c>
      <c r="LZ168">
        <v>0</v>
      </c>
      <c r="MA168">
        <v>1</v>
      </c>
      <c r="MB168">
        <v>0</v>
      </c>
      <c r="MC168">
        <v>0</v>
      </c>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t="s">
        <v>2100</v>
      </c>
      <c r="AAW168">
        <v>432377571</v>
      </c>
      <c r="AAX168" s="315">
        <v>45073.753553240742</v>
      </c>
      <c r="AAY168"/>
      <c r="AAZ168"/>
      <c r="ABA168" t="s">
        <v>2081</v>
      </c>
      <c r="ABB168"/>
      <c r="ABC168" t="s">
        <v>2263</v>
      </c>
      <c r="ABD168"/>
      <c r="ABE168">
        <v>168</v>
      </c>
    </row>
    <row r="169" spans="1:733" x14ac:dyDescent="0.45">
      <c r="A169" s="261" t="s">
        <v>2611</v>
      </c>
      <c r="B169" s="262">
        <v>45073.420557731493</v>
      </c>
      <c r="C169" s="262">
        <v>45073.4226122338</v>
      </c>
      <c r="D169" s="262">
        <v>45073</v>
      </c>
      <c r="E169" s="261" t="s">
        <v>2573</v>
      </c>
      <c r="F169" s="315">
        <v>45073</v>
      </c>
      <c r="G169" t="s">
        <v>853</v>
      </c>
      <c r="H169" t="s">
        <v>877</v>
      </c>
      <c r="I169" t="s">
        <v>877</v>
      </c>
      <c r="J169" t="s">
        <v>877</v>
      </c>
      <c r="K169" t="s">
        <v>793</v>
      </c>
      <c r="L169" s="261" t="s">
        <v>804</v>
      </c>
      <c r="M169">
        <v>0</v>
      </c>
      <c r="N169">
        <v>0</v>
      </c>
      <c r="O169">
        <v>0</v>
      </c>
      <c r="P169">
        <v>0</v>
      </c>
      <c r="Q169">
        <v>0</v>
      </c>
      <c r="R169">
        <v>0</v>
      </c>
      <c r="S169">
        <v>0</v>
      </c>
      <c r="T169">
        <v>0</v>
      </c>
      <c r="U169">
        <v>0</v>
      </c>
      <c r="V169">
        <v>1</v>
      </c>
      <c r="W169">
        <v>0</v>
      </c>
      <c r="X169">
        <v>0</v>
      </c>
      <c r="Y169">
        <v>0</v>
      </c>
      <c r="Z169">
        <v>0</v>
      </c>
      <c r="AA169">
        <v>0</v>
      </c>
      <c r="AB169">
        <v>0</v>
      </c>
      <c r="AC169">
        <v>0</v>
      </c>
      <c r="AD169">
        <v>0</v>
      </c>
      <c r="AE169">
        <v>0</v>
      </c>
      <c r="AF169">
        <v>0</v>
      </c>
      <c r="AG169">
        <v>0</v>
      </c>
      <c r="AH169">
        <v>0</v>
      </c>
      <c r="AI169">
        <v>0</v>
      </c>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t="s">
        <v>2608</v>
      </c>
      <c r="LJ169" t="s">
        <v>795</v>
      </c>
      <c r="LK169" t="s">
        <v>861</v>
      </c>
      <c r="LL169"/>
      <c r="LM169" t="s">
        <v>794</v>
      </c>
      <c r="LN169" t="s">
        <v>2118</v>
      </c>
      <c r="LO169">
        <v>1</v>
      </c>
      <c r="LP169">
        <v>1</v>
      </c>
      <c r="LQ169">
        <v>0</v>
      </c>
      <c r="LR169">
        <v>0</v>
      </c>
      <c r="LS169">
        <v>0</v>
      </c>
      <c r="LT169">
        <v>0</v>
      </c>
      <c r="LU169">
        <v>0</v>
      </c>
      <c r="LV169">
        <v>0</v>
      </c>
      <c r="LW169">
        <v>0</v>
      </c>
      <c r="LX169">
        <v>0</v>
      </c>
      <c r="LY169">
        <v>0</v>
      </c>
      <c r="LZ169">
        <v>0</v>
      </c>
      <c r="MA169">
        <v>1</v>
      </c>
      <c r="MB169">
        <v>0</v>
      </c>
      <c r="MC169">
        <v>0</v>
      </c>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t="s">
        <v>2090</v>
      </c>
      <c r="AAW169">
        <v>432377579</v>
      </c>
      <c r="AAX169" s="315">
        <v>45073.753576388888</v>
      </c>
      <c r="AAY169"/>
      <c r="AAZ169"/>
      <c r="ABA169" t="s">
        <v>2081</v>
      </c>
      <c r="ABB169"/>
      <c r="ABC169" t="s">
        <v>2263</v>
      </c>
      <c r="ABD169"/>
      <c r="ABE169">
        <v>169</v>
      </c>
    </row>
    <row r="170" spans="1:733" x14ac:dyDescent="0.45">
      <c r="A170" s="261" t="s">
        <v>2612</v>
      </c>
      <c r="B170" s="262">
        <v>45073.422973946763</v>
      </c>
      <c r="C170" s="262">
        <v>45073.425800636571</v>
      </c>
      <c r="D170" s="262">
        <v>45073</v>
      </c>
      <c r="E170" s="261" t="s">
        <v>2573</v>
      </c>
      <c r="F170" s="315">
        <v>45073</v>
      </c>
      <c r="G170" t="s">
        <v>853</v>
      </c>
      <c r="H170" t="s">
        <v>877</v>
      </c>
      <c r="I170" t="s">
        <v>877</v>
      </c>
      <c r="J170" t="s">
        <v>877</v>
      </c>
      <c r="K170" t="s">
        <v>793</v>
      </c>
      <c r="L170" s="261" t="s">
        <v>823</v>
      </c>
      <c r="M170">
        <v>0</v>
      </c>
      <c r="N170">
        <v>0</v>
      </c>
      <c r="O170">
        <v>0</v>
      </c>
      <c r="P170">
        <v>0</v>
      </c>
      <c r="Q170">
        <v>0</v>
      </c>
      <c r="R170">
        <v>0</v>
      </c>
      <c r="S170">
        <v>0</v>
      </c>
      <c r="T170">
        <v>0</v>
      </c>
      <c r="U170">
        <v>0</v>
      </c>
      <c r="V170">
        <v>0</v>
      </c>
      <c r="W170">
        <v>1</v>
      </c>
      <c r="X170">
        <v>0</v>
      </c>
      <c r="Y170">
        <v>0</v>
      </c>
      <c r="Z170">
        <v>0</v>
      </c>
      <c r="AA170">
        <v>0</v>
      </c>
      <c r="AB170">
        <v>0</v>
      </c>
      <c r="AC170">
        <v>0</v>
      </c>
      <c r="AD170">
        <v>0</v>
      </c>
      <c r="AE170">
        <v>0</v>
      </c>
      <c r="AF170">
        <v>0</v>
      </c>
      <c r="AG170">
        <v>0</v>
      </c>
      <c r="AH170">
        <v>0</v>
      </c>
      <c r="AI170">
        <v>0</v>
      </c>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t="s">
        <v>2613</v>
      </c>
      <c r="MO170" t="s">
        <v>795</v>
      </c>
      <c r="MP170" t="s">
        <v>861</v>
      </c>
      <c r="MQ170"/>
      <c r="MR170" t="s">
        <v>794</v>
      </c>
      <c r="MS170" t="s">
        <v>2614</v>
      </c>
      <c r="MT170">
        <v>0</v>
      </c>
      <c r="MU170">
        <v>1</v>
      </c>
      <c r="MV170">
        <v>0</v>
      </c>
      <c r="MW170">
        <v>1</v>
      </c>
      <c r="MX170">
        <v>0</v>
      </c>
      <c r="MY170">
        <v>0</v>
      </c>
      <c r="MZ170">
        <v>0</v>
      </c>
      <c r="NA170">
        <v>0</v>
      </c>
      <c r="NB170">
        <v>0</v>
      </c>
      <c r="NC170">
        <v>0</v>
      </c>
      <c r="ND170">
        <v>0</v>
      </c>
      <c r="NE170">
        <v>0</v>
      </c>
      <c r="NF170">
        <v>1</v>
      </c>
      <c r="NG170">
        <v>0</v>
      </c>
      <c r="NH170">
        <v>0</v>
      </c>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t="s">
        <v>2090</v>
      </c>
      <c r="AAW170">
        <v>432377591</v>
      </c>
      <c r="AAX170" s="315">
        <v>45073.753599537042</v>
      </c>
      <c r="AAY170"/>
      <c r="AAZ170"/>
      <c r="ABA170" t="s">
        <v>2081</v>
      </c>
      <c r="ABB170"/>
      <c r="ABC170" t="s">
        <v>2263</v>
      </c>
      <c r="ABD170"/>
      <c r="ABE170">
        <v>170</v>
      </c>
    </row>
    <row r="171" spans="1:733" x14ac:dyDescent="0.45">
      <c r="A171" s="261" t="s">
        <v>2615</v>
      </c>
      <c r="B171" s="262">
        <v>45073.431264537037</v>
      </c>
      <c r="C171" s="262">
        <v>45073.433351388892</v>
      </c>
      <c r="D171" s="262">
        <v>45073</v>
      </c>
      <c r="E171" s="261" t="s">
        <v>2573</v>
      </c>
      <c r="F171" s="315">
        <v>45073</v>
      </c>
      <c r="G171" t="s">
        <v>853</v>
      </c>
      <c r="H171" t="s">
        <v>877</v>
      </c>
      <c r="I171" t="s">
        <v>877</v>
      </c>
      <c r="J171" t="s">
        <v>877</v>
      </c>
      <c r="K171" t="s">
        <v>793</v>
      </c>
      <c r="L171" s="261" t="s">
        <v>823</v>
      </c>
      <c r="M171">
        <v>0</v>
      </c>
      <c r="N171">
        <v>0</v>
      </c>
      <c r="O171">
        <v>0</v>
      </c>
      <c r="P171">
        <v>0</v>
      </c>
      <c r="Q171">
        <v>0</v>
      </c>
      <c r="R171">
        <v>0</v>
      </c>
      <c r="S171">
        <v>0</v>
      </c>
      <c r="T171">
        <v>0</v>
      </c>
      <c r="U171">
        <v>0</v>
      </c>
      <c r="V171">
        <v>0</v>
      </c>
      <c r="W171">
        <v>1</v>
      </c>
      <c r="X171">
        <v>0</v>
      </c>
      <c r="Y171">
        <v>0</v>
      </c>
      <c r="Z171">
        <v>0</v>
      </c>
      <c r="AA171">
        <v>0</v>
      </c>
      <c r="AB171">
        <v>0</v>
      </c>
      <c r="AC171">
        <v>0</v>
      </c>
      <c r="AD171">
        <v>0</v>
      </c>
      <c r="AE171">
        <v>0</v>
      </c>
      <c r="AF171">
        <v>0</v>
      </c>
      <c r="AG171">
        <v>0</v>
      </c>
      <c r="AH171">
        <v>0</v>
      </c>
      <c r="AI171">
        <v>0</v>
      </c>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t="s">
        <v>2616</v>
      </c>
      <c r="MO171" t="s">
        <v>795</v>
      </c>
      <c r="MP171" t="s">
        <v>796</v>
      </c>
      <c r="MQ171"/>
      <c r="MR171" t="s">
        <v>794</v>
      </c>
      <c r="MS171" t="s">
        <v>2617</v>
      </c>
      <c r="MT171">
        <v>0</v>
      </c>
      <c r="MU171">
        <v>1</v>
      </c>
      <c r="MV171">
        <v>0</v>
      </c>
      <c r="MW171">
        <v>0</v>
      </c>
      <c r="MX171">
        <v>0</v>
      </c>
      <c r="MY171">
        <v>1</v>
      </c>
      <c r="MZ171">
        <v>0</v>
      </c>
      <c r="NA171">
        <v>0</v>
      </c>
      <c r="NB171">
        <v>0</v>
      </c>
      <c r="NC171">
        <v>0</v>
      </c>
      <c r="ND171">
        <v>0</v>
      </c>
      <c r="NE171">
        <v>0</v>
      </c>
      <c r="NF171">
        <v>1</v>
      </c>
      <c r="NG171">
        <v>0</v>
      </c>
      <c r="NH171">
        <v>0</v>
      </c>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t="s">
        <v>2090</v>
      </c>
      <c r="AAW171">
        <v>432377595</v>
      </c>
      <c r="AAX171" s="315">
        <v>45073.753622685181</v>
      </c>
      <c r="AAY171"/>
      <c r="AAZ171"/>
      <c r="ABA171" t="s">
        <v>2081</v>
      </c>
      <c r="ABB171"/>
      <c r="ABC171" t="s">
        <v>2263</v>
      </c>
      <c r="ABD171"/>
      <c r="ABE171">
        <v>171</v>
      </c>
    </row>
    <row r="172" spans="1:733" x14ac:dyDescent="0.45">
      <c r="A172" s="261" t="s">
        <v>2618</v>
      </c>
      <c r="B172" s="262">
        <v>45073.4336253125</v>
      </c>
      <c r="C172" s="262">
        <v>45073.435500960652</v>
      </c>
      <c r="D172" s="262">
        <v>45073</v>
      </c>
      <c r="E172" s="261" t="s">
        <v>2573</v>
      </c>
      <c r="F172" s="315">
        <v>45073</v>
      </c>
      <c r="G172" t="s">
        <v>853</v>
      </c>
      <c r="H172" t="s">
        <v>877</v>
      </c>
      <c r="I172" t="s">
        <v>877</v>
      </c>
      <c r="J172" t="s">
        <v>877</v>
      </c>
      <c r="K172" t="s">
        <v>793</v>
      </c>
      <c r="L172" s="261" t="s">
        <v>823</v>
      </c>
      <c r="M172">
        <v>0</v>
      </c>
      <c r="N172">
        <v>0</v>
      </c>
      <c r="O172">
        <v>0</v>
      </c>
      <c r="P172">
        <v>0</v>
      </c>
      <c r="Q172">
        <v>0</v>
      </c>
      <c r="R172">
        <v>0</v>
      </c>
      <c r="S172">
        <v>0</v>
      </c>
      <c r="T172">
        <v>0</v>
      </c>
      <c r="U172">
        <v>0</v>
      </c>
      <c r="V172">
        <v>0</v>
      </c>
      <c r="W172">
        <v>1</v>
      </c>
      <c r="X172">
        <v>0</v>
      </c>
      <c r="Y172">
        <v>0</v>
      </c>
      <c r="Z172">
        <v>0</v>
      </c>
      <c r="AA172">
        <v>0</v>
      </c>
      <c r="AB172">
        <v>0</v>
      </c>
      <c r="AC172">
        <v>0</v>
      </c>
      <c r="AD172">
        <v>0</v>
      </c>
      <c r="AE172">
        <v>0</v>
      </c>
      <c r="AF172">
        <v>0</v>
      </c>
      <c r="AG172">
        <v>0</v>
      </c>
      <c r="AH172">
        <v>0</v>
      </c>
      <c r="AI172">
        <v>0</v>
      </c>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t="s">
        <v>2619</v>
      </c>
      <c r="MO172" t="s">
        <v>795</v>
      </c>
      <c r="MP172" t="s">
        <v>796</v>
      </c>
      <c r="MQ172"/>
      <c r="MR172" t="s">
        <v>794</v>
      </c>
      <c r="MS172" t="s">
        <v>2084</v>
      </c>
      <c r="MT172">
        <v>0</v>
      </c>
      <c r="MU172">
        <v>1</v>
      </c>
      <c r="MV172">
        <v>0</v>
      </c>
      <c r="MW172">
        <v>0</v>
      </c>
      <c r="MX172">
        <v>0</v>
      </c>
      <c r="MY172">
        <v>0</v>
      </c>
      <c r="MZ172">
        <v>0</v>
      </c>
      <c r="NA172">
        <v>0</v>
      </c>
      <c r="NB172">
        <v>0</v>
      </c>
      <c r="NC172">
        <v>0</v>
      </c>
      <c r="ND172">
        <v>0</v>
      </c>
      <c r="NE172">
        <v>0</v>
      </c>
      <c r="NF172">
        <v>1</v>
      </c>
      <c r="NG172">
        <v>0</v>
      </c>
      <c r="NH172">
        <v>0</v>
      </c>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t="s">
        <v>2100</v>
      </c>
      <c r="AAW172">
        <v>432377601</v>
      </c>
      <c r="AAX172" s="315">
        <v>45073.753634259258</v>
      </c>
      <c r="AAY172"/>
      <c r="AAZ172"/>
      <c r="ABA172" t="s">
        <v>2081</v>
      </c>
      <c r="ABB172"/>
      <c r="ABC172" t="s">
        <v>2263</v>
      </c>
      <c r="ABD172"/>
      <c r="ABE172">
        <v>172</v>
      </c>
    </row>
    <row r="173" spans="1:733" x14ac:dyDescent="0.45">
      <c r="A173" s="261" t="s">
        <v>2620</v>
      </c>
      <c r="B173" s="262">
        <v>45073.43615548611</v>
      </c>
      <c r="C173" s="262">
        <v>45073.437916550931</v>
      </c>
      <c r="D173" s="262">
        <v>45073</v>
      </c>
      <c r="E173" s="261" t="s">
        <v>2573</v>
      </c>
      <c r="F173" s="315">
        <v>45073</v>
      </c>
      <c r="G173" t="s">
        <v>853</v>
      </c>
      <c r="H173" t="s">
        <v>877</v>
      </c>
      <c r="I173" t="s">
        <v>877</v>
      </c>
      <c r="J173" t="s">
        <v>877</v>
      </c>
      <c r="K173" t="s">
        <v>793</v>
      </c>
      <c r="L173" s="261" t="s">
        <v>821</v>
      </c>
      <c r="M173">
        <v>0</v>
      </c>
      <c r="N173">
        <v>0</v>
      </c>
      <c r="O173">
        <v>0</v>
      </c>
      <c r="P173">
        <v>0</v>
      </c>
      <c r="Q173">
        <v>1</v>
      </c>
      <c r="R173">
        <v>0</v>
      </c>
      <c r="S173">
        <v>0</v>
      </c>
      <c r="T173">
        <v>0</v>
      </c>
      <c r="U173">
        <v>0</v>
      </c>
      <c r="V173">
        <v>0</v>
      </c>
      <c r="W173">
        <v>0</v>
      </c>
      <c r="X173">
        <v>0</v>
      </c>
      <c r="Y173">
        <v>0</v>
      </c>
      <c r="Z173">
        <v>0</v>
      </c>
      <c r="AA173">
        <v>0</v>
      </c>
      <c r="AB173">
        <v>0</v>
      </c>
      <c r="AC173">
        <v>0</v>
      </c>
      <c r="AD173">
        <v>0</v>
      </c>
      <c r="AE173">
        <v>0</v>
      </c>
      <c r="AF173">
        <v>0</v>
      </c>
      <c r="AG173">
        <v>0</v>
      </c>
      <c r="AH173">
        <v>0</v>
      </c>
      <c r="AI173">
        <v>0</v>
      </c>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t="s">
        <v>794</v>
      </c>
      <c r="FE173"/>
      <c r="FF173">
        <v>2000</v>
      </c>
      <c r="FG173">
        <v>2000</v>
      </c>
      <c r="FH173"/>
      <c r="FI173">
        <v>2000</v>
      </c>
      <c r="FJ173">
        <v>0</v>
      </c>
      <c r="FK173">
        <v>0</v>
      </c>
      <c r="FL173"/>
      <c r="FM173" t="s">
        <v>806</v>
      </c>
      <c r="FN173"/>
      <c r="FO173"/>
      <c r="FP173" t="s">
        <v>794</v>
      </c>
      <c r="FQ173" t="s">
        <v>2140</v>
      </c>
      <c r="FR173">
        <v>0</v>
      </c>
      <c r="FS173">
        <v>1</v>
      </c>
      <c r="FT173">
        <v>0</v>
      </c>
      <c r="FU173">
        <v>0</v>
      </c>
      <c r="FV173">
        <v>0</v>
      </c>
      <c r="FW173">
        <v>1</v>
      </c>
      <c r="FX173">
        <v>0</v>
      </c>
      <c r="FY173">
        <v>0</v>
      </c>
      <c r="FZ173">
        <v>0</v>
      </c>
      <c r="GA173">
        <v>0</v>
      </c>
      <c r="GB173">
        <v>0</v>
      </c>
      <c r="GC173">
        <v>0</v>
      </c>
      <c r="GD173">
        <v>0</v>
      </c>
      <c r="GE173">
        <v>0</v>
      </c>
      <c r="GF173">
        <v>0</v>
      </c>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t="s">
        <v>2100</v>
      </c>
      <c r="AAW173">
        <v>432377606</v>
      </c>
      <c r="AAX173" s="315">
        <v>45073.753657407397</v>
      </c>
      <c r="AAY173"/>
      <c r="AAZ173"/>
      <c r="ABA173" t="s">
        <v>2081</v>
      </c>
      <c r="ABB173"/>
      <c r="ABC173" t="s">
        <v>2263</v>
      </c>
      <c r="ABD173"/>
      <c r="ABE173">
        <v>173</v>
      </c>
    </row>
    <row r="174" spans="1:733" x14ac:dyDescent="0.45">
      <c r="A174" s="261" t="s">
        <v>2621</v>
      </c>
      <c r="B174" s="262">
        <v>45073.438019270827</v>
      </c>
      <c r="C174" s="262">
        <v>45073.440096226863</v>
      </c>
      <c r="D174" s="262">
        <v>45073</v>
      </c>
      <c r="E174" s="261" t="s">
        <v>2573</v>
      </c>
      <c r="F174" s="315">
        <v>45073</v>
      </c>
      <c r="G174" t="s">
        <v>853</v>
      </c>
      <c r="H174" t="s">
        <v>877</v>
      </c>
      <c r="I174" t="s">
        <v>877</v>
      </c>
      <c r="J174" t="s">
        <v>877</v>
      </c>
      <c r="K174" t="s">
        <v>793</v>
      </c>
      <c r="L174" s="261" t="s">
        <v>821</v>
      </c>
      <c r="M174">
        <v>0</v>
      </c>
      <c r="N174">
        <v>0</v>
      </c>
      <c r="O174">
        <v>0</v>
      </c>
      <c r="P174">
        <v>0</v>
      </c>
      <c r="Q174">
        <v>1</v>
      </c>
      <c r="R174">
        <v>0</v>
      </c>
      <c r="S174">
        <v>0</v>
      </c>
      <c r="T174">
        <v>0</v>
      </c>
      <c r="U174">
        <v>0</v>
      </c>
      <c r="V174">
        <v>0</v>
      </c>
      <c r="W174">
        <v>0</v>
      </c>
      <c r="X174">
        <v>0</v>
      </c>
      <c r="Y174">
        <v>0</v>
      </c>
      <c r="Z174">
        <v>0</v>
      </c>
      <c r="AA174">
        <v>0</v>
      </c>
      <c r="AB174">
        <v>0</v>
      </c>
      <c r="AC174">
        <v>0</v>
      </c>
      <c r="AD174">
        <v>0</v>
      </c>
      <c r="AE174">
        <v>0</v>
      </c>
      <c r="AF174">
        <v>0</v>
      </c>
      <c r="AG174">
        <v>0</v>
      </c>
      <c r="AH174">
        <v>0</v>
      </c>
      <c r="AI174">
        <v>0</v>
      </c>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t="s">
        <v>794</v>
      </c>
      <c r="FE174"/>
      <c r="FF174">
        <v>1500</v>
      </c>
      <c r="FG174">
        <v>1500</v>
      </c>
      <c r="FH174"/>
      <c r="FI174">
        <v>2000</v>
      </c>
      <c r="FJ174">
        <v>-25</v>
      </c>
      <c r="FK174">
        <v>-500</v>
      </c>
      <c r="FL174" t="s">
        <v>2622</v>
      </c>
      <c r="FM174" t="s">
        <v>801</v>
      </c>
      <c r="FN174"/>
      <c r="FO174" t="s">
        <v>830</v>
      </c>
      <c r="FP174" t="s">
        <v>794</v>
      </c>
      <c r="FQ174" t="s">
        <v>2623</v>
      </c>
      <c r="FR174">
        <v>1</v>
      </c>
      <c r="FS174">
        <v>1</v>
      </c>
      <c r="FT174">
        <v>0</v>
      </c>
      <c r="FU174">
        <v>0</v>
      </c>
      <c r="FV174">
        <v>0</v>
      </c>
      <c r="FW174">
        <v>1</v>
      </c>
      <c r="FX174">
        <v>0</v>
      </c>
      <c r="FY174">
        <v>0</v>
      </c>
      <c r="FZ174">
        <v>0</v>
      </c>
      <c r="GA174">
        <v>0</v>
      </c>
      <c r="GB174">
        <v>0</v>
      </c>
      <c r="GC174">
        <v>0</v>
      </c>
      <c r="GD174">
        <v>1</v>
      </c>
      <c r="GE174">
        <v>0</v>
      </c>
      <c r="GF174">
        <v>0</v>
      </c>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t="s">
        <v>2100</v>
      </c>
      <c r="AAW174">
        <v>432377615</v>
      </c>
      <c r="AAX174" s="315">
        <v>45073.753692129627</v>
      </c>
      <c r="AAY174"/>
      <c r="AAZ174"/>
      <c r="ABA174" t="s">
        <v>2081</v>
      </c>
      <c r="ABB174"/>
      <c r="ABC174" t="s">
        <v>2263</v>
      </c>
      <c r="ABD174"/>
      <c r="ABE174">
        <v>174</v>
      </c>
    </row>
    <row r="175" spans="1:733" x14ac:dyDescent="0.45">
      <c r="A175" s="261" t="s">
        <v>2624</v>
      </c>
      <c r="B175" s="262">
        <v>45073.440429583337</v>
      </c>
      <c r="C175" s="262">
        <v>45073.442648622688</v>
      </c>
      <c r="D175" s="262">
        <v>45073</v>
      </c>
      <c r="E175" s="261" t="s">
        <v>2573</v>
      </c>
      <c r="F175" s="315">
        <v>45073</v>
      </c>
      <c r="G175" t="s">
        <v>853</v>
      </c>
      <c r="H175" t="s">
        <v>877</v>
      </c>
      <c r="I175" t="s">
        <v>877</v>
      </c>
      <c r="J175" t="s">
        <v>877</v>
      </c>
      <c r="K175" t="s">
        <v>793</v>
      </c>
      <c r="L175" s="261" t="s">
        <v>821</v>
      </c>
      <c r="M175">
        <v>0</v>
      </c>
      <c r="N175">
        <v>0</v>
      </c>
      <c r="O175">
        <v>0</v>
      </c>
      <c r="P175">
        <v>0</v>
      </c>
      <c r="Q175">
        <v>1</v>
      </c>
      <c r="R175">
        <v>0</v>
      </c>
      <c r="S175">
        <v>0</v>
      </c>
      <c r="T175">
        <v>0</v>
      </c>
      <c r="U175">
        <v>0</v>
      </c>
      <c r="V175">
        <v>0</v>
      </c>
      <c r="W175">
        <v>0</v>
      </c>
      <c r="X175">
        <v>0</v>
      </c>
      <c r="Y175">
        <v>0</v>
      </c>
      <c r="Z175">
        <v>0</v>
      </c>
      <c r="AA175">
        <v>0</v>
      </c>
      <c r="AB175">
        <v>0</v>
      </c>
      <c r="AC175">
        <v>0</v>
      </c>
      <c r="AD175">
        <v>0</v>
      </c>
      <c r="AE175">
        <v>0</v>
      </c>
      <c r="AF175">
        <v>0</v>
      </c>
      <c r="AG175">
        <v>0</v>
      </c>
      <c r="AH175">
        <v>0</v>
      </c>
      <c r="AI175">
        <v>0</v>
      </c>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t="s">
        <v>794</v>
      </c>
      <c r="FE175"/>
      <c r="FF175">
        <v>1900</v>
      </c>
      <c r="FG175">
        <v>1900</v>
      </c>
      <c r="FH175"/>
      <c r="FI175">
        <v>2000</v>
      </c>
      <c r="FJ175">
        <v>-5</v>
      </c>
      <c r="FK175">
        <v>-100</v>
      </c>
      <c r="FL175"/>
      <c r="FM175" t="s">
        <v>795</v>
      </c>
      <c r="FN175" t="s">
        <v>796</v>
      </c>
      <c r="FO175"/>
      <c r="FP175" t="s">
        <v>794</v>
      </c>
      <c r="FQ175" t="s">
        <v>2083</v>
      </c>
      <c r="FR175">
        <v>0</v>
      </c>
      <c r="FS175">
        <v>1</v>
      </c>
      <c r="FT175">
        <v>0</v>
      </c>
      <c r="FU175">
        <v>0</v>
      </c>
      <c r="FV175">
        <v>0</v>
      </c>
      <c r="FW175">
        <v>0</v>
      </c>
      <c r="FX175">
        <v>0</v>
      </c>
      <c r="FY175">
        <v>0</v>
      </c>
      <c r="FZ175">
        <v>0</v>
      </c>
      <c r="GA175">
        <v>0</v>
      </c>
      <c r="GB175">
        <v>0</v>
      </c>
      <c r="GC175">
        <v>0</v>
      </c>
      <c r="GD175">
        <v>1</v>
      </c>
      <c r="GE175">
        <v>0</v>
      </c>
      <c r="GF175">
        <v>0</v>
      </c>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t="s">
        <v>2090</v>
      </c>
      <c r="AAW175">
        <v>432377619</v>
      </c>
      <c r="AAX175" s="315">
        <v>45073.75371527778</v>
      </c>
      <c r="AAY175"/>
      <c r="AAZ175"/>
      <c r="ABA175" t="s">
        <v>2081</v>
      </c>
      <c r="ABB175"/>
      <c r="ABC175" t="s">
        <v>2263</v>
      </c>
      <c r="ABD175"/>
      <c r="ABE175">
        <v>175</v>
      </c>
    </row>
    <row r="176" spans="1:733" x14ac:dyDescent="0.45">
      <c r="A176" s="261" t="s">
        <v>2625</v>
      </c>
      <c r="B176" s="262">
        <v>45073.443011608797</v>
      </c>
      <c r="C176" s="262">
        <v>45073.446722789347</v>
      </c>
      <c r="D176" s="262">
        <v>45073</v>
      </c>
      <c r="E176" s="261" t="s">
        <v>2573</v>
      </c>
      <c r="F176" s="315">
        <v>45073</v>
      </c>
      <c r="G176" t="s">
        <v>853</v>
      </c>
      <c r="H176" t="s">
        <v>877</v>
      </c>
      <c r="I176" t="s">
        <v>877</v>
      </c>
      <c r="J176" t="s">
        <v>877</v>
      </c>
      <c r="K176" t="s">
        <v>793</v>
      </c>
      <c r="L176" s="261" t="s">
        <v>838</v>
      </c>
      <c r="M176">
        <v>0</v>
      </c>
      <c r="N176">
        <v>0</v>
      </c>
      <c r="O176">
        <v>0</v>
      </c>
      <c r="P176">
        <v>0</v>
      </c>
      <c r="Q176">
        <v>0</v>
      </c>
      <c r="R176">
        <v>0</v>
      </c>
      <c r="S176">
        <v>0</v>
      </c>
      <c r="T176">
        <v>0</v>
      </c>
      <c r="U176">
        <v>0</v>
      </c>
      <c r="V176">
        <v>0</v>
      </c>
      <c r="W176">
        <v>0</v>
      </c>
      <c r="X176">
        <v>1</v>
      </c>
      <c r="Y176">
        <v>0</v>
      </c>
      <c r="Z176">
        <v>0</v>
      </c>
      <c r="AA176">
        <v>0</v>
      </c>
      <c r="AB176">
        <v>0</v>
      </c>
      <c r="AC176">
        <v>0</v>
      </c>
      <c r="AD176">
        <v>0</v>
      </c>
      <c r="AE176">
        <v>0</v>
      </c>
      <c r="AF176">
        <v>0</v>
      </c>
      <c r="AG176">
        <v>0</v>
      </c>
      <c r="AH176">
        <v>0</v>
      </c>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t="s">
        <v>799</v>
      </c>
      <c r="NL176"/>
      <c r="NM176">
        <v>700</v>
      </c>
      <c r="NN176">
        <v>700</v>
      </c>
      <c r="NO176"/>
      <c r="NP176">
        <v>140</v>
      </c>
      <c r="NQ176">
        <v>400</v>
      </c>
      <c r="NR176">
        <v>560</v>
      </c>
      <c r="NS176" t="s">
        <v>2626</v>
      </c>
      <c r="NT176" t="s">
        <v>806</v>
      </c>
      <c r="NU176"/>
      <c r="NV176"/>
      <c r="NW176" t="s">
        <v>794</v>
      </c>
      <c r="NX176" t="s">
        <v>2627</v>
      </c>
      <c r="NY176">
        <v>1</v>
      </c>
      <c r="NZ176">
        <v>0</v>
      </c>
      <c r="OA176">
        <v>0</v>
      </c>
      <c r="OB176">
        <v>0</v>
      </c>
      <c r="OC176">
        <v>0</v>
      </c>
      <c r="OD176">
        <v>0</v>
      </c>
      <c r="OE176">
        <v>0</v>
      </c>
      <c r="OF176">
        <v>0</v>
      </c>
      <c r="OG176">
        <v>0</v>
      </c>
      <c r="OH176">
        <v>1</v>
      </c>
      <c r="OI176">
        <v>0</v>
      </c>
      <c r="OJ176">
        <v>0</v>
      </c>
      <c r="OK176">
        <v>0</v>
      </c>
      <c r="OL176">
        <v>0</v>
      </c>
      <c r="OM176">
        <v>0</v>
      </c>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t="s">
        <v>2090</v>
      </c>
      <c r="AAW176">
        <v>432377626</v>
      </c>
      <c r="AAX176" s="315">
        <v>45073.75372685185</v>
      </c>
      <c r="AAY176"/>
      <c r="AAZ176"/>
      <c r="ABA176" t="s">
        <v>2081</v>
      </c>
      <c r="ABB176"/>
      <c r="ABC176" t="s">
        <v>2263</v>
      </c>
      <c r="ABD176"/>
      <c r="ABE176">
        <v>176</v>
      </c>
    </row>
    <row r="177" spans="1:733" x14ac:dyDescent="0.45">
      <c r="A177" s="261" t="s">
        <v>2628</v>
      </c>
      <c r="B177" s="262">
        <v>45073.447001446759</v>
      </c>
      <c r="C177" s="262">
        <v>45073.449094236123</v>
      </c>
      <c r="D177" s="262">
        <v>45073</v>
      </c>
      <c r="E177" s="261" t="s">
        <v>2573</v>
      </c>
      <c r="F177" s="315">
        <v>45073</v>
      </c>
      <c r="G177" t="s">
        <v>853</v>
      </c>
      <c r="H177" t="s">
        <v>877</v>
      </c>
      <c r="I177" t="s">
        <v>877</v>
      </c>
      <c r="J177" t="s">
        <v>877</v>
      </c>
      <c r="K177" t="s">
        <v>793</v>
      </c>
      <c r="L177" s="261" t="s">
        <v>838</v>
      </c>
      <c r="M177">
        <v>0</v>
      </c>
      <c r="N177">
        <v>0</v>
      </c>
      <c r="O177">
        <v>0</v>
      </c>
      <c r="P177">
        <v>0</v>
      </c>
      <c r="Q177">
        <v>0</v>
      </c>
      <c r="R177">
        <v>0</v>
      </c>
      <c r="S177">
        <v>0</v>
      </c>
      <c r="T177">
        <v>0</v>
      </c>
      <c r="U177">
        <v>0</v>
      </c>
      <c r="V177">
        <v>0</v>
      </c>
      <c r="W177">
        <v>0</v>
      </c>
      <c r="X177">
        <v>1</v>
      </c>
      <c r="Y177">
        <v>0</v>
      </c>
      <c r="Z177">
        <v>0</v>
      </c>
      <c r="AA177">
        <v>0</v>
      </c>
      <c r="AB177">
        <v>0</v>
      </c>
      <c r="AC177">
        <v>0</v>
      </c>
      <c r="AD177">
        <v>0</v>
      </c>
      <c r="AE177">
        <v>0</v>
      </c>
      <c r="AF177">
        <v>0</v>
      </c>
      <c r="AG177">
        <v>0</v>
      </c>
      <c r="AH177">
        <v>0</v>
      </c>
      <c r="AI177">
        <v>0</v>
      </c>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t="s">
        <v>799</v>
      </c>
      <c r="NL177"/>
      <c r="NM177">
        <v>800</v>
      </c>
      <c r="NN177">
        <v>800</v>
      </c>
      <c r="NO177"/>
      <c r="NP177">
        <v>140</v>
      </c>
      <c r="NQ177">
        <v>471.42857142857139</v>
      </c>
      <c r="NR177">
        <v>660</v>
      </c>
      <c r="NS177" t="s">
        <v>2629</v>
      </c>
      <c r="NT177" t="s">
        <v>806</v>
      </c>
      <c r="NU177"/>
      <c r="NV177"/>
      <c r="NW177" t="s">
        <v>794</v>
      </c>
      <c r="NX177" t="s">
        <v>2630</v>
      </c>
      <c r="NY177">
        <v>1</v>
      </c>
      <c r="NZ177">
        <v>0</v>
      </c>
      <c r="OA177">
        <v>0</v>
      </c>
      <c r="OB177">
        <v>0</v>
      </c>
      <c r="OC177">
        <v>0</v>
      </c>
      <c r="OD177">
        <v>1</v>
      </c>
      <c r="OE177">
        <v>0</v>
      </c>
      <c r="OF177">
        <v>0</v>
      </c>
      <c r="OG177">
        <v>0</v>
      </c>
      <c r="OH177">
        <v>0</v>
      </c>
      <c r="OI177">
        <v>0</v>
      </c>
      <c r="OJ177">
        <v>0</v>
      </c>
      <c r="OK177">
        <v>0</v>
      </c>
      <c r="OL177">
        <v>0</v>
      </c>
      <c r="OM177">
        <v>0</v>
      </c>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t="s">
        <v>2100</v>
      </c>
      <c r="AAW177">
        <v>432377639</v>
      </c>
      <c r="AAX177" s="315">
        <v>45073.753750000003</v>
      </c>
      <c r="AAY177"/>
      <c r="AAZ177"/>
      <c r="ABA177" t="s">
        <v>2081</v>
      </c>
      <c r="ABB177"/>
      <c r="ABC177" t="s">
        <v>2263</v>
      </c>
      <c r="ABD177"/>
      <c r="ABE177">
        <v>177</v>
      </c>
    </row>
    <row r="178" spans="1:733" x14ac:dyDescent="0.45">
      <c r="A178" s="261" t="s">
        <v>2631</v>
      </c>
      <c r="B178" s="262">
        <v>45073.449872916673</v>
      </c>
      <c r="C178" s="262">
        <v>45073.451597627311</v>
      </c>
      <c r="D178" s="262">
        <v>45073</v>
      </c>
      <c r="E178" s="261" t="s">
        <v>2573</v>
      </c>
      <c r="F178" s="315">
        <v>45073</v>
      </c>
      <c r="G178" t="s">
        <v>853</v>
      </c>
      <c r="H178" t="s">
        <v>877</v>
      </c>
      <c r="I178" t="s">
        <v>877</v>
      </c>
      <c r="J178" t="s">
        <v>877</v>
      </c>
      <c r="K178" t="s">
        <v>793</v>
      </c>
      <c r="L178" s="261" t="s">
        <v>838</v>
      </c>
      <c r="M178">
        <v>0</v>
      </c>
      <c r="N178">
        <v>0</v>
      </c>
      <c r="O178">
        <v>0</v>
      </c>
      <c r="P178">
        <v>0</v>
      </c>
      <c r="Q178">
        <v>0</v>
      </c>
      <c r="R178">
        <v>0</v>
      </c>
      <c r="S178">
        <v>0</v>
      </c>
      <c r="T178">
        <v>0</v>
      </c>
      <c r="U178">
        <v>0</v>
      </c>
      <c r="V178">
        <v>0</v>
      </c>
      <c r="W178">
        <v>0</v>
      </c>
      <c r="X178">
        <v>1</v>
      </c>
      <c r="Y178">
        <v>0</v>
      </c>
      <c r="Z178">
        <v>0</v>
      </c>
      <c r="AA178">
        <v>0</v>
      </c>
      <c r="AB178">
        <v>0</v>
      </c>
      <c r="AC178">
        <v>0</v>
      </c>
      <c r="AD178">
        <v>0</v>
      </c>
      <c r="AE178">
        <v>0</v>
      </c>
      <c r="AF178">
        <v>0</v>
      </c>
      <c r="AG178">
        <v>0</v>
      </c>
      <c r="AH178">
        <v>0</v>
      </c>
      <c r="AI178">
        <v>0</v>
      </c>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t="s">
        <v>799</v>
      </c>
      <c r="NL178"/>
      <c r="NM178">
        <v>650</v>
      </c>
      <c r="NN178">
        <v>650</v>
      </c>
      <c r="NO178"/>
      <c r="NP178">
        <v>140</v>
      </c>
      <c r="NQ178">
        <v>364.28571428571428</v>
      </c>
      <c r="NR178">
        <v>510</v>
      </c>
      <c r="NS178" t="s">
        <v>2610</v>
      </c>
      <c r="NT178" t="s">
        <v>806</v>
      </c>
      <c r="NU178"/>
      <c r="NV178"/>
      <c r="NW178" t="s">
        <v>794</v>
      </c>
      <c r="NX178" t="s">
        <v>2632</v>
      </c>
      <c r="NY178">
        <v>0</v>
      </c>
      <c r="NZ178">
        <v>0</v>
      </c>
      <c r="OA178">
        <v>0</v>
      </c>
      <c r="OB178">
        <v>1</v>
      </c>
      <c r="OC178">
        <v>0</v>
      </c>
      <c r="OD178">
        <v>0</v>
      </c>
      <c r="OE178">
        <v>0</v>
      </c>
      <c r="OF178">
        <v>0</v>
      </c>
      <c r="OG178">
        <v>0</v>
      </c>
      <c r="OH178">
        <v>1</v>
      </c>
      <c r="OI178">
        <v>0</v>
      </c>
      <c r="OJ178">
        <v>0</v>
      </c>
      <c r="OK178">
        <v>1</v>
      </c>
      <c r="OL178">
        <v>0</v>
      </c>
      <c r="OM178">
        <v>0</v>
      </c>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t="s">
        <v>2100</v>
      </c>
      <c r="AAW178">
        <v>432377641</v>
      </c>
      <c r="AAX178" s="315">
        <v>45073.75377314815</v>
      </c>
      <c r="AAY178"/>
      <c r="AAZ178"/>
      <c r="ABA178" t="s">
        <v>2081</v>
      </c>
      <c r="ABB178"/>
      <c r="ABC178" t="s">
        <v>2263</v>
      </c>
      <c r="ABD178"/>
      <c r="ABE178">
        <v>178</v>
      </c>
    </row>
    <row r="179" spans="1:733" x14ac:dyDescent="0.45">
      <c r="A179" s="261" t="s">
        <v>2633</v>
      </c>
      <c r="B179" s="262">
        <v>45073.451942569453</v>
      </c>
      <c r="C179" s="262">
        <v>45073.453990891197</v>
      </c>
      <c r="D179" s="262">
        <v>45073</v>
      </c>
      <c r="E179" s="261" t="s">
        <v>2573</v>
      </c>
      <c r="F179" s="315">
        <v>45073</v>
      </c>
      <c r="G179" t="s">
        <v>853</v>
      </c>
      <c r="H179" t="s">
        <v>877</v>
      </c>
      <c r="I179" t="s">
        <v>877</v>
      </c>
      <c r="J179" t="s">
        <v>877</v>
      </c>
      <c r="K179" t="s">
        <v>793</v>
      </c>
      <c r="L179" s="261" t="s">
        <v>839</v>
      </c>
      <c r="M179">
        <v>0</v>
      </c>
      <c r="N179">
        <v>0</v>
      </c>
      <c r="O179">
        <v>0</v>
      </c>
      <c r="P179">
        <v>0</v>
      </c>
      <c r="Q179">
        <v>0</v>
      </c>
      <c r="R179">
        <v>0</v>
      </c>
      <c r="S179">
        <v>0</v>
      </c>
      <c r="T179">
        <v>0</v>
      </c>
      <c r="U179">
        <v>0</v>
      </c>
      <c r="V179">
        <v>0</v>
      </c>
      <c r="W179">
        <v>0</v>
      </c>
      <c r="X179">
        <v>0</v>
      </c>
      <c r="Y179">
        <v>1</v>
      </c>
      <c r="Z179">
        <v>0</v>
      </c>
      <c r="AA179">
        <v>0</v>
      </c>
      <c r="AB179">
        <v>0</v>
      </c>
      <c r="AC179">
        <v>0</v>
      </c>
      <c r="AD179">
        <v>0</v>
      </c>
      <c r="AE179">
        <v>0</v>
      </c>
      <c r="AF179">
        <v>0</v>
      </c>
      <c r="AG179">
        <v>0</v>
      </c>
      <c r="AH179">
        <v>0</v>
      </c>
      <c r="AI179">
        <v>0</v>
      </c>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t="s">
        <v>799</v>
      </c>
      <c r="OQ179"/>
      <c r="OR179"/>
      <c r="OS179"/>
      <c r="OT179"/>
      <c r="OU179">
        <v>84</v>
      </c>
      <c r="OV179"/>
      <c r="OW179"/>
      <c r="OX179" t="s">
        <v>2634</v>
      </c>
      <c r="OY179" t="s">
        <v>806</v>
      </c>
      <c r="OZ179"/>
      <c r="PA179"/>
      <c r="PB179" t="s">
        <v>794</v>
      </c>
      <c r="PC179" t="s">
        <v>2635</v>
      </c>
      <c r="PD179">
        <v>0</v>
      </c>
      <c r="PE179">
        <v>1</v>
      </c>
      <c r="PF179">
        <v>0</v>
      </c>
      <c r="PG179">
        <v>0</v>
      </c>
      <c r="PH179">
        <v>0</v>
      </c>
      <c r="PI179">
        <v>0</v>
      </c>
      <c r="PJ179">
        <v>0</v>
      </c>
      <c r="PK179">
        <v>0</v>
      </c>
      <c r="PL179">
        <v>0</v>
      </c>
      <c r="PM179">
        <v>1</v>
      </c>
      <c r="PN179">
        <v>0</v>
      </c>
      <c r="PO179">
        <v>0</v>
      </c>
      <c r="PP179">
        <v>1</v>
      </c>
      <c r="PQ179">
        <v>0</v>
      </c>
      <c r="PR179">
        <v>0</v>
      </c>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t="s">
        <v>2090</v>
      </c>
      <c r="AAW179">
        <v>432377645</v>
      </c>
      <c r="AAX179" s="315">
        <v>45073.753784722227</v>
      </c>
      <c r="AAY179"/>
      <c r="AAZ179"/>
      <c r="ABA179" t="s">
        <v>2081</v>
      </c>
      <c r="ABB179"/>
      <c r="ABC179" t="s">
        <v>2263</v>
      </c>
      <c r="ABD179"/>
      <c r="ABE179">
        <v>179</v>
      </c>
    </row>
    <row r="180" spans="1:733" x14ac:dyDescent="0.45">
      <c r="A180" s="261" t="s">
        <v>2636</v>
      </c>
      <c r="B180" s="262">
        <v>45073.454264236112</v>
      </c>
      <c r="C180" s="262">
        <v>45073.45612383102</v>
      </c>
      <c r="D180" s="262">
        <v>45073</v>
      </c>
      <c r="E180" s="261" t="s">
        <v>2573</v>
      </c>
      <c r="F180" s="315">
        <v>45073</v>
      </c>
      <c r="G180" t="s">
        <v>853</v>
      </c>
      <c r="H180" t="s">
        <v>877</v>
      </c>
      <c r="I180" t="s">
        <v>877</v>
      </c>
      <c r="J180" t="s">
        <v>877</v>
      </c>
      <c r="K180" t="s">
        <v>793</v>
      </c>
      <c r="L180" s="261" t="s">
        <v>839</v>
      </c>
      <c r="M180">
        <v>0</v>
      </c>
      <c r="N180">
        <v>0</v>
      </c>
      <c r="O180">
        <v>0</v>
      </c>
      <c r="P180">
        <v>0</v>
      </c>
      <c r="Q180">
        <v>0</v>
      </c>
      <c r="R180">
        <v>0</v>
      </c>
      <c r="S180">
        <v>0</v>
      </c>
      <c r="T180">
        <v>0</v>
      </c>
      <c r="U180">
        <v>0</v>
      </c>
      <c r="V180">
        <v>0</v>
      </c>
      <c r="W180">
        <v>0</v>
      </c>
      <c r="X180">
        <v>0</v>
      </c>
      <c r="Y180">
        <v>1</v>
      </c>
      <c r="Z180">
        <v>0</v>
      </c>
      <c r="AA180">
        <v>0</v>
      </c>
      <c r="AB180">
        <v>0</v>
      </c>
      <c r="AC180">
        <v>0</v>
      </c>
      <c r="AD180">
        <v>0</v>
      </c>
      <c r="AE180">
        <v>0</v>
      </c>
      <c r="AF180">
        <v>0</v>
      </c>
      <c r="AG180">
        <v>0</v>
      </c>
      <c r="AH180">
        <v>0</v>
      </c>
      <c r="AI180">
        <v>0</v>
      </c>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t="s">
        <v>799</v>
      </c>
      <c r="OQ180"/>
      <c r="OR180"/>
      <c r="OS180"/>
      <c r="OT180"/>
      <c r="OU180">
        <v>84</v>
      </c>
      <c r="OV180"/>
      <c r="OW180"/>
      <c r="OX180" t="s">
        <v>2626</v>
      </c>
      <c r="OY180" t="s">
        <v>806</v>
      </c>
      <c r="OZ180"/>
      <c r="PA180"/>
      <c r="PB180" t="s">
        <v>794</v>
      </c>
      <c r="PC180" t="s">
        <v>2146</v>
      </c>
      <c r="PD180">
        <v>0</v>
      </c>
      <c r="PE180">
        <v>1</v>
      </c>
      <c r="PF180">
        <v>0</v>
      </c>
      <c r="PG180">
        <v>0</v>
      </c>
      <c r="PH180">
        <v>0</v>
      </c>
      <c r="PI180">
        <v>0</v>
      </c>
      <c r="PJ180">
        <v>0</v>
      </c>
      <c r="PK180">
        <v>0</v>
      </c>
      <c r="PL180">
        <v>0</v>
      </c>
      <c r="PM180">
        <v>1</v>
      </c>
      <c r="PN180">
        <v>0</v>
      </c>
      <c r="PO180">
        <v>0</v>
      </c>
      <c r="PP180">
        <v>1</v>
      </c>
      <c r="PQ180">
        <v>0</v>
      </c>
      <c r="PR180">
        <v>0</v>
      </c>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t="s">
        <v>2100</v>
      </c>
      <c r="AAW180">
        <v>432377649</v>
      </c>
      <c r="AAX180" s="315">
        <v>45073.753807870373</v>
      </c>
      <c r="AAY180"/>
      <c r="AAZ180"/>
      <c r="ABA180" t="s">
        <v>2081</v>
      </c>
      <c r="ABB180"/>
      <c r="ABC180" t="s">
        <v>2263</v>
      </c>
      <c r="ABD180"/>
      <c r="ABE180">
        <v>180</v>
      </c>
    </row>
    <row r="181" spans="1:733" x14ac:dyDescent="0.45">
      <c r="A181" s="261" t="s">
        <v>2637</v>
      </c>
      <c r="B181" s="262">
        <v>45073.45655072917</v>
      </c>
      <c r="C181" s="262">
        <v>45073.458405983787</v>
      </c>
      <c r="D181" s="262">
        <v>45073</v>
      </c>
      <c r="E181" s="261" t="s">
        <v>2573</v>
      </c>
      <c r="F181" s="315">
        <v>45073</v>
      </c>
      <c r="G181" t="s">
        <v>853</v>
      </c>
      <c r="H181" t="s">
        <v>877</v>
      </c>
      <c r="I181" t="s">
        <v>877</v>
      </c>
      <c r="J181" t="s">
        <v>877</v>
      </c>
      <c r="K181" t="s">
        <v>793</v>
      </c>
      <c r="L181" s="261" t="s">
        <v>839</v>
      </c>
      <c r="M181">
        <v>0</v>
      </c>
      <c r="N181">
        <v>0</v>
      </c>
      <c r="O181">
        <v>0</v>
      </c>
      <c r="P181">
        <v>0</v>
      </c>
      <c r="Q181">
        <v>0</v>
      </c>
      <c r="R181">
        <v>0</v>
      </c>
      <c r="S181">
        <v>0</v>
      </c>
      <c r="T181">
        <v>0</v>
      </c>
      <c r="U181">
        <v>0</v>
      </c>
      <c r="V181">
        <v>0</v>
      </c>
      <c r="W181">
        <v>0</v>
      </c>
      <c r="X181">
        <v>0</v>
      </c>
      <c r="Y181">
        <v>1</v>
      </c>
      <c r="Z181">
        <v>0</v>
      </c>
      <c r="AA181">
        <v>0</v>
      </c>
      <c r="AB181">
        <v>0</v>
      </c>
      <c r="AC181">
        <v>0</v>
      </c>
      <c r="AD181">
        <v>0</v>
      </c>
      <c r="AE181">
        <v>0</v>
      </c>
      <c r="AF181">
        <v>0</v>
      </c>
      <c r="AG181">
        <v>0</v>
      </c>
      <c r="AH181">
        <v>0</v>
      </c>
      <c r="AI181">
        <v>0</v>
      </c>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t="s">
        <v>799</v>
      </c>
      <c r="OQ181"/>
      <c r="OR181"/>
      <c r="OS181"/>
      <c r="OT181"/>
      <c r="OU181">
        <v>84</v>
      </c>
      <c r="OV181"/>
      <c r="OW181"/>
      <c r="OX181" t="s">
        <v>2638</v>
      </c>
      <c r="OY181" t="s">
        <v>806</v>
      </c>
      <c r="OZ181"/>
      <c r="PA181"/>
      <c r="PB181" t="s">
        <v>794</v>
      </c>
      <c r="PC181" t="s">
        <v>2639</v>
      </c>
      <c r="PD181">
        <v>0</v>
      </c>
      <c r="PE181">
        <v>1</v>
      </c>
      <c r="PF181">
        <v>0</v>
      </c>
      <c r="PG181">
        <v>0</v>
      </c>
      <c r="PH181">
        <v>0</v>
      </c>
      <c r="PI181">
        <v>0</v>
      </c>
      <c r="PJ181">
        <v>0</v>
      </c>
      <c r="PK181">
        <v>0</v>
      </c>
      <c r="PL181">
        <v>0</v>
      </c>
      <c r="PM181">
        <v>1</v>
      </c>
      <c r="PN181">
        <v>0</v>
      </c>
      <c r="PO181">
        <v>0</v>
      </c>
      <c r="PP181">
        <v>1</v>
      </c>
      <c r="PQ181">
        <v>0</v>
      </c>
      <c r="PR181">
        <v>0</v>
      </c>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t="s">
        <v>2100</v>
      </c>
      <c r="AAW181">
        <v>432377655</v>
      </c>
      <c r="AAX181" s="315">
        <v>45073.75381944445</v>
      </c>
      <c r="AAY181"/>
      <c r="AAZ181"/>
      <c r="ABA181" t="s">
        <v>2081</v>
      </c>
      <c r="ABB181"/>
      <c r="ABC181" t="s">
        <v>2263</v>
      </c>
      <c r="ABD181"/>
      <c r="ABE181">
        <v>181</v>
      </c>
    </row>
    <row r="182" spans="1:733" x14ac:dyDescent="0.45">
      <c r="A182" s="261" t="s">
        <v>2640</v>
      </c>
      <c r="B182" s="262">
        <v>45073.46838229167</v>
      </c>
      <c r="C182" s="262">
        <v>45073.470402986117</v>
      </c>
      <c r="D182" s="262">
        <v>45073</v>
      </c>
      <c r="E182" s="261" t="s">
        <v>2573</v>
      </c>
      <c r="F182" s="315">
        <v>45073</v>
      </c>
      <c r="G182" t="s">
        <v>853</v>
      </c>
      <c r="H182" t="s">
        <v>877</v>
      </c>
      <c r="I182" t="s">
        <v>877</v>
      </c>
      <c r="J182" t="s">
        <v>877</v>
      </c>
      <c r="K182" t="s">
        <v>793</v>
      </c>
      <c r="L182" s="261" t="s">
        <v>812</v>
      </c>
      <c r="M182">
        <v>0</v>
      </c>
      <c r="N182">
        <v>0</v>
      </c>
      <c r="O182">
        <v>0</v>
      </c>
      <c r="P182">
        <v>0</v>
      </c>
      <c r="Q182">
        <v>0</v>
      </c>
      <c r="R182">
        <v>0</v>
      </c>
      <c r="S182">
        <v>0</v>
      </c>
      <c r="T182">
        <v>0</v>
      </c>
      <c r="U182">
        <v>0</v>
      </c>
      <c r="V182">
        <v>0</v>
      </c>
      <c r="W182">
        <v>0</v>
      </c>
      <c r="X182">
        <v>0</v>
      </c>
      <c r="Y182">
        <v>0</v>
      </c>
      <c r="Z182">
        <v>0</v>
      </c>
      <c r="AA182">
        <v>0</v>
      </c>
      <c r="AB182">
        <v>0</v>
      </c>
      <c r="AC182">
        <v>1</v>
      </c>
      <c r="AD182">
        <v>0</v>
      </c>
      <c r="AE182">
        <v>0</v>
      </c>
      <c r="AF182">
        <v>0</v>
      </c>
      <c r="AG182">
        <v>0</v>
      </c>
      <c r="AH182">
        <v>0</v>
      </c>
      <c r="AI182">
        <v>0</v>
      </c>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t="s">
        <v>794</v>
      </c>
      <c r="RA182"/>
      <c r="RB182">
        <v>1750</v>
      </c>
      <c r="RC182">
        <v>1750</v>
      </c>
      <c r="RD182"/>
      <c r="RE182">
        <v>2000</v>
      </c>
      <c r="RF182">
        <v>-12.5</v>
      </c>
      <c r="RG182">
        <v>-250</v>
      </c>
      <c r="RH182" t="s">
        <v>2641</v>
      </c>
      <c r="RI182" t="s">
        <v>806</v>
      </c>
      <c r="RJ182"/>
      <c r="RK182"/>
      <c r="RL182" t="s">
        <v>794</v>
      </c>
      <c r="RM182" t="s">
        <v>2603</v>
      </c>
      <c r="RN182">
        <v>1</v>
      </c>
      <c r="RO182">
        <v>1</v>
      </c>
      <c r="RP182">
        <v>0</v>
      </c>
      <c r="RQ182">
        <v>0</v>
      </c>
      <c r="RR182">
        <v>0</v>
      </c>
      <c r="RS182">
        <v>0</v>
      </c>
      <c r="RT182">
        <v>0</v>
      </c>
      <c r="RU182">
        <v>0</v>
      </c>
      <c r="RV182">
        <v>0</v>
      </c>
      <c r="RW182">
        <v>0</v>
      </c>
      <c r="RX182">
        <v>0</v>
      </c>
      <c r="RY182">
        <v>0</v>
      </c>
      <c r="RZ182">
        <v>1</v>
      </c>
      <c r="SA182">
        <v>0</v>
      </c>
      <c r="SB182">
        <v>0</v>
      </c>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t="s">
        <v>2100</v>
      </c>
      <c r="AAW182">
        <v>432377658</v>
      </c>
      <c r="AAX182" s="315">
        <v>45073.753831018519</v>
      </c>
      <c r="AAY182"/>
      <c r="AAZ182"/>
      <c r="ABA182" t="s">
        <v>2081</v>
      </c>
      <c r="ABB182"/>
      <c r="ABC182" t="s">
        <v>2263</v>
      </c>
      <c r="ABD182"/>
      <c r="ABE182">
        <v>182</v>
      </c>
    </row>
    <row r="183" spans="1:733" x14ac:dyDescent="0.45">
      <c r="A183" s="261" t="s">
        <v>2642</v>
      </c>
      <c r="B183" s="262">
        <v>45073.470668784721</v>
      </c>
      <c r="C183" s="262">
        <v>45073.47212395833</v>
      </c>
      <c r="D183" s="262">
        <v>45073</v>
      </c>
      <c r="E183" s="261" t="s">
        <v>2573</v>
      </c>
      <c r="F183" s="315">
        <v>45073</v>
      </c>
      <c r="G183" t="s">
        <v>853</v>
      </c>
      <c r="H183" t="s">
        <v>877</v>
      </c>
      <c r="I183" t="s">
        <v>877</v>
      </c>
      <c r="J183" t="s">
        <v>877</v>
      </c>
      <c r="K183" t="s">
        <v>793</v>
      </c>
      <c r="L183" s="261" t="s">
        <v>812</v>
      </c>
      <c r="M183">
        <v>0</v>
      </c>
      <c r="N183">
        <v>0</v>
      </c>
      <c r="O183">
        <v>0</v>
      </c>
      <c r="P183">
        <v>0</v>
      </c>
      <c r="Q183">
        <v>0</v>
      </c>
      <c r="R183">
        <v>0</v>
      </c>
      <c r="S183">
        <v>0</v>
      </c>
      <c r="T183">
        <v>0</v>
      </c>
      <c r="U183">
        <v>0</v>
      </c>
      <c r="V183">
        <v>0</v>
      </c>
      <c r="W183">
        <v>0</v>
      </c>
      <c r="X183">
        <v>0</v>
      </c>
      <c r="Y183">
        <v>0</v>
      </c>
      <c r="Z183">
        <v>0</v>
      </c>
      <c r="AA183">
        <v>0</v>
      </c>
      <c r="AB183">
        <v>0</v>
      </c>
      <c r="AC183">
        <v>1</v>
      </c>
      <c r="AD183">
        <v>0</v>
      </c>
      <c r="AE183">
        <v>0</v>
      </c>
      <c r="AF183">
        <v>0</v>
      </c>
      <c r="AG183">
        <v>0</v>
      </c>
      <c r="AH183">
        <v>0</v>
      </c>
      <c r="AI183">
        <v>0</v>
      </c>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t="s">
        <v>794</v>
      </c>
      <c r="RA183"/>
      <c r="RB183">
        <v>2000</v>
      </c>
      <c r="RC183">
        <v>2000</v>
      </c>
      <c r="RD183"/>
      <c r="RE183">
        <v>2000</v>
      </c>
      <c r="RF183">
        <v>0</v>
      </c>
      <c r="RG183">
        <v>0</v>
      </c>
      <c r="RH183"/>
      <c r="RI183" t="s">
        <v>795</v>
      </c>
      <c r="RJ183" t="s">
        <v>796</v>
      </c>
      <c r="RK183"/>
      <c r="RL183" t="s">
        <v>794</v>
      </c>
      <c r="RM183" t="s">
        <v>2643</v>
      </c>
      <c r="RN183">
        <v>1</v>
      </c>
      <c r="RO183">
        <v>1</v>
      </c>
      <c r="RP183">
        <v>0</v>
      </c>
      <c r="RQ183">
        <v>0</v>
      </c>
      <c r="RR183">
        <v>0</v>
      </c>
      <c r="RS183">
        <v>1</v>
      </c>
      <c r="RT183">
        <v>0</v>
      </c>
      <c r="RU183">
        <v>0</v>
      </c>
      <c r="RV183">
        <v>0</v>
      </c>
      <c r="RW183">
        <v>1</v>
      </c>
      <c r="RX183">
        <v>0</v>
      </c>
      <c r="RY183">
        <v>0</v>
      </c>
      <c r="RZ183">
        <v>1</v>
      </c>
      <c r="SA183">
        <v>0</v>
      </c>
      <c r="SB183">
        <v>0</v>
      </c>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t="s">
        <v>2100</v>
      </c>
      <c r="AAW183">
        <v>432377664</v>
      </c>
      <c r="AAX183" s="315">
        <v>45073.753854166673</v>
      </c>
      <c r="AAY183"/>
      <c r="AAZ183"/>
      <c r="ABA183" t="s">
        <v>2081</v>
      </c>
      <c r="ABB183"/>
      <c r="ABC183" t="s">
        <v>2263</v>
      </c>
      <c r="ABD183"/>
      <c r="ABE183">
        <v>183</v>
      </c>
    </row>
    <row r="184" spans="1:733" x14ac:dyDescent="0.45">
      <c r="A184" s="261" t="s">
        <v>2644</v>
      </c>
      <c r="B184" s="262">
        <v>45073.472632164347</v>
      </c>
      <c r="C184" s="262">
        <v>45073.474748229171</v>
      </c>
      <c r="D184" s="262">
        <v>45073</v>
      </c>
      <c r="E184" s="261" t="s">
        <v>2573</v>
      </c>
      <c r="F184" s="315">
        <v>45073</v>
      </c>
      <c r="G184" t="s">
        <v>853</v>
      </c>
      <c r="H184" t="s">
        <v>877</v>
      </c>
      <c r="I184" t="s">
        <v>877</v>
      </c>
      <c r="J184" t="s">
        <v>877</v>
      </c>
      <c r="K184" t="s">
        <v>793</v>
      </c>
      <c r="L184" s="261" t="s">
        <v>812</v>
      </c>
      <c r="M184">
        <v>0</v>
      </c>
      <c r="N184">
        <v>0</v>
      </c>
      <c r="O184">
        <v>0</v>
      </c>
      <c r="P184">
        <v>0</v>
      </c>
      <c r="Q184">
        <v>0</v>
      </c>
      <c r="R184">
        <v>0</v>
      </c>
      <c r="S184">
        <v>0</v>
      </c>
      <c r="T184">
        <v>0</v>
      </c>
      <c r="U184">
        <v>0</v>
      </c>
      <c r="V184">
        <v>0</v>
      </c>
      <c r="W184">
        <v>0</v>
      </c>
      <c r="X184">
        <v>0</v>
      </c>
      <c r="Y184">
        <v>0</v>
      </c>
      <c r="Z184">
        <v>0</v>
      </c>
      <c r="AA184">
        <v>0</v>
      </c>
      <c r="AB184">
        <v>0</v>
      </c>
      <c r="AC184">
        <v>1</v>
      </c>
      <c r="AD184">
        <v>0</v>
      </c>
      <c r="AE184">
        <v>0</v>
      </c>
      <c r="AF184">
        <v>0</v>
      </c>
      <c r="AG184">
        <v>0</v>
      </c>
      <c r="AH184">
        <v>0</v>
      </c>
      <c r="AI184">
        <v>0</v>
      </c>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t="s">
        <v>794</v>
      </c>
      <c r="RA184"/>
      <c r="RB184">
        <v>1850</v>
      </c>
      <c r="RC184">
        <v>1850</v>
      </c>
      <c r="RD184"/>
      <c r="RE184">
        <v>2000</v>
      </c>
      <c r="RF184">
        <v>-7.5</v>
      </c>
      <c r="RG184">
        <v>-150</v>
      </c>
      <c r="RH184"/>
      <c r="RI184" t="s">
        <v>795</v>
      </c>
      <c r="RJ184" t="s">
        <v>796</v>
      </c>
      <c r="RK184"/>
      <c r="RL184" t="s">
        <v>794</v>
      </c>
      <c r="RM184" t="s">
        <v>2146</v>
      </c>
      <c r="RN184">
        <v>0</v>
      </c>
      <c r="RO184">
        <v>1</v>
      </c>
      <c r="RP184">
        <v>0</v>
      </c>
      <c r="RQ184">
        <v>0</v>
      </c>
      <c r="RR184">
        <v>0</v>
      </c>
      <c r="RS184">
        <v>0</v>
      </c>
      <c r="RT184">
        <v>0</v>
      </c>
      <c r="RU184">
        <v>0</v>
      </c>
      <c r="RV184">
        <v>0</v>
      </c>
      <c r="RW184">
        <v>1</v>
      </c>
      <c r="RX184">
        <v>0</v>
      </c>
      <c r="RY184">
        <v>0</v>
      </c>
      <c r="RZ184">
        <v>1</v>
      </c>
      <c r="SA184">
        <v>0</v>
      </c>
      <c r="SB184">
        <v>0</v>
      </c>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t="s">
        <v>2090</v>
      </c>
      <c r="AAW184">
        <v>432377670</v>
      </c>
      <c r="AAX184" s="315">
        <v>45073.753877314812</v>
      </c>
      <c r="AAY184"/>
      <c r="AAZ184"/>
      <c r="ABA184" t="s">
        <v>2081</v>
      </c>
      <c r="ABB184"/>
      <c r="ABC184" t="s">
        <v>2263</v>
      </c>
      <c r="ABD184"/>
      <c r="ABE184">
        <v>184</v>
      </c>
    </row>
    <row r="185" spans="1:733" x14ac:dyDescent="0.45">
      <c r="A185" s="261" t="s">
        <v>2645</v>
      </c>
      <c r="B185" s="262">
        <v>45073.47562326389</v>
      </c>
      <c r="C185" s="262">
        <v>45073.478838055547</v>
      </c>
      <c r="D185" s="262">
        <v>45073</v>
      </c>
      <c r="E185" s="261" t="s">
        <v>2573</v>
      </c>
      <c r="F185" s="315">
        <v>45073</v>
      </c>
      <c r="G185" t="s">
        <v>853</v>
      </c>
      <c r="H185" t="s">
        <v>877</v>
      </c>
      <c r="I185" t="s">
        <v>877</v>
      </c>
      <c r="J185" t="s">
        <v>877</v>
      </c>
      <c r="K185" t="s">
        <v>793</v>
      </c>
      <c r="L185" s="261" t="s">
        <v>826</v>
      </c>
      <c r="M185">
        <v>0</v>
      </c>
      <c r="N185">
        <v>0</v>
      </c>
      <c r="O185">
        <v>0</v>
      </c>
      <c r="P185">
        <v>0</v>
      </c>
      <c r="Q185">
        <v>0</v>
      </c>
      <c r="R185">
        <v>0</v>
      </c>
      <c r="S185">
        <v>0</v>
      </c>
      <c r="T185">
        <v>0</v>
      </c>
      <c r="U185">
        <v>0</v>
      </c>
      <c r="V185">
        <v>0</v>
      </c>
      <c r="W185">
        <v>0</v>
      </c>
      <c r="X185">
        <v>0</v>
      </c>
      <c r="Y185">
        <v>0</v>
      </c>
      <c r="Z185">
        <v>0</v>
      </c>
      <c r="AA185">
        <v>0</v>
      </c>
      <c r="AB185">
        <v>0</v>
      </c>
      <c r="AC185">
        <v>0</v>
      </c>
      <c r="AD185">
        <v>0</v>
      </c>
      <c r="AE185">
        <v>1</v>
      </c>
      <c r="AF185">
        <v>0</v>
      </c>
      <c r="AG185">
        <v>0</v>
      </c>
      <c r="AH185">
        <v>0</v>
      </c>
      <c r="AI185">
        <v>0</v>
      </c>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t="s">
        <v>794</v>
      </c>
      <c r="VU185"/>
      <c r="VV185">
        <v>1500</v>
      </c>
      <c r="VW185">
        <v>1500</v>
      </c>
      <c r="VX185"/>
      <c r="VY185">
        <v>2000</v>
      </c>
      <c r="VZ185">
        <v>-25</v>
      </c>
      <c r="WA185">
        <v>-500</v>
      </c>
      <c r="WB185" t="s">
        <v>2619</v>
      </c>
      <c r="WC185" t="s">
        <v>801</v>
      </c>
      <c r="WD185"/>
      <c r="WE185" t="s">
        <v>849</v>
      </c>
      <c r="WF185" t="s">
        <v>794</v>
      </c>
      <c r="WG185" t="s">
        <v>2646</v>
      </c>
      <c r="WH185">
        <v>0</v>
      </c>
      <c r="WI185">
        <v>1</v>
      </c>
      <c r="WJ185">
        <v>1</v>
      </c>
      <c r="WK185">
        <v>0</v>
      </c>
      <c r="WL185">
        <v>0</v>
      </c>
      <c r="WM185">
        <v>0</v>
      </c>
      <c r="WN185">
        <v>0</v>
      </c>
      <c r="WO185">
        <v>0</v>
      </c>
      <c r="WP185">
        <v>0</v>
      </c>
      <c r="WQ185">
        <v>0</v>
      </c>
      <c r="WR185">
        <v>0</v>
      </c>
      <c r="WS185">
        <v>0</v>
      </c>
      <c r="WT185">
        <v>1</v>
      </c>
      <c r="WU185">
        <v>0</v>
      </c>
      <c r="WV185">
        <v>0</v>
      </c>
      <c r="WW185" t="s">
        <v>2594</v>
      </c>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t="s">
        <v>2100</v>
      </c>
      <c r="AAW185">
        <v>432377991</v>
      </c>
      <c r="AAX185" s="315">
        <v>45073.754652777767</v>
      </c>
      <c r="AAY185"/>
      <c r="AAZ185"/>
      <c r="ABA185" t="s">
        <v>2081</v>
      </c>
      <c r="ABB185"/>
      <c r="ABC185" t="s">
        <v>2263</v>
      </c>
      <c r="ABD185"/>
      <c r="ABE185">
        <v>185</v>
      </c>
    </row>
    <row r="186" spans="1:733" x14ac:dyDescent="0.45">
      <c r="A186" s="261" t="s">
        <v>2647</v>
      </c>
      <c r="B186" s="262">
        <v>45073.479182557872</v>
      </c>
      <c r="C186" s="262">
        <v>45073.481408888889</v>
      </c>
      <c r="D186" s="262">
        <v>45073</v>
      </c>
      <c r="E186" s="261" t="s">
        <v>2573</v>
      </c>
      <c r="F186" s="315">
        <v>45073</v>
      </c>
      <c r="G186" t="s">
        <v>853</v>
      </c>
      <c r="H186" t="s">
        <v>877</v>
      </c>
      <c r="I186" t="s">
        <v>877</v>
      </c>
      <c r="J186" t="s">
        <v>877</v>
      </c>
      <c r="K186" t="s">
        <v>793</v>
      </c>
      <c r="L186" s="261" t="s">
        <v>826</v>
      </c>
      <c r="M186">
        <v>0</v>
      </c>
      <c r="N186">
        <v>0</v>
      </c>
      <c r="O186">
        <v>0</v>
      </c>
      <c r="P186">
        <v>0</v>
      </c>
      <c r="Q186">
        <v>0</v>
      </c>
      <c r="R186">
        <v>0</v>
      </c>
      <c r="S186">
        <v>0</v>
      </c>
      <c r="T186">
        <v>0</v>
      </c>
      <c r="U186">
        <v>0</v>
      </c>
      <c r="V186">
        <v>0</v>
      </c>
      <c r="W186">
        <v>0</v>
      </c>
      <c r="X186">
        <v>0</v>
      </c>
      <c r="Y186">
        <v>0</v>
      </c>
      <c r="Z186">
        <v>0</v>
      </c>
      <c r="AA186">
        <v>0</v>
      </c>
      <c r="AB186">
        <v>0</v>
      </c>
      <c r="AC186">
        <v>0</v>
      </c>
      <c r="AD186">
        <v>0</v>
      </c>
      <c r="AE186">
        <v>1</v>
      </c>
      <c r="AF186">
        <v>0</v>
      </c>
      <c r="AG186">
        <v>0</v>
      </c>
      <c r="AH186">
        <v>0</v>
      </c>
      <c r="AI186">
        <v>0</v>
      </c>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t="s">
        <v>794</v>
      </c>
      <c r="VU186"/>
      <c r="VV186">
        <v>1700</v>
      </c>
      <c r="VW186">
        <v>1700</v>
      </c>
      <c r="VX186"/>
      <c r="VY186">
        <v>2000</v>
      </c>
      <c r="VZ186">
        <v>-15</v>
      </c>
      <c r="WA186">
        <v>-300</v>
      </c>
      <c r="WB186" t="s">
        <v>2648</v>
      </c>
      <c r="WC186" t="s">
        <v>801</v>
      </c>
      <c r="WD186"/>
      <c r="WE186" t="s">
        <v>849</v>
      </c>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t="s">
        <v>2100</v>
      </c>
      <c r="AAW186">
        <v>432377997</v>
      </c>
      <c r="AAX186" s="315">
        <v>45073.754675925928</v>
      </c>
      <c r="AAY186"/>
      <c r="AAZ186"/>
      <c r="ABA186" t="s">
        <v>2081</v>
      </c>
      <c r="ABB186"/>
      <c r="ABC186" t="s">
        <v>2263</v>
      </c>
      <c r="ABD186"/>
      <c r="ABE186">
        <v>186</v>
      </c>
    </row>
    <row r="187" spans="1:733" x14ac:dyDescent="0.45">
      <c r="A187" s="261" t="s">
        <v>2649</v>
      </c>
      <c r="B187" s="262">
        <v>45073.482044537042</v>
      </c>
      <c r="C187" s="262">
        <v>45073.4841958912</v>
      </c>
      <c r="D187" s="262">
        <v>45073</v>
      </c>
      <c r="E187" s="261" t="s">
        <v>2573</v>
      </c>
      <c r="F187" s="315">
        <v>45073</v>
      </c>
      <c r="G187" t="s">
        <v>853</v>
      </c>
      <c r="H187" t="s">
        <v>877</v>
      </c>
      <c r="I187" t="s">
        <v>877</v>
      </c>
      <c r="J187" t="s">
        <v>877</v>
      </c>
      <c r="K187" t="s">
        <v>793</v>
      </c>
      <c r="L187" s="261" t="s">
        <v>826</v>
      </c>
      <c r="M187">
        <v>0</v>
      </c>
      <c r="N187">
        <v>0</v>
      </c>
      <c r="O187">
        <v>0</v>
      </c>
      <c r="P187">
        <v>0</v>
      </c>
      <c r="Q187">
        <v>0</v>
      </c>
      <c r="R187">
        <v>0</v>
      </c>
      <c r="S187">
        <v>0</v>
      </c>
      <c r="T187">
        <v>0</v>
      </c>
      <c r="U187">
        <v>0</v>
      </c>
      <c r="V187">
        <v>0</v>
      </c>
      <c r="W187">
        <v>0</v>
      </c>
      <c r="X187">
        <v>0</v>
      </c>
      <c r="Y187">
        <v>0</v>
      </c>
      <c r="Z187">
        <v>0</v>
      </c>
      <c r="AA187">
        <v>0</v>
      </c>
      <c r="AB187">
        <v>0</v>
      </c>
      <c r="AC187">
        <v>0</v>
      </c>
      <c r="AD187">
        <v>0</v>
      </c>
      <c r="AE187">
        <v>1</v>
      </c>
      <c r="AF187">
        <v>0</v>
      </c>
      <c r="AG187">
        <v>0</v>
      </c>
      <c r="AH187">
        <v>0</v>
      </c>
      <c r="AI187">
        <v>0</v>
      </c>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t="s">
        <v>794</v>
      </c>
      <c r="VU187"/>
      <c r="VV187">
        <v>1500</v>
      </c>
      <c r="VW187">
        <v>1500</v>
      </c>
      <c r="VX187"/>
      <c r="VY187">
        <v>2000</v>
      </c>
      <c r="VZ187">
        <v>-25</v>
      </c>
      <c r="WA187">
        <v>-500</v>
      </c>
      <c r="WB187" t="s">
        <v>2650</v>
      </c>
      <c r="WC187" t="s">
        <v>801</v>
      </c>
      <c r="WD187"/>
      <c r="WE187" t="s">
        <v>849</v>
      </c>
      <c r="WF187" t="s">
        <v>794</v>
      </c>
      <c r="WG187" t="s">
        <v>2606</v>
      </c>
      <c r="WH187">
        <v>0</v>
      </c>
      <c r="WI187">
        <v>1</v>
      </c>
      <c r="WJ187">
        <v>0</v>
      </c>
      <c r="WK187">
        <v>0</v>
      </c>
      <c r="WL187">
        <v>0</v>
      </c>
      <c r="WM187">
        <v>1</v>
      </c>
      <c r="WN187">
        <v>0</v>
      </c>
      <c r="WO187">
        <v>0</v>
      </c>
      <c r="WP187">
        <v>0</v>
      </c>
      <c r="WQ187">
        <v>0</v>
      </c>
      <c r="WR187">
        <v>0</v>
      </c>
      <c r="WS187">
        <v>0</v>
      </c>
      <c r="WT187">
        <v>1</v>
      </c>
      <c r="WU187">
        <v>0</v>
      </c>
      <c r="WV187">
        <v>0</v>
      </c>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t="s">
        <v>2100</v>
      </c>
      <c r="AAW187">
        <v>432378002</v>
      </c>
      <c r="AAX187" s="315">
        <v>45073.754699074067</v>
      </c>
      <c r="AAY187"/>
      <c r="AAZ187"/>
      <c r="ABA187" t="s">
        <v>2081</v>
      </c>
      <c r="ABB187"/>
      <c r="ABC187" t="s">
        <v>2263</v>
      </c>
      <c r="ABD187"/>
      <c r="ABE187">
        <v>187</v>
      </c>
    </row>
    <row r="188" spans="1:733" x14ac:dyDescent="0.45">
      <c r="A188" s="261" t="s">
        <v>2651</v>
      </c>
      <c r="B188" s="262">
        <v>45073.484455706021</v>
      </c>
      <c r="C188" s="262">
        <v>45073.485975787044</v>
      </c>
      <c r="D188" s="262">
        <v>45073</v>
      </c>
      <c r="E188" s="261" t="s">
        <v>2573</v>
      </c>
      <c r="F188" s="315">
        <v>45073</v>
      </c>
      <c r="G188" t="s">
        <v>853</v>
      </c>
      <c r="H188" t="s">
        <v>877</v>
      </c>
      <c r="I188" t="s">
        <v>877</v>
      </c>
      <c r="J188" t="s">
        <v>877</v>
      </c>
      <c r="K188" t="s">
        <v>793</v>
      </c>
      <c r="L188" s="261" t="s">
        <v>826</v>
      </c>
      <c r="M188">
        <v>0</v>
      </c>
      <c r="N188">
        <v>0</v>
      </c>
      <c r="O188">
        <v>0</v>
      </c>
      <c r="P188">
        <v>0</v>
      </c>
      <c r="Q188">
        <v>0</v>
      </c>
      <c r="R188">
        <v>0</v>
      </c>
      <c r="S188">
        <v>0</v>
      </c>
      <c r="T188">
        <v>0</v>
      </c>
      <c r="U188">
        <v>0</v>
      </c>
      <c r="V188">
        <v>0</v>
      </c>
      <c r="W188">
        <v>0</v>
      </c>
      <c r="X188">
        <v>0</v>
      </c>
      <c r="Y188">
        <v>0</v>
      </c>
      <c r="Z188">
        <v>0</v>
      </c>
      <c r="AA188">
        <v>0</v>
      </c>
      <c r="AB188">
        <v>0</v>
      </c>
      <c r="AC188">
        <v>0</v>
      </c>
      <c r="AD188">
        <v>0</v>
      </c>
      <c r="AE188">
        <v>1</v>
      </c>
      <c r="AF188">
        <v>0</v>
      </c>
      <c r="AG188">
        <v>0</v>
      </c>
      <c r="AH188">
        <v>0</v>
      </c>
      <c r="AI188">
        <v>0</v>
      </c>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t="s">
        <v>794</v>
      </c>
      <c r="VU188"/>
      <c r="VV188">
        <v>2000</v>
      </c>
      <c r="VW188">
        <v>2000</v>
      </c>
      <c r="VX188"/>
      <c r="VY188">
        <v>2000</v>
      </c>
      <c r="VZ188">
        <v>0</v>
      </c>
      <c r="WA188">
        <v>0</v>
      </c>
      <c r="WB188"/>
      <c r="WC188" t="s">
        <v>801</v>
      </c>
      <c r="WD188"/>
      <c r="WE188" t="s">
        <v>849</v>
      </c>
      <c r="WF188" t="s">
        <v>794</v>
      </c>
      <c r="WG188" t="s">
        <v>2224</v>
      </c>
      <c r="WH188">
        <v>0</v>
      </c>
      <c r="WI188">
        <v>1</v>
      </c>
      <c r="WJ188">
        <v>1</v>
      </c>
      <c r="WK188">
        <v>0</v>
      </c>
      <c r="WL188">
        <v>0</v>
      </c>
      <c r="WM188">
        <v>0</v>
      </c>
      <c r="WN188">
        <v>0</v>
      </c>
      <c r="WO188">
        <v>0</v>
      </c>
      <c r="WP188">
        <v>0</v>
      </c>
      <c r="WQ188">
        <v>0</v>
      </c>
      <c r="WR188">
        <v>0</v>
      </c>
      <c r="WS188">
        <v>0</v>
      </c>
      <c r="WT188">
        <v>1</v>
      </c>
      <c r="WU188">
        <v>0</v>
      </c>
      <c r="WV188">
        <v>0</v>
      </c>
      <c r="WW188" t="s">
        <v>879</v>
      </c>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t="s">
        <v>2090</v>
      </c>
      <c r="AAW188">
        <v>432378006</v>
      </c>
      <c r="AAX188" s="315">
        <v>45073.754710648151</v>
      </c>
      <c r="AAY188"/>
      <c r="AAZ188"/>
      <c r="ABA188" t="s">
        <v>2081</v>
      </c>
      <c r="ABB188"/>
      <c r="ABC188" t="s">
        <v>2263</v>
      </c>
      <c r="ABD188"/>
      <c r="ABE188">
        <v>188</v>
      </c>
    </row>
    <row r="189" spans="1:733" x14ac:dyDescent="0.45">
      <c r="A189" s="261" t="s">
        <v>2652</v>
      </c>
      <c r="B189" s="262">
        <v>45073.486359537041</v>
      </c>
      <c r="C189" s="262">
        <v>45073.488100254632</v>
      </c>
      <c r="D189" s="262">
        <v>45073</v>
      </c>
      <c r="E189" s="261" t="s">
        <v>2573</v>
      </c>
      <c r="F189" s="315">
        <v>45073</v>
      </c>
      <c r="G189" t="s">
        <v>853</v>
      </c>
      <c r="H189" t="s">
        <v>877</v>
      </c>
      <c r="I189" t="s">
        <v>877</v>
      </c>
      <c r="J189" t="s">
        <v>877</v>
      </c>
      <c r="K189" t="s">
        <v>793</v>
      </c>
      <c r="L189" s="261" t="s">
        <v>826</v>
      </c>
      <c r="M189">
        <v>0</v>
      </c>
      <c r="N189">
        <v>0</v>
      </c>
      <c r="O189">
        <v>0</v>
      </c>
      <c r="P189">
        <v>0</v>
      </c>
      <c r="Q189">
        <v>0</v>
      </c>
      <c r="R189">
        <v>0</v>
      </c>
      <c r="S189">
        <v>0</v>
      </c>
      <c r="T189">
        <v>0</v>
      </c>
      <c r="U189">
        <v>0</v>
      </c>
      <c r="V189">
        <v>0</v>
      </c>
      <c r="W189">
        <v>0</v>
      </c>
      <c r="X189">
        <v>0</v>
      </c>
      <c r="Y189">
        <v>0</v>
      </c>
      <c r="Z189">
        <v>0</v>
      </c>
      <c r="AA189">
        <v>0</v>
      </c>
      <c r="AB189">
        <v>0</v>
      </c>
      <c r="AC189">
        <v>0</v>
      </c>
      <c r="AD189">
        <v>0</v>
      </c>
      <c r="AE189">
        <v>1</v>
      </c>
      <c r="AF189">
        <v>0</v>
      </c>
      <c r="AG189">
        <v>0</v>
      </c>
      <c r="AH189">
        <v>0</v>
      </c>
      <c r="AI189">
        <v>0</v>
      </c>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t="s">
        <v>794</v>
      </c>
      <c r="VU189"/>
      <c r="VV189">
        <v>1850</v>
      </c>
      <c r="VW189">
        <v>1850</v>
      </c>
      <c r="VX189"/>
      <c r="VY189">
        <v>2000</v>
      </c>
      <c r="VZ189">
        <v>-7.5</v>
      </c>
      <c r="WA189">
        <v>-150</v>
      </c>
      <c r="WB189"/>
      <c r="WC189" t="s">
        <v>801</v>
      </c>
      <c r="WD189"/>
      <c r="WE189" t="s">
        <v>849</v>
      </c>
      <c r="WF189" t="s">
        <v>794</v>
      </c>
      <c r="WG189" t="s">
        <v>2653</v>
      </c>
      <c r="WH189">
        <v>0</v>
      </c>
      <c r="WI189">
        <v>1</v>
      </c>
      <c r="WJ189">
        <v>1</v>
      </c>
      <c r="WK189">
        <v>0</v>
      </c>
      <c r="WL189">
        <v>0</v>
      </c>
      <c r="WM189">
        <v>0</v>
      </c>
      <c r="WN189">
        <v>0</v>
      </c>
      <c r="WO189">
        <v>0</v>
      </c>
      <c r="WP189">
        <v>0</v>
      </c>
      <c r="WQ189">
        <v>0</v>
      </c>
      <c r="WR189">
        <v>0</v>
      </c>
      <c r="WS189">
        <v>0</v>
      </c>
      <c r="WT189">
        <v>1</v>
      </c>
      <c r="WU189">
        <v>0</v>
      </c>
      <c r="WV189">
        <v>0</v>
      </c>
      <c r="WW189" t="s">
        <v>2594</v>
      </c>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t="s">
        <v>2100</v>
      </c>
      <c r="AAW189">
        <v>432378011</v>
      </c>
      <c r="AAX189" s="315">
        <v>45073.75472222222</v>
      </c>
      <c r="AAY189"/>
      <c r="AAZ189"/>
      <c r="ABA189" t="s">
        <v>2081</v>
      </c>
      <c r="ABB189"/>
      <c r="ABC189" t="s">
        <v>2263</v>
      </c>
      <c r="ABD189"/>
      <c r="ABE189">
        <v>189</v>
      </c>
    </row>
    <row r="190" spans="1:733" x14ac:dyDescent="0.45">
      <c r="A190" s="261" t="s">
        <v>2654</v>
      </c>
      <c r="B190" s="262">
        <v>45073.488615474533</v>
      </c>
      <c r="C190" s="262">
        <v>45073.49285318287</v>
      </c>
      <c r="D190" s="262">
        <v>45073</v>
      </c>
      <c r="E190" s="261" t="s">
        <v>2573</v>
      </c>
      <c r="F190" s="315">
        <v>45073</v>
      </c>
      <c r="G190" t="s">
        <v>853</v>
      </c>
      <c r="H190" t="s">
        <v>877</v>
      </c>
      <c r="I190" t="s">
        <v>877</v>
      </c>
      <c r="J190" t="s">
        <v>877</v>
      </c>
      <c r="K190" t="s">
        <v>793</v>
      </c>
      <c r="L190" s="261" t="s">
        <v>817</v>
      </c>
      <c r="M190">
        <v>0</v>
      </c>
      <c r="N190">
        <v>0</v>
      </c>
      <c r="O190">
        <v>0</v>
      </c>
      <c r="P190">
        <v>0</v>
      </c>
      <c r="Q190">
        <v>0</v>
      </c>
      <c r="R190">
        <v>0</v>
      </c>
      <c r="S190">
        <v>0</v>
      </c>
      <c r="T190">
        <v>0</v>
      </c>
      <c r="U190">
        <v>0</v>
      </c>
      <c r="V190">
        <v>0</v>
      </c>
      <c r="W190">
        <v>0</v>
      </c>
      <c r="X190">
        <v>0</v>
      </c>
      <c r="Y190">
        <v>0</v>
      </c>
      <c r="Z190">
        <v>0</v>
      </c>
      <c r="AA190">
        <v>1</v>
      </c>
      <c r="AB190">
        <v>0</v>
      </c>
      <c r="AC190">
        <v>0</v>
      </c>
      <c r="AD190">
        <v>0</v>
      </c>
      <c r="AE190">
        <v>0</v>
      </c>
      <c r="AF190">
        <v>0</v>
      </c>
      <c r="AG190">
        <v>0</v>
      </c>
      <c r="AH190">
        <v>0</v>
      </c>
      <c r="AI190">
        <v>0</v>
      </c>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t="s">
        <v>2655</v>
      </c>
      <c r="TS190" t="s">
        <v>801</v>
      </c>
      <c r="TT190"/>
      <c r="TU190" t="s">
        <v>830</v>
      </c>
      <c r="TV190" t="s">
        <v>794</v>
      </c>
      <c r="TW190" t="s">
        <v>2656</v>
      </c>
      <c r="TX190">
        <v>1</v>
      </c>
      <c r="TY190">
        <v>1</v>
      </c>
      <c r="TZ190">
        <v>0</v>
      </c>
      <c r="UA190">
        <v>0</v>
      </c>
      <c r="UB190">
        <v>0</v>
      </c>
      <c r="UC190">
        <v>1</v>
      </c>
      <c r="UD190">
        <v>0</v>
      </c>
      <c r="UE190">
        <v>0</v>
      </c>
      <c r="UF190">
        <v>0</v>
      </c>
      <c r="UG190">
        <v>0</v>
      </c>
      <c r="UH190">
        <v>0</v>
      </c>
      <c r="UI190">
        <v>0</v>
      </c>
      <c r="UJ190">
        <v>1</v>
      </c>
      <c r="UK190">
        <v>0</v>
      </c>
      <c r="UL190">
        <v>0</v>
      </c>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t="s">
        <v>2100</v>
      </c>
      <c r="AAW190">
        <v>432378016</v>
      </c>
      <c r="AAX190" s="315">
        <v>45073.754745370366</v>
      </c>
      <c r="AAY190"/>
      <c r="AAZ190"/>
      <c r="ABA190" t="s">
        <v>2081</v>
      </c>
      <c r="ABB190"/>
      <c r="ABC190" t="s">
        <v>2263</v>
      </c>
      <c r="ABD190"/>
      <c r="ABE190">
        <v>190</v>
      </c>
    </row>
    <row r="191" spans="1:733" x14ac:dyDescent="0.45">
      <c r="A191" s="261" t="s">
        <v>2657</v>
      </c>
      <c r="B191" s="262">
        <v>45073.510963032408</v>
      </c>
      <c r="C191" s="262">
        <v>45073.513294907403</v>
      </c>
      <c r="D191" s="262">
        <v>45073</v>
      </c>
      <c r="E191" s="261" t="s">
        <v>2573</v>
      </c>
      <c r="F191" s="315">
        <v>45073</v>
      </c>
      <c r="G191" t="s">
        <v>853</v>
      </c>
      <c r="H191" t="s">
        <v>877</v>
      </c>
      <c r="I191" t="s">
        <v>877</v>
      </c>
      <c r="J191" t="s">
        <v>877</v>
      </c>
      <c r="K191" t="s">
        <v>793</v>
      </c>
      <c r="L191" s="261" t="s">
        <v>814</v>
      </c>
      <c r="M191">
        <v>0</v>
      </c>
      <c r="N191">
        <v>0</v>
      </c>
      <c r="O191">
        <v>0</v>
      </c>
      <c r="P191">
        <v>0</v>
      </c>
      <c r="Q191">
        <v>0</v>
      </c>
      <c r="R191">
        <v>0</v>
      </c>
      <c r="S191">
        <v>1</v>
      </c>
      <c r="T191">
        <v>0</v>
      </c>
      <c r="U191">
        <v>0</v>
      </c>
      <c r="V191">
        <v>0</v>
      </c>
      <c r="W191">
        <v>0</v>
      </c>
      <c r="X191">
        <v>0</v>
      </c>
      <c r="Y191">
        <v>0</v>
      </c>
      <c r="Z191">
        <v>0</v>
      </c>
      <c r="AA191">
        <v>0</v>
      </c>
      <c r="AB191">
        <v>0</v>
      </c>
      <c r="AC191">
        <v>0</v>
      </c>
      <c r="AD191">
        <v>0</v>
      </c>
      <c r="AE191">
        <v>0</v>
      </c>
      <c r="AF191">
        <v>0</v>
      </c>
      <c r="AG191">
        <v>0</v>
      </c>
      <c r="AH191">
        <v>0</v>
      </c>
      <c r="AI191">
        <v>0</v>
      </c>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t="s">
        <v>794</v>
      </c>
      <c r="HM191"/>
      <c r="HN191">
        <v>8500</v>
      </c>
      <c r="HO191">
        <v>8500</v>
      </c>
      <c r="HP191"/>
      <c r="HQ191">
        <v>4750</v>
      </c>
      <c r="HR191">
        <v>78.94736842105263</v>
      </c>
      <c r="HS191">
        <v>3750</v>
      </c>
      <c r="HT191" t="s">
        <v>2658</v>
      </c>
      <c r="HU191" t="s">
        <v>801</v>
      </c>
      <c r="HV191"/>
      <c r="HW191" t="s">
        <v>830</v>
      </c>
      <c r="HX191" t="s">
        <v>794</v>
      </c>
      <c r="HY191" t="s">
        <v>2120</v>
      </c>
      <c r="HZ191">
        <v>1</v>
      </c>
      <c r="IA191">
        <v>1</v>
      </c>
      <c r="IB191">
        <v>0</v>
      </c>
      <c r="IC191">
        <v>0</v>
      </c>
      <c r="ID191">
        <v>0</v>
      </c>
      <c r="IE191">
        <v>0</v>
      </c>
      <c r="IF191">
        <v>0</v>
      </c>
      <c r="IG191">
        <v>0</v>
      </c>
      <c r="IH191">
        <v>0</v>
      </c>
      <c r="II191">
        <v>0</v>
      </c>
      <c r="IJ191">
        <v>0</v>
      </c>
      <c r="IK191">
        <v>0</v>
      </c>
      <c r="IL191">
        <v>1</v>
      </c>
      <c r="IM191">
        <v>0</v>
      </c>
      <c r="IN191">
        <v>0</v>
      </c>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t="s">
        <v>2100</v>
      </c>
      <c r="AAW191">
        <v>432378019</v>
      </c>
      <c r="AAX191" s="315">
        <v>45073.754756944443</v>
      </c>
      <c r="AAY191"/>
      <c r="AAZ191"/>
      <c r="ABA191" t="s">
        <v>2081</v>
      </c>
      <c r="ABB191"/>
      <c r="ABC191" t="s">
        <v>2263</v>
      </c>
      <c r="ABD191"/>
      <c r="ABE191">
        <v>191</v>
      </c>
    </row>
    <row r="192" spans="1:733" x14ac:dyDescent="0.45">
      <c r="A192" s="261" t="s">
        <v>2659</v>
      </c>
      <c r="B192" s="262">
        <v>45073.513614398151</v>
      </c>
      <c r="C192" s="262">
        <v>45073.515638993063</v>
      </c>
      <c r="D192" s="262">
        <v>45073</v>
      </c>
      <c r="E192" s="261" t="s">
        <v>2573</v>
      </c>
      <c r="F192" s="315">
        <v>45073</v>
      </c>
      <c r="G192" t="s">
        <v>853</v>
      </c>
      <c r="H192" t="s">
        <v>877</v>
      </c>
      <c r="I192" t="s">
        <v>877</v>
      </c>
      <c r="J192" t="s">
        <v>877</v>
      </c>
      <c r="K192" t="s">
        <v>793</v>
      </c>
      <c r="L192" s="261" t="s">
        <v>814</v>
      </c>
      <c r="M192">
        <v>0</v>
      </c>
      <c r="N192">
        <v>0</v>
      </c>
      <c r="O192">
        <v>0</v>
      </c>
      <c r="P192">
        <v>0</v>
      </c>
      <c r="Q192">
        <v>0</v>
      </c>
      <c r="R192">
        <v>0</v>
      </c>
      <c r="S192">
        <v>1</v>
      </c>
      <c r="T192">
        <v>0</v>
      </c>
      <c r="U192">
        <v>0</v>
      </c>
      <c r="V192">
        <v>0</v>
      </c>
      <c r="W192">
        <v>0</v>
      </c>
      <c r="X192">
        <v>0</v>
      </c>
      <c r="Y192">
        <v>0</v>
      </c>
      <c r="Z192">
        <v>0</v>
      </c>
      <c r="AA192">
        <v>0</v>
      </c>
      <c r="AB192">
        <v>0</v>
      </c>
      <c r="AC192">
        <v>0</v>
      </c>
      <c r="AD192">
        <v>0</v>
      </c>
      <c r="AE192">
        <v>0</v>
      </c>
      <c r="AF192">
        <v>0</v>
      </c>
      <c r="AG192">
        <v>0</v>
      </c>
      <c r="AH192">
        <v>0</v>
      </c>
      <c r="AI192">
        <v>0</v>
      </c>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t="s">
        <v>794</v>
      </c>
      <c r="HM192"/>
      <c r="HN192">
        <v>9000</v>
      </c>
      <c r="HO192">
        <v>9000</v>
      </c>
      <c r="HP192"/>
      <c r="HQ192">
        <v>4750</v>
      </c>
      <c r="HR192">
        <v>89.473684210526315</v>
      </c>
      <c r="HS192">
        <v>4250</v>
      </c>
      <c r="HT192" t="s">
        <v>2592</v>
      </c>
      <c r="HU192" t="s">
        <v>801</v>
      </c>
      <c r="HV192"/>
      <c r="HW192" t="s">
        <v>830</v>
      </c>
      <c r="HX192" t="s">
        <v>794</v>
      </c>
      <c r="HY192" t="s">
        <v>2660</v>
      </c>
      <c r="HZ192">
        <v>1</v>
      </c>
      <c r="IA192">
        <v>1</v>
      </c>
      <c r="IB192">
        <v>0</v>
      </c>
      <c r="IC192">
        <v>0</v>
      </c>
      <c r="ID192">
        <v>0</v>
      </c>
      <c r="IE192">
        <v>0</v>
      </c>
      <c r="IF192">
        <v>0</v>
      </c>
      <c r="IG192">
        <v>0</v>
      </c>
      <c r="IH192">
        <v>0</v>
      </c>
      <c r="II192">
        <v>0</v>
      </c>
      <c r="IJ192">
        <v>0</v>
      </c>
      <c r="IK192">
        <v>0</v>
      </c>
      <c r="IL192">
        <v>1</v>
      </c>
      <c r="IM192">
        <v>0</v>
      </c>
      <c r="IN192">
        <v>0</v>
      </c>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t="s">
        <v>2100</v>
      </c>
      <c r="AAW192">
        <v>432378027</v>
      </c>
      <c r="AAX192" s="315">
        <v>45073.754780092597</v>
      </c>
      <c r="AAY192"/>
      <c r="AAZ192"/>
      <c r="ABA192" t="s">
        <v>2081</v>
      </c>
      <c r="ABB192"/>
      <c r="ABC192" t="s">
        <v>2263</v>
      </c>
      <c r="ABD192"/>
      <c r="ABE192">
        <v>192</v>
      </c>
    </row>
    <row r="193" spans="1:733" x14ac:dyDescent="0.45">
      <c r="A193" s="261" t="s">
        <v>2661</v>
      </c>
      <c r="B193" s="262">
        <v>45073.517005902773</v>
      </c>
      <c r="C193" s="262">
        <v>45073.519013587967</v>
      </c>
      <c r="D193" s="262">
        <v>45073</v>
      </c>
      <c r="E193" s="261" t="s">
        <v>2573</v>
      </c>
      <c r="F193" s="315">
        <v>45073</v>
      </c>
      <c r="G193" t="s">
        <v>853</v>
      </c>
      <c r="H193" t="s">
        <v>877</v>
      </c>
      <c r="I193" t="s">
        <v>877</v>
      </c>
      <c r="J193" t="s">
        <v>877</v>
      </c>
      <c r="K193" t="s">
        <v>793</v>
      </c>
      <c r="L193" s="261" t="s">
        <v>814</v>
      </c>
      <c r="M193">
        <v>0</v>
      </c>
      <c r="N193">
        <v>0</v>
      </c>
      <c r="O193">
        <v>0</v>
      </c>
      <c r="P193">
        <v>0</v>
      </c>
      <c r="Q193">
        <v>0</v>
      </c>
      <c r="R193">
        <v>0</v>
      </c>
      <c r="S193">
        <v>1</v>
      </c>
      <c r="T193">
        <v>0</v>
      </c>
      <c r="U193">
        <v>0</v>
      </c>
      <c r="V193">
        <v>0</v>
      </c>
      <c r="W193">
        <v>0</v>
      </c>
      <c r="X193">
        <v>0</v>
      </c>
      <c r="Y193">
        <v>0</v>
      </c>
      <c r="Z193">
        <v>0</v>
      </c>
      <c r="AA193">
        <v>0</v>
      </c>
      <c r="AB193">
        <v>0</v>
      </c>
      <c r="AC193">
        <v>0</v>
      </c>
      <c r="AD193">
        <v>0</v>
      </c>
      <c r="AE193">
        <v>0</v>
      </c>
      <c r="AF193">
        <v>0</v>
      </c>
      <c r="AG193">
        <v>0</v>
      </c>
      <c r="AH193">
        <v>0</v>
      </c>
      <c r="AI193">
        <v>0</v>
      </c>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t="s">
        <v>794</v>
      </c>
      <c r="HM193"/>
      <c r="HN193">
        <v>10000</v>
      </c>
      <c r="HO193">
        <v>10000</v>
      </c>
      <c r="HP193"/>
      <c r="HQ193">
        <v>4750</v>
      </c>
      <c r="HR193">
        <v>110.5263157894737</v>
      </c>
      <c r="HS193">
        <v>5250</v>
      </c>
      <c r="HT193" t="s">
        <v>2131</v>
      </c>
      <c r="HU193" t="s">
        <v>801</v>
      </c>
      <c r="HV193"/>
      <c r="HW193" t="s">
        <v>830</v>
      </c>
      <c r="HX193" t="s">
        <v>794</v>
      </c>
      <c r="HY193" t="s">
        <v>2226</v>
      </c>
      <c r="HZ193">
        <v>0</v>
      </c>
      <c r="IA193">
        <v>1</v>
      </c>
      <c r="IB193">
        <v>0</v>
      </c>
      <c r="IC193">
        <v>1</v>
      </c>
      <c r="ID193">
        <v>0</v>
      </c>
      <c r="IE193">
        <v>0</v>
      </c>
      <c r="IF193">
        <v>0</v>
      </c>
      <c r="IG193">
        <v>0</v>
      </c>
      <c r="IH193">
        <v>0</v>
      </c>
      <c r="II193">
        <v>0</v>
      </c>
      <c r="IJ193">
        <v>0</v>
      </c>
      <c r="IK193">
        <v>0</v>
      </c>
      <c r="IL193">
        <v>1</v>
      </c>
      <c r="IM193">
        <v>0</v>
      </c>
      <c r="IN193">
        <v>0</v>
      </c>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t="s">
        <v>2100</v>
      </c>
      <c r="AAW193">
        <v>432378032</v>
      </c>
      <c r="AAX193" s="315">
        <v>45073.754791666674</v>
      </c>
      <c r="AAY193"/>
      <c r="AAZ193"/>
      <c r="ABA193" t="s">
        <v>2081</v>
      </c>
      <c r="ABB193"/>
      <c r="ABC193" t="s">
        <v>2263</v>
      </c>
      <c r="ABD193"/>
      <c r="ABE193">
        <v>193</v>
      </c>
    </row>
    <row r="194" spans="1:733" x14ac:dyDescent="0.45">
      <c r="A194" s="261" t="s">
        <v>2662</v>
      </c>
      <c r="B194" s="262">
        <v>45073.519577222221</v>
      </c>
      <c r="C194" s="262">
        <v>45073.521315520833</v>
      </c>
      <c r="D194" s="262">
        <v>45073</v>
      </c>
      <c r="E194" s="261" t="s">
        <v>2573</v>
      </c>
      <c r="F194" s="315">
        <v>45073</v>
      </c>
      <c r="G194" t="s">
        <v>853</v>
      </c>
      <c r="H194" t="s">
        <v>877</v>
      </c>
      <c r="I194" t="s">
        <v>877</v>
      </c>
      <c r="J194" t="s">
        <v>877</v>
      </c>
      <c r="K194" t="s">
        <v>793</v>
      </c>
      <c r="L194" s="261" t="s">
        <v>814</v>
      </c>
      <c r="M194">
        <v>0</v>
      </c>
      <c r="N194">
        <v>0</v>
      </c>
      <c r="O194">
        <v>0</v>
      </c>
      <c r="P194">
        <v>0</v>
      </c>
      <c r="Q194">
        <v>0</v>
      </c>
      <c r="R194">
        <v>0</v>
      </c>
      <c r="S194">
        <v>1</v>
      </c>
      <c r="T194">
        <v>0</v>
      </c>
      <c r="U194">
        <v>0</v>
      </c>
      <c r="V194">
        <v>0</v>
      </c>
      <c r="W194">
        <v>0</v>
      </c>
      <c r="X194">
        <v>0</v>
      </c>
      <c r="Y194">
        <v>0</v>
      </c>
      <c r="Z194">
        <v>0</v>
      </c>
      <c r="AA194">
        <v>0</v>
      </c>
      <c r="AB194">
        <v>0</v>
      </c>
      <c r="AC194">
        <v>0</v>
      </c>
      <c r="AD194">
        <v>0</v>
      </c>
      <c r="AE194">
        <v>0</v>
      </c>
      <c r="AF194">
        <v>0</v>
      </c>
      <c r="AG194">
        <v>0</v>
      </c>
      <c r="AH194">
        <v>0</v>
      </c>
      <c r="AI194">
        <v>0</v>
      </c>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t="s">
        <v>794</v>
      </c>
      <c r="HM194"/>
      <c r="HN194">
        <v>9800</v>
      </c>
      <c r="HO194">
        <v>9800</v>
      </c>
      <c r="HP194"/>
      <c r="HQ194">
        <v>4750</v>
      </c>
      <c r="HR194">
        <v>106.31578947368421</v>
      </c>
      <c r="HS194">
        <v>5050</v>
      </c>
      <c r="HT194" t="s">
        <v>2655</v>
      </c>
      <c r="HU194" t="s">
        <v>801</v>
      </c>
      <c r="HV194"/>
      <c r="HW194" t="s">
        <v>849</v>
      </c>
      <c r="HX194" t="s">
        <v>794</v>
      </c>
      <c r="HY194" t="s">
        <v>2653</v>
      </c>
      <c r="HZ194">
        <v>0</v>
      </c>
      <c r="IA194">
        <v>1</v>
      </c>
      <c r="IB194">
        <v>1</v>
      </c>
      <c r="IC194">
        <v>0</v>
      </c>
      <c r="ID194">
        <v>0</v>
      </c>
      <c r="IE194">
        <v>0</v>
      </c>
      <c r="IF194">
        <v>0</v>
      </c>
      <c r="IG194">
        <v>0</v>
      </c>
      <c r="IH194">
        <v>0</v>
      </c>
      <c r="II194">
        <v>0</v>
      </c>
      <c r="IJ194">
        <v>0</v>
      </c>
      <c r="IK194">
        <v>0</v>
      </c>
      <c r="IL194">
        <v>1</v>
      </c>
      <c r="IM194">
        <v>0</v>
      </c>
      <c r="IN194">
        <v>0</v>
      </c>
      <c r="IO194" t="s">
        <v>2594</v>
      </c>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t="s">
        <v>2100</v>
      </c>
      <c r="AAW194">
        <v>432378039</v>
      </c>
      <c r="AAX194" s="315">
        <v>45073.754803240743</v>
      </c>
      <c r="AAY194"/>
      <c r="AAZ194"/>
      <c r="ABA194" t="s">
        <v>2081</v>
      </c>
      <c r="ABB194"/>
      <c r="ABC194" t="s">
        <v>2263</v>
      </c>
      <c r="ABD194"/>
      <c r="ABE194">
        <v>194</v>
      </c>
    </row>
    <row r="195" spans="1:733" x14ac:dyDescent="0.45">
      <c r="A195" s="261" t="s">
        <v>2663</v>
      </c>
      <c r="B195" s="262">
        <v>45073.521634027777</v>
      </c>
      <c r="C195" s="262">
        <v>45073.523116261567</v>
      </c>
      <c r="D195" s="262">
        <v>45073</v>
      </c>
      <c r="E195" s="261" t="s">
        <v>2573</v>
      </c>
      <c r="F195" s="315">
        <v>45073</v>
      </c>
      <c r="G195" t="s">
        <v>853</v>
      </c>
      <c r="H195" t="s">
        <v>877</v>
      </c>
      <c r="I195" t="s">
        <v>877</v>
      </c>
      <c r="J195" t="s">
        <v>877</v>
      </c>
      <c r="K195" t="s">
        <v>793</v>
      </c>
      <c r="L195" s="261" t="s">
        <v>814</v>
      </c>
      <c r="M195">
        <v>0</v>
      </c>
      <c r="N195">
        <v>0</v>
      </c>
      <c r="O195">
        <v>0</v>
      </c>
      <c r="P195">
        <v>0</v>
      </c>
      <c r="Q195">
        <v>0</v>
      </c>
      <c r="R195">
        <v>0</v>
      </c>
      <c r="S195">
        <v>1</v>
      </c>
      <c r="T195">
        <v>0</v>
      </c>
      <c r="U195">
        <v>0</v>
      </c>
      <c r="V195">
        <v>0</v>
      </c>
      <c r="W195">
        <v>0</v>
      </c>
      <c r="X195">
        <v>0</v>
      </c>
      <c r="Y195">
        <v>0</v>
      </c>
      <c r="Z195">
        <v>0</v>
      </c>
      <c r="AA195">
        <v>0</v>
      </c>
      <c r="AB195">
        <v>0</v>
      </c>
      <c r="AC195">
        <v>0</v>
      </c>
      <c r="AD195">
        <v>0</v>
      </c>
      <c r="AE195">
        <v>0</v>
      </c>
      <c r="AF195">
        <v>0</v>
      </c>
      <c r="AG195">
        <v>0</v>
      </c>
      <c r="AH195">
        <v>0</v>
      </c>
      <c r="AI195">
        <v>0</v>
      </c>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t="s">
        <v>794</v>
      </c>
      <c r="HM195"/>
      <c r="HN195">
        <v>8000</v>
      </c>
      <c r="HO195">
        <v>8000</v>
      </c>
      <c r="HP195"/>
      <c r="HQ195">
        <v>4750</v>
      </c>
      <c r="HR195">
        <v>68.421052631578945</v>
      </c>
      <c r="HS195">
        <v>3250</v>
      </c>
      <c r="HT195" t="s">
        <v>2664</v>
      </c>
      <c r="HU195" t="s">
        <v>801</v>
      </c>
      <c r="HV195"/>
      <c r="HW195" t="s">
        <v>830</v>
      </c>
      <c r="HX195" t="s">
        <v>794</v>
      </c>
      <c r="HY195" t="s">
        <v>2118</v>
      </c>
      <c r="HZ195">
        <v>1</v>
      </c>
      <c r="IA195">
        <v>1</v>
      </c>
      <c r="IB195">
        <v>0</v>
      </c>
      <c r="IC195">
        <v>0</v>
      </c>
      <c r="ID195">
        <v>0</v>
      </c>
      <c r="IE195">
        <v>0</v>
      </c>
      <c r="IF195">
        <v>0</v>
      </c>
      <c r="IG195">
        <v>0</v>
      </c>
      <c r="IH195">
        <v>0</v>
      </c>
      <c r="II195">
        <v>0</v>
      </c>
      <c r="IJ195">
        <v>0</v>
      </c>
      <c r="IK195">
        <v>0</v>
      </c>
      <c r="IL195">
        <v>1</v>
      </c>
      <c r="IM195">
        <v>0</v>
      </c>
      <c r="IN195">
        <v>0</v>
      </c>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t="s">
        <v>2100</v>
      </c>
      <c r="AAW195">
        <v>432378042</v>
      </c>
      <c r="AAX195" s="315">
        <v>45073.754826388889</v>
      </c>
      <c r="AAY195"/>
      <c r="AAZ195"/>
      <c r="ABA195" t="s">
        <v>2081</v>
      </c>
      <c r="ABB195"/>
      <c r="ABC195" t="s">
        <v>2263</v>
      </c>
      <c r="ABD195"/>
      <c r="ABE195">
        <v>195</v>
      </c>
    </row>
    <row r="196" spans="1:733" x14ac:dyDescent="0.45">
      <c r="A196" s="261" t="s">
        <v>2665</v>
      </c>
      <c r="B196" s="262">
        <v>45073.523381435181</v>
      </c>
      <c r="C196" s="262">
        <v>45073.525458159733</v>
      </c>
      <c r="D196" s="262">
        <v>45073</v>
      </c>
      <c r="E196" s="261" t="s">
        <v>2573</v>
      </c>
      <c r="F196" s="315">
        <v>45073</v>
      </c>
      <c r="G196" t="s">
        <v>853</v>
      </c>
      <c r="H196" t="s">
        <v>877</v>
      </c>
      <c r="I196" t="s">
        <v>877</v>
      </c>
      <c r="J196" t="s">
        <v>877</v>
      </c>
      <c r="K196" t="s">
        <v>793</v>
      </c>
      <c r="L196" s="261" t="s">
        <v>817</v>
      </c>
      <c r="M196">
        <v>0</v>
      </c>
      <c r="N196">
        <v>0</v>
      </c>
      <c r="O196">
        <v>0</v>
      </c>
      <c r="P196">
        <v>0</v>
      </c>
      <c r="Q196">
        <v>0</v>
      </c>
      <c r="R196">
        <v>0</v>
      </c>
      <c r="S196">
        <v>0</v>
      </c>
      <c r="T196">
        <v>0</v>
      </c>
      <c r="U196">
        <v>0</v>
      </c>
      <c r="V196">
        <v>0</v>
      </c>
      <c r="W196">
        <v>0</v>
      </c>
      <c r="X196">
        <v>0</v>
      </c>
      <c r="Y196">
        <v>0</v>
      </c>
      <c r="Z196">
        <v>0</v>
      </c>
      <c r="AA196">
        <v>1</v>
      </c>
      <c r="AB196">
        <v>0</v>
      </c>
      <c r="AC196">
        <v>0</v>
      </c>
      <c r="AD196">
        <v>0</v>
      </c>
      <c r="AE196">
        <v>0</v>
      </c>
      <c r="AF196">
        <v>0</v>
      </c>
      <c r="AG196">
        <v>0</v>
      </c>
      <c r="AH196">
        <v>0</v>
      </c>
      <c r="AI196">
        <v>0</v>
      </c>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t="s">
        <v>2131</v>
      </c>
      <c r="TS196" t="s">
        <v>801</v>
      </c>
      <c r="TT196"/>
      <c r="TU196" t="s">
        <v>830</v>
      </c>
      <c r="TV196" t="s">
        <v>794</v>
      </c>
      <c r="TW196" t="s">
        <v>2666</v>
      </c>
      <c r="TX196">
        <v>1</v>
      </c>
      <c r="TY196">
        <v>1</v>
      </c>
      <c r="TZ196">
        <v>0</v>
      </c>
      <c r="UA196">
        <v>1</v>
      </c>
      <c r="UB196">
        <v>0</v>
      </c>
      <c r="UC196">
        <v>0</v>
      </c>
      <c r="UD196">
        <v>0</v>
      </c>
      <c r="UE196">
        <v>0</v>
      </c>
      <c r="UF196">
        <v>0</v>
      </c>
      <c r="UG196">
        <v>0</v>
      </c>
      <c r="UH196">
        <v>0</v>
      </c>
      <c r="UI196">
        <v>0</v>
      </c>
      <c r="UJ196">
        <v>1</v>
      </c>
      <c r="UK196">
        <v>0</v>
      </c>
      <c r="UL196">
        <v>0</v>
      </c>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t="s">
        <v>2100</v>
      </c>
      <c r="AAW196">
        <v>432378048</v>
      </c>
      <c r="AAX196" s="315">
        <v>45073.754837962959</v>
      </c>
      <c r="AAY196"/>
      <c r="AAZ196"/>
      <c r="ABA196" t="s">
        <v>2081</v>
      </c>
      <c r="ABB196"/>
      <c r="ABC196" t="s">
        <v>2263</v>
      </c>
      <c r="ABD196"/>
      <c r="ABE196">
        <v>196</v>
      </c>
    </row>
    <row r="197" spans="1:733" x14ac:dyDescent="0.45">
      <c r="A197" s="261" t="s">
        <v>2667</v>
      </c>
      <c r="B197" s="262">
        <v>45073.525770428241</v>
      </c>
      <c r="C197" s="262">
        <v>45073.527483773149</v>
      </c>
      <c r="D197" s="262">
        <v>45073</v>
      </c>
      <c r="E197" s="261" t="s">
        <v>2573</v>
      </c>
      <c r="F197" s="315">
        <v>45073</v>
      </c>
      <c r="G197" t="s">
        <v>853</v>
      </c>
      <c r="H197" t="s">
        <v>877</v>
      </c>
      <c r="I197" t="s">
        <v>877</v>
      </c>
      <c r="J197" t="s">
        <v>877</v>
      </c>
      <c r="K197" t="s">
        <v>793</v>
      </c>
      <c r="L197" s="261" t="s">
        <v>817</v>
      </c>
      <c r="M197">
        <v>0</v>
      </c>
      <c r="N197">
        <v>0</v>
      </c>
      <c r="O197">
        <v>0</v>
      </c>
      <c r="P197">
        <v>0</v>
      </c>
      <c r="Q197">
        <v>0</v>
      </c>
      <c r="R197">
        <v>0</v>
      </c>
      <c r="S197">
        <v>0</v>
      </c>
      <c r="T197">
        <v>0</v>
      </c>
      <c r="U197">
        <v>0</v>
      </c>
      <c r="V197">
        <v>0</v>
      </c>
      <c r="W197">
        <v>0</v>
      </c>
      <c r="X197">
        <v>0</v>
      </c>
      <c r="Y197">
        <v>0</v>
      </c>
      <c r="Z197">
        <v>0</v>
      </c>
      <c r="AA197">
        <v>1</v>
      </c>
      <c r="AB197">
        <v>0</v>
      </c>
      <c r="AC197">
        <v>0</v>
      </c>
      <c r="AD197">
        <v>0</v>
      </c>
      <c r="AE197">
        <v>0</v>
      </c>
      <c r="AF197">
        <v>0</v>
      </c>
      <c r="AG197">
        <v>0</v>
      </c>
      <c r="AH197">
        <v>0</v>
      </c>
      <c r="AI197">
        <v>0</v>
      </c>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t="s">
        <v>2592</v>
      </c>
      <c r="TS197" t="s">
        <v>801</v>
      </c>
      <c r="TT197"/>
      <c r="TU197" t="s">
        <v>830</v>
      </c>
      <c r="TV197" t="s">
        <v>794</v>
      </c>
      <c r="TW197" t="s">
        <v>2668</v>
      </c>
      <c r="TX197">
        <v>1</v>
      </c>
      <c r="TY197">
        <v>1</v>
      </c>
      <c r="TZ197">
        <v>0</v>
      </c>
      <c r="UA197">
        <v>1</v>
      </c>
      <c r="UB197">
        <v>0</v>
      </c>
      <c r="UC197">
        <v>0</v>
      </c>
      <c r="UD197">
        <v>0</v>
      </c>
      <c r="UE197">
        <v>0</v>
      </c>
      <c r="UF197">
        <v>0</v>
      </c>
      <c r="UG197">
        <v>0</v>
      </c>
      <c r="UH197">
        <v>0</v>
      </c>
      <c r="UI197">
        <v>0</v>
      </c>
      <c r="UJ197">
        <v>1</v>
      </c>
      <c r="UK197">
        <v>0</v>
      </c>
      <c r="UL197">
        <v>0</v>
      </c>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t="s">
        <v>2100</v>
      </c>
      <c r="AAW197">
        <v>432378049</v>
      </c>
      <c r="AAX197" s="315">
        <v>45073.754849537043</v>
      </c>
      <c r="AAY197"/>
      <c r="AAZ197"/>
      <c r="ABA197" t="s">
        <v>2081</v>
      </c>
      <c r="ABB197"/>
      <c r="ABC197" t="s">
        <v>2263</v>
      </c>
      <c r="ABD197"/>
      <c r="ABE197">
        <v>197</v>
      </c>
    </row>
    <row r="198" spans="1:733" x14ac:dyDescent="0.45">
      <c r="A198" s="261" t="s">
        <v>2669</v>
      </c>
      <c r="B198" s="262">
        <v>45073.527677337959</v>
      </c>
      <c r="C198" s="262">
        <v>45073.529537453709</v>
      </c>
      <c r="D198" s="262">
        <v>45073</v>
      </c>
      <c r="E198" s="261" t="s">
        <v>2573</v>
      </c>
      <c r="F198" s="315">
        <v>45073</v>
      </c>
      <c r="G198" t="s">
        <v>853</v>
      </c>
      <c r="H198" t="s">
        <v>877</v>
      </c>
      <c r="I198" t="s">
        <v>877</v>
      </c>
      <c r="J198" t="s">
        <v>877</v>
      </c>
      <c r="K198" t="s">
        <v>793</v>
      </c>
      <c r="L198" s="261" t="s">
        <v>817</v>
      </c>
      <c r="M198">
        <v>0</v>
      </c>
      <c r="N198">
        <v>0</v>
      </c>
      <c r="O198">
        <v>0</v>
      </c>
      <c r="P198">
        <v>0</v>
      </c>
      <c r="Q198">
        <v>0</v>
      </c>
      <c r="R198">
        <v>0</v>
      </c>
      <c r="S198">
        <v>0</v>
      </c>
      <c r="T198">
        <v>0</v>
      </c>
      <c r="U198">
        <v>0</v>
      </c>
      <c r="V198">
        <v>0</v>
      </c>
      <c r="W198">
        <v>0</v>
      </c>
      <c r="X198">
        <v>0</v>
      </c>
      <c r="Y198">
        <v>0</v>
      </c>
      <c r="Z198">
        <v>0</v>
      </c>
      <c r="AA198">
        <v>1</v>
      </c>
      <c r="AB198">
        <v>0</v>
      </c>
      <c r="AC198">
        <v>0</v>
      </c>
      <c r="AD198">
        <v>0</v>
      </c>
      <c r="AE198">
        <v>0</v>
      </c>
      <c r="AF198">
        <v>0</v>
      </c>
      <c r="AG198">
        <v>0</v>
      </c>
      <c r="AH198">
        <v>0</v>
      </c>
      <c r="AI198">
        <v>0</v>
      </c>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t="s">
        <v>2131</v>
      </c>
      <c r="TS198" t="s">
        <v>801</v>
      </c>
      <c r="TT198"/>
      <c r="TU198" t="s">
        <v>830</v>
      </c>
      <c r="TV198" t="s">
        <v>794</v>
      </c>
      <c r="TW198" t="s">
        <v>2670</v>
      </c>
      <c r="TX198">
        <v>0</v>
      </c>
      <c r="TY198">
        <v>1</v>
      </c>
      <c r="TZ198">
        <v>0</v>
      </c>
      <c r="UA198">
        <v>1</v>
      </c>
      <c r="UB198">
        <v>0</v>
      </c>
      <c r="UC198">
        <v>0</v>
      </c>
      <c r="UD198">
        <v>0</v>
      </c>
      <c r="UE198">
        <v>0</v>
      </c>
      <c r="UF198">
        <v>0</v>
      </c>
      <c r="UG198">
        <v>1</v>
      </c>
      <c r="UH198">
        <v>0</v>
      </c>
      <c r="UI198">
        <v>0</v>
      </c>
      <c r="UJ198">
        <v>0</v>
      </c>
      <c r="UK198">
        <v>0</v>
      </c>
      <c r="UL198">
        <v>0</v>
      </c>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t="s">
        <v>2100</v>
      </c>
      <c r="AAW198">
        <v>432378052</v>
      </c>
      <c r="AAX198" s="315">
        <v>45073.754861111112</v>
      </c>
      <c r="AAY198"/>
      <c r="AAZ198"/>
      <c r="ABA198" t="s">
        <v>2081</v>
      </c>
      <c r="ABB198"/>
      <c r="ABC198" t="s">
        <v>2263</v>
      </c>
      <c r="ABD198"/>
      <c r="ABE198">
        <v>198</v>
      </c>
    </row>
    <row r="199" spans="1:733" x14ac:dyDescent="0.45">
      <c r="A199" s="261" t="s">
        <v>2671</v>
      </c>
      <c r="B199" s="262">
        <v>45073.530044363433</v>
      </c>
      <c r="C199" s="262">
        <v>45073.531375902778</v>
      </c>
      <c r="D199" s="262">
        <v>45073</v>
      </c>
      <c r="E199" s="261" t="s">
        <v>2573</v>
      </c>
      <c r="F199" s="315">
        <v>45073</v>
      </c>
      <c r="G199" t="s">
        <v>853</v>
      </c>
      <c r="H199" t="s">
        <v>877</v>
      </c>
      <c r="I199" t="s">
        <v>877</v>
      </c>
      <c r="J199" t="s">
        <v>877</v>
      </c>
      <c r="K199" t="s">
        <v>793</v>
      </c>
      <c r="L199" s="261" t="s">
        <v>817</v>
      </c>
      <c r="M199">
        <v>0</v>
      </c>
      <c r="N199">
        <v>0</v>
      </c>
      <c r="O199">
        <v>0</v>
      </c>
      <c r="P199">
        <v>0</v>
      </c>
      <c r="Q199">
        <v>0</v>
      </c>
      <c r="R199">
        <v>0</v>
      </c>
      <c r="S199">
        <v>0</v>
      </c>
      <c r="T199">
        <v>0</v>
      </c>
      <c r="U199">
        <v>0</v>
      </c>
      <c r="V199">
        <v>0</v>
      </c>
      <c r="W199">
        <v>0</v>
      </c>
      <c r="X199">
        <v>0</v>
      </c>
      <c r="Y199">
        <v>0</v>
      </c>
      <c r="Z199">
        <v>0</v>
      </c>
      <c r="AA199">
        <v>1</v>
      </c>
      <c r="AB199">
        <v>0</v>
      </c>
      <c r="AC199">
        <v>0</v>
      </c>
      <c r="AD199">
        <v>0</v>
      </c>
      <c r="AE199">
        <v>0</v>
      </c>
      <c r="AF199">
        <v>0</v>
      </c>
      <c r="AG199">
        <v>0</v>
      </c>
      <c r="AH199">
        <v>0</v>
      </c>
      <c r="AI199">
        <v>0</v>
      </c>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t="s">
        <v>2655</v>
      </c>
      <c r="TS199" t="s">
        <v>801</v>
      </c>
      <c r="TT199"/>
      <c r="TU199" t="s">
        <v>830</v>
      </c>
      <c r="TV199" t="s">
        <v>794</v>
      </c>
      <c r="TW199" t="s">
        <v>2660</v>
      </c>
      <c r="TX199">
        <v>1</v>
      </c>
      <c r="TY199">
        <v>1</v>
      </c>
      <c r="TZ199">
        <v>0</v>
      </c>
      <c r="UA199">
        <v>0</v>
      </c>
      <c r="UB199">
        <v>0</v>
      </c>
      <c r="UC199">
        <v>0</v>
      </c>
      <c r="UD199">
        <v>0</v>
      </c>
      <c r="UE199">
        <v>0</v>
      </c>
      <c r="UF199">
        <v>0</v>
      </c>
      <c r="UG199">
        <v>0</v>
      </c>
      <c r="UH199">
        <v>0</v>
      </c>
      <c r="UI199">
        <v>0</v>
      </c>
      <c r="UJ199">
        <v>1</v>
      </c>
      <c r="UK199">
        <v>0</v>
      </c>
      <c r="UL199">
        <v>0</v>
      </c>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t="s">
        <v>2100</v>
      </c>
      <c r="AAW199">
        <v>432378058</v>
      </c>
      <c r="AAX199" s="315">
        <v>45073.754884259259</v>
      </c>
      <c r="AAY199"/>
      <c r="AAZ199"/>
      <c r="ABA199" t="s">
        <v>2081</v>
      </c>
      <c r="ABB199"/>
      <c r="ABC199" t="s">
        <v>2263</v>
      </c>
      <c r="ABD199"/>
      <c r="ABE199">
        <v>199</v>
      </c>
    </row>
    <row r="200" spans="1:733" x14ac:dyDescent="0.45">
      <c r="A200" s="261" t="s">
        <v>2672</v>
      </c>
      <c r="B200" s="262">
        <v>45073.531703483794</v>
      </c>
      <c r="C200" s="262">
        <v>45073.533605185177</v>
      </c>
      <c r="D200" s="262">
        <v>45073</v>
      </c>
      <c r="E200" s="261" t="s">
        <v>2573</v>
      </c>
      <c r="F200" s="315">
        <v>45073</v>
      </c>
      <c r="G200" t="s">
        <v>853</v>
      </c>
      <c r="H200" t="s">
        <v>877</v>
      </c>
      <c r="I200" t="s">
        <v>877</v>
      </c>
      <c r="J200" t="s">
        <v>877</v>
      </c>
      <c r="K200" t="s">
        <v>793</v>
      </c>
      <c r="L200" s="261" t="s">
        <v>817</v>
      </c>
      <c r="M200">
        <v>0</v>
      </c>
      <c r="N200">
        <v>0</v>
      </c>
      <c r="O200">
        <v>0</v>
      </c>
      <c r="P200">
        <v>0</v>
      </c>
      <c r="Q200">
        <v>0</v>
      </c>
      <c r="R200">
        <v>0</v>
      </c>
      <c r="S200">
        <v>0</v>
      </c>
      <c r="T200">
        <v>0</v>
      </c>
      <c r="U200">
        <v>0</v>
      </c>
      <c r="V200">
        <v>0</v>
      </c>
      <c r="W200">
        <v>0</v>
      </c>
      <c r="X200">
        <v>0</v>
      </c>
      <c r="Y200">
        <v>0</v>
      </c>
      <c r="Z200">
        <v>0</v>
      </c>
      <c r="AA200">
        <v>1</v>
      </c>
      <c r="AB200">
        <v>0</v>
      </c>
      <c r="AC200">
        <v>0</v>
      </c>
      <c r="AD200">
        <v>0</v>
      </c>
      <c r="AE200">
        <v>0</v>
      </c>
      <c r="AF200">
        <v>0</v>
      </c>
      <c r="AG200">
        <v>0</v>
      </c>
      <c r="AH200">
        <v>0</v>
      </c>
      <c r="AI200">
        <v>0</v>
      </c>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t="s">
        <v>2610</v>
      </c>
      <c r="TS200" t="s">
        <v>801</v>
      </c>
      <c r="TT200"/>
      <c r="TU200" t="s">
        <v>830</v>
      </c>
      <c r="TV200" t="s">
        <v>794</v>
      </c>
      <c r="TW200" t="s">
        <v>2673</v>
      </c>
      <c r="TX200">
        <v>0</v>
      </c>
      <c r="TY200">
        <v>1</v>
      </c>
      <c r="TZ200">
        <v>0</v>
      </c>
      <c r="UA200">
        <v>1</v>
      </c>
      <c r="UB200">
        <v>0</v>
      </c>
      <c r="UC200">
        <v>0</v>
      </c>
      <c r="UD200">
        <v>0</v>
      </c>
      <c r="UE200">
        <v>0</v>
      </c>
      <c r="UF200">
        <v>1</v>
      </c>
      <c r="UG200">
        <v>0</v>
      </c>
      <c r="UH200">
        <v>0</v>
      </c>
      <c r="UI200">
        <v>0</v>
      </c>
      <c r="UJ200">
        <v>1</v>
      </c>
      <c r="UK200">
        <v>0</v>
      </c>
      <c r="UL200">
        <v>0</v>
      </c>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t="s">
        <v>2100</v>
      </c>
      <c r="AAW200">
        <v>432378065</v>
      </c>
      <c r="AAX200" s="315">
        <v>45073.754895833343</v>
      </c>
      <c r="AAY200"/>
      <c r="AAZ200"/>
      <c r="ABA200" t="s">
        <v>2081</v>
      </c>
      <c r="ABB200"/>
      <c r="ABC200" t="s">
        <v>2263</v>
      </c>
      <c r="ABD200"/>
      <c r="ABE200">
        <v>200</v>
      </c>
    </row>
    <row r="201" spans="1:733" x14ac:dyDescent="0.45">
      <c r="A201" s="261" t="s">
        <v>2674</v>
      </c>
      <c r="B201" s="262">
        <v>45073.533896921297</v>
      </c>
      <c r="C201" s="262">
        <v>45073.535905879631</v>
      </c>
      <c r="D201" s="262">
        <v>45073</v>
      </c>
      <c r="E201" s="261" t="s">
        <v>2573</v>
      </c>
      <c r="F201" s="315">
        <v>45073</v>
      </c>
      <c r="G201" t="s">
        <v>853</v>
      </c>
      <c r="H201" t="s">
        <v>877</v>
      </c>
      <c r="I201" t="s">
        <v>877</v>
      </c>
      <c r="J201" t="s">
        <v>877</v>
      </c>
      <c r="K201" t="s">
        <v>793</v>
      </c>
      <c r="L201" s="261" t="s">
        <v>822</v>
      </c>
      <c r="M201">
        <v>0</v>
      </c>
      <c r="N201">
        <v>0</v>
      </c>
      <c r="O201">
        <v>0</v>
      </c>
      <c r="P201">
        <v>0</v>
      </c>
      <c r="Q201">
        <v>0</v>
      </c>
      <c r="R201">
        <v>0</v>
      </c>
      <c r="S201">
        <v>0</v>
      </c>
      <c r="T201">
        <v>0</v>
      </c>
      <c r="U201">
        <v>0</v>
      </c>
      <c r="V201">
        <v>0</v>
      </c>
      <c r="W201">
        <v>0</v>
      </c>
      <c r="X201">
        <v>0</v>
      </c>
      <c r="Y201">
        <v>0</v>
      </c>
      <c r="Z201">
        <v>1</v>
      </c>
      <c r="AA201">
        <v>0</v>
      </c>
      <c r="AB201">
        <v>0</v>
      </c>
      <c r="AC201">
        <v>0</v>
      </c>
      <c r="AD201">
        <v>0</v>
      </c>
      <c r="AE201">
        <v>0</v>
      </c>
      <c r="AF201">
        <v>0</v>
      </c>
      <c r="AG201">
        <v>0</v>
      </c>
      <c r="AH201">
        <v>0</v>
      </c>
      <c r="AI201">
        <v>0</v>
      </c>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t="s">
        <v>2655</v>
      </c>
      <c r="SN201" t="s">
        <v>795</v>
      </c>
      <c r="SO201" t="s">
        <v>796</v>
      </c>
      <c r="SP201"/>
      <c r="SQ201" t="s">
        <v>794</v>
      </c>
      <c r="SR201" t="s">
        <v>2226</v>
      </c>
      <c r="SS201">
        <v>0</v>
      </c>
      <c r="ST201">
        <v>1</v>
      </c>
      <c r="SU201">
        <v>0</v>
      </c>
      <c r="SV201">
        <v>1</v>
      </c>
      <c r="SW201">
        <v>0</v>
      </c>
      <c r="SX201">
        <v>0</v>
      </c>
      <c r="SY201">
        <v>0</v>
      </c>
      <c r="SZ201">
        <v>0</v>
      </c>
      <c r="TA201">
        <v>0</v>
      </c>
      <c r="TB201">
        <v>0</v>
      </c>
      <c r="TC201">
        <v>0</v>
      </c>
      <c r="TD201">
        <v>0</v>
      </c>
      <c r="TE201">
        <v>1</v>
      </c>
      <c r="TF201">
        <v>0</v>
      </c>
      <c r="TG201">
        <v>0</v>
      </c>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t="s">
        <v>2100</v>
      </c>
      <c r="AAW201">
        <v>432378069</v>
      </c>
      <c r="AAX201" s="315">
        <v>45073.754918981482</v>
      </c>
      <c r="AAY201"/>
      <c r="AAZ201"/>
      <c r="ABA201" t="s">
        <v>2081</v>
      </c>
      <c r="ABB201"/>
      <c r="ABC201" t="s">
        <v>2263</v>
      </c>
      <c r="ABD201"/>
      <c r="ABE201">
        <v>201</v>
      </c>
    </row>
    <row r="202" spans="1:733" x14ac:dyDescent="0.45">
      <c r="A202" s="261" t="s">
        <v>2675</v>
      </c>
      <c r="B202" s="262">
        <v>45073.53626390046</v>
      </c>
      <c r="C202" s="262">
        <v>45073.538026215283</v>
      </c>
      <c r="D202" s="262">
        <v>45073</v>
      </c>
      <c r="E202" s="261" t="s">
        <v>2573</v>
      </c>
      <c r="F202" s="315">
        <v>45073</v>
      </c>
      <c r="G202" t="s">
        <v>853</v>
      </c>
      <c r="H202" t="s">
        <v>877</v>
      </c>
      <c r="I202" t="s">
        <v>877</v>
      </c>
      <c r="J202" t="s">
        <v>877</v>
      </c>
      <c r="K202" t="s">
        <v>793</v>
      </c>
      <c r="L202" s="261" t="s">
        <v>822</v>
      </c>
      <c r="M202">
        <v>0</v>
      </c>
      <c r="N202">
        <v>0</v>
      </c>
      <c r="O202">
        <v>0</v>
      </c>
      <c r="P202">
        <v>0</v>
      </c>
      <c r="Q202">
        <v>0</v>
      </c>
      <c r="R202">
        <v>0</v>
      </c>
      <c r="S202">
        <v>0</v>
      </c>
      <c r="T202">
        <v>0</v>
      </c>
      <c r="U202">
        <v>0</v>
      </c>
      <c r="V202">
        <v>0</v>
      </c>
      <c r="W202">
        <v>0</v>
      </c>
      <c r="X202">
        <v>0</v>
      </c>
      <c r="Y202">
        <v>0</v>
      </c>
      <c r="Z202">
        <v>1</v>
      </c>
      <c r="AA202">
        <v>0</v>
      </c>
      <c r="AB202">
        <v>0</v>
      </c>
      <c r="AC202">
        <v>0</v>
      </c>
      <c r="AD202">
        <v>0</v>
      </c>
      <c r="AE202">
        <v>0</v>
      </c>
      <c r="AF202">
        <v>0</v>
      </c>
      <c r="AG202">
        <v>0</v>
      </c>
      <c r="AH202">
        <v>0</v>
      </c>
      <c r="AI202">
        <v>0</v>
      </c>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t="s">
        <v>2131</v>
      </c>
      <c r="SN202" t="s">
        <v>795</v>
      </c>
      <c r="SO202" t="s">
        <v>796</v>
      </c>
      <c r="SP202"/>
      <c r="SQ202" t="s">
        <v>794</v>
      </c>
      <c r="SR202" t="s">
        <v>2666</v>
      </c>
      <c r="SS202">
        <v>1</v>
      </c>
      <c r="ST202">
        <v>1</v>
      </c>
      <c r="SU202">
        <v>0</v>
      </c>
      <c r="SV202">
        <v>1</v>
      </c>
      <c r="SW202">
        <v>0</v>
      </c>
      <c r="SX202">
        <v>0</v>
      </c>
      <c r="SY202">
        <v>0</v>
      </c>
      <c r="SZ202">
        <v>0</v>
      </c>
      <c r="TA202">
        <v>0</v>
      </c>
      <c r="TB202">
        <v>0</v>
      </c>
      <c r="TC202">
        <v>0</v>
      </c>
      <c r="TD202">
        <v>0</v>
      </c>
      <c r="TE202">
        <v>1</v>
      </c>
      <c r="TF202">
        <v>0</v>
      </c>
      <c r="TG202">
        <v>0</v>
      </c>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t="s">
        <v>2100</v>
      </c>
      <c r="AAW202">
        <v>432378072</v>
      </c>
      <c r="AAX202" s="315">
        <v>45073.754930555559</v>
      </c>
      <c r="AAY202"/>
      <c r="AAZ202"/>
      <c r="ABA202" t="s">
        <v>2081</v>
      </c>
      <c r="ABB202"/>
      <c r="ABC202" t="s">
        <v>2263</v>
      </c>
      <c r="ABD202"/>
      <c r="ABE202">
        <v>202</v>
      </c>
    </row>
    <row r="203" spans="1:733" x14ac:dyDescent="0.45">
      <c r="A203" s="261" t="s">
        <v>2676</v>
      </c>
      <c r="B203" s="262">
        <v>45073.538207546299</v>
      </c>
      <c r="C203" s="262">
        <v>45073.540039224543</v>
      </c>
      <c r="D203" s="262">
        <v>45073</v>
      </c>
      <c r="E203" s="261" t="s">
        <v>2573</v>
      </c>
      <c r="F203" s="315">
        <v>45073</v>
      </c>
      <c r="G203" t="s">
        <v>853</v>
      </c>
      <c r="H203" t="s">
        <v>877</v>
      </c>
      <c r="I203" t="s">
        <v>877</v>
      </c>
      <c r="J203" t="s">
        <v>877</v>
      </c>
      <c r="K203" t="s">
        <v>793</v>
      </c>
      <c r="L203" s="261" t="s">
        <v>822</v>
      </c>
      <c r="M203">
        <v>0</v>
      </c>
      <c r="N203">
        <v>0</v>
      </c>
      <c r="O203">
        <v>0</v>
      </c>
      <c r="P203">
        <v>0</v>
      </c>
      <c r="Q203">
        <v>0</v>
      </c>
      <c r="R203">
        <v>0</v>
      </c>
      <c r="S203">
        <v>0</v>
      </c>
      <c r="T203">
        <v>0</v>
      </c>
      <c r="U203">
        <v>0</v>
      </c>
      <c r="V203">
        <v>0</v>
      </c>
      <c r="W203">
        <v>0</v>
      </c>
      <c r="X203">
        <v>0</v>
      </c>
      <c r="Y203">
        <v>0</v>
      </c>
      <c r="Z203">
        <v>1</v>
      </c>
      <c r="AA203">
        <v>0</v>
      </c>
      <c r="AB203">
        <v>0</v>
      </c>
      <c r="AC203">
        <v>0</v>
      </c>
      <c r="AD203">
        <v>0</v>
      </c>
      <c r="AE203">
        <v>0</v>
      </c>
      <c r="AF203">
        <v>0</v>
      </c>
      <c r="AG203">
        <v>0</v>
      </c>
      <c r="AH203">
        <v>0</v>
      </c>
      <c r="AI203">
        <v>0</v>
      </c>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t="s">
        <v>2677</v>
      </c>
      <c r="SN203" t="s">
        <v>795</v>
      </c>
      <c r="SO203" t="s">
        <v>796</v>
      </c>
      <c r="SP203"/>
      <c r="SQ203" t="s">
        <v>794</v>
      </c>
      <c r="SR203" t="s">
        <v>2678</v>
      </c>
      <c r="SS203">
        <v>0</v>
      </c>
      <c r="ST203">
        <v>1</v>
      </c>
      <c r="SU203">
        <v>0</v>
      </c>
      <c r="SV203">
        <v>1</v>
      </c>
      <c r="SW203">
        <v>0</v>
      </c>
      <c r="SX203">
        <v>0</v>
      </c>
      <c r="SY203">
        <v>0</v>
      </c>
      <c r="SZ203">
        <v>0</v>
      </c>
      <c r="TA203">
        <v>0</v>
      </c>
      <c r="TB203">
        <v>0</v>
      </c>
      <c r="TC203">
        <v>0</v>
      </c>
      <c r="TD203">
        <v>0</v>
      </c>
      <c r="TE203">
        <v>1</v>
      </c>
      <c r="TF203">
        <v>0</v>
      </c>
      <c r="TG203">
        <v>0</v>
      </c>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t="s">
        <v>2100</v>
      </c>
      <c r="AAW203">
        <v>432378081</v>
      </c>
      <c r="AAX203" s="315">
        <v>45073.754953703698</v>
      </c>
      <c r="AAY203"/>
      <c r="AAZ203"/>
      <c r="ABA203" t="s">
        <v>2081</v>
      </c>
      <c r="ABB203"/>
      <c r="ABC203" t="s">
        <v>2263</v>
      </c>
      <c r="ABD203"/>
      <c r="ABE203">
        <v>203</v>
      </c>
    </row>
    <row r="204" spans="1:733" x14ac:dyDescent="0.45">
      <c r="A204" s="261" t="s">
        <v>2679</v>
      </c>
      <c r="B204" s="262">
        <v>45073.540434432871</v>
      </c>
      <c r="C204" s="262">
        <v>45073.542193819449</v>
      </c>
      <c r="D204" s="262">
        <v>45073</v>
      </c>
      <c r="E204" s="261" t="s">
        <v>2573</v>
      </c>
      <c r="F204" s="315">
        <v>45073</v>
      </c>
      <c r="G204" t="s">
        <v>853</v>
      </c>
      <c r="H204" t="s">
        <v>877</v>
      </c>
      <c r="I204" t="s">
        <v>877</v>
      </c>
      <c r="J204" t="s">
        <v>877</v>
      </c>
      <c r="K204" t="s">
        <v>793</v>
      </c>
      <c r="L204" s="261" t="s">
        <v>822</v>
      </c>
      <c r="M204">
        <v>0</v>
      </c>
      <c r="N204">
        <v>0</v>
      </c>
      <c r="O204">
        <v>0</v>
      </c>
      <c r="P204">
        <v>0</v>
      </c>
      <c r="Q204">
        <v>0</v>
      </c>
      <c r="R204">
        <v>0</v>
      </c>
      <c r="S204">
        <v>0</v>
      </c>
      <c r="T204">
        <v>0</v>
      </c>
      <c r="U204">
        <v>0</v>
      </c>
      <c r="V204">
        <v>0</v>
      </c>
      <c r="W204">
        <v>0</v>
      </c>
      <c r="X204">
        <v>0</v>
      </c>
      <c r="Y204">
        <v>0</v>
      </c>
      <c r="Z204">
        <v>1</v>
      </c>
      <c r="AA204">
        <v>0</v>
      </c>
      <c r="AB204">
        <v>0</v>
      </c>
      <c r="AC204">
        <v>0</v>
      </c>
      <c r="AD204">
        <v>0</v>
      </c>
      <c r="AE204">
        <v>0</v>
      </c>
      <c r="AF204">
        <v>0</v>
      </c>
      <c r="AG204">
        <v>0</v>
      </c>
      <c r="AH204">
        <v>0</v>
      </c>
      <c r="AI204">
        <v>0</v>
      </c>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t="s">
        <v>2680</v>
      </c>
      <c r="SN204" t="s">
        <v>795</v>
      </c>
      <c r="SO204" t="s">
        <v>796</v>
      </c>
      <c r="SP204"/>
      <c r="SQ204" t="s">
        <v>794</v>
      </c>
      <c r="SR204" t="s">
        <v>2681</v>
      </c>
      <c r="SS204">
        <v>0</v>
      </c>
      <c r="ST204">
        <v>1</v>
      </c>
      <c r="SU204">
        <v>0</v>
      </c>
      <c r="SV204">
        <v>1</v>
      </c>
      <c r="SW204">
        <v>0</v>
      </c>
      <c r="SX204">
        <v>0</v>
      </c>
      <c r="SY204">
        <v>0</v>
      </c>
      <c r="SZ204">
        <v>0</v>
      </c>
      <c r="TA204">
        <v>0</v>
      </c>
      <c r="TB204">
        <v>1</v>
      </c>
      <c r="TC204">
        <v>0</v>
      </c>
      <c r="TD204">
        <v>0</v>
      </c>
      <c r="TE204">
        <v>1</v>
      </c>
      <c r="TF204">
        <v>0</v>
      </c>
      <c r="TG204">
        <v>0</v>
      </c>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t="s">
        <v>2100</v>
      </c>
      <c r="AAW204">
        <v>432378086</v>
      </c>
      <c r="AAX204" s="315">
        <v>45073.754976851851</v>
      </c>
      <c r="AAY204"/>
      <c r="AAZ204"/>
      <c r="ABA204" t="s">
        <v>2081</v>
      </c>
      <c r="ABB204"/>
      <c r="ABC204" t="s">
        <v>2263</v>
      </c>
      <c r="ABD204"/>
      <c r="ABE204">
        <v>204</v>
      </c>
    </row>
    <row r="205" spans="1:733" x14ac:dyDescent="0.45">
      <c r="A205" s="261" t="s">
        <v>2682</v>
      </c>
      <c r="B205" s="262">
        <v>45073.542524062497</v>
      </c>
      <c r="C205" s="262">
        <v>45073.544385057867</v>
      </c>
      <c r="D205" s="262">
        <v>45073</v>
      </c>
      <c r="E205" s="261" t="s">
        <v>2573</v>
      </c>
      <c r="F205" s="315">
        <v>45073</v>
      </c>
      <c r="G205" t="s">
        <v>853</v>
      </c>
      <c r="H205" t="s">
        <v>877</v>
      </c>
      <c r="I205" t="s">
        <v>877</v>
      </c>
      <c r="J205" t="s">
        <v>877</v>
      </c>
      <c r="K205" t="s">
        <v>793</v>
      </c>
      <c r="L205" s="261" t="s">
        <v>822</v>
      </c>
      <c r="M205">
        <v>0</v>
      </c>
      <c r="N205">
        <v>0</v>
      </c>
      <c r="O205">
        <v>0</v>
      </c>
      <c r="P205">
        <v>0</v>
      </c>
      <c r="Q205">
        <v>0</v>
      </c>
      <c r="R205">
        <v>0</v>
      </c>
      <c r="S205">
        <v>0</v>
      </c>
      <c r="T205">
        <v>0</v>
      </c>
      <c r="U205">
        <v>0</v>
      </c>
      <c r="V205">
        <v>0</v>
      </c>
      <c r="W205">
        <v>0</v>
      </c>
      <c r="X205">
        <v>0</v>
      </c>
      <c r="Y205">
        <v>0</v>
      </c>
      <c r="Z205">
        <v>1</v>
      </c>
      <c r="AA205">
        <v>0</v>
      </c>
      <c r="AB205">
        <v>0</v>
      </c>
      <c r="AC205">
        <v>0</v>
      </c>
      <c r="AD205">
        <v>0</v>
      </c>
      <c r="AE205">
        <v>0</v>
      </c>
      <c r="AF205">
        <v>0</v>
      </c>
      <c r="AG205">
        <v>0</v>
      </c>
      <c r="AH205">
        <v>0</v>
      </c>
      <c r="AI205">
        <v>0</v>
      </c>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t="s">
        <v>2683</v>
      </c>
      <c r="SN205" t="s">
        <v>795</v>
      </c>
      <c r="SO205" t="s">
        <v>796</v>
      </c>
      <c r="SP205"/>
      <c r="SQ205" t="s">
        <v>794</v>
      </c>
      <c r="SR205" t="s">
        <v>2614</v>
      </c>
      <c r="SS205">
        <v>0</v>
      </c>
      <c r="ST205">
        <v>1</v>
      </c>
      <c r="SU205">
        <v>0</v>
      </c>
      <c r="SV205">
        <v>1</v>
      </c>
      <c r="SW205">
        <v>0</v>
      </c>
      <c r="SX205">
        <v>0</v>
      </c>
      <c r="SY205">
        <v>0</v>
      </c>
      <c r="SZ205">
        <v>0</v>
      </c>
      <c r="TA205">
        <v>0</v>
      </c>
      <c r="TB205">
        <v>0</v>
      </c>
      <c r="TC205">
        <v>0</v>
      </c>
      <c r="TD205">
        <v>0</v>
      </c>
      <c r="TE205">
        <v>1</v>
      </c>
      <c r="TF205">
        <v>0</v>
      </c>
      <c r="TG205">
        <v>0</v>
      </c>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v>432378094</v>
      </c>
      <c r="AAX205" s="315">
        <v>45073.754999999997</v>
      </c>
      <c r="AAY205"/>
      <c r="AAZ205"/>
      <c r="ABA205" t="s">
        <v>2081</v>
      </c>
      <c r="ABB205"/>
      <c r="ABC205" t="s">
        <v>2263</v>
      </c>
      <c r="ABD205"/>
      <c r="ABE205">
        <v>205</v>
      </c>
    </row>
    <row r="206" spans="1:733" x14ac:dyDescent="0.45">
      <c r="A206" s="261" t="s">
        <v>2684</v>
      </c>
      <c r="B206" s="262">
        <v>45073.556993958337</v>
      </c>
      <c r="C206" s="262">
        <v>45073.559304039351</v>
      </c>
      <c r="D206" s="262">
        <v>45073</v>
      </c>
      <c r="E206" s="261" t="s">
        <v>2573</v>
      </c>
      <c r="F206" s="315">
        <v>45073</v>
      </c>
      <c r="G206" t="s">
        <v>853</v>
      </c>
      <c r="H206" t="s">
        <v>877</v>
      </c>
      <c r="I206" t="s">
        <v>877</v>
      </c>
      <c r="J206" t="s">
        <v>877</v>
      </c>
      <c r="K206" t="s">
        <v>793</v>
      </c>
      <c r="L206" s="261" t="s">
        <v>825</v>
      </c>
      <c r="M206">
        <v>0</v>
      </c>
      <c r="N206">
        <v>0</v>
      </c>
      <c r="O206">
        <v>0</v>
      </c>
      <c r="P206">
        <v>0</v>
      </c>
      <c r="Q206">
        <v>0</v>
      </c>
      <c r="R206">
        <v>0</v>
      </c>
      <c r="S206">
        <v>0</v>
      </c>
      <c r="T206">
        <v>0</v>
      </c>
      <c r="U206">
        <v>0</v>
      </c>
      <c r="V206">
        <v>0</v>
      </c>
      <c r="W206">
        <v>0</v>
      </c>
      <c r="X206">
        <v>0</v>
      </c>
      <c r="Y206">
        <v>0</v>
      </c>
      <c r="Z206">
        <v>0</v>
      </c>
      <c r="AA206">
        <v>0</v>
      </c>
      <c r="AB206">
        <v>0</v>
      </c>
      <c r="AC206">
        <v>0</v>
      </c>
      <c r="AD206">
        <v>1</v>
      </c>
      <c r="AE206">
        <v>0</v>
      </c>
      <c r="AF206">
        <v>0</v>
      </c>
      <c r="AG206">
        <v>0</v>
      </c>
      <c r="AH206">
        <v>0</v>
      </c>
      <c r="AI206">
        <v>0</v>
      </c>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t="s">
        <v>2685</v>
      </c>
      <c r="UX206" t="s">
        <v>795</v>
      </c>
      <c r="UY206" t="s">
        <v>796</v>
      </c>
      <c r="UZ206"/>
      <c r="VA206" t="s">
        <v>794</v>
      </c>
      <c r="VB206" t="s">
        <v>2678</v>
      </c>
      <c r="VC206">
        <v>0</v>
      </c>
      <c r="VD206">
        <v>1</v>
      </c>
      <c r="VE206">
        <v>0</v>
      </c>
      <c r="VF206">
        <v>1</v>
      </c>
      <c r="VG206">
        <v>0</v>
      </c>
      <c r="VH206">
        <v>0</v>
      </c>
      <c r="VI206">
        <v>0</v>
      </c>
      <c r="VJ206">
        <v>0</v>
      </c>
      <c r="VK206">
        <v>0</v>
      </c>
      <c r="VL206">
        <v>0</v>
      </c>
      <c r="VM206">
        <v>0</v>
      </c>
      <c r="VN206">
        <v>0</v>
      </c>
      <c r="VO206">
        <v>1</v>
      </c>
      <c r="VP206">
        <v>0</v>
      </c>
      <c r="VQ206">
        <v>0</v>
      </c>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t="s">
        <v>2100</v>
      </c>
      <c r="AAW206">
        <v>432378098</v>
      </c>
      <c r="AAX206" s="315">
        <v>45073.755023148136</v>
      </c>
      <c r="AAY206"/>
      <c r="AAZ206"/>
      <c r="ABA206" t="s">
        <v>2081</v>
      </c>
      <c r="ABB206"/>
      <c r="ABC206" t="s">
        <v>2263</v>
      </c>
      <c r="ABD206"/>
      <c r="ABE206">
        <v>206</v>
      </c>
    </row>
    <row r="207" spans="1:733" x14ac:dyDescent="0.45">
      <c r="A207" s="261" t="s">
        <v>2686</v>
      </c>
      <c r="B207" s="262">
        <v>45073.559712326387</v>
      </c>
      <c r="C207" s="262">
        <v>45073.562285624997</v>
      </c>
      <c r="D207" s="262">
        <v>45073</v>
      </c>
      <c r="E207" s="261" t="s">
        <v>2573</v>
      </c>
      <c r="F207" s="315">
        <v>45073</v>
      </c>
      <c r="G207" t="s">
        <v>853</v>
      </c>
      <c r="H207" t="s">
        <v>877</v>
      </c>
      <c r="I207" t="s">
        <v>877</v>
      </c>
      <c r="J207" t="s">
        <v>877</v>
      </c>
      <c r="K207" t="s">
        <v>793</v>
      </c>
      <c r="L207" s="261" t="s">
        <v>825</v>
      </c>
      <c r="M207">
        <v>0</v>
      </c>
      <c r="N207">
        <v>0</v>
      </c>
      <c r="O207">
        <v>0</v>
      </c>
      <c r="P207">
        <v>0</v>
      </c>
      <c r="Q207">
        <v>0</v>
      </c>
      <c r="R207">
        <v>0</v>
      </c>
      <c r="S207">
        <v>0</v>
      </c>
      <c r="T207">
        <v>0</v>
      </c>
      <c r="U207">
        <v>0</v>
      </c>
      <c r="V207">
        <v>0</v>
      </c>
      <c r="W207">
        <v>0</v>
      </c>
      <c r="X207">
        <v>0</v>
      </c>
      <c r="Y207">
        <v>0</v>
      </c>
      <c r="Z207">
        <v>0</v>
      </c>
      <c r="AA207">
        <v>0</v>
      </c>
      <c r="AB207">
        <v>0</v>
      </c>
      <c r="AC207">
        <v>0</v>
      </c>
      <c r="AD207">
        <v>1</v>
      </c>
      <c r="AE207">
        <v>0</v>
      </c>
      <c r="AF207">
        <v>0</v>
      </c>
      <c r="AG207">
        <v>0</v>
      </c>
      <c r="AH207">
        <v>0</v>
      </c>
      <c r="AI207">
        <v>0</v>
      </c>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t="s">
        <v>2131</v>
      </c>
      <c r="UX207" t="s">
        <v>795</v>
      </c>
      <c r="UY207" t="s">
        <v>796</v>
      </c>
      <c r="UZ207"/>
      <c r="VA207" t="s">
        <v>794</v>
      </c>
      <c r="VB207" t="s">
        <v>2687</v>
      </c>
      <c r="VC207">
        <v>0</v>
      </c>
      <c r="VD207">
        <v>1</v>
      </c>
      <c r="VE207">
        <v>0</v>
      </c>
      <c r="VF207">
        <v>1</v>
      </c>
      <c r="VG207">
        <v>0</v>
      </c>
      <c r="VH207">
        <v>0</v>
      </c>
      <c r="VI207">
        <v>0</v>
      </c>
      <c r="VJ207">
        <v>0</v>
      </c>
      <c r="VK207">
        <v>0</v>
      </c>
      <c r="VL207">
        <v>1</v>
      </c>
      <c r="VM207">
        <v>0</v>
      </c>
      <c r="VN207">
        <v>0</v>
      </c>
      <c r="VO207">
        <v>1</v>
      </c>
      <c r="VP207">
        <v>0</v>
      </c>
      <c r="VQ207">
        <v>0</v>
      </c>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t="s">
        <v>2100</v>
      </c>
      <c r="AAW207">
        <v>432378106</v>
      </c>
      <c r="AAX207" s="315">
        <v>45073.755046296297</v>
      </c>
      <c r="AAY207"/>
      <c r="AAZ207"/>
      <c r="ABA207" t="s">
        <v>2081</v>
      </c>
      <c r="ABB207"/>
      <c r="ABC207" t="s">
        <v>2263</v>
      </c>
      <c r="ABD207"/>
      <c r="ABE207">
        <v>207</v>
      </c>
    </row>
    <row r="208" spans="1:733" x14ac:dyDescent="0.45">
      <c r="A208" s="261" t="s">
        <v>2688</v>
      </c>
      <c r="B208" s="262">
        <v>45073.562637037037</v>
      </c>
      <c r="C208" s="262">
        <v>45073.564057337957</v>
      </c>
      <c r="D208" s="262">
        <v>45073</v>
      </c>
      <c r="E208" s="261" t="s">
        <v>2573</v>
      </c>
      <c r="F208" s="315">
        <v>45073</v>
      </c>
      <c r="G208" t="s">
        <v>853</v>
      </c>
      <c r="H208" t="s">
        <v>877</v>
      </c>
      <c r="I208" t="s">
        <v>877</v>
      </c>
      <c r="J208" t="s">
        <v>877</v>
      </c>
      <c r="K208" t="s">
        <v>793</v>
      </c>
      <c r="L208" s="261" t="s">
        <v>825</v>
      </c>
      <c r="M208">
        <v>0</v>
      </c>
      <c r="N208">
        <v>0</v>
      </c>
      <c r="O208">
        <v>0</v>
      </c>
      <c r="P208">
        <v>0</v>
      </c>
      <c r="Q208">
        <v>0</v>
      </c>
      <c r="R208">
        <v>0</v>
      </c>
      <c r="S208">
        <v>0</v>
      </c>
      <c r="T208">
        <v>0</v>
      </c>
      <c r="U208">
        <v>0</v>
      </c>
      <c r="V208">
        <v>0</v>
      </c>
      <c r="W208">
        <v>0</v>
      </c>
      <c r="X208">
        <v>0</v>
      </c>
      <c r="Y208">
        <v>0</v>
      </c>
      <c r="Z208">
        <v>0</v>
      </c>
      <c r="AA208">
        <v>0</v>
      </c>
      <c r="AB208">
        <v>0</v>
      </c>
      <c r="AC208">
        <v>0</v>
      </c>
      <c r="AD208">
        <v>1</v>
      </c>
      <c r="AE208">
        <v>0</v>
      </c>
      <c r="AF208">
        <v>0</v>
      </c>
      <c r="AG208">
        <v>0</v>
      </c>
      <c r="AH208">
        <v>0</v>
      </c>
      <c r="AI208">
        <v>0</v>
      </c>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t="s">
        <v>2131</v>
      </c>
      <c r="UX208" t="s">
        <v>795</v>
      </c>
      <c r="UY208" t="s">
        <v>796</v>
      </c>
      <c r="UZ208"/>
      <c r="VA208" t="s">
        <v>794</v>
      </c>
      <c r="VB208" t="s">
        <v>2124</v>
      </c>
      <c r="VC208">
        <v>0</v>
      </c>
      <c r="VD208">
        <v>1</v>
      </c>
      <c r="VE208">
        <v>0</v>
      </c>
      <c r="VF208">
        <v>1</v>
      </c>
      <c r="VG208">
        <v>0</v>
      </c>
      <c r="VH208">
        <v>0</v>
      </c>
      <c r="VI208">
        <v>0</v>
      </c>
      <c r="VJ208">
        <v>0</v>
      </c>
      <c r="VK208">
        <v>0</v>
      </c>
      <c r="VL208">
        <v>0</v>
      </c>
      <c r="VM208">
        <v>0</v>
      </c>
      <c r="VN208">
        <v>0</v>
      </c>
      <c r="VO208">
        <v>1</v>
      </c>
      <c r="VP208">
        <v>0</v>
      </c>
      <c r="VQ208">
        <v>0</v>
      </c>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t="s">
        <v>2100</v>
      </c>
      <c r="AAW208">
        <v>432378110</v>
      </c>
      <c r="AAX208" s="315">
        <v>45073.755069444444</v>
      </c>
      <c r="AAY208"/>
      <c r="AAZ208"/>
      <c r="ABA208" t="s">
        <v>2081</v>
      </c>
      <c r="ABB208"/>
      <c r="ABC208" t="s">
        <v>2263</v>
      </c>
      <c r="ABD208"/>
      <c r="ABE208">
        <v>208</v>
      </c>
    </row>
    <row r="209" spans="1:733" x14ac:dyDescent="0.45">
      <c r="A209" s="261" t="s">
        <v>2689</v>
      </c>
      <c r="B209" s="262">
        <v>45073.564580682869</v>
      </c>
      <c r="C209" s="262">
        <v>45073.566601261569</v>
      </c>
      <c r="D209" s="262">
        <v>45073</v>
      </c>
      <c r="E209" s="261" t="s">
        <v>2573</v>
      </c>
      <c r="F209" s="315">
        <v>45073</v>
      </c>
      <c r="G209" t="s">
        <v>853</v>
      </c>
      <c r="H209" t="s">
        <v>877</v>
      </c>
      <c r="I209" t="s">
        <v>877</v>
      </c>
      <c r="J209" t="s">
        <v>877</v>
      </c>
      <c r="K209" t="s">
        <v>793</v>
      </c>
      <c r="L209" s="261" t="s">
        <v>825</v>
      </c>
      <c r="M209">
        <v>0</v>
      </c>
      <c r="N209">
        <v>0</v>
      </c>
      <c r="O209">
        <v>0</v>
      </c>
      <c r="P209">
        <v>0</v>
      </c>
      <c r="Q209">
        <v>0</v>
      </c>
      <c r="R209">
        <v>0</v>
      </c>
      <c r="S209">
        <v>0</v>
      </c>
      <c r="T209">
        <v>0</v>
      </c>
      <c r="U209">
        <v>0</v>
      </c>
      <c r="V209">
        <v>0</v>
      </c>
      <c r="W209">
        <v>0</v>
      </c>
      <c r="X209">
        <v>0</v>
      </c>
      <c r="Y209">
        <v>0</v>
      </c>
      <c r="Z209">
        <v>0</v>
      </c>
      <c r="AA209">
        <v>0</v>
      </c>
      <c r="AB209">
        <v>0</v>
      </c>
      <c r="AC209">
        <v>0</v>
      </c>
      <c r="AD209">
        <v>1</v>
      </c>
      <c r="AE209">
        <v>0</v>
      </c>
      <c r="AF209">
        <v>0</v>
      </c>
      <c r="AG209">
        <v>0</v>
      </c>
      <c r="AH209">
        <v>0</v>
      </c>
      <c r="AI209">
        <v>0</v>
      </c>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t="s">
        <v>2655</v>
      </c>
      <c r="UX209" t="s">
        <v>795</v>
      </c>
      <c r="UY209" t="s">
        <v>796</v>
      </c>
      <c r="UZ209"/>
      <c r="VA209" t="s">
        <v>794</v>
      </c>
      <c r="VB209" t="s">
        <v>2211</v>
      </c>
      <c r="VC209">
        <v>1</v>
      </c>
      <c r="VD209">
        <v>1</v>
      </c>
      <c r="VE209">
        <v>0</v>
      </c>
      <c r="VF209">
        <v>1</v>
      </c>
      <c r="VG209">
        <v>0</v>
      </c>
      <c r="VH209">
        <v>0</v>
      </c>
      <c r="VI209">
        <v>0</v>
      </c>
      <c r="VJ209">
        <v>0</v>
      </c>
      <c r="VK209">
        <v>0</v>
      </c>
      <c r="VL209">
        <v>0</v>
      </c>
      <c r="VM209">
        <v>0</v>
      </c>
      <c r="VN209">
        <v>0</v>
      </c>
      <c r="VO209">
        <v>1</v>
      </c>
      <c r="VP209">
        <v>0</v>
      </c>
      <c r="VQ209">
        <v>0</v>
      </c>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t="s">
        <v>2100</v>
      </c>
      <c r="AAW209">
        <v>432378117</v>
      </c>
      <c r="AAX209" s="315">
        <v>45073.75509259259</v>
      </c>
      <c r="AAY209"/>
      <c r="AAZ209"/>
      <c r="ABA209" t="s">
        <v>2081</v>
      </c>
      <c r="ABB209"/>
      <c r="ABC209" t="s">
        <v>2263</v>
      </c>
      <c r="ABD209"/>
      <c r="ABE209">
        <v>209</v>
      </c>
    </row>
    <row r="210" spans="1:733" x14ac:dyDescent="0.45">
      <c r="A210" s="261" t="s">
        <v>2690</v>
      </c>
      <c r="B210" s="262">
        <v>45073.567744675922</v>
      </c>
      <c r="C210" s="262">
        <v>45073.569265590282</v>
      </c>
      <c r="D210" s="262">
        <v>45073</v>
      </c>
      <c r="E210" s="261" t="s">
        <v>2573</v>
      </c>
      <c r="F210" s="315">
        <v>45073</v>
      </c>
      <c r="G210" t="s">
        <v>853</v>
      </c>
      <c r="H210" t="s">
        <v>877</v>
      </c>
      <c r="I210" t="s">
        <v>877</v>
      </c>
      <c r="J210" t="s">
        <v>877</v>
      </c>
      <c r="K210" t="s">
        <v>793</v>
      </c>
      <c r="L210" s="261" t="s">
        <v>834</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0</v>
      </c>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t="s">
        <v>794</v>
      </c>
      <c r="ZH210"/>
      <c r="ZI210">
        <v>1500</v>
      </c>
      <c r="ZJ210">
        <v>1500</v>
      </c>
      <c r="ZK210"/>
      <c r="ZL210">
        <v>1400</v>
      </c>
      <c r="ZM210">
        <v>7.1428571428571423</v>
      </c>
      <c r="ZN210">
        <v>100</v>
      </c>
      <c r="ZO210"/>
      <c r="ZP210" t="s">
        <v>801</v>
      </c>
      <c r="ZQ210"/>
      <c r="ZR210" t="s">
        <v>849</v>
      </c>
      <c r="ZS210" t="s">
        <v>794</v>
      </c>
      <c r="ZT210" t="s">
        <v>2691</v>
      </c>
      <c r="ZU210">
        <v>0</v>
      </c>
      <c r="ZV210">
        <v>1</v>
      </c>
      <c r="ZW210">
        <v>1</v>
      </c>
      <c r="ZX210">
        <v>0</v>
      </c>
      <c r="ZY210">
        <v>0</v>
      </c>
      <c r="ZZ210">
        <v>0</v>
      </c>
      <c r="AAA210">
        <v>0</v>
      </c>
      <c r="AAB210">
        <v>0</v>
      </c>
      <c r="AAC210">
        <v>0</v>
      </c>
      <c r="AAD210">
        <v>0</v>
      </c>
      <c r="AAE210">
        <v>0</v>
      </c>
      <c r="AAF210">
        <v>0</v>
      </c>
      <c r="AAG210">
        <v>1</v>
      </c>
      <c r="AAH210">
        <v>0</v>
      </c>
      <c r="AAI210">
        <v>0</v>
      </c>
      <c r="AAJ210" t="s">
        <v>2594</v>
      </c>
      <c r="AAK210"/>
      <c r="AAL210"/>
      <c r="AAM210"/>
      <c r="AAN210"/>
      <c r="AAO210"/>
      <c r="AAP210"/>
      <c r="AAQ210"/>
      <c r="AAR210"/>
      <c r="AAS210"/>
      <c r="AAT210"/>
      <c r="AAU210"/>
      <c r="AAV210" t="s">
        <v>2100</v>
      </c>
      <c r="AAW210">
        <v>432378122</v>
      </c>
      <c r="AAX210" s="315">
        <v>45073.755104166667</v>
      </c>
      <c r="AAY210"/>
      <c r="AAZ210"/>
      <c r="ABA210" t="s">
        <v>2081</v>
      </c>
      <c r="ABB210"/>
      <c r="ABC210" t="s">
        <v>2263</v>
      </c>
      <c r="ABD210"/>
      <c r="ABE210">
        <v>210</v>
      </c>
    </row>
    <row r="211" spans="1:733" x14ac:dyDescent="0.45">
      <c r="A211" s="261" t="s">
        <v>2692</v>
      </c>
      <c r="B211" s="262">
        <v>45073.569413888887</v>
      </c>
      <c r="C211" s="262">
        <v>45073.570885868059</v>
      </c>
      <c r="D211" s="262">
        <v>45073</v>
      </c>
      <c r="E211" s="261" t="s">
        <v>2573</v>
      </c>
      <c r="F211" s="315">
        <v>45073</v>
      </c>
      <c r="G211" t="s">
        <v>853</v>
      </c>
      <c r="H211" t="s">
        <v>877</v>
      </c>
      <c r="I211" t="s">
        <v>877</v>
      </c>
      <c r="J211" t="s">
        <v>877</v>
      </c>
      <c r="K211" t="s">
        <v>793</v>
      </c>
      <c r="L211" s="261" t="s">
        <v>834</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1</v>
      </c>
      <c r="AI211">
        <v>0</v>
      </c>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t="s">
        <v>794</v>
      </c>
      <c r="ZH211"/>
      <c r="ZI211">
        <v>1500</v>
      </c>
      <c r="ZJ211">
        <v>1500</v>
      </c>
      <c r="ZK211"/>
      <c r="ZL211">
        <v>1400</v>
      </c>
      <c r="ZM211">
        <v>7.1428571428571423</v>
      </c>
      <c r="ZN211">
        <v>100</v>
      </c>
      <c r="ZO211"/>
      <c r="ZP211" t="s">
        <v>801</v>
      </c>
      <c r="ZQ211"/>
      <c r="ZR211" t="s">
        <v>849</v>
      </c>
      <c r="ZS211" t="s">
        <v>794</v>
      </c>
      <c r="ZT211" t="s">
        <v>2224</v>
      </c>
      <c r="ZU211">
        <v>0</v>
      </c>
      <c r="ZV211">
        <v>1</v>
      </c>
      <c r="ZW211">
        <v>1</v>
      </c>
      <c r="ZX211">
        <v>0</v>
      </c>
      <c r="ZY211">
        <v>0</v>
      </c>
      <c r="ZZ211">
        <v>0</v>
      </c>
      <c r="AAA211">
        <v>0</v>
      </c>
      <c r="AAB211">
        <v>0</v>
      </c>
      <c r="AAC211">
        <v>0</v>
      </c>
      <c r="AAD211">
        <v>0</v>
      </c>
      <c r="AAE211">
        <v>0</v>
      </c>
      <c r="AAF211">
        <v>0</v>
      </c>
      <c r="AAG211">
        <v>1</v>
      </c>
      <c r="AAH211">
        <v>0</v>
      </c>
      <c r="AAI211">
        <v>0</v>
      </c>
      <c r="AAJ211" t="s">
        <v>2594</v>
      </c>
      <c r="AAK211"/>
      <c r="AAL211"/>
      <c r="AAM211"/>
      <c r="AAN211"/>
      <c r="AAO211"/>
      <c r="AAP211"/>
      <c r="AAQ211"/>
      <c r="AAR211"/>
      <c r="AAS211"/>
      <c r="AAT211"/>
      <c r="AAU211"/>
      <c r="AAV211" t="s">
        <v>2100</v>
      </c>
      <c r="AAW211">
        <v>432378125</v>
      </c>
      <c r="AAX211" s="315">
        <v>45073.755127314813</v>
      </c>
      <c r="AAY211"/>
      <c r="AAZ211"/>
      <c r="ABA211" t="s">
        <v>2081</v>
      </c>
      <c r="ABB211"/>
      <c r="ABC211" t="s">
        <v>2263</v>
      </c>
      <c r="ABD211"/>
      <c r="ABE211">
        <v>211</v>
      </c>
    </row>
    <row r="212" spans="1:733" x14ac:dyDescent="0.45">
      <c r="A212" s="261" t="s">
        <v>2693</v>
      </c>
      <c r="B212" s="262">
        <v>45073.571081354166</v>
      </c>
      <c r="C212" s="262">
        <v>45073.572449074069</v>
      </c>
      <c r="D212" s="262">
        <v>45073</v>
      </c>
      <c r="E212" s="261" t="s">
        <v>2573</v>
      </c>
      <c r="F212" s="315">
        <v>45073</v>
      </c>
      <c r="G212" t="s">
        <v>853</v>
      </c>
      <c r="H212" t="s">
        <v>877</v>
      </c>
      <c r="I212" t="s">
        <v>877</v>
      </c>
      <c r="J212" t="s">
        <v>877</v>
      </c>
      <c r="K212" t="s">
        <v>793</v>
      </c>
      <c r="L212" s="261" t="s">
        <v>834</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1</v>
      </c>
      <c r="AI212">
        <v>0</v>
      </c>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t="s">
        <v>794</v>
      </c>
      <c r="ZH212"/>
      <c r="ZI212">
        <v>1500</v>
      </c>
      <c r="ZJ212">
        <v>1500</v>
      </c>
      <c r="ZK212"/>
      <c r="ZL212">
        <v>1400</v>
      </c>
      <c r="ZM212">
        <v>7.1428571428571423</v>
      </c>
      <c r="ZN212">
        <v>100</v>
      </c>
      <c r="ZO212"/>
      <c r="ZP212" t="s">
        <v>801</v>
      </c>
      <c r="ZQ212"/>
      <c r="ZR212" t="s">
        <v>849</v>
      </c>
      <c r="ZS212" t="s">
        <v>794</v>
      </c>
      <c r="ZT212" t="s">
        <v>2694</v>
      </c>
      <c r="ZU212">
        <v>1</v>
      </c>
      <c r="ZV212">
        <v>1</v>
      </c>
      <c r="ZW212">
        <v>1</v>
      </c>
      <c r="ZX212">
        <v>0</v>
      </c>
      <c r="ZY212">
        <v>0</v>
      </c>
      <c r="ZZ212">
        <v>0</v>
      </c>
      <c r="AAA212">
        <v>0</v>
      </c>
      <c r="AAB212">
        <v>0</v>
      </c>
      <c r="AAC212">
        <v>0</v>
      </c>
      <c r="AAD212">
        <v>0</v>
      </c>
      <c r="AAE212">
        <v>0</v>
      </c>
      <c r="AAF212">
        <v>0</v>
      </c>
      <c r="AAG212">
        <v>1</v>
      </c>
      <c r="AAH212">
        <v>0</v>
      </c>
      <c r="AAI212">
        <v>0</v>
      </c>
      <c r="AAJ212" t="s">
        <v>2594</v>
      </c>
      <c r="AAK212"/>
      <c r="AAL212"/>
      <c r="AAM212"/>
      <c r="AAN212"/>
      <c r="AAO212"/>
      <c r="AAP212"/>
      <c r="AAQ212"/>
      <c r="AAR212"/>
      <c r="AAS212"/>
      <c r="AAT212"/>
      <c r="AAU212"/>
      <c r="AAV212" t="s">
        <v>2100</v>
      </c>
      <c r="AAW212">
        <v>432378132</v>
      </c>
      <c r="AAX212" s="315">
        <v>45073.755150462966</v>
      </c>
      <c r="AAY212"/>
      <c r="AAZ212"/>
      <c r="ABA212" t="s">
        <v>2081</v>
      </c>
      <c r="ABB212"/>
      <c r="ABC212" t="s">
        <v>2263</v>
      </c>
      <c r="ABD212"/>
      <c r="ABE212">
        <v>212</v>
      </c>
    </row>
    <row r="213" spans="1:733" x14ac:dyDescent="0.45">
      <c r="A213" s="261" t="s">
        <v>2695</v>
      </c>
      <c r="B213" s="262">
        <v>45073.57272674769</v>
      </c>
      <c r="C213" s="262">
        <v>45073.574117013894</v>
      </c>
      <c r="D213" s="262">
        <v>45073</v>
      </c>
      <c r="E213" s="261" t="s">
        <v>2573</v>
      </c>
      <c r="F213" s="315">
        <v>45073</v>
      </c>
      <c r="G213" t="s">
        <v>853</v>
      </c>
      <c r="H213" t="s">
        <v>877</v>
      </c>
      <c r="I213" t="s">
        <v>877</v>
      </c>
      <c r="J213" t="s">
        <v>877</v>
      </c>
      <c r="K213" t="s">
        <v>793</v>
      </c>
      <c r="L213" s="261" t="s">
        <v>834</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1</v>
      </c>
      <c r="AI213">
        <v>0</v>
      </c>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t="s">
        <v>794</v>
      </c>
      <c r="ZH213"/>
      <c r="ZI213">
        <v>1500</v>
      </c>
      <c r="ZJ213">
        <v>1500</v>
      </c>
      <c r="ZK213"/>
      <c r="ZL213">
        <v>1400</v>
      </c>
      <c r="ZM213">
        <v>7.1428571428571423</v>
      </c>
      <c r="ZN213">
        <v>100</v>
      </c>
      <c r="ZO213"/>
      <c r="ZP213" t="s">
        <v>801</v>
      </c>
      <c r="ZQ213"/>
      <c r="ZR213" t="s">
        <v>849</v>
      </c>
      <c r="ZS213" t="s">
        <v>794</v>
      </c>
      <c r="ZT213" t="s">
        <v>2696</v>
      </c>
      <c r="ZU213">
        <v>0</v>
      </c>
      <c r="ZV213">
        <v>1</v>
      </c>
      <c r="ZW213">
        <v>1</v>
      </c>
      <c r="ZX213">
        <v>1</v>
      </c>
      <c r="ZY213">
        <v>0</v>
      </c>
      <c r="ZZ213">
        <v>0</v>
      </c>
      <c r="AAA213">
        <v>0</v>
      </c>
      <c r="AAB213">
        <v>0</v>
      </c>
      <c r="AAC213">
        <v>0</v>
      </c>
      <c r="AAD213">
        <v>0</v>
      </c>
      <c r="AAE213">
        <v>0</v>
      </c>
      <c r="AAF213">
        <v>0</v>
      </c>
      <c r="AAG213">
        <v>1</v>
      </c>
      <c r="AAH213">
        <v>0</v>
      </c>
      <c r="AAI213">
        <v>0</v>
      </c>
      <c r="AAJ213" t="s">
        <v>2594</v>
      </c>
      <c r="AAK213"/>
      <c r="AAL213"/>
      <c r="AAM213"/>
      <c r="AAN213"/>
      <c r="AAO213"/>
      <c r="AAP213"/>
      <c r="AAQ213"/>
      <c r="AAR213"/>
      <c r="AAS213"/>
      <c r="AAT213"/>
      <c r="AAU213"/>
      <c r="AAV213" t="s">
        <v>2100</v>
      </c>
      <c r="AAW213">
        <v>432378135</v>
      </c>
      <c r="AAX213" s="315">
        <v>45073.755162037043</v>
      </c>
      <c r="AAY213"/>
      <c r="AAZ213"/>
      <c r="ABA213" t="s">
        <v>2081</v>
      </c>
      <c r="ABB213"/>
      <c r="ABC213" t="s">
        <v>2263</v>
      </c>
      <c r="ABD213"/>
      <c r="ABE213">
        <v>213</v>
      </c>
    </row>
    <row r="214" spans="1:733" x14ac:dyDescent="0.45">
      <c r="A214" s="261" t="s">
        <v>2697</v>
      </c>
      <c r="B214" s="262">
        <v>45073.574277106483</v>
      </c>
      <c r="C214" s="262">
        <v>45073.575544861123</v>
      </c>
      <c r="D214" s="262">
        <v>45073</v>
      </c>
      <c r="E214" s="261" t="s">
        <v>2573</v>
      </c>
      <c r="F214" s="315">
        <v>45073</v>
      </c>
      <c r="G214" t="s">
        <v>853</v>
      </c>
      <c r="H214" t="s">
        <v>877</v>
      </c>
      <c r="I214" t="s">
        <v>877</v>
      </c>
      <c r="J214" t="s">
        <v>877</v>
      </c>
      <c r="K214" t="s">
        <v>793</v>
      </c>
      <c r="L214" s="261" t="s">
        <v>834</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1</v>
      </c>
      <c r="AI214">
        <v>0</v>
      </c>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t="s">
        <v>794</v>
      </c>
      <c r="ZH214"/>
      <c r="ZI214">
        <v>1500</v>
      </c>
      <c r="ZJ214">
        <v>1500</v>
      </c>
      <c r="ZK214"/>
      <c r="ZL214">
        <v>1400</v>
      </c>
      <c r="ZM214">
        <v>7.1428571428571423</v>
      </c>
      <c r="ZN214">
        <v>100</v>
      </c>
      <c r="ZO214"/>
      <c r="ZP214" t="s">
        <v>801</v>
      </c>
      <c r="ZQ214"/>
      <c r="ZR214" t="s">
        <v>849</v>
      </c>
      <c r="ZS214" t="s">
        <v>794</v>
      </c>
      <c r="ZT214" t="s">
        <v>2698</v>
      </c>
      <c r="ZU214">
        <v>0</v>
      </c>
      <c r="ZV214">
        <v>1</v>
      </c>
      <c r="ZW214">
        <v>1</v>
      </c>
      <c r="ZX214">
        <v>1</v>
      </c>
      <c r="ZY214">
        <v>0</v>
      </c>
      <c r="ZZ214">
        <v>0</v>
      </c>
      <c r="AAA214">
        <v>0</v>
      </c>
      <c r="AAB214">
        <v>0</v>
      </c>
      <c r="AAC214">
        <v>0</v>
      </c>
      <c r="AAD214">
        <v>0</v>
      </c>
      <c r="AAE214">
        <v>0</v>
      </c>
      <c r="AAF214">
        <v>0</v>
      </c>
      <c r="AAG214">
        <v>1</v>
      </c>
      <c r="AAH214">
        <v>0</v>
      </c>
      <c r="AAI214">
        <v>0</v>
      </c>
      <c r="AAJ214" t="s">
        <v>2594</v>
      </c>
      <c r="AAK214"/>
      <c r="AAL214"/>
      <c r="AAM214"/>
      <c r="AAN214"/>
      <c r="AAO214"/>
      <c r="AAP214"/>
      <c r="AAQ214"/>
      <c r="AAR214"/>
      <c r="AAS214"/>
      <c r="AAT214"/>
      <c r="AAU214"/>
      <c r="AAV214" t="s">
        <v>2100</v>
      </c>
      <c r="AAW214">
        <v>432378141</v>
      </c>
      <c r="AAX214" s="315">
        <v>45073.755173611113</v>
      </c>
      <c r="AAY214"/>
      <c r="AAZ214"/>
      <c r="ABA214" t="s">
        <v>2081</v>
      </c>
      <c r="ABB214"/>
      <c r="ABC214" t="s">
        <v>2263</v>
      </c>
      <c r="ABD214"/>
      <c r="ABE214">
        <v>214</v>
      </c>
    </row>
    <row r="215" spans="1:733" x14ac:dyDescent="0.45">
      <c r="A215" s="261" t="s">
        <v>2699</v>
      </c>
      <c r="B215" s="262">
        <v>45073.576623912042</v>
      </c>
      <c r="C215" s="262">
        <v>45073.577694675929</v>
      </c>
      <c r="D215" s="262">
        <v>45073</v>
      </c>
      <c r="E215" s="261" t="s">
        <v>2573</v>
      </c>
      <c r="F215" s="315">
        <v>45073</v>
      </c>
      <c r="G215" t="s">
        <v>853</v>
      </c>
      <c r="H215" t="s">
        <v>877</v>
      </c>
      <c r="I215" t="s">
        <v>877</v>
      </c>
      <c r="J215" t="s">
        <v>877</v>
      </c>
      <c r="K215" t="s">
        <v>793</v>
      </c>
      <c r="L215" s="261" t="s">
        <v>816</v>
      </c>
      <c r="M215">
        <v>0</v>
      </c>
      <c r="N215">
        <v>0</v>
      </c>
      <c r="O215">
        <v>0</v>
      </c>
      <c r="P215">
        <v>0</v>
      </c>
      <c r="Q215">
        <v>0</v>
      </c>
      <c r="R215">
        <v>0</v>
      </c>
      <c r="S215">
        <v>0</v>
      </c>
      <c r="T215">
        <v>0</v>
      </c>
      <c r="U215">
        <v>0</v>
      </c>
      <c r="V215">
        <v>0</v>
      </c>
      <c r="W215">
        <v>0</v>
      </c>
      <c r="X215">
        <v>0</v>
      </c>
      <c r="Y215">
        <v>0</v>
      </c>
      <c r="Z215">
        <v>0</v>
      </c>
      <c r="AA215">
        <v>0</v>
      </c>
      <c r="AB215">
        <v>1</v>
      </c>
      <c r="AC215">
        <v>0</v>
      </c>
      <c r="AD215">
        <v>0</v>
      </c>
      <c r="AE215">
        <v>0</v>
      </c>
      <c r="AF215">
        <v>0</v>
      </c>
      <c r="AG215">
        <v>0</v>
      </c>
      <c r="AH215">
        <v>0</v>
      </c>
      <c r="AI215">
        <v>0</v>
      </c>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t="s">
        <v>794</v>
      </c>
      <c r="PV215"/>
      <c r="PW215">
        <v>2000</v>
      </c>
      <c r="PX215">
        <v>2000</v>
      </c>
      <c r="PY215"/>
      <c r="PZ215">
        <v>2000</v>
      </c>
      <c r="QA215">
        <v>0</v>
      </c>
      <c r="QB215">
        <v>0</v>
      </c>
      <c r="QC215"/>
      <c r="QD215" t="s">
        <v>806</v>
      </c>
      <c r="QE215"/>
      <c r="QF215"/>
      <c r="QG215" t="s">
        <v>794</v>
      </c>
      <c r="QH215" t="s">
        <v>2700</v>
      </c>
      <c r="QI215">
        <v>1</v>
      </c>
      <c r="QJ215">
        <v>1</v>
      </c>
      <c r="QK215">
        <v>0</v>
      </c>
      <c r="QL215">
        <v>1</v>
      </c>
      <c r="QM215">
        <v>0</v>
      </c>
      <c r="QN215">
        <v>0</v>
      </c>
      <c r="QO215">
        <v>0</v>
      </c>
      <c r="QP215">
        <v>0</v>
      </c>
      <c r="QQ215">
        <v>0</v>
      </c>
      <c r="QR215">
        <v>0</v>
      </c>
      <c r="QS215">
        <v>0</v>
      </c>
      <c r="QT215">
        <v>0</v>
      </c>
      <c r="QU215">
        <v>0</v>
      </c>
      <c r="QV215">
        <v>0</v>
      </c>
      <c r="QW215">
        <v>0</v>
      </c>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t="s">
        <v>2100</v>
      </c>
      <c r="AAW215">
        <v>432378147</v>
      </c>
      <c r="AAX215" s="315">
        <v>45073.755196759259</v>
      </c>
      <c r="AAY215"/>
      <c r="AAZ215"/>
      <c r="ABA215" t="s">
        <v>2081</v>
      </c>
      <c r="ABB215"/>
      <c r="ABC215" t="s">
        <v>2263</v>
      </c>
      <c r="ABD215"/>
      <c r="ABE215">
        <v>215</v>
      </c>
    </row>
    <row r="216" spans="1:733" x14ac:dyDescent="0.45">
      <c r="A216" s="261" t="s">
        <v>2701</v>
      </c>
      <c r="B216" s="262">
        <v>45073.577801712963</v>
      </c>
      <c r="C216" s="262">
        <v>45073.579066840277</v>
      </c>
      <c r="D216" s="262">
        <v>45073</v>
      </c>
      <c r="E216" s="261" t="s">
        <v>2573</v>
      </c>
      <c r="F216" s="315">
        <v>45073</v>
      </c>
      <c r="G216" t="s">
        <v>853</v>
      </c>
      <c r="H216" t="s">
        <v>877</v>
      </c>
      <c r="I216" t="s">
        <v>877</v>
      </c>
      <c r="J216" t="s">
        <v>877</v>
      </c>
      <c r="K216" t="s">
        <v>793</v>
      </c>
      <c r="L216" s="261" t="s">
        <v>816</v>
      </c>
      <c r="M216">
        <v>0</v>
      </c>
      <c r="N216">
        <v>0</v>
      </c>
      <c r="O216">
        <v>0</v>
      </c>
      <c r="P216">
        <v>0</v>
      </c>
      <c r="Q216">
        <v>0</v>
      </c>
      <c r="R216">
        <v>0</v>
      </c>
      <c r="S216">
        <v>0</v>
      </c>
      <c r="T216">
        <v>0</v>
      </c>
      <c r="U216">
        <v>0</v>
      </c>
      <c r="V216">
        <v>0</v>
      </c>
      <c r="W216">
        <v>0</v>
      </c>
      <c r="X216">
        <v>0</v>
      </c>
      <c r="Y216">
        <v>0</v>
      </c>
      <c r="Z216">
        <v>0</v>
      </c>
      <c r="AA216">
        <v>0</v>
      </c>
      <c r="AB216">
        <v>1</v>
      </c>
      <c r="AC216">
        <v>0</v>
      </c>
      <c r="AD216">
        <v>0</v>
      </c>
      <c r="AE216">
        <v>0</v>
      </c>
      <c r="AF216">
        <v>0</v>
      </c>
      <c r="AG216">
        <v>0</v>
      </c>
      <c r="AH216">
        <v>0</v>
      </c>
      <c r="AI216">
        <v>0</v>
      </c>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t="s">
        <v>794</v>
      </c>
      <c r="PV216"/>
      <c r="PW216">
        <v>2000</v>
      </c>
      <c r="PX216">
        <v>2000</v>
      </c>
      <c r="PY216"/>
      <c r="PZ216">
        <v>2000</v>
      </c>
      <c r="QA216">
        <v>0</v>
      </c>
      <c r="QB216">
        <v>0</v>
      </c>
      <c r="QC216"/>
      <c r="QD216" t="s">
        <v>806</v>
      </c>
      <c r="QE216"/>
      <c r="QF216"/>
      <c r="QG216" t="s">
        <v>794</v>
      </c>
      <c r="QH216" t="s">
        <v>2702</v>
      </c>
      <c r="QI216">
        <v>1</v>
      </c>
      <c r="QJ216">
        <v>1</v>
      </c>
      <c r="QK216">
        <v>0</v>
      </c>
      <c r="QL216">
        <v>0</v>
      </c>
      <c r="QM216">
        <v>0</v>
      </c>
      <c r="QN216">
        <v>1</v>
      </c>
      <c r="QO216">
        <v>0</v>
      </c>
      <c r="QP216">
        <v>0</v>
      </c>
      <c r="QQ216">
        <v>0</v>
      </c>
      <c r="QR216">
        <v>0</v>
      </c>
      <c r="QS216">
        <v>0</v>
      </c>
      <c r="QT216">
        <v>0</v>
      </c>
      <c r="QU216">
        <v>0</v>
      </c>
      <c r="QV216">
        <v>0</v>
      </c>
      <c r="QW216">
        <v>0</v>
      </c>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t="s">
        <v>2100</v>
      </c>
      <c r="AAW216">
        <v>432378155</v>
      </c>
      <c r="AAX216" s="315">
        <v>45073.755219907413</v>
      </c>
      <c r="AAY216"/>
      <c r="AAZ216"/>
      <c r="ABA216" t="s">
        <v>2081</v>
      </c>
      <c r="ABB216"/>
      <c r="ABC216" t="s">
        <v>2263</v>
      </c>
      <c r="ABD216"/>
      <c r="ABE216">
        <v>216</v>
      </c>
    </row>
    <row r="217" spans="1:733" x14ac:dyDescent="0.45">
      <c r="A217" s="261" t="s">
        <v>2703</v>
      </c>
      <c r="B217" s="262">
        <v>45073.579186678238</v>
      </c>
      <c r="C217" s="262">
        <v>45073.580741990743</v>
      </c>
      <c r="D217" s="262">
        <v>45073</v>
      </c>
      <c r="E217" s="261" t="s">
        <v>2573</v>
      </c>
      <c r="F217" s="315">
        <v>45073</v>
      </c>
      <c r="G217" t="s">
        <v>853</v>
      </c>
      <c r="H217" t="s">
        <v>877</v>
      </c>
      <c r="I217" t="s">
        <v>877</v>
      </c>
      <c r="J217" t="s">
        <v>877</v>
      </c>
      <c r="K217" t="s">
        <v>793</v>
      </c>
      <c r="L217" s="261" t="s">
        <v>816</v>
      </c>
      <c r="M217">
        <v>0</v>
      </c>
      <c r="N217">
        <v>0</v>
      </c>
      <c r="O217">
        <v>0</v>
      </c>
      <c r="P217">
        <v>0</v>
      </c>
      <c r="Q217">
        <v>0</v>
      </c>
      <c r="R217">
        <v>0</v>
      </c>
      <c r="S217">
        <v>0</v>
      </c>
      <c r="T217">
        <v>0</v>
      </c>
      <c r="U217">
        <v>0</v>
      </c>
      <c r="V217">
        <v>0</v>
      </c>
      <c r="W217">
        <v>0</v>
      </c>
      <c r="X217">
        <v>0</v>
      </c>
      <c r="Y217">
        <v>0</v>
      </c>
      <c r="Z217">
        <v>0</v>
      </c>
      <c r="AA217">
        <v>0</v>
      </c>
      <c r="AB217">
        <v>1</v>
      </c>
      <c r="AC217">
        <v>0</v>
      </c>
      <c r="AD217">
        <v>0</v>
      </c>
      <c r="AE217">
        <v>0</v>
      </c>
      <c r="AF217">
        <v>0</v>
      </c>
      <c r="AG217">
        <v>0</v>
      </c>
      <c r="AH217">
        <v>0</v>
      </c>
      <c r="AI217">
        <v>0</v>
      </c>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t="s">
        <v>794</v>
      </c>
      <c r="PV217"/>
      <c r="PW217">
        <v>2000</v>
      </c>
      <c r="PX217">
        <v>2000</v>
      </c>
      <c r="PY217"/>
      <c r="PZ217">
        <v>2000</v>
      </c>
      <c r="QA217">
        <v>0</v>
      </c>
      <c r="QB217">
        <v>0</v>
      </c>
      <c r="QC217"/>
      <c r="QD217" t="s">
        <v>806</v>
      </c>
      <c r="QE217"/>
      <c r="QF217"/>
      <c r="QG217" t="s">
        <v>794</v>
      </c>
      <c r="QH217" t="s">
        <v>2134</v>
      </c>
      <c r="QI217">
        <v>1</v>
      </c>
      <c r="QJ217">
        <v>0</v>
      </c>
      <c r="QK217">
        <v>0</v>
      </c>
      <c r="QL217">
        <v>1</v>
      </c>
      <c r="QM217">
        <v>0</v>
      </c>
      <c r="QN217">
        <v>0</v>
      </c>
      <c r="QO217">
        <v>0</v>
      </c>
      <c r="QP217">
        <v>0</v>
      </c>
      <c r="QQ217">
        <v>0</v>
      </c>
      <c r="QR217">
        <v>0</v>
      </c>
      <c r="QS217">
        <v>0</v>
      </c>
      <c r="QT217">
        <v>0</v>
      </c>
      <c r="QU217">
        <v>1</v>
      </c>
      <c r="QV217">
        <v>0</v>
      </c>
      <c r="QW217">
        <v>0</v>
      </c>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t="s">
        <v>2100</v>
      </c>
      <c r="AAW217">
        <v>432378165</v>
      </c>
      <c r="AAX217" s="315">
        <v>45073.755243055552</v>
      </c>
      <c r="AAY217"/>
      <c r="AAZ217"/>
      <c r="ABA217" t="s">
        <v>2081</v>
      </c>
      <c r="ABB217"/>
      <c r="ABC217" t="s">
        <v>2263</v>
      </c>
      <c r="ABD217"/>
      <c r="ABE217">
        <v>217</v>
      </c>
    </row>
    <row r="218" spans="1:733" x14ac:dyDescent="0.45">
      <c r="A218" s="261" t="s">
        <v>2704</v>
      </c>
      <c r="B218" s="262">
        <v>45073.58086869213</v>
      </c>
      <c r="C218" s="262">
        <v>45073.582023275463</v>
      </c>
      <c r="D218" s="262">
        <v>45073</v>
      </c>
      <c r="E218" s="261" t="s">
        <v>2573</v>
      </c>
      <c r="F218" s="315">
        <v>45073</v>
      </c>
      <c r="G218" t="s">
        <v>853</v>
      </c>
      <c r="H218" t="s">
        <v>877</v>
      </c>
      <c r="I218" t="s">
        <v>877</v>
      </c>
      <c r="J218" t="s">
        <v>877</v>
      </c>
      <c r="K218" t="s">
        <v>793</v>
      </c>
      <c r="L218" s="261" t="s">
        <v>816</v>
      </c>
      <c r="M218">
        <v>0</v>
      </c>
      <c r="N218">
        <v>0</v>
      </c>
      <c r="O218">
        <v>0</v>
      </c>
      <c r="P218">
        <v>0</v>
      </c>
      <c r="Q218">
        <v>0</v>
      </c>
      <c r="R218">
        <v>0</v>
      </c>
      <c r="S218">
        <v>0</v>
      </c>
      <c r="T218">
        <v>0</v>
      </c>
      <c r="U218">
        <v>0</v>
      </c>
      <c r="V218">
        <v>0</v>
      </c>
      <c r="W218">
        <v>0</v>
      </c>
      <c r="X218">
        <v>0</v>
      </c>
      <c r="Y218">
        <v>0</v>
      </c>
      <c r="Z218">
        <v>0</v>
      </c>
      <c r="AA218">
        <v>0</v>
      </c>
      <c r="AB218">
        <v>1</v>
      </c>
      <c r="AC218">
        <v>0</v>
      </c>
      <c r="AD218">
        <v>0</v>
      </c>
      <c r="AE218">
        <v>0</v>
      </c>
      <c r="AF218">
        <v>0</v>
      </c>
      <c r="AG218">
        <v>0</v>
      </c>
      <c r="AH218">
        <v>0</v>
      </c>
      <c r="AI218">
        <v>0</v>
      </c>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t="s">
        <v>794</v>
      </c>
      <c r="PV218"/>
      <c r="PW218">
        <v>2000</v>
      </c>
      <c r="PX218">
        <v>2000</v>
      </c>
      <c r="PY218"/>
      <c r="PZ218">
        <v>2000</v>
      </c>
      <c r="QA218">
        <v>0</v>
      </c>
      <c r="QB218">
        <v>0</v>
      </c>
      <c r="QC218"/>
      <c r="QD218" t="s">
        <v>806</v>
      </c>
      <c r="QE218"/>
      <c r="QF218"/>
      <c r="QG218" t="s">
        <v>794</v>
      </c>
      <c r="QH218" t="s">
        <v>2120</v>
      </c>
      <c r="QI218">
        <v>1</v>
      </c>
      <c r="QJ218">
        <v>1</v>
      </c>
      <c r="QK218">
        <v>0</v>
      </c>
      <c r="QL218">
        <v>0</v>
      </c>
      <c r="QM218">
        <v>0</v>
      </c>
      <c r="QN218">
        <v>0</v>
      </c>
      <c r="QO218">
        <v>0</v>
      </c>
      <c r="QP218">
        <v>0</v>
      </c>
      <c r="QQ218">
        <v>0</v>
      </c>
      <c r="QR218">
        <v>0</v>
      </c>
      <c r="QS218">
        <v>0</v>
      </c>
      <c r="QT218">
        <v>0</v>
      </c>
      <c r="QU218">
        <v>1</v>
      </c>
      <c r="QV218">
        <v>0</v>
      </c>
      <c r="QW218">
        <v>0</v>
      </c>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t="s">
        <v>2100</v>
      </c>
      <c r="AAW218">
        <v>432378172</v>
      </c>
      <c r="AAX218" s="315">
        <v>45073.755254629628</v>
      </c>
      <c r="AAY218"/>
      <c r="AAZ218"/>
      <c r="ABA218" t="s">
        <v>2081</v>
      </c>
      <c r="ABB218"/>
      <c r="ABC218" t="s">
        <v>2263</v>
      </c>
      <c r="ABD218"/>
      <c r="ABE218">
        <v>218</v>
      </c>
    </row>
    <row r="219" spans="1:733" x14ac:dyDescent="0.45">
      <c r="A219" s="261" t="s">
        <v>2705</v>
      </c>
      <c r="B219" s="262">
        <v>45073.582090081021</v>
      </c>
      <c r="C219" s="262">
        <v>45073.583055856478</v>
      </c>
      <c r="D219" s="262">
        <v>45073</v>
      </c>
      <c r="E219" s="261" t="s">
        <v>2573</v>
      </c>
      <c r="F219" s="315">
        <v>45073</v>
      </c>
      <c r="G219" t="s">
        <v>853</v>
      </c>
      <c r="H219" t="s">
        <v>877</v>
      </c>
      <c r="I219" t="s">
        <v>877</v>
      </c>
      <c r="J219" t="s">
        <v>877</v>
      </c>
      <c r="K219" t="s">
        <v>793</v>
      </c>
      <c r="L219" s="261" t="s">
        <v>816</v>
      </c>
      <c r="M219">
        <v>0</v>
      </c>
      <c r="N219">
        <v>0</v>
      </c>
      <c r="O219">
        <v>0</v>
      </c>
      <c r="P219">
        <v>0</v>
      </c>
      <c r="Q219">
        <v>0</v>
      </c>
      <c r="R219">
        <v>0</v>
      </c>
      <c r="S219">
        <v>0</v>
      </c>
      <c r="T219">
        <v>0</v>
      </c>
      <c r="U219">
        <v>0</v>
      </c>
      <c r="V219">
        <v>0</v>
      </c>
      <c r="W219">
        <v>0</v>
      </c>
      <c r="X219">
        <v>0</v>
      </c>
      <c r="Y219">
        <v>0</v>
      </c>
      <c r="Z219">
        <v>0</v>
      </c>
      <c r="AA219">
        <v>0</v>
      </c>
      <c r="AB219">
        <v>1</v>
      </c>
      <c r="AC219">
        <v>0</v>
      </c>
      <c r="AD219">
        <v>0</v>
      </c>
      <c r="AE219">
        <v>0</v>
      </c>
      <c r="AF219">
        <v>0</v>
      </c>
      <c r="AG219">
        <v>0</v>
      </c>
      <c r="AH219">
        <v>0</v>
      </c>
      <c r="AI219">
        <v>0</v>
      </c>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t="s">
        <v>794</v>
      </c>
      <c r="PV219"/>
      <c r="PW219">
        <v>2000</v>
      </c>
      <c r="PX219">
        <v>2000</v>
      </c>
      <c r="PY219"/>
      <c r="PZ219">
        <v>2000</v>
      </c>
      <c r="QA219">
        <v>0</v>
      </c>
      <c r="QB219">
        <v>0</v>
      </c>
      <c r="QC219"/>
      <c r="QD219" t="s">
        <v>806</v>
      </c>
      <c r="QE219"/>
      <c r="QF219"/>
      <c r="QG219" t="s">
        <v>794</v>
      </c>
      <c r="QH219" t="s">
        <v>2211</v>
      </c>
      <c r="QI219">
        <v>1</v>
      </c>
      <c r="QJ219">
        <v>1</v>
      </c>
      <c r="QK219">
        <v>0</v>
      </c>
      <c r="QL219">
        <v>1</v>
      </c>
      <c r="QM219">
        <v>0</v>
      </c>
      <c r="QN219">
        <v>0</v>
      </c>
      <c r="QO219">
        <v>0</v>
      </c>
      <c r="QP219">
        <v>0</v>
      </c>
      <c r="QQ219">
        <v>0</v>
      </c>
      <c r="QR219">
        <v>0</v>
      </c>
      <c r="QS219">
        <v>0</v>
      </c>
      <c r="QT219">
        <v>0</v>
      </c>
      <c r="QU219">
        <v>1</v>
      </c>
      <c r="QV219">
        <v>0</v>
      </c>
      <c r="QW219">
        <v>0</v>
      </c>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t="s">
        <v>2100</v>
      </c>
      <c r="AAW219">
        <v>432378177</v>
      </c>
      <c r="AAX219" s="315">
        <v>45073.755277777767</v>
      </c>
      <c r="AAY219"/>
      <c r="AAZ219"/>
      <c r="ABA219" t="s">
        <v>2081</v>
      </c>
      <c r="ABB219"/>
      <c r="ABC219" t="s">
        <v>2263</v>
      </c>
      <c r="ABD219"/>
      <c r="ABE219">
        <v>219</v>
      </c>
    </row>
    <row r="220" spans="1:733" x14ac:dyDescent="0.45">
      <c r="A220" s="261" t="s">
        <v>2706</v>
      </c>
      <c r="B220" s="262">
        <v>45073.583800115739</v>
      </c>
      <c r="C220" s="262">
        <v>45073.586517766213</v>
      </c>
      <c r="D220" s="262">
        <v>45073</v>
      </c>
      <c r="E220" s="261" t="s">
        <v>2573</v>
      </c>
      <c r="F220" s="315">
        <v>45073</v>
      </c>
      <c r="G220" t="s">
        <v>853</v>
      </c>
      <c r="H220" t="s">
        <v>877</v>
      </c>
      <c r="I220" t="s">
        <v>877</v>
      </c>
      <c r="J220" t="s">
        <v>877</v>
      </c>
      <c r="K220" t="s">
        <v>793</v>
      </c>
      <c r="L220" s="261" t="s">
        <v>2707</v>
      </c>
      <c r="M220">
        <v>0</v>
      </c>
      <c r="N220">
        <v>0</v>
      </c>
      <c r="O220">
        <v>0</v>
      </c>
      <c r="P220">
        <v>0</v>
      </c>
      <c r="Q220">
        <v>0</v>
      </c>
      <c r="R220">
        <v>0</v>
      </c>
      <c r="S220">
        <v>0</v>
      </c>
      <c r="T220">
        <v>0</v>
      </c>
      <c r="U220">
        <v>0</v>
      </c>
      <c r="V220">
        <v>0</v>
      </c>
      <c r="W220">
        <v>0</v>
      </c>
      <c r="X220">
        <v>0</v>
      </c>
      <c r="Y220">
        <v>0</v>
      </c>
      <c r="Z220">
        <v>0</v>
      </c>
      <c r="AA220">
        <v>1</v>
      </c>
      <c r="AB220">
        <v>0</v>
      </c>
      <c r="AC220">
        <v>0</v>
      </c>
      <c r="AD220">
        <v>0</v>
      </c>
      <c r="AE220">
        <v>0</v>
      </c>
      <c r="AF220">
        <v>0</v>
      </c>
      <c r="AG220">
        <v>1</v>
      </c>
      <c r="AH220">
        <v>0</v>
      </c>
      <c r="AI220">
        <v>0</v>
      </c>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t="s">
        <v>799</v>
      </c>
      <c r="TK220"/>
      <c r="TL220">
        <v>100</v>
      </c>
      <c r="TM220">
        <v>100</v>
      </c>
      <c r="TN220"/>
      <c r="TO220">
        <v>53</v>
      </c>
      <c r="TP220"/>
      <c r="TQ220">
        <v>47</v>
      </c>
      <c r="TR220" t="s">
        <v>2131</v>
      </c>
      <c r="TS220" t="s">
        <v>806</v>
      </c>
      <c r="TT220"/>
      <c r="TU220"/>
      <c r="TV220" t="s">
        <v>794</v>
      </c>
      <c r="TW220" t="s">
        <v>2234</v>
      </c>
      <c r="TX220">
        <v>1</v>
      </c>
      <c r="TY220">
        <v>1</v>
      </c>
      <c r="TZ220">
        <v>0</v>
      </c>
      <c r="UA220">
        <v>1</v>
      </c>
      <c r="UB220">
        <v>0</v>
      </c>
      <c r="UC220">
        <v>0</v>
      </c>
      <c r="UD220">
        <v>0</v>
      </c>
      <c r="UE220">
        <v>0</v>
      </c>
      <c r="UF220">
        <v>0</v>
      </c>
      <c r="UG220">
        <v>0</v>
      </c>
      <c r="UH220">
        <v>0</v>
      </c>
      <c r="UI220">
        <v>0</v>
      </c>
      <c r="UJ220">
        <v>0</v>
      </c>
      <c r="UK220">
        <v>0</v>
      </c>
      <c r="UL220">
        <v>0</v>
      </c>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t="s">
        <v>794</v>
      </c>
      <c r="YE220"/>
      <c r="YF220">
        <v>100</v>
      </c>
      <c r="YG220">
        <v>100</v>
      </c>
      <c r="YH220">
        <v>0</v>
      </c>
      <c r="YI220">
        <v>0</v>
      </c>
      <c r="YJ220"/>
      <c r="YK220" t="s">
        <v>806</v>
      </c>
      <c r="YL220"/>
      <c r="YM220"/>
      <c r="YN220" t="s">
        <v>794</v>
      </c>
      <c r="YO220" t="s">
        <v>2080</v>
      </c>
      <c r="YP220">
        <v>0</v>
      </c>
      <c r="YQ220">
        <v>1</v>
      </c>
      <c r="YR220">
        <v>0</v>
      </c>
      <c r="YS220">
        <v>0</v>
      </c>
      <c r="YT220">
        <v>0</v>
      </c>
      <c r="YU220">
        <v>0</v>
      </c>
      <c r="YV220">
        <v>0</v>
      </c>
      <c r="YW220">
        <v>0</v>
      </c>
      <c r="YX220">
        <v>0</v>
      </c>
      <c r="YY220">
        <v>1</v>
      </c>
      <c r="YZ220">
        <v>0</v>
      </c>
      <c r="ZA220">
        <v>0</v>
      </c>
      <c r="ZB220">
        <v>0</v>
      </c>
      <c r="ZC220">
        <v>0</v>
      </c>
      <c r="ZD220">
        <v>0</v>
      </c>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t="s">
        <v>2100</v>
      </c>
      <c r="AAW220">
        <v>432378183</v>
      </c>
      <c r="AAX220" s="315">
        <v>45073.755289351851</v>
      </c>
      <c r="AAY220"/>
      <c r="AAZ220"/>
      <c r="ABA220" t="s">
        <v>2081</v>
      </c>
      <c r="ABB220"/>
      <c r="ABC220" t="s">
        <v>2263</v>
      </c>
      <c r="ABD220"/>
      <c r="ABE220">
        <v>220</v>
      </c>
    </row>
    <row r="221" spans="1:733" x14ac:dyDescent="0.45">
      <c r="A221" s="261" t="s">
        <v>2708</v>
      </c>
      <c r="B221" s="262">
        <v>45073.586755740747</v>
      </c>
      <c r="C221" s="262">
        <v>45073.587730972227</v>
      </c>
      <c r="D221" s="262">
        <v>45073</v>
      </c>
      <c r="E221" s="261" t="s">
        <v>2573</v>
      </c>
      <c r="F221" s="315">
        <v>45073</v>
      </c>
      <c r="G221" t="s">
        <v>853</v>
      </c>
      <c r="H221" t="s">
        <v>877</v>
      </c>
      <c r="I221" t="s">
        <v>877</v>
      </c>
      <c r="J221" t="s">
        <v>877</v>
      </c>
      <c r="K221" t="s">
        <v>793</v>
      </c>
      <c r="L221" s="261" t="s">
        <v>840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1</v>
      </c>
      <c r="AH221">
        <v>0</v>
      </c>
      <c r="AI221">
        <v>0</v>
      </c>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t="s">
        <v>794</v>
      </c>
      <c r="YE221"/>
      <c r="YF221">
        <v>100</v>
      </c>
      <c r="YG221">
        <v>100</v>
      </c>
      <c r="YH221">
        <v>0</v>
      </c>
      <c r="YI221">
        <v>0</v>
      </c>
      <c r="YJ221"/>
      <c r="YK221" t="s">
        <v>806</v>
      </c>
      <c r="YL221"/>
      <c r="YM221"/>
      <c r="YN221" t="s">
        <v>794</v>
      </c>
      <c r="YO221" t="s">
        <v>2147</v>
      </c>
      <c r="YP221">
        <v>1</v>
      </c>
      <c r="YQ221">
        <v>0</v>
      </c>
      <c r="YR221">
        <v>0</v>
      </c>
      <c r="YS221">
        <v>1</v>
      </c>
      <c r="YT221">
        <v>0</v>
      </c>
      <c r="YU221">
        <v>0</v>
      </c>
      <c r="YV221">
        <v>0</v>
      </c>
      <c r="YW221">
        <v>0</v>
      </c>
      <c r="YX221">
        <v>0</v>
      </c>
      <c r="YY221">
        <v>0</v>
      </c>
      <c r="YZ221">
        <v>0</v>
      </c>
      <c r="ZA221">
        <v>0</v>
      </c>
      <c r="ZB221">
        <v>0</v>
      </c>
      <c r="ZC221">
        <v>0</v>
      </c>
      <c r="ZD221">
        <v>0</v>
      </c>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t="s">
        <v>2100</v>
      </c>
      <c r="AAW221">
        <v>432378186</v>
      </c>
      <c r="AAX221" s="315">
        <v>45073.755300925928</v>
      </c>
      <c r="AAY221"/>
      <c r="AAZ221"/>
      <c r="ABA221" t="s">
        <v>2081</v>
      </c>
      <c r="ABB221"/>
      <c r="ABC221" t="s">
        <v>2263</v>
      </c>
      <c r="ABD221"/>
      <c r="ABE221">
        <v>221</v>
      </c>
    </row>
    <row r="222" spans="1:733" x14ac:dyDescent="0.45">
      <c r="A222" s="261" t="s">
        <v>2709</v>
      </c>
      <c r="B222" s="262">
        <v>45073.58828236111</v>
      </c>
      <c r="C222" s="262">
        <v>45073.589181851858</v>
      </c>
      <c r="D222" s="262">
        <v>45073</v>
      </c>
      <c r="E222" s="261" t="s">
        <v>2573</v>
      </c>
      <c r="F222" s="315">
        <v>45073</v>
      </c>
      <c r="G222" t="s">
        <v>853</v>
      </c>
      <c r="H222" t="s">
        <v>877</v>
      </c>
      <c r="I222" t="s">
        <v>877</v>
      </c>
      <c r="J222" t="s">
        <v>877</v>
      </c>
      <c r="K222" t="s">
        <v>793</v>
      </c>
      <c r="L222" s="261" t="s">
        <v>840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1</v>
      </c>
      <c r="AH222">
        <v>0</v>
      </c>
      <c r="AI222">
        <v>0</v>
      </c>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t="s">
        <v>794</v>
      </c>
      <c r="YE222"/>
      <c r="YF222">
        <v>100</v>
      </c>
      <c r="YG222">
        <v>100</v>
      </c>
      <c r="YH222">
        <v>0</v>
      </c>
      <c r="YI222">
        <v>0</v>
      </c>
      <c r="YJ222"/>
      <c r="YK222" t="s">
        <v>806</v>
      </c>
      <c r="YL222"/>
      <c r="YM222"/>
      <c r="YN222" t="s">
        <v>794</v>
      </c>
      <c r="YO222" t="s">
        <v>2710</v>
      </c>
      <c r="YP222">
        <v>1</v>
      </c>
      <c r="YQ222">
        <v>1</v>
      </c>
      <c r="YR222">
        <v>0</v>
      </c>
      <c r="YS222">
        <v>0</v>
      </c>
      <c r="YT222">
        <v>0</v>
      </c>
      <c r="YU222">
        <v>0</v>
      </c>
      <c r="YV222">
        <v>0</v>
      </c>
      <c r="YW222">
        <v>0</v>
      </c>
      <c r="YX222">
        <v>0</v>
      </c>
      <c r="YY222">
        <v>1</v>
      </c>
      <c r="YZ222">
        <v>0</v>
      </c>
      <c r="ZA222">
        <v>0</v>
      </c>
      <c r="ZB222">
        <v>0</v>
      </c>
      <c r="ZC222">
        <v>0</v>
      </c>
      <c r="ZD222">
        <v>0</v>
      </c>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t="s">
        <v>2100</v>
      </c>
      <c r="AAW222">
        <v>432378191</v>
      </c>
      <c r="AAX222" s="315">
        <v>45073.755324074067</v>
      </c>
      <c r="AAY222"/>
      <c r="AAZ222"/>
      <c r="ABA222" t="s">
        <v>2081</v>
      </c>
      <c r="ABB222"/>
      <c r="ABC222" t="s">
        <v>2263</v>
      </c>
      <c r="ABD222"/>
      <c r="ABE222">
        <v>222</v>
      </c>
    </row>
    <row r="223" spans="1:733" x14ac:dyDescent="0.45">
      <c r="A223" s="261" t="s">
        <v>2711</v>
      </c>
      <c r="B223" s="262">
        <v>45073.589345370383</v>
      </c>
      <c r="C223" s="262">
        <v>45073.590377534732</v>
      </c>
      <c r="D223" s="262">
        <v>45073</v>
      </c>
      <c r="E223" s="261" t="s">
        <v>2573</v>
      </c>
      <c r="F223" s="315">
        <v>45073</v>
      </c>
      <c r="G223" t="s">
        <v>853</v>
      </c>
      <c r="H223" t="s">
        <v>877</v>
      </c>
      <c r="I223" t="s">
        <v>877</v>
      </c>
      <c r="J223" t="s">
        <v>877</v>
      </c>
      <c r="K223" t="s">
        <v>793</v>
      </c>
      <c r="L223" s="261" t="s">
        <v>840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1</v>
      </c>
      <c r="AH223">
        <v>0</v>
      </c>
      <c r="AI223">
        <v>0</v>
      </c>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t="s">
        <v>794</v>
      </c>
      <c r="YE223"/>
      <c r="YF223">
        <v>100</v>
      </c>
      <c r="YG223">
        <v>100</v>
      </c>
      <c r="YH223">
        <v>0</v>
      </c>
      <c r="YI223">
        <v>0</v>
      </c>
      <c r="YJ223"/>
      <c r="YK223" t="s">
        <v>806</v>
      </c>
      <c r="YL223"/>
      <c r="YM223"/>
      <c r="YN223" t="s">
        <v>794</v>
      </c>
      <c r="YO223" t="s">
        <v>2141</v>
      </c>
      <c r="YP223">
        <v>1</v>
      </c>
      <c r="YQ223">
        <v>1</v>
      </c>
      <c r="YR223">
        <v>0</v>
      </c>
      <c r="YS223">
        <v>1</v>
      </c>
      <c r="YT223">
        <v>0</v>
      </c>
      <c r="YU223">
        <v>0</v>
      </c>
      <c r="YV223">
        <v>0</v>
      </c>
      <c r="YW223">
        <v>0</v>
      </c>
      <c r="YX223">
        <v>0</v>
      </c>
      <c r="YY223">
        <v>0</v>
      </c>
      <c r="YZ223">
        <v>0</v>
      </c>
      <c r="ZA223">
        <v>0</v>
      </c>
      <c r="ZB223">
        <v>1</v>
      </c>
      <c r="ZC223">
        <v>0</v>
      </c>
      <c r="ZD223">
        <v>0</v>
      </c>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t="s">
        <v>2100</v>
      </c>
      <c r="AAW223">
        <v>432378198</v>
      </c>
      <c r="AAX223" s="315">
        <v>45073.755347222221</v>
      </c>
      <c r="AAY223"/>
      <c r="AAZ223"/>
      <c r="ABA223" t="s">
        <v>2081</v>
      </c>
      <c r="ABB223"/>
      <c r="ABC223" t="s">
        <v>2263</v>
      </c>
      <c r="ABD223"/>
      <c r="ABE223">
        <v>223</v>
      </c>
    </row>
    <row r="224" spans="1:733" x14ac:dyDescent="0.45">
      <c r="A224" s="261" t="s">
        <v>2712</v>
      </c>
      <c r="B224" s="262">
        <v>45073.592701377318</v>
      </c>
      <c r="C224" s="262">
        <v>45073.594230844908</v>
      </c>
      <c r="D224" s="262">
        <v>45073</v>
      </c>
      <c r="E224" s="261" t="s">
        <v>2573</v>
      </c>
      <c r="F224" s="315">
        <v>45073</v>
      </c>
      <c r="G224" t="s">
        <v>853</v>
      </c>
      <c r="H224" t="s">
        <v>877</v>
      </c>
      <c r="I224" t="s">
        <v>877</v>
      </c>
      <c r="J224" t="s">
        <v>877</v>
      </c>
      <c r="K224" t="s">
        <v>793</v>
      </c>
      <c r="L224" s="261" t="s">
        <v>815</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1</v>
      </c>
      <c r="AG224">
        <v>0</v>
      </c>
      <c r="AH224">
        <v>0</v>
      </c>
      <c r="AI224">
        <v>0</v>
      </c>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t="s">
        <v>794</v>
      </c>
      <c r="WZ224"/>
      <c r="XA224">
        <v>1500</v>
      </c>
      <c r="XB224">
        <v>1500</v>
      </c>
      <c r="XC224"/>
      <c r="XD224">
        <v>2500</v>
      </c>
      <c r="XE224">
        <v>-40</v>
      </c>
      <c r="XF224">
        <v>-1000</v>
      </c>
      <c r="XG224" t="s">
        <v>2713</v>
      </c>
      <c r="XH224" t="s">
        <v>801</v>
      </c>
      <c r="XI224"/>
      <c r="XJ224" t="s">
        <v>849</v>
      </c>
      <c r="XK224" t="s">
        <v>794</v>
      </c>
      <c r="XL224" t="s">
        <v>2714</v>
      </c>
      <c r="XM224">
        <v>0</v>
      </c>
      <c r="XN224">
        <v>1</v>
      </c>
      <c r="XO224">
        <v>1</v>
      </c>
      <c r="XP224">
        <v>0</v>
      </c>
      <c r="XQ224">
        <v>0</v>
      </c>
      <c r="XR224">
        <v>0</v>
      </c>
      <c r="XS224">
        <v>0</v>
      </c>
      <c r="XT224">
        <v>0</v>
      </c>
      <c r="XU224">
        <v>0</v>
      </c>
      <c r="XV224">
        <v>0</v>
      </c>
      <c r="XW224">
        <v>0</v>
      </c>
      <c r="XX224">
        <v>0</v>
      </c>
      <c r="XY224">
        <v>1</v>
      </c>
      <c r="XZ224">
        <v>0</v>
      </c>
      <c r="YA224">
        <v>0</v>
      </c>
      <c r="YB224" t="s">
        <v>2594</v>
      </c>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t="s">
        <v>2100</v>
      </c>
      <c r="AAW224">
        <v>432378205</v>
      </c>
      <c r="AAX224" s="315">
        <v>45073.755370370367</v>
      </c>
      <c r="AAY224"/>
      <c r="AAZ224"/>
      <c r="ABA224" t="s">
        <v>2081</v>
      </c>
      <c r="ABB224"/>
      <c r="ABC224" t="s">
        <v>2263</v>
      </c>
      <c r="ABD224"/>
      <c r="ABE224">
        <v>224</v>
      </c>
    </row>
    <row r="225" spans="1:733" x14ac:dyDescent="0.45">
      <c r="A225" s="261" t="s">
        <v>2715</v>
      </c>
      <c r="B225" s="262">
        <v>45073.594350324071</v>
      </c>
      <c r="C225" s="262">
        <v>45073.595549097226</v>
      </c>
      <c r="D225" s="262">
        <v>45073</v>
      </c>
      <c r="E225" s="261" t="s">
        <v>2573</v>
      </c>
      <c r="F225" s="315">
        <v>45073</v>
      </c>
      <c r="G225" t="s">
        <v>853</v>
      </c>
      <c r="H225" t="s">
        <v>877</v>
      </c>
      <c r="I225" t="s">
        <v>877</v>
      </c>
      <c r="J225" t="s">
        <v>877</v>
      </c>
      <c r="K225" t="s">
        <v>793</v>
      </c>
      <c r="L225" s="261" t="s">
        <v>815</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1</v>
      </c>
      <c r="AG225">
        <v>0</v>
      </c>
      <c r="AH225">
        <v>0</v>
      </c>
      <c r="AI225">
        <v>0</v>
      </c>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t="s">
        <v>794</v>
      </c>
      <c r="WZ225"/>
      <c r="XA225">
        <v>1500</v>
      </c>
      <c r="XB225">
        <v>1500</v>
      </c>
      <c r="XC225"/>
      <c r="XD225">
        <v>2500</v>
      </c>
      <c r="XE225">
        <v>-40</v>
      </c>
      <c r="XF225">
        <v>-1000</v>
      </c>
      <c r="XG225" t="s">
        <v>2716</v>
      </c>
      <c r="XH225" t="s">
        <v>801</v>
      </c>
      <c r="XI225"/>
      <c r="XJ225" t="s">
        <v>849</v>
      </c>
      <c r="XK225" t="s">
        <v>794</v>
      </c>
      <c r="XL225" t="s">
        <v>2717</v>
      </c>
      <c r="XM225">
        <v>1</v>
      </c>
      <c r="XN225">
        <v>0</v>
      </c>
      <c r="XO225">
        <v>1</v>
      </c>
      <c r="XP225">
        <v>1</v>
      </c>
      <c r="XQ225">
        <v>0</v>
      </c>
      <c r="XR225">
        <v>0</v>
      </c>
      <c r="XS225">
        <v>0</v>
      </c>
      <c r="XT225">
        <v>0</v>
      </c>
      <c r="XU225">
        <v>0</v>
      </c>
      <c r="XV225">
        <v>0</v>
      </c>
      <c r="XW225">
        <v>0</v>
      </c>
      <c r="XX225">
        <v>0</v>
      </c>
      <c r="XY225">
        <v>1</v>
      </c>
      <c r="XZ225">
        <v>0</v>
      </c>
      <c r="YA225">
        <v>0</v>
      </c>
      <c r="YB225" t="s">
        <v>2594</v>
      </c>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t="s">
        <v>2100</v>
      </c>
      <c r="AAW225">
        <v>432378212</v>
      </c>
      <c r="AAX225" s="315">
        <v>45073.755393518513</v>
      </c>
      <c r="AAY225"/>
      <c r="AAZ225"/>
      <c r="ABA225" t="s">
        <v>2081</v>
      </c>
      <c r="ABB225"/>
      <c r="ABC225" t="s">
        <v>2263</v>
      </c>
      <c r="ABD225"/>
      <c r="ABE225">
        <v>225</v>
      </c>
    </row>
    <row r="226" spans="1:733" x14ac:dyDescent="0.45">
      <c r="A226" s="261" t="s">
        <v>2718</v>
      </c>
      <c r="B226" s="262">
        <v>45073.595745879633</v>
      </c>
      <c r="C226" s="262">
        <v>45073.59685710648</v>
      </c>
      <c r="D226" s="262">
        <v>45073</v>
      </c>
      <c r="E226" s="261" t="s">
        <v>2573</v>
      </c>
      <c r="F226" s="315">
        <v>45073</v>
      </c>
      <c r="G226" t="s">
        <v>853</v>
      </c>
      <c r="H226" t="s">
        <v>877</v>
      </c>
      <c r="I226" t="s">
        <v>877</v>
      </c>
      <c r="J226" t="s">
        <v>877</v>
      </c>
      <c r="K226" t="s">
        <v>793</v>
      </c>
      <c r="L226" s="261" t="s">
        <v>815</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1</v>
      </c>
      <c r="AG226">
        <v>0</v>
      </c>
      <c r="AH226">
        <v>0</v>
      </c>
      <c r="AI226">
        <v>0</v>
      </c>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t="s">
        <v>794</v>
      </c>
      <c r="WZ226"/>
      <c r="XA226">
        <v>1500</v>
      </c>
      <c r="XB226">
        <v>1500</v>
      </c>
      <c r="XC226"/>
      <c r="XD226">
        <v>2500</v>
      </c>
      <c r="XE226">
        <v>-40</v>
      </c>
      <c r="XF226">
        <v>-1000</v>
      </c>
      <c r="XG226" t="s">
        <v>2713</v>
      </c>
      <c r="XH226" t="s">
        <v>801</v>
      </c>
      <c r="XI226"/>
      <c r="XJ226" t="s">
        <v>849</v>
      </c>
      <c r="XK226" t="s">
        <v>794</v>
      </c>
      <c r="XL226" t="s">
        <v>2653</v>
      </c>
      <c r="XM226">
        <v>0</v>
      </c>
      <c r="XN226">
        <v>1</v>
      </c>
      <c r="XO226">
        <v>1</v>
      </c>
      <c r="XP226">
        <v>0</v>
      </c>
      <c r="XQ226">
        <v>0</v>
      </c>
      <c r="XR226">
        <v>0</v>
      </c>
      <c r="XS226">
        <v>0</v>
      </c>
      <c r="XT226">
        <v>0</v>
      </c>
      <c r="XU226">
        <v>0</v>
      </c>
      <c r="XV226">
        <v>0</v>
      </c>
      <c r="XW226">
        <v>0</v>
      </c>
      <c r="XX226">
        <v>0</v>
      </c>
      <c r="XY226">
        <v>1</v>
      </c>
      <c r="XZ226">
        <v>0</v>
      </c>
      <c r="YA226">
        <v>0</v>
      </c>
      <c r="YB226" t="s">
        <v>2594</v>
      </c>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t="s">
        <v>2100</v>
      </c>
      <c r="AAW226">
        <v>432378221</v>
      </c>
      <c r="AAX226" s="315">
        <v>45073.755416666667</v>
      </c>
      <c r="AAY226"/>
      <c r="AAZ226"/>
      <c r="ABA226" t="s">
        <v>2081</v>
      </c>
      <c r="ABB226"/>
      <c r="ABC226" t="s">
        <v>2263</v>
      </c>
      <c r="ABD226"/>
      <c r="ABE226">
        <v>226</v>
      </c>
    </row>
    <row r="227" spans="1:733" x14ac:dyDescent="0.45">
      <c r="A227" s="261" t="s">
        <v>2719</v>
      </c>
      <c r="B227" s="262">
        <v>45073.597117662037</v>
      </c>
      <c r="C227" s="262">
        <v>45073.598365625003</v>
      </c>
      <c r="D227" s="262">
        <v>45073</v>
      </c>
      <c r="E227" s="261" t="s">
        <v>2573</v>
      </c>
      <c r="F227" s="315">
        <v>45073</v>
      </c>
      <c r="G227" t="s">
        <v>853</v>
      </c>
      <c r="H227" t="s">
        <v>877</v>
      </c>
      <c r="I227" t="s">
        <v>877</v>
      </c>
      <c r="J227" t="s">
        <v>877</v>
      </c>
      <c r="K227" t="s">
        <v>793</v>
      </c>
      <c r="L227" s="261" t="s">
        <v>815</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1</v>
      </c>
      <c r="AG227">
        <v>0</v>
      </c>
      <c r="AH227">
        <v>0</v>
      </c>
      <c r="AI227">
        <v>0</v>
      </c>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t="s">
        <v>794</v>
      </c>
      <c r="WZ227"/>
      <c r="XA227">
        <v>1500</v>
      </c>
      <c r="XB227">
        <v>1500</v>
      </c>
      <c r="XC227"/>
      <c r="XD227">
        <v>2500</v>
      </c>
      <c r="XE227">
        <v>-40</v>
      </c>
      <c r="XF227">
        <v>-1000</v>
      </c>
      <c r="XG227" t="s">
        <v>2131</v>
      </c>
      <c r="XH227" t="s">
        <v>801</v>
      </c>
      <c r="XI227"/>
      <c r="XJ227" t="s">
        <v>849</v>
      </c>
      <c r="XK227" t="s">
        <v>794</v>
      </c>
      <c r="XL227" t="s">
        <v>2720</v>
      </c>
      <c r="XM227">
        <v>1</v>
      </c>
      <c r="XN227">
        <v>1</v>
      </c>
      <c r="XO227">
        <v>0</v>
      </c>
      <c r="XP227">
        <v>1</v>
      </c>
      <c r="XQ227">
        <v>0</v>
      </c>
      <c r="XR227">
        <v>0</v>
      </c>
      <c r="XS227">
        <v>0</v>
      </c>
      <c r="XT227">
        <v>0</v>
      </c>
      <c r="XU227">
        <v>0</v>
      </c>
      <c r="XV227">
        <v>0</v>
      </c>
      <c r="XW227">
        <v>0</v>
      </c>
      <c r="XX227">
        <v>0</v>
      </c>
      <c r="XY227">
        <v>1</v>
      </c>
      <c r="XZ227">
        <v>0</v>
      </c>
      <c r="YA227">
        <v>0</v>
      </c>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t="s">
        <v>2100</v>
      </c>
      <c r="AAW227">
        <v>432378235</v>
      </c>
      <c r="AAX227" s="315">
        <v>45073.755439814813</v>
      </c>
      <c r="AAY227"/>
      <c r="AAZ227"/>
      <c r="ABA227" t="s">
        <v>2081</v>
      </c>
      <c r="ABB227"/>
      <c r="ABC227" t="s">
        <v>2263</v>
      </c>
      <c r="ABD227"/>
      <c r="ABE227">
        <v>227</v>
      </c>
    </row>
    <row r="228" spans="1:733" x14ac:dyDescent="0.45">
      <c r="A228" s="261" t="s">
        <v>2721</v>
      </c>
      <c r="B228" s="262">
        <v>45073.598646307873</v>
      </c>
      <c r="C228" s="262">
        <v>45073.599693819437</v>
      </c>
      <c r="D228" s="262">
        <v>45073</v>
      </c>
      <c r="E228" s="261" t="s">
        <v>2573</v>
      </c>
      <c r="F228" s="315">
        <v>45073</v>
      </c>
      <c r="G228" t="s">
        <v>853</v>
      </c>
      <c r="H228" t="s">
        <v>877</v>
      </c>
      <c r="I228" t="s">
        <v>877</v>
      </c>
      <c r="J228" t="s">
        <v>877</v>
      </c>
      <c r="K228" t="s">
        <v>793</v>
      </c>
      <c r="L228" s="261" t="s">
        <v>815</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1</v>
      </c>
      <c r="AG228">
        <v>0</v>
      </c>
      <c r="AH228">
        <v>0</v>
      </c>
      <c r="AI228">
        <v>0</v>
      </c>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t="s">
        <v>794</v>
      </c>
      <c r="WZ228"/>
      <c r="XA228">
        <v>1500</v>
      </c>
      <c r="XB228">
        <v>1500</v>
      </c>
      <c r="XC228"/>
      <c r="XD228">
        <v>2500</v>
      </c>
      <c r="XE228">
        <v>-40</v>
      </c>
      <c r="XF228">
        <v>-1000</v>
      </c>
      <c r="XG228" t="s">
        <v>2713</v>
      </c>
      <c r="XH228" t="s">
        <v>801</v>
      </c>
      <c r="XI228"/>
      <c r="XJ228" t="s">
        <v>849</v>
      </c>
      <c r="XK228" t="s">
        <v>794</v>
      </c>
      <c r="XL228" t="s">
        <v>2646</v>
      </c>
      <c r="XM228">
        <v>0</v>
      </c>
      <c r="XN228">
        <v>1</v>
      </c>
      <c r="XO228">
        <v>1</v>
      </c>
      <c r="XP228">
        <v>0</v>
      </c>
      <c r="XQ228">
        <v>0</v>
      </c>
      <c r="XR228">
        <v>0</v>
      </c>
      <c r="XS228">
        <v>0</v>
      </c>
      <c r="XT228">
        <v>0</v>
      </c>
      <c r="XU228">
        <v>0</v>
      </c>
      <c r="XV228">
        <v>0</v>
      </c>
      <c r="XW228">
        <v>0</v>
      </c>
      <c r="XX228">
        <v>0</v>
      </c>
      <c r="XY228">
        <v>1</v>
      </c>
      <c r="XZ228">
        <v>0</v>
      </c>
      <c r="YA228">
        <v>0</v>
      </c>
      <c r="YB228" t="s">
        <v>2594</v>
      </c>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t="s">
        <v>2100</v>
      </c>
      <c r="AAW228">
        <v>432378239</v>
      </c>
      <c r="AAX228" s="315">
        <v>45073.755462962959</v>
      </c>
      <c r="AAY228"/>
      <c r="AAZ228"/>
      <c r="ABA228" t="s">
        <v>2081</v>
      </c>
      <c r="ABB228"/>
      <c r="ABC228" t="s">
        <v>2263</v>
      </c>
      <c r="ABD228"/>
      <c r="ABE228">
        <v>228</v>
      </c>
    </row>
    <row r="229" spans="1:733" x14ac:dyDescent="0.45">
      <c r="A229" s="261" t="s">
        <v>2722</v>
      </c>
      <c r="B229" s="262">
        <v>45073.601966527778</v>
      </c>
      <c r="C229" s="262">
        <v>45073.603394016201</v>
      </c>
      <c r="D229" s="262">
        <v>45073</v>
      </c>
      <c r="E229" s="261" t="s">
        <v>2573</v>
      </c>
      <c r="F229" s="315">
        <v>45073</v>
      </c>
      <c r="G229" t="s">
        <v>853</v>
      </c>
      <c r="H229" t="s">
        <v>877</v>
      </c>
      <c r="I229" t="s">
        <v>877</v>
      </c>
      <c r="J229" t="s">
        <v>877</v>
      </c>
      <c r="K229" t="s">
        <v>793</v>
      </c>
      <c r="L229" s="261" t="s">
        <v>832</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1</v>
      </c>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t="s">
        <v>794</v>
      </c>
      <c r="AAM229"/>
      <c r="AAN229" t="s">
        <v>797</v>
      </c>
      <c r="AAO229">
        <v>50</v>
      </c>
      <c r="AAP229">
        <v>50</v>
      </c>
      <c r="AAQ229"/>
      <c r="AAR229"/>
      <c r="AAS229"/>
      <c r="AAT229"/>
      <c r="AAU229"/>
      <c r="AAV229" t="s">
        <v>2100</v>
      </c>
      <c r="AAW229">
        <v>432378242</v>
      </c>
      <c r="AAX229" s="315">
        <v>45073.755474537043</v>
      </c>
      <c r="AAY229"/>
      <c r="AAZ229"/>
      <c r="ABA229" t="s">
        <v>2081</v>
      </c>
      <c r="ABB229"/>
      <c r="ABC229" t="s">
        <v>2263</v>
      </c>
      <c r="ABD229"/>
      <c r="ABE229">
        <v>229</v>
      </c>
    </row>
    <row r="230" spans="1:733" x14ac:dyDescent="0.45">
      <c r="A230" s="261" t="s">
        <v>2723</v>
      </c>
      <c r="B230" s="262">
        <v>45073.603462800922</v>
      </c>
      <c r="C230" s="262">
        <v>45073.604298182872</v>
      </c>
      <c r="D230" s="262">
        <v>45073</v>
      </c>
      <c r="E230" s="261" t="s">
        <v>2573</v>
      </c>
      <c r="F230" s="315">
        <v>45073</v>
      </c>
      <c r="G230" t="s">
        <v>853</v>
      </c>
      <c r="H230" t="s">
        <v>877</v>
      </c>
      <c r="I230" t="s">
        <v>877</v>
      </c>
      <c r="J230" t="s">
        <v>877</v>
      </c>
      <c r="K230" t="s">
        <v>793</v>
      </c>
      <c r="L230" s="261" t="s">
        <v>832</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1</v>
      </c>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t="s">
        <v>794</v>
      </c>
      <c r="AAM230"/>
      <c r="AAN230" t="s">
        <v>797</v>
      </c>
      <c r="AAO230">
        <v>50</v>
      </c>
      <c r="AAP230">
        <v>50</v>
      </c>
      <c r="AAQ230"/>
      <c r="AAR230"/>
      <c r="AAS230"/>
      <c r="AAT230"/>
      <c r="AAU230"/>
      <c r="AAV230" t="s">
        <v>2100</v>
      </c>
      <c r="AAW230">
        <v>432378249</v>
      </c>
      <c r="AAX230" s="315">
        <v>45073.755497685182</v>
      </c>
      <c r="AAY230"/>
      <c r="AAZ230"/>
      <c r="ABA230" t="s">
        <v>2081</v>
      </c>
      <c r="ABB230"/>
      <c r="ABC230" t="s">
        <v>2263</v>
      </c>
      <c r="ABD230"/>
      <c r="ABE230">
        <v>230</v>
      </c>
    </row>
    <row r="231" spans="1:733" x14ac:dyDescent="0.45">
      <c r="A231" s="261" t="s">
        <v>2724</v>
      </c>
      <c r="B231" s="262">
        <v>45073.604421377313</v>
      </c>
      <c r="C231" s="262">
        <v>45073.605736203703</v>
      </c>
      <c r="D231" s="262">
        <v>45073</v>
      </c>
      <c r="E231" s="261" t="s">
        <v>2573</v>
      </c>
      <c r="F231" s="315">
        <v>45073</v>
      </c>
      <c r="G231" t="s">
        <v>853</v>
      </c>
      <c r="H231" t="s">
        <v>877</v>
      </c>
      <c r="I231" t="s">
        <v>877</v>
      </c>
      <c r="J231" t="s">
        <v>877</v>
      </c>
      <c r="K231" t="s">
        <v>793</v>
      </c>
      <c r="L231" s="261" t="s">
        <v>832</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1</v>
      </c>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t="s">
        <v>794</v>
      </c>
      <c r="AAM231"/>
      <c r="AAN231" t="s">
        <v>797</v>
      </c>
      <c r="AAO231">
        <v>50</v>
      </c>
      <c r="AAP231">
        <v>50</v>
      </c>
      <c r="AAQ231"/>
      <c r="AAR231"/>
      <c r="AAS231"/>
      <c r="AAT231"/>
      <c r="AAU231"/>
      <c r="AAV231" t="s">
        <v>2100</v>
      </c>
      <c r="AAW231">
        <v>432378254</v>
      </c>
      <c r="AAX231" s="315">
        <v>45073.755509259259</v>
      </c>
      <c r="AAY231"/>
      <c r="AAZ231"/>
      <c r="ABA231" t="s">
        <v>2081</v>
      </c>
      <c r="ABB231"/>
      <c r="ABC231" t="s">
        <v>2263</v>
      </c>
      <c r="ABD231"/>
      <c r="ABE231">
        <v>231</v>
      </c>
    </row>
    <row r="232" spans="1:733" x14ac:dyDescent="0.45">
      <c r="A232" s="261" t="s">
        <v>2725</v>
      </c>
      <c r="B232" s="262">
        <v>45073.605823576392</v>
      </c>
      <c r="C232" s="262">
        <v>45073.606561851848</v>
      </c>
      <c r="D232" s="262">
        <v>45073</v>
      </c>
      <c r="E232" s="261" t="s">
        <v>2573</v>
      </c>
      <c r="F232" s="315">
        <v>45073</v>
      </c>
      <c r="G232" t="s">
        <v>853</v>
      </c>
      <c r="H232" t="s">
        <v>877</v>
      </c>
      <c r="I232" t="s">
        <v>877</v>
      </c>
      <c r="J232" t="s">
        <v>877</v>
      </c>
      <c r="K232" t="s">
        <v>793</v>
      </c>
      <c r="L232" s="261" t="s">
        <v>832</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1</v>
      </c>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t="s">
        <v>794</v>
      </c>
      <c r="AAM232"/>
      <c r="AAN232" t="s">
        <v>797</v>
      </c>
      <c r="AAO232">
        <v>50</v>
      </c>
      <c r="AAP232">
        <v>50</v>
      </c>
      <c r="AAQ232"/>
      <c r="AAR232"/>
      <c r="AAS232"/>
      <c r="AAT232"/>
      <c r="AAU232"/>
      <c r="AAV232" t="s">
        <v>2100</v>
      </c>
      <c r="AAW232">
        <v>432378260</v>
      </c>
      <c r="AAX232" s="315">
        <v>45073.755532407413</v>
      </c>
      <c r="AAY232"/>
      <c r="AAZ232"/>
      <c r="ABA232" t="s">
        <v>2081</v>
      </c>
      <c r="ABB232"/>
      <c r="ABC232" t="s">
        <v>2263</v>
      </c>
      <c r="ABD232"/>
      <c r="ABE232">
        <v>232</v>
      </c>
    </row>
    <row r="233" spans="1:733" x14ac:dyDescent="0.45">
      <c r="A233" s="261" t="s">
        <v>2726</v>
      </c>
      <c r="B233" s="262">
        <v>45073.607386631942</v>
      </c>
      <c r="C233" s="262">
        <v>45073.60885178241</v>
      </c>
      <c r="D233" s="262">
        <v>45073</v>
      </c>
      <c r="E233" s="261" t="s">
        <v>2573</v>
      </c>
      <c r="F233" s="315">
        <v>45073</v>
      </c>
      <c r="G233" t="s">
        <v>853</v>
      </c>
      <c r="H233" t="s">
        <v>877</v>
      </c>
      <c r="I233" t="s">
        <v>877</v>
      </c>
      <c r="J233" t="s">
        <v>877</v>
      </c>
      <c r="K233" t="s">
        <v>793</v>
      </c>
      <c r="L233" s="261" t="s">
        <v>807</v>
      </c>
      <c r="M233">
        <v>0</v>
      </c>
      <c r="N233">
        <v>0</v>
      </c>
      <c r="O233">
        <v>0</v>
      </c>
      <c r="P233">
        <v>1</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t="s">
        <v>794</v>
      </c>
      <c r="DZ233"/>
      <c r="EA233">
        <v>4500</v>
      </c>
      <c r="EB233">
        <v>4500</v>
      </c>
      <c r="EC233"/>
      <c r="ED233">
        <v>4500</v>
      </c>
      <c r="EE233">
        <v>0</v>
      </c>
      <c r="EF233">
        <v>0</v>
      </c>
      <c r="EG233"/>
      <c r="EH233" t="s">
        <v>795</v>
      </c>
      <c r="EI233" t="s">
        <v>796</v>
      </c>
      <c r="EJ233"/>
      <c r="EK233" t="s">
        <v>794</v>
      </c>
      <c r="EL233" t="s">
        <v>2124</v>
      </c>
      <c r="EM233">
        <v>0</v>
      </c>
      <c r="EN233">
        <v>1</v>
      </c>
      <c r="EO233">
        <v>0</v>
      </c>
      <c r="EP233">
        <v>1</v>
      </c>
      <c r="EQ233">
        <v>0</v>
      </c>
      <c r="ER233">
        <v>0</v>
      </c>
      <c r="ES233">
        <v>0</v>
      </c>
      <c r="ET233">
        <v>0</v>
      </c>
      <c r="EU233">
        <v>0</v>
      </c>
      <c r="EV233">
        <v>0</v>
      </c>
      <c r="EW233">
        <v>0</v>
      </c>
      <c r="EX233">
        <v>0</v>
      </c>
      <c r="EY233">
        <v>1</v>
      </c>
      <c r="EZ233">
        <v>0</v>
      </c>
      <c r="FA233">
        <v>0</v>
      </c>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t="s">
        <v>2100</v>
      </c>
      <c r="AAW233">
        <v>432378264</v>
      </c>
      <c r="AAX233" s="315">
        <v>45073.755555555559</v>
      </c>
      <c r="AAY233"/>
      <c r="AAZ233"/>
      <c r="ABA233" t="s">
        <v>2081</v>
      </c>
      <c r="ABB233"/>
      <c r="ABC233" t="s">
        <v>2263</v>
      </c>
      <c r="ABD233"/>
      <c r="ABE233">
        <v>233</v>
      </c>
    </row>
    <row r="234" spans="1:733" x14ac:dyDescent="0.45">
      <c r="A234" s="261" t="s">
        <v>2727</v>
      </c>
      <c r="B234" s="262">
        <v>45073.609075335648</v>
      </c>
      <c r="C234" s="262">
        <v>45073.6104724537</v>
      </c>
      <c r="D234" s="262">
        <v>45073</v>
      </c>
      <c r="E234" s="261" t="s">
        <v>2573</v>
      </c>
      <c r="F234" s="315">
        <v>45073</v>
      </c>
      <c r="G234" t="s">
        <v>853</v>
      </c>
      <c r="H234" t="s">
        <v>877</v>
      </c>
      <c r="I234" t="s">
        <v>877</v>
      </c>
      <c r="J234" t="s">
        <v>877</v>
      </c>
      <c r="K234" t="s">
        <v>793</v>
      </c>
      <c r="L234" s="261" t="s">
        <v>811</v>
      </c>
      <c r="M234">
        <v>0</v>
      </c>
      <c r="N234">
        <v>0</v>
      </c>
      <c r="O234">
        <v>0</v>
      </c>
      <c r="P234">
        <v>0</v>
      </c>
      <c r="Q234">
        <v>0</v>
      </c>
      <c r="R234">
        <v>1</v>
      </c>
      <c r="S234">
        <v>0</v>
      </c>
      <c r="T234">
        <v>0</v>
      </c>
      <c r="U234">
        <v>0</v>
      </c>
      <c r="V234">
        <v>0</v>
      </c>
      <c r="W234">
        <v>0</v>
      </c>
      <c r="X234">
        <v>0</v>
      </c>
      <c r="Y234">
        <v>0</v>
      </c>
      <c r="Z234">
        <v>0</v>
      </c>
      <c r="AA234">
        <v>0</v>
      </c>
      <c r="AB234">
        <v>0</v>
      </c>
      <c r="AC234">
        <v>0</v>
      </c>
      <c r="AD234">
        <v>0</v>
      </c>
      <c r="AE234">
        <v>0</v>
      </c>
      <c r="AF234">
        <v>0</v>
      </c>
      <c r="AG234">
        <v>0</v>
      </c>
      <c r="AH234">
        <v>0</v>
      </c>
      <c r="AI234">
        <v>0</v>
      </c>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t="s">
        <v>794</v>
      </c>
      <c r="GJ234"/>
      <c r="GK234">
        <v>11000</v>
      </c>
      <c r="GL234">
        <v>12000</v>
      </c>
      <c r="GM234">
        <v>-8.3333333333333321</v>
      </c>
      <c r="GN234">
        <v>-1000</v>
      </c>
      <c r="GO234"/>
      <c r="GP234" t="s">
        <v>801</v>
      </c>
      <c r="GQ234"/>
      <c r="GR234" t="s">
        <v>830</v>
      </c>
      <c r="GS234" t="s">
        <v>794</v>
      </c>
      <c r="GT234" t="s">
        <v>2120</v>
      </c>
      <c r="GU234">
        <v>1</v>
      </c>
      <c r="GV234">
        <v>1</v>
      </c>
      <c r="GW234">
        <v>0</v>
      </c>
      <c r="GX234">
        <v>0</v>
      </c>
      <c r="GY234">
        <v>0</v>
      </c>
      <c r="GZ234">
        <v>0</v>
      </c>
      <c r="HA234">
        <v>0</v>
      </c>
      <c r="HB234">
        <v>0</v>
      </c>
      <c r="HC234">
        <v>0</v>
      </c>
      <c r="HD234">
        <v>0</v>
      </c>
      <c r="HE234">
        <v>0</v>
      </c>
      <c r="HF234">
        <v>0</v>
      </c>
      <c r="HG234">
        <v>1</v>
      </c>
      <c r="HH234">
        <v>0</v>
      </c>
      <c r="HI234">
        <v>0</v>
      </c>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t="s">
        <v>2100</v>
      </c>
      <c r="AAW234">
        <v>432378268</v>
      </c>
      <c r="AAX234" s="315">
        <v>45073.755567129629</v>
      </c>
      <c r="AAY234"/>
      <c r="AAZ234"/>
      <c r="ABA234" t="s">
        <v>2081</v>
      </c>
      <c r="ABB234"/>
      <c r="ABC234" t="s">
        <v>2263</v>
      </c>
      <c r="ABD234"/>
      <c r="ABE234">
        <v>234</v>
      </c>
    </row>
    <row r="235" spans="1:733" x14ac:dyDescent="0.45">
      <c r="A235" s="261" t="s">
        <v>2728</v>
      </c>
      <c r="B235" s="262">
        <v>45073.610690787042</v>
      </c>
      <c r="C235" s="262">
        <v>45073.612020335648</v>
      </c>
      <c r="D235" s="262">
        <v>45073</v>
      </c>
      <c r="E235" s="261" t="s">
        <v>2573</v>
      </c>
      <c r="F235" s="315">
        <v>45073</v>
      </c>
      <c r="G235" t="s">
        <v>853</v>
      </c>
      <c r="H235" t="s">
        <v>877</v>
      </c>
      <c r="I235" t="s">
        <v>877</v>
      </c>
      <c r="J235" t="s">
        <v>877</v>
      </c>
      <c r="K235" t="s">
        <v>793</v>
      </c>
      <c r="L235" s="261" t="s">
        <v>807</v>
      </c>
      <c r="M235">
        <v>0</v>
      </c>
      <c r="N235">
        <v>0</v>
      </c>
      <c r="O235">
        <v>0</v>
      </c>
      <c r="P235">
        <v>1</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t="s">
        <v>794</v>
      </c>
      <c r="DZ235"/>
      <c r="EA235">
        <v>4500</v>
      </c>
      <c r="EB235">
        <v>4500</v>
      </c>
      <c r="EC235"/>
      <c r="ED235">
        <v>4500</v>
      </c>
      <c r="EE235">
        <v>0</v>
      </c>
      <c r="EF235">
        <v>0</v>
      </c>
      <c r="EG235"/>
      <c r="EH235" t="s">
        <v>801</v>
      </c>
      <c r="EI235"/>
      <c r="EJ235" t="s">
        <v>830</v>
      </c>
      <c r="EK235" t="s">
        <v>794</v>
      </c>
      <c r="EL235" t="s">
        <v>2124</v>
      </c>
      <c r="EM235">
        <v>0</v>
      </c>
      <c r="EN235">
        <v>1</v>
      </c>
      <c r="EO235">
        <v>0</v>
      </c>
      <c r="EP235">
        <v>1</v>
      </c>
      <c r="EQ235">
        <v>0</v>
      </c>
      <c r="ER235">
        <v>0</v>
      </c>
      <c r="ES235">
        <v>0</v>
      </c>
      <c r="ET235">
        <v>0</v>
      </c>
      <c r="EU235">
        <v>0</v>
      </c>
      <c r="EV235">
        <v>0</v>
      </c>
      <c r="EW235">
        <v>0</v>
      </c>
      <c r="EX235">
        <v>0</v>
      </c>
      <c r="EY235">
        <v>1</v>
      </c>
      <c r="EZ235">
        <v>0</v>
      </c>
      <c r="FA235">
        <v>0</v>
      </c>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t="s">
        <v>2100</v>
      </c>
      <c r="AAW235">
        <v>432378274</v>
      </c>
      <c r="AAX235" s="315">
        <v>45073.755590277782</v>
      </c>
      <c r="AAY235"/>
      <c r="AAZ235"/>
      <c r="ABA235" t="s">
        <v>2081</v>
      </c>
      <c r="ABB235"/>
      <c r="ABC235" t="s">
        <v>2263</v>
      </c>
      <c r="ABD235"/>
      <c r="ABE235">
        <v>235</v>
      </c>
    </row>
    <row r="236" spans="1:733" x14ac:dyDescent="0.45">
      <c r="A236" s="261" t="s">
        <v>2729</v>
      </c>
      <c r="B236" s="262">
        <v>45073.61310563657</v>
      </c>
      <c r="C236" s="262">
        <v>45073.614625347233</v>
      </c>
      <c r="D236" s="262">
        <v>45073</v>
      </c>
      <c r="E236" s="261" t="s">
        <v>2573</v>
      </c>
      <c r="F236" s="315">
        <v>45073</v>
      </c>
      <c r="G236" t="s">
        <v>853</v>
      </c>
      <c r="H236" t="s">
        <v>877</v>
      </c>
      <c r="I236" t="s">
        <v>877</v>
      </c>
      <c r="J236" t="s">
        <v>877</v>
      </c>
      <c r="K236" t="s">
        <v>793</v>
      </c>
      <c r="L236" s="261" t="s">
        <v>804</v>
      </c>
      <c r="M236">
        <v>0</v>
      </c>
      <c r="N236">
        <v>0</v>
      </c>
      <c r="O236">
        <v>0</v>
      </c>
      <c r="P236">
        <v>0</v>
      </c>
      <c r="Q236">
        <v>0</v>
      </c>
      <c r="R236">
        <v>0</v>
      </c>
      <c r="S236">
        <v>0</v>
      </c>
      <c r="T236">
        <v>0</v>
      </c>
      <c r="U236">
        <v>0</v>
      </c>
      <c r="V236">
        <v>1</v>
      </c>
      <c r="W236">
        <v>0</v>
      </c>
      <c r="X236">
        <v>0</v>
      </c>
      <c r="Y236">
        <v>0</v>
      </c>
      <c r="Z236">
        <v>0</v>
      </c>
      <c r="AA236">
        <v>0</v>
      </c>
      <c r="AB236">
        <v>0</v>
      </c>
      <c r="AC236">
        <v>0</v>
      </c>
      <c r="AD236">
        <v>0</v>
      </c>
      <c r="AE236">
        <v>0</v>
      </c>
      <c r="AF236">
        <v>0</v>
      </c>
      <c r="AG236">
        <v>0</v>
      </c>
      <c r="AH236">
        <v>0</v>
      </c>
      <c r="AI236">
        <v>0</v>
      </c>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t="s">
        <v>2131</v>
      </c>
      <c r="LJ236" t="s">
        <v>806</v>
      </c>
      <c r="LK236"/>
      <c r="LL236"/>
      <c r="LM236" t="s">
        <v>794</v>
      </c>
      <c r="LN236" t="s">
        <v>2730</v>
      </c>
      <c r="LO236">
        <v>0</v>
      </c>
      <c r="LP236">
        <v>1</v>
      </c>
      <c r="LQ236">
        <v>0</v>
      </c>
      <c r="LR236">
        <v>1</v>
      </c>
      <c r="LS236">
        <v>0</v>
      </c>
      <c r="LT236">
        <v>0</v>
      </c>
      <c r="LU236">
        <v>0</v>
      </c>
      <c r="LV236">
        <v>0</v>
      </c>
      <c r="LW236">
        <v>0</v>
      </c>
      <c r="LX236">
        <v>0</v>
      </c>
      <c r="LY236">
        <v>0</v>
      </c>
      <c r="LZ236">
        <v>0</v>
      </c>
      <c r="MA236">
        <v>1</v>
      </c>
      <c r="MB236">
        <v>0</v>
      </c>
      <c r="MC236">
        <v>0</v>
      </c>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t="s">
        <v>2100</v>
      </c>
      <c r="AAW236">
        <v>432378275</v>
      </c>
      <c r="AAX236" s="315">
        <v>45073.755601851852</v>
      </c>
      <c r="AAY236"/>
      <c r="AAZ236"/>
      <c r="ABA236" t="s">
        <v>2081</v>
      </c>
      <c r="ABB236"/>
      <c r="ABC236" t="s">
        <v>2263</v>
      </c>
      <c r="ABD236"/>
      <c r="ABE236">
        <v>236</v>
      </c>
    </row>
    <row r="237" spans="1:733" x14ac:dyDescent="0.45">
      <c r="A237" s="261" t="s">
        <v>2731</v>
      </c>
      <c r="B237" s="262">
        <v>45073.61492565972</v>
      </c>
      <c r="C237" s="262">
        <v>45073.616118229169</v>
      </c>
      <c r="D237" s="262">
        <v>45073</v>
      </c>
      <c r="E237" s="261" t="s">
        <v>2573</v>
      </c>
      <c r="F237" s="315">
        <v>45073</v>
      </c>
      <c r="G237" t="s">
        <v>853</v>
      </c>
      <c r="H237" t="s">
        <v>877</v>
      </c>
      <c r="I237" t="s">
        <v>877</v>
      </c>
      <c r="J237" t="s">
        <v>877</v>
      </c>
      <c r="K237" t="s">
        <v>793</v>
      </c>
      <c r="L237" s="261" t="s">
        <v>835</v>
      </c>
      <c r="M237">
        <v>0</v>
      </c>
      <c r="N237">
        <v>0</v>
      </c>
      <c r="O237">
        <v>0</v>
      </c>
      <c r="P237">
        <v>0</v>
      </c>
      <c r="Q237">
        <v>0</v>
      </c>
      <c r="R237">
        <v>0</v>
      </c>
      <c r="S237">
        <v>0</v>
      </c>
      <c r="T237">
        <v>0</v>
      </c>
      <c r="U237">
        <v>1</v>
      </c>
      <c r="V237">
        <v>0</v>
      </c>
      <c r="W237">
        <v>0</v>
      </c>
      <c r="X237">
        <v>0</v>
      </c>
      <c r="Y237">
        <v>0</v>
      </c>
      <c r="Z237">
        <v>0</v>
      </c>
      <c r="AA237">
        <v>0</v>
      </c>
      <c r="AB237">
        <v>0</v>
      </c>
      <c r="AC237">
        <v>0</v>
      </c>
      <c r="AD237">
        <v>0</v>
      </c>
      <c r="AE237">
        <v>0</v>
      </c>
      <c r="AF237">
        <v>0</v>
      </c>
      <c r="AG237">
        <v>0</v>
      </c>
      <c r="AH237">
        <v>0</v>
      </c>
      <c r="AI237">
        <v>0</v>
      </c>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t="s">
        <v>2655</v>
      </c>
      <c r="KE237" t="s">
        <v>806</v>
      </c>
      <c r="KF237"/>
      <c r="KG237"/>
      <c r="KH237" t="s">
        <v>794</v>
      </c>
      <c r="KI237" t="s">
        <v>2124</v>
      </c>
      <c r="KJ237">
        <v>0</v>
      </c>
      <c r="KK237">
        <v>1</v>
      </c>
      <c r="KL237">
        <v>0</v>
      </c>
      <c r="KM237">
        <v>1</v>
      </c>
      <c r="KN237">
        <v>0</v>
      </c>
      <c r="KO237">
        <v>0</v>
      </c>
      <c r="KP237">
        <v>0</v>
      </c>
      <c r="KQ237">
        <v>0</v>
      </c>
      <c r="KR237">
        <v>0</v>
      </c>
      <c r="KS237">
        <v>0</v>
      </c>
      <c r="KT237">
        <v>0</v>
      </c>
      <c r="KU237">
        <v>0</v>
      </c>
      <c r="KV237">
        <v>1</v>
      </c>
      <c r="KW237">
        <v>0</v>
      </c>
      <c r="KX237">
        <v>0</v>
      </c>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t="s">
        <v>2100</v>
      </c>
      <c r="AAW237">
        <v>432378282</v>
      </c>
      <c r="AAX237" s="315">
        <v>45073.755625000013</v>
      </c>
      <c r="AAY237"/>
      <c r="AAZ237"/>
      <c r="ABA237" t="s">
        <v>2081</v>
      </c>
      <c r="ABB237"/>
      <c r="ABC237" t="s">
        <v>2263</v>
      </c>
      <c r="ABD237"/>
      <c r="ABE237">
        <v>237</v>
      </c>
    </row>
    <row r="238" spans="1:733" x14ac:dyDescent="0.45">
      <c r="A238" s="261" t="s">
        <v>2732</v>
      </c>
      <c r="B238" s="262">
        <v>45073.616275509259</v>
      </c>
      <c r="C238" s="262">
        <v>45073.617627233798</v>
      </c>
      <c r="D238" s="262">
        <v>45073</v>
      </c>
      <c r="E238" s="261" t="s">
        <v>2573</v>
      </c>
      <c r="F238" s="315">
        <v>45073</v>
      </c>
      <c r="G238" t="s">
        <v>853</v>
      </c>
      <c r="H238" t="s">
        <v>877</v>
      </c>
      <c r="I238" t="s">
        <v>877</v>
      </c>
      <c r="J238" t="s">
        <v>877</v>
      </c>
      <c r="K238" t="s">
        <v>793</v>
      </c>
      <c r="L238" s="261" t="s">
        <v>835</v>
      </c>
      <c r="M238">
        <v>0</v>
      </c>
      <c r="N238">
        <v>0</v>
      </c>
      <c r="O238">
        <v>0</v>
      </c>
      <c r="P238">
        <v>0</v>
      </c>
      <c r="Q238">
        <v>0</v>
      </c>
      <c r="R238">
        <v>0</v>
      </c>
      <c r="S238">
        <v>0</v>
      </c>
      <c r="T238">
        <v>0</v>
      </c>
      <c r="U238">
        <v>1</v>
      </c>
      <c r="V238">
        <v>0</v>
      </c>
      <c r="W238">
        <v>0</v>
      </c>
      <c r="X238">
        <v>0</v>
      </c>
      <c r="Y238">
        <v>0</v>
      </c>
      <c r="Z238">
        <v>0</v>
      </c>
      <c r="AA238">
        <v>0</v>
      </c>
      <c r="AB238">
        <v>0</v>
      </c>
      <c r="AC238">
        <v>0</v>
      </c>
      <c r="AD238">
        <v>0</v>
      </c>
      <c r="AE238">
        <v>0</v>
      </c>
      <c r="AF238">
        <v>0</v>
      </c>
      <c r="AG238">
        <v>0</v>
      </c>
      <c r="AH238">
        <v>0</v>
      </c>
      <c r="AI238">
        <v>0</v>
      </c>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t="s">
        <v>2655</v>
      </c>
      <c r="KE238" t="s">
        <v>806</v>
      </c>
      <c r="KF238"/>
      <c r="KG238"/>
      <c r="KH238" t="s">
        <v>794</v>
      </c>
      <c r="KI238" t="s">
        <v>2124</v>
      </c>
      <c r="KJ238">
        <v>0</v>
      </c>
      <c r="KK238">
        <v>1</v>
      </c>
      <c r="KL238">
        <v>0</v>
      </c>
      <c r="KM238">
        <v>1</v>
      </c>
      <c r="KN238">
        <v>0</v>
      </c>
      <c r="KO238">
        <v>0</v>
      </c>
      <c r="KP238">
        <v>0</v>
      </c>
      <c r="KQ238">
        <v>0</v>
      </c>
      <c r="KR238">
        <v>0</v>
      </c>
      <c r="KS238">
        <v>0</v>
      </c>
      <c r="KT238">
        <v>0</v>
      </c>
      <c r="KU238">
        <v>0</v>
      </c>
      <c r="KV238">
        <v>1</v>
      </c>
      <c r="KW238">
        <v>0</v>
      </c>
      <c r="KX238">
        <v>0</v>
      </c>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t="s">
        <v>2100</v>
      </c>
      <c r="AAW238">
        <v>432378288</v>
      </c>
      <c r="AAX238" s="315">
        <v>45073.755648148137</v>
      </c>
      <c r="AAY238"/>
      <c r="AAZ238"/>
      <c r="ABA238" t="s">
        <v>2081</v>
      </c>
      <c r="ABB238"/>
      <c r="ABC238" t="s">
        <v>2263</v>
      </c>
      <c r="ABD238"/>
      <c r="ABE238">
        <v>238</v>
      </c>
    </row>
    <row r="239" spans="1:733" x14ac:dyDescent="0.45">
      <c r="A239" s="261" t="s">
        <v>2733</v>
      </c>
      <c r="B239" s="262">
        <v>45073.618078460648</v>
      </c>
      <c r="C239" s="262">
        <v>45073.619620821759</v>
      </c>
      <c r="D239" s="262">
        <v>45073</v>
      </c>
      <c r="E239" s="261" t="s">
        <v>2573</v>
      </c>
      <c r="F239" s="315">
        <v>45073</v>
      </c>
      <c r="G239" t="s">
        <v>853</v>
      </c>
      <c r="H239" t="s">
        <v>877</v>
      </c>
      <c r="I239" t="s">
        <v>877</v>
      </c>
      <c r="J239" t="s">
        <v>877</v>
      </c>
      <c r="K239" t="s">
        <v>793</v>
      </c>
      <c r="L239" s="261" t="s">
        <v>804</v>
      </c>
      <c r="M239">
        <v>0</v>
      </c>
      <c r="N239">
        <v>0</v>
      </c>
      <c r="O239">
        <v>0</v>
      </c>
      <c r="P239">
        <v>0</v>
      </c>
      <c r="Q239">
        <v>0</v>
      </c>
      <c r="R239">
        <v>0</v>
      </c>
      <c r="S239">
        <v>0</v>
      </c>
      <c r="T239">
        <v>0</v>
      </c>
      <c r="U239">
        <v>0</v>
      </c>
      <c r="V239">
        <v>1</v>
      </c>
      <c r="W239">
        <v>0</v>
      </c>
      <c r="X239">
        <v>0</v>
      </c>
      <c r="Y239">
        <v>0</v>
      </c>
      <c r="Z239">
        <v>0</v>
      </c>
      <c r="AA239">
        <v>0</v>
      </c>
      <c r="AB239">
        <v>0</v>
      </c>
      <c r="AC239">
        <v>0</v>
      </c>
      <c r="AD239">
        <v>0</v>
      </c>
      <c r="AE239">
        <v>0</v>
      </c>
      <c r="AF239">
        <v>0</v>
      </c>
      <c r="AG239">
        <v>0</v>
      </c>
      <c r="AH239">
        <v>0</v>
      </c>
      <c r="AI239">
        <v>0</v>
      </c>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t="s">
        <v>2131</v>
      </c>
      <c r="LJ239" t="s">
        <v>806</v>
      </c>
      <c r="LK239"/>
      <c r="LL239"/>
      <c r="LM239" t="s">
        <v>794</v>
      </c>
      <c r="LN239" t="s">
        <v>2234</v>
      </c>
      <c r="LO239">
        <v>1</v>
      </c>
      <c r="LP239">
        <v>1</v>
      </c>
      <c r="LQ239">
        <v>0</v>
      </c>
      <c r="LR239">
        <v>1</v>
      </c>
      <c r="LS239">
        <v>0</v>
      </c>
      <c r="LT239">
        <v>0</v>
      </c>
      <c r="LU239">
        <v>0</v>
      </c>
      <c r="LV239">
        <v>0</v>
      </c>
      <c r="LW239">
        <v>0</v>
      </c>
      <c r="LX239">
        <v>0</v>
      </c>
      <c r="LY239">
        <v>0</v>
      </c>
      <c r="LZ239">
        <v>0</v>
      </c>
      <c r="MA239">
        <v>0</v>
      </c>
      <c r="MB239">
        <v>0</v>
      </c>
      <c r="MC239">
        <v>0</v>
      </c>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t="s">
        <v>2100</v>
      </c>
      <c r="AAW239">
        <v>432378300</v>
      </c>
      <c r="AAX239" s="315">
        <v>45073.755671296298</v>
      </c>
      <c r="AAY239"/>
      <c r="AAZ239"/>
      <c r="ABA239" t="s">
        <v>2081</v>
      </c>
      <c r="ABB239"/>
      <c r="ABC239" t="s">
        <v>2263</v>
      </c>
      <c r="ABD239"/>
      <c r="ABE239">
        <v>239</v>
      </c>
    </row>
    <row r="240" spans="1:733" x14ac:dyDescent="0.45">
      <c r="A240" s="261" t="s">
        <v>2734</v>
      </c>
      <c r="B240" s="262">
        <v>45073.620600335649</v>
      </c>
      <c r="C240" s="262">
        <v>45073.622037627312</v>
      </c>
      <c r="D240" s="262">
        <v>45073</v>
      </c>
      <c r="E240" s="261" t="s">
        <v>2573</v>
      </c>
      <c r="F240" s="315">
        <v>45073</v>
      </c>
      <c r="G240" t="s">
        <v>853</v>
      </c>
      <c r="H240" t="s">
        <v>877</v>
      </c>
      <c r="I240" t="s">
        <v>877</v>
      </c>
      <c r="J240" t="s">
        <v>877</v>
      </c>
      <c r="K240" t="s">
        <v>793</v>
      </c>
      <c r="L240" s="261" t="s">
        <v>811</v>
      </c>
      <c r="M240">
        <v>0</v>
      </c>
      <c r="N240">
        <v>0</v>
      </c>
      <c r="O240">
        <v>0</v>
      </c>
      <c r="P240">
        <v>0</v>
      </c>
      <c r="Q240">
        <v>0</v>
      </c>
      <c r="R240">
        <v>1</v>
      </c>
      <c r="S240">
        <v>0</v>
      </c>
      <c r="T240">
        <v>0</v>
      </c>
      <c r="U240">
        <v>0</v>
      </c>
      <c r="V240">
        <v>0</v>
      </c>
      <c r="W240">
        <v>0</v>
      </c>
      <c r="X240">
        <v>0</v>
      </c>
      <c r="Y240">
        <v>0</v>
      </c>
      <c r="Z240">
        <v>0</v>
      </c>
      <c r="AA240">
        <v>0</v>
      </c>
      <c r="AB240">
        <v>0</v>
      </c>
      <c r="AC240">
        <v>0</v>
      </c>
      <c r="AD240">
        <v>0</v>
      </c>
      <c r="AE240">
        <v>0</v>
      </c>
      <c r="AF240">
        <v>0</v>
      </c>
      <c r="AG240">
        <v>0</v>
      </c>
      <c r="AH240">
        <v>0</v>
      </c>
      <c r="AI240">
        <v>0</v>
      </c>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t="s">
        <v>794</v>
      </c>
      <c r="GJ240"/>
      <c r="GK240">
        <v>11500</v>
      </c>
      <c r="GL240">
        <v>12000</v>
      </c>
      <c r="GM240">
        <v>-4.1666666666666661</v>
      </c>
      <c r="GN240">
        <v>-500</v>
      </c>
      <c r="GO240"/>
      <c r="GP240" t="s">
        <v>801</v>
      </c>
      <c r="GQ240"/>
      <c r="GR240" t="s">
        <v>830</v>
      </c>
      <c r="GS240" t="s">
        <v>794</v>
      </c>
      <c r="GT240" t="s">
        <v>2678</v>
      </c>
      <c r="GU240">
        <v>0</v>
      </c>
      <c r="GV240">
        <v>1</v>
      </c>
      <c r="GW240">
        <v>0</v>
      </c>
      <c r="GX240">
        <v>1</v>
      </c>
      <c r="GY240">
        <v>0</v>
      </c>
      <c r="GZ240">
        <v>0</v>
      </c>
      <c r="HA240">
        <v>0</v>
      </c>
      <c r="HB240">
        <v>0</v>
      </c>
      <c r="HC240">
        <v>0</v>
      </c>
      <c r="HD240">
        <v>0</v>
      </c>
      <c r="HE240">
        <v>0</v>
      </c>
      <c r="HF240">
        <v>0</v>
      </c>
      <c r="HG240">
        <v>1</v>
      </c>
      <c r="HH240">
        <v>0</v>
      </c>
      <c r="HI240">
        <v>0</v>
      </c>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t="s">
        <v>2100</v>
      </c>
      <c r="AAW240">
        <v>432378310</v>
      </c>
      <c r="AAX240" s="315">
        <v>45073.755682870367</v>
      </c>
      <c r="AAY240"/>
      <c r="AAZ240"/>
      <c r="ABA240" t="s">
        <v>2081</v>
      </c>
      <c r="ABB240"/>
      <c r="ABC240" t="s">
        <v>2263</v>
      </c>
      <c r="ABD240"/>
      <c r="ABE240">
        <v>240</v>
      </c>
    </row>
    <row r="241" spans="1:733" x14ac:dyDescent="0.45">
      <c r="A241" s="261" t="s">
        <v>2735</v>
      </c>
      <c r="B241" s="262">
        <v>45073.62229590278</v>
      </c>
      <c r="C241" s="262">
        <v>45073.623920358797</v>
      </c>
      <c r="D241" s="262">
        <v>45073</v>
      </c>
      <c r="E241" s="261" t="s">
        <v>2573</v>
      </c>
      <c r="F241" s="315">
        <v>45073</v>
      </c>
      <c r="G241" t="s">
        <v>853</v>
      </c>
      <c r="H241" t="s">
        <v>877</v>
      </c>
      <c r="I241" t="s">
        <v>877</v>
      </c>
      <c r="J241" t="s">
        <v>877</v>
      </c>
      <c r="K241" t="s">
        <v>793</v>
      </c>
      <c r="L241" s="261" t="s">
        <v>809</v>
      </c>
      <c r="M241">
        <v>0</v>
      </c>
      <c r="N241">
        <v>0</v>
      </c>
      <c r="O241">
        <v>1</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t="s">
        <v>794</v>
      </c>
      <c r="CU241"/>
      <c r="CV241">
        <v>6000</v>
      </c>
      <c r="CW241">
        <v>6000</v>
      </c>
      <c r="CX241"/>
      <c r="CY241">
        <v>10000</v>
      </c>
      <c r="CZ241">
        <v>-40</v>
      </c>
      <c r="DA241">
        <v>-4000</v>
      </c>
      <c r="DB241" t="s">
        <v>2131</v>
      </c>
      <c r="DC241" t="s">
        <v>801</v>
      </c>
      <c r="DD241"/>
      <c r="DE241" t="s">
        <v>830</v>
      </c>
      <c r="DF241" t="s">
        <v>794</v>
      </c>
      <c r="DG241" t="s">
        <v>2228</v>
      </c>
      <c r="DH241">
        <v>1</v>
      </c>
      <c r="DI241">
        <v>1</v>
      </c>
      <c r="DJ241">
        <v>0</v>
      </c>
      <c r="DK241">
        <v>1</v>
      </c>
      <c r="DL241">
        <v>0</v>
      </c>
      <c r="DM241">
        <v>0</v>
      </c>
      <c r="DN241">
        <v>0</v>
      </c>
      <c r="DO241">
        <v>0</v>
      </c>
      <c r="DP241">
        <v>0</v>
      </c>
      <c r="DQ241">
        <v>0</v>
      </c>
      <c r="DR241">
        <v>0</v>
      </c>
      <c r="DS241">
        <v>0</v>
      </c>
      <c r="DT241">
        <v>1</v>
      </c>
      <c r="DU241">
        <v>0</v>
      </c>
      <c r="DV241">
        <v>0</v>
      </c>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t="s">
        <v>2100</v>
      </c>
      <c r="AAW241">
        <v>432378314</v>
      </c>
      <c r="AAX241" s="315">
        <v>45073.755706018521</v>
      </c>
      <c r="AAY241"/>
      <c r="AAZ241"/>
      <c r="ABA241" t="s">
        <v>2081</v>
      </c>
      <c r="ABB241"/>
      <c r="ABC241" t="s">
        <v>2263</v>
      </c>
      <c r="ABD241"/>
      <c r="ABE241">
        <v>241</v>
      </c>
    </row>
    <row r="242" spans="1:733" x14ac:dyDescent="0.45">
      <c r="A242" s="261" t="s">
        <v>2736</v>
      </c>
      <c r="B242" s="262">
        <v>45073.624023587967</v>
      </c>
      <c r="C242" s="262">
        <v>45073.625202847223</v>
      </c>
      <c r="D242" s="262">
        <v>45073</v>
      </c>
      <c r="E242" s="261" t="s">
        <v>2573</v>
      </c>
      <c r="F242" s="315">
        <v>45073</v>
      </c>
      <c r="G242" t="s">
        <v>853</v>
      </c>
      <c r="H242" t="s">
        <v>877</v>
      </c>
      <c r="I242" t="s">
        <v>877</v>
      </c>
      <c r="J242" t="s">
        <v>877</v>
      </c>
      <c r="K242" t="s">
        <v>793</v>
      </c>
      <c r="L242" s="261" t="s">
        <v>809</v>
      </c>
      <c r="M242">
        <v>0</v>
      </c>
      <c r="N242">
        <v>0</v>
      </c>
      <c r="O242">
        <v>1</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t="s">
        <v>794</v>
      </c>
      <c r="CU242"/>
      <c r="CV242">
        <v>5500</v>
      </c>
      <c r="CW242">
        <v>5500</v>
      </c>
      <c r="CX242"/>
      <c r="CY242">
        <v>10000</v>
      </c>
      <c r="CZ242">
        <v>-45</v>
      </c>
      <c r="DA242">
        <v>-4500</v>
      </c>
      <c r="DB242" t="s">
        <v>2655</v>
      </c>
      <c r="DC242" t="s">
        <v>801</v>
      </c>
      <c r="DD242"/>
      <c r="DE242" t="s">
        <v>830</v>
      </c>
      <c r="DF242" t="s">
        <v>794</v>
      </c>
      <c r="DG242" t="s">
        <v>2730</v>
      </c>
      <c r="DH242">
        <v>0</v>
      </c>
      <c r="DI242">
        <v>1</v>
      </c>
      <c r="DJ242">
        <v>0</v>
      </c>
      <c r="DK242">
        <v>1</v>
      </c>
      <c r="DL242">
        <v>0</v>
      </c>
      <c r="DM242">
        <v>0</v>
      </c>
      <c r="DN242">
        <v>0</v>
      </c>
      <c r="DO242">
        <v>0</v>
      </c>
      <c r="DP242">
        <v>0</v>
      </c>
      <c r="DQ242">
        <v>0</v>
      </c>
      <c r="DR242">
        <v>0</v>
      </c>
      <c r="DS242">
        <v>0</v>
      </c>
      <c r="DT242">
        <v>1</v>
      </c>
      <c r="DU242">
        <v>0</v>
      </c>
      <c r="DV242">
        <v>0</v>
      </c>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t="s">
        <v>2100</v>
      </c>
      <c r="AAW242">
        <v>432378319</v>
      </c>
      <c r="AAX242" s="315">
        <v>45073.75571759259</v>
      </c>
      <c r="AAY242"/>
      <c r="AAZ242"/>
      <c r="ABA242" t="s">
        <v>2081</v>
      </c>
      <c r="ABB242"/>
      <c r="ABC242" t="s">
        <v>2263</v>
      </c>
      <c r="ABD242"/>
      <c r="ABE242">
        <v>242</v>
      </c>
    </row>
    <row r="243" spans="1:733" x14ac:dyDescent="0.45">
      <c r="A243" s="261" t="s">
        <v>2737</v>
      </c>
      <c r="B243" s="262">
        <v>45073.625418958327</v>
      </c>
      <c r="C243" s="262">
        <v>45073.626935462962</v>
      </c>
      <c r="D243" s="262">
        <v>45073</v>
      </c>
      <c r="E243" s="261" t="s">
        <v>2573</v>
      </c>
      <c r="F243" s="315">
        <v>45073</v>
      </c>
      <c r="G243" t="s">
        <v>853</v>
      </c>
      <c r="H243" t="s">
        <v>877</v>
      </c>
      <c r="I243" t="s">
        <v>877</v>
      </c>
      <c r="J243" t="s">
        <v>877</v>
      </c>
      <c r="K243" t="s">
        <v>793</v>
      </c>
      <c r="L243" s="261" t="s">
        <v>807</v>
      </c>
      <c r="M243">
        <v>0</v>
      </c>
      <c r="N243">
        <v>0</v>
      </c>
      <c r="O243">
        <v>0</v>
      </c>
      <c r="P243">
        <v>1</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t="s">
        <v>794</v>
      </c>
      <c r="DZ243"/>
      <c r="EA243">
        <v>5000</v>
      </c>
      <c r="EB243">
        <v>5000</v>
      </c>
      <c r="EC243"/>
      <c r="ED243">
        <v>4500</v>
      </c>
      <c r="EE243">
        <v>11.111111111111111</v>
      </c>
      <c r="EF243">
        <v>500</v>
      </c>
      <c r="EG243" t="s">
        <v>2738</v>
      </c>
      <c r="EH243" t="s">
        <v>801</v>
      </c>
      <c r="EI243"/>
      <c r="EJ243" t="s">
        <v>830</v>
      </c>
      <c r="EK243" t="s">
        <v>794</v>
      </c>
      <c r="EL243" t="s">
        <v>2212</v>
      </c>
      <c r="EM243">
        <v>1</v>
      </c>
      <c r="EN243">
        <v>1</v>
      </c>
      <c r="EO243">
        <v>0</v>
      </c>
      <c r="EP243">
        <v>1</v>
      </c>
      <c r="EQ243">
        <v>0</v>
      </c>
      <c r="ER243">
        <v>0</v>
      </c>
      <c r="ES243">
        <v>0</v>
      </c>
      <c r="ET243">
        <v>0</v>
      </c>
      <c r="EU243">
        <v>0</v>
      </c>
      <c r="EV243">
        <v>0</v>
      </c>
      <c r="EW243">
        <v>0</v>
      </c>
      <c r="EX243">
        <v>0</v>
      </c>
      <c r="EY243">
        <v>1</v>
      </c>
      <c r="EZ243">
        <v>0</v>
      </c>
      <c r="FA243">
        <v>0</v>
      </c>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t="s">
        <v>2100</v>
      </c>
      <c r="AAW243">
        <v>432378325</v>
      </c>
      <c r="AAX243" s="315">
        <v>45073.755740740737</v>
      </c>
      <c r="AAY243"/>
      <c r="AAZ243"/>
      <c r="ABA243" t="s">
        <v>2081</v>
      </c>
      <c r="ABB243"/>
      <c r="ABC243" t="s">
        <v>2263</v>
      </c>
      <c r="ABD243"/>
      <c r="ABE243">
        <v>243</v>
      </c>
    </row>
    <row r="244" spans="1:733" x14ac:dyDescent="0.45">
      <c r="A244" s="261" t="s">
        <v>2739</v>
      </c>
      <c r="B244" s="262">
        <v>45073.627031377313</v>
      </c>
      <c r="C244" s="262">
        <v>45073.628035451387</v>
      </c>
      <c r="D244" s="262">
        <v>45073</v>
      </c>
      <c r="E244" s="261" t="s">
        <v>2573</v>
      </c>
      <c r="F244" s="315">
        <v>45073</v>
      </c>
      <c r="G244" t="s">
        <v>853</v>
      </c>
      <c r="H244" t="s">
        <v>877</v>
      </c>
      <c r="I244" t="s">
        <v>877</v>
      </c>
      <c r="J244" t="s">
        <v>877</v>
      </c>
      <c r="K244" t="s">
        <v>793</v>
      </c>
      <c r="L244" s="261" t="s">
        <v>807</v>
      </c>
      <c r="M244">
        <v>0</v>
      </c>
      <c r="N244">
        <v>0</v>
      </c>
      <c r="O244">
        <v>0</v>
      </c>
      <c r="P244">
        <v>1</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t="s">
        <v>794</v>
      </c>
      <c r="DZ244"/>
      <c r="EA244">
        <v>4500</v>
      </c>
      <c r="EB244">
        <v>4500</v>
      </c>
      <c r="EC244"/>
      <c r="ED244">
        <v>4500</v>
      </c>
      <c r="EE244">
        <v>0</v>
      </c>
      <c r="EF244">
        <v>0</v>
      </c>
      <c r="EG244"/>
      <c r="EH244" t="s">
        <v>801</v>
      </c>
      <c r="EI244"/>
      <c r="EJ244" t="s">
        <v>830</v>
      </c>
      <c r="EK244" t="s">
        <v>794</v>
      </c>
      <c r="EL244" t="s">
        <v>2215</v>
      </c>
      <c r="EM244">
        <v>1</v>
      </c>
      <c r="EN244">
        <v>1</v>
      </c>
      <c r="EO244">
        <v>0</v>
      </c>
      <c r="EP244">
        <v>1</v>
      </c>
      <c r="EQ244">
        <v>0</v>
      </c>
      <c r="ER244">
        <v>0</v>
      </c>
      <c r="ES244">
        <v>0</v>
      </c>
      <c r="ET244">
        <v>0</v>
      </c>
      <c r="EU244">
        <v>0</v>
      </c>
      <c r="EV244">
        <v>0</v>
      </c>
      <c r="EW244">
        <v>0</v>
      </c>
      <c r="EX244">
        <v>0</v>
      </c>
      <c r="EY244">
        <v>1</v>
      </c>
      <c r="EZ244">
        <v>0</v>
      </c>
      <c r="FA244">
        <v>0</v>
      </c>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t="s">
        <v>2100</v>
      </c>
      <c r="AAW244">
        <v>432378327</v>
      </c>
      <c r="AAX244" s="315">
        <v>45073.755752314813</v>
      </c>
      <c r="AAY244"/>
      <c r="AAZ244"/>
      <c r="ABA244" t="s">
        <v>2081</v>
      </c>
      <c r="ABB244"/>
      <c r="ABC244" t="s">
        <v>2263</v>
      </c>
      <c r="ABD244"/>
      <c r="ABE244">
        <v>244</v>
      </c>
    </row>
    <row r="245" spans="1:733" x14ac:dyDescent="0.45">
      <c r="A245" s="261" t="s">
        <v>2740</v>
      </c>
      <c r="B245" s="262">
        <v>45073.628362326388</v>
      </c>
      <c r="C245" s="262">
        <v>45073.629763495373</v>
      </c>
      <c r="D245" s="262">
        <v>45073</v>
      </c>
      <c r="E245" s="261" t="s">
        <v>2573</v>
      </c>
      <c r="F245" s="315">
        <v>45073</v>
      </c>
      <c r="G245" t="s">
        <v>853</v>
      </c>
      <c r="H245" t="s">
        <v>877</v>
      </c>
      <c r="I245" t="s">
        <v>877</v>
      </c>
      <c r="J245" t="s">
        <v>877</v>
      </c>
      <c r="K245" t="s">
        <v>793</v>
      </c>
      <c r="L245" s="261" t="s">
        <v>827</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t="s">
        <v>794</v>
      </c>
      <c r="AK245"/>
      <c r="AL245">
        <v>400</v>
      </c>
      <c r="AM245">
        <v>400</v>
      </c>
      <c r="AN245"/>
      <c r="AO245">
        <v>1000</v>
      </c>
      <c r="AP245">
        <v>-60</v>
      </c>
      <c r="AQ245">
        <v>-600</v>
      </c>
      <c r="AR245" t="s">
        <v>2741</v>
      </c>
      <c r="AS245" t="s">
        <v>795</v>
      </c>
      <c r="AT245" t="s">
        <v>796</v>
      </c>
      <c r="AU245"/>
      <c r="AV245" t="s">
        <v>794</v>
      </c>
      <c r="AW245" t="s">
        <v>2223</v>
      </c>
      <c r="AX245">
        <v>0</v>
      </c>
      <c r="AY245">
        <v>1</v>
      </c>
      <c r="AZ245">
        <v>0</v>
      </c>
      <c r="BA245">
        <v>0</v>
      </c>
      <c r="BB245">
        <v>0</v>
      </c>
      <c r="BC245">
        <v>1</v>
      </c>
      <c r="BD245">
        <v>0</v>
      </c>
      <c r="BE245">
        <v>0</v>
      </c>
      <c r="BF245">
        <v>0</v>
      </c>
      <c r="BG245">
        <v>1</v>
      </c>
      <c r="BH245">
        <v>0</v>
      </c>
      <c r="BI245">
        <v>0</v>
      </c>
      <c r="BJ245">
        <v>0</v>
      </c>
      <c r="BK245">
        <v>0</v>
      </c>
      <c r="BL245">
        <v>0</v>
      </c>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t="s">
        <v>2100</v>
      </c>
      <c r="AAW245">
        <v>432378330</v>
      </c>
      <c r="AAX245" s="315">
        <v>45073.755775462967</v>
      </c>
      <c r="AAY245"/>
      <c r="AAZ245"/>
      <c r="ABA245" t="s">
        <v>2081</v>
      </c>
      <c r="ABB245"/>
      <c r="ABC245" t="s">
        <v>2263</v>
      </c>
      <c r="ABD245"/>
      <c r="ABE245">
        <v>245</v>
      </c>
    </row>
    <row r="246" spans="1:733" x14ac:dyDescent="0.45">
      <c r="A246" s="261" t="s">
        <v>2742</v>
      </c>
      <c r="B246" s="262">
        <v>45073.630325185193</v>
      </c>
      <c r="C246" s="262">
        <v>45073.631685081018</v>
      </c>
      <c r="D246" s="262">
        <v>45073</v>
      </c>
      <c r="E246" s="261" t="s">
        <v>2573</v>
      </c>
      <c r="F246" s="315">
        <v>45073</v>
      </c>
      <c r="G246" t="s">
        <v>853</v>
      </c>
      <c r="H246" t="s">
        <v>877</v>
      </c>
      <c r="I246" t="s">
        <v>877</v>
      </c>
      <c r="J246" t="s">
        <v>877</v>
      </c>
      <c r="K246" t="s">
        <v>793</v>
      </c>
      <c r="L246" s="261" t="s">
        <v>826</v>
      </c>
      <c r="M246">
        <v>0</v>
      </c>
      <c r="N246">
        <v>0</v>
      </c>
      <c r="O246">
        <v>0</v>
      </c>
      <c r="P246">
        <v>0</v>
      </c>
      <c r="Q246">
        <v>0</v>
      </c>
      <c r="R246">
        <v>0</v>
      </c>
      <c r="S246">
        <v>0</v>
      </c>
      <c r="T246">
        <v>0</v>
      </c>
      <c r="U246">
        <v>0</v>
      </c>
      <c r="V246">
        <v>0</v>
      </c>
      <c r="W246">
        <v>0</v>
      </c>
      <c r="X246">
        <v>0</v>
      </c>
      <c r="Y246">
        <v>0</v>
      </c>
      <c r="Z246">
        <v>0</v>
      </c>
      <c r="AA246">
        <v>0</v>
      </c>
      <c r="AB246">
        <v>0</v>
      </c>
      <c r="AC246">
        <v>0</v>
      </c>
      <c r="AD246">
        <v>0</v>
      </c>
      <c r="AE246">
        <v>1</v>
      </c>
      <c r="AF246">
        <v>0</v>
      </c>
      <c r="AG246">
        <v>0</v>
      </c>
      <c r="AH246">
        <v>0</v>
      </c>
      <c r="AI246">
        <v>0</v>
      </c>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t="s">
        <v>794</v>
      </c>
      <c r="VU246"/>
      <c r="VV246">
        <v>1500</v>
      </c>
      <c r="VW246">
        <v>1500</v>
      </c>
      <c r="VX246"/>
      <c r="VY246">
        <v>2000</v>
      </c>
      <c r="VZ246">
        <v>-25</v>
      </c>
      <c r="WA246">
        <v>-500</v>
      </c>
      <c r="WB246" t="s">
        <v>2655</v>
      </c>
      <c r="WC246" t="s">
        <v>801</v>
      </c>
      <c r="WD246"/>
      <c r="WE246" t="s">
        <v>849</v>
      </c>
      <c r="WF246" t="s">
        <v>794</v>
      </c>
      <c r="WG246" t="s">
        <v>2224</v>
      </c>
      <c r="WH246">
        <v>0</v>
      </c>
      <c r="WI246">
        <v>1</v>
      </c>
      <c r="WJ246">
        <v>1</v>
      </c>
      <c r="WK246">
        <v>0</v>
      </c>
      <c r="WL246">
        <v>0</v>
      </c>
      <c r="WM246">
        <v>0</v>
      </c>
      <c r="WN246">
        <v>0</v>
      </c>
      <c r="WO246">
        <v>0</v>
      </c>
      <c r="WP246">
        <v>0</v>
      </c>
      <c r="WQ246">
        <v>0</v>
      </c>
      <c r="WR246">
        <v>0</v>
      </c>
      <c r="WS246">
        <v>0</v>
      </c>
      <c r="WT246">
        <v>1</v>
      </c>
      <c r="WU246">
        <v>0</v>
      </c>
      <c r="WV246">
        <v>0</v>
      </c>
      <c r="WW246" t="s">
        <v>2594</v>
      </c>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t="s">
        <v>2100</v>
      </c>
      <c r="AAW246">
        <v>432378334</v>
      </c>
      <c r="AAX246" s="315">
        <v>45073.755787037036</v>
      </c>
      <c r="AAY246"/>
      <c r="AAZ246"/>
      <c r="ABA246" t="s">
        <v>2081</v>
      </c>
      <c r="ABB246"/>
      <c r="ABC246" t="s">
        <v>2263</v>
      </c>
      <c r="ABD246"/>
      <c r="ABE246">
        <v>246</v>
      </c>
    </row>
    <row r="247" spans="1:733" x14ac:dyDescent="0.45">
      <c r="A247" s="261" t="s">
        <v>2743</v>
      </c>
      <c r="B247" s="262">
        <v>45073.631824756943</v>
      </c>
      <c r="C247" s="262">
        <v>45073.632898344913</v>
      </c>
      <c r="D247" s="262">
        <v>45073</v>
      </c>
      <c r="E247" s="261" t="s">
        <v>2573</v>
      </c>
      <c r="F247" s="315">
        <v>45073</v>
      </c>
      <c r="G247" t="s">
        <v>853</v>
      </c>
      <c r="H247" t="s">
        <v>877</v>
      </c>
      <c r="I247" t="s">
        <v>877</v>
      </c>
      <c r="J247" t="s">
        <v>877</v>
      </c>
      <c r="K247" t="s">
        <v>793</v>
      </c>
      <c r="L247" s="261" t="s">
        <v>826</v>
      </c>
      <c r="M247">
        <v>0</v>
      </c>
      <c r="N247">
        <v>0</v>
      </c>
      <c r="O247">
        <v>0</v>
      </c>
      <c r="P247">
        <v>0</v>
      </c>
      <c r="Q247">
        <v>0</v>
      </c>
      <c r="R247">
        <v>0</v>
      </c>
      <c r="S247">
        <v>0</v>
      </c>
      <c r="T247">
        <v>0</v>
      </c>
      <c r="U247">
        <v>0</v>
      </c>
      <c r="V247">
        <v>0</v>
      </c>
      <c r="W247">
        <v>0</v>
      </c>
      <c r="X247">
        <v>0</v>
      </c>
      <c r="Y247">
        <v>0</v>
      </c>
      <c r="Z247">
        <v>0</v>
      </c>
      <c r="AA247">
        <v>0</v>
      </c>
      <c r="AB247">
        <v>0</v>
      </c>
      <c r="AC247">
        <v>0</v>
      </c>
      <c r="AD247">
        <v>0</v>
      </c>
      <c r="AE247">
        <v>1</v>
      </c>
      <c r="AF247">
        <v>0</v>
      </c>
      <c r="AG247">
        <v>0</v>
      </c>
      <c r="AH247">
        <v>0</v>
      </c>
      <c r="AI247">
        <v>0</v>
      </c>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t="s">
        <v>794</v>
      </c>
      <c r="VU247"/>
      <c r="VV247">
        <v>2000</v>
      </c>
      <c r="VW247">
        <v>2000</v>
      </c>
      <c r="VX247"/>
      <c r="VY247">
        <v>2000</v>
      </c>
      <c r="VZ247">
        <v>0</v>
      </c>
      <c r="WA247">
        <v>0</v>
      </c>
      <c r="WB247"/>
      <c r="WC247" t="s">
        <v>801</v>
      </c>
      <c r="WD247"/>
      <c r="WE247" t="s">
        <v>849</v>
      </c>
      <c r="WF247" t="s">
        <v>794</v>
      </c>
      <c r="WG247" t="s">
        <v>2744</v>
      </c>
      <c r="WH247">
        <v>1</v>
      </c>
      <c r="WI247">
        <v>1</v>
      </c>
      <c r="WJ247">
        <v>1</v>
      </c>
      <c r="WK247">
        <v>0</v>
      </c>
      <c r="WL247">
        <v>0</v>
      </c>
      <c r="WM247">
        <v>0</v>
      </c>
      <c r="WN247">
        <v>0</v>
      </c>
      <c r="WO247">
        <v>0</v>
      </c>
      <c r="WP247">
        <v>0</v>
      </c>
      <c r="WQ247">
        <v>0</v>
      </c>
      <c r="WR247">
        <v>0</v>
      </c>
      <c r="WS247">
        <v>0</v>
      </c>
      <c r="WT247">
        <v>1</v>
      </c>
      <c r="WU247">
        <v>0</v>
      </c>
      <c r="WV247">
        <v>0</v>
      </c>
      <c r="WW247" t="s">
        <v>2594</v>
      </c>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t="s">
        <v>2100</v>
      </c>
      <c r="AAW247">
        <v>432378340</v>
      </c>
      <c r="AAX247" s="315">
        <v>45073.755798611113</v>
      </c>
      <c r="AAY247"/>
      <c r="AAZ247"/>
      <c r="ABA247" t="s">
        <v>2081</v>
      </c>
      <c r="ABB247"/>
      <c r="ABC247" t="s">
        <v>2263</v>
      </c>
      <c r="ABD247"/>
      <c r="ABE247">
        <v>247</v>
      </c>
    </row>
    <row r="248" spans="1:733" x14ac:dyDescent="0.45">
      <c r="A248" s="261" t="s">
        <v>2745</v>
      </c>
      <c r="B248" s="262">
        <v>45073.633251805557</v>
      </c>
      <c r="C248" s="262">
        <v>45073.634800601852</v>
      </c>
      <c r="D248" s="262">
        <v>45073</v>
      </c>
      <c r="E248" s="261" t="s">
        <v>2573</v>
      </c>
      <c r="F248" s="315">
        <v>45073</v>
      </c>
      <c r="G248" t="s">
        <v>853</v>
      </c>
      <c r="H248" t="s">
        <v>877</v>
      </c>
      <c r="I248" t="s">
        <v>877</v>
      </c>
      <c r="J248" t="s">
        <v>877</v>
      </c>
      <c r="K248" t="s">
        <v>793</v>
      </c>
      <c r="L248" s="261" t="s">
        <v>839</v>
      </c>
      <c r="M248">
        <v>0</v>
      </c>
      <c r="N248">
        <v>0</v>
      </c>
      <c r="O248">
        <v>0</v>
      </c>
      <c r="P248">
        <v>0</v>
      </c>
      <c r="Q248">
        <v>0</v>
      </c>
      <c r="R248">
        <v>0</v>
      </c>
      <c r="S248">
        <v>0</v>
      </c>
      <c r="T248">
        <v>0</v>
      </c>
      <c r="U248">
        <v>0</v>
      </c>
      <c r="V248">
        <v>0</v>
      </c>
      <c r="W248">
        <v>0</v>
      </c>
      <c r="X248">
        <v>0</v>
      </c>
      <c r="Y248">
        <v>1</v>
      </c>
      <c r="Z248">
        <v>0</v>
      </c>
      <c r="AA248">
        <v>0</v>
      </c>
      <c r="AB248">
        <v>0</v>
      </c>
      <c r="AC248">
        <v>0</v>
      </c>
      <c r="AD248">
        <v>0</v>
      </c>
      <c r="AE248">
        <v>0</v>
      </c>
      <c r="AF248">
        <v>0</v>
      </c>
      <c r="AG248">
        <v>0</v>
      </c>
      <c r="AH248">
        <v>0</v>
      </c>
      <c r="AI248">
        <v>0</v>
      </c>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t="s">
        <v>799</v>
      </c>
      <c r="OQ248"/>
      <c r="OR248"/>
      <c r="OS248"/>
      <c r="OT248"/>
      <c r="OU248">
        <v>84</v>
      </c>
      <c r="OV248"/>
      <c r="OW248"/>
      <c r="OX248" t="s">
        <v>2655</v>
      </c>
      <c r="OY248" t="s">
        <v>806</v>
      </c>
      <c r="OZ248"/>
      <c r="PA248"/>
      <c r="PB248" t="s">
        <v>794</v>
      </c>
      <c r="PC248" t="s">
        <v>2134</v>
      </c>
      <c r="PD248">
        <v>1</v>
      </c>
      <c r="PE248">
        <v>0</v>
      </c>
      <c r="PF248">
        <v>0</v>
      </c>
      <c r="PG248">
        <v>1</v>
      </c>
      <c r="PH248">
        <v>0</v>
      </c>
      <c r="PI248">
        <v>0</v>
      </c>
      <c r="PJ248">
        <v>0</v>
      </c>
      <c r="PK248">
        <v>0</v>
      </c>
      <c r="PL248">
        <v>0</v>
      </c>
      <c r="PM248">
        <v>0</v>
      </c>
      <c r="PN248">
        <v>0</v>
      </c>
      <c r="PO248">
        <v>0</v>
      </c>
      <c r="PP248">
        <v>1</v>
      </c>
      <c r="PQ248">
        <v>0</v>
      </c>
      <c r="PR248">
        <v>0</v>
      </c>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t="s">
        <v>2100</v>
      </c>
      <c r="AAW248">
        <v>432378356</v>
      </c>
      <c r="AAX248" s="315">
        <v>45073.755833333329</v>
      </c>
      <c r="AAY248"/>
      <c r="AAZ248"/>
      <c r="ABA248" t="s">
        <v>2081</v>
      </c>
      <c r="ABB248"/>
      <c r="ABC248" t="s">
        <v>2263</v>
      </c>
      <c r="ABD248"/>
      <c r="ABE248">
        <v>248</v>
      </c>
    </row>
    <row r="249" spans="1:733" x14ac:dyDescent="0.45">
      <c r="A249" s="261" t="s">
        <v>2746</v>
      </c>
      <c r="B249" s="262">
        <v>45073.635013842591</v>
      </c>
      <c r="C249" s="262">
        <v>45073.636216481478</v>
      </c>
      <c r="D249" s="262">
        <v>45073</v>
      </c>
      <c r="E249" s="261" t="s">
        <v>2573</v>
      </c>
      <c r="F249" s="315">
        <v>45073</v>
      </c>
      <c r="G249" t="s">
        <v>853</v>
      </c>
      <c r="H249" t="s">
        <v>877</v>
      </c>
      <c r="I249" t="s">
        <v>877</v>
      </c>
      <c r="J249" t="s">
        <v>877</v>
      </c>
      <c r="K249" t="s">
        <v>793</v>
      </c>
      <c r="L249" s="261" t="s">
        <v>821</v>
      </c>
      <c r="M249">
        <v>0</v>
      </c>
      <c r="N249">
        <v>0</v>
      </c>
      <c r="O249">
        <v>0</v>
      </c>
      <c r="P249">
        <v>0</v>
      </c>
      <c r="Q249">
        <v>1</v>
      </c>
      <c r="R249">
        <v>0</v>
      </c>
      <c r="S249">
        <v>0</v>
      </c>
      <c r="T249">
        <v>0</v>
      </c>
      <c r="U249">
        <v>0</v>
      </c>
      <c r="V249">
        <v>0</v>
      </c>
      <c r="W249">
        <v>0</v>
      </c>
      <c r="X249">
        <v>0</v>
      </c>
      <c r="Y249">
        <v>0</v>
      </c>
      <c r="Z249">
        <v>0</v>
      </c>
      <c r="AA249">
        <v>0</v>
      </c>
      <c r="AB249">
        <v>0</v>
      </c>
      <c r="AC249">
        <v>0</v>
      </c>
      <c r="AD249">
        <v>0</v>
      </c>
      <c r="AE249">
        <v>0</v>
      </c>
      <c r="AF249">
        <v>0</v>
      </c>
      <c r="AG249">
        <v>0</v>
      </c>
      <c r="AH249">
        <v>0</v>
      </c>
      <c r="AI249">
        <v>0</v>
      </c>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t="s">
        <v>794</v>
      </c>
      <c r="FE249"/>
      <c r="FF249">
        <v>1500</v>
      </c>
      <c r="FG249">
        <v>1500</v>
      </c>
      <c r="FH249"/>
      <c r="FI249">
        <v>2000</v>
      </c>
      <c r="FJ249">
        <v>-25</v>
      </c>
      <c r="FK249">
        <v>-500</v>
      </c>
      <c r="FL249" t="s">
        <v>2747</v>
      </c>
      <c r="FM249" t="s">
        <v>806</v>
      </c>
      <c r="FN249"/>
      <c r="FO249"/>
      <c r="FP249" t="s">
        <v>794</v>
      </c>
      <c r="FQ249" t="s">
        <v>2730</v>
      </c>
      <c r="FR249">
        <v>0</v>
      </c>
      <c r="FS249">
        <v>1</v>
      </c>
      <c r="FT249">
        <v>0</v>
      </c>
      <c r="FU249">
        <v>1</v>
      </c>
      <c r="FV249">
        <v>0</v>
      </c>
      <c r="FW249">
        <v>0</v>
      </c>
      <c r="FX249">
        <v>0</v>
      </c>
      <c r="FY249">
        <v>0</v>
      </c>
      <c r="FZ249">
        <v>0</v>
      </c>
      <c r="GA249">
        <v>0</v>
      </c>
      <c r="GB249">
        <v>0</v>
      </c>
      <c r="GC249">
        <v>0</v>
      </c>
      <c r="GD249">
        <v>1</v>
      </c>
      <c r="GE249">
        <v>0</v>
      </c>
      <c r="GF249">
        <v>0</v>
      </c>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t="s">
        <v>2100</v>
      </c>
      <c r="AAW249">
        <v>432378365</v>
      </c>
      <c r="AAX249" s="315">
        <v>45073.755844907413</v>
      </c>
      <c r="AAY249"/>
      <c r="AAZ249"/>
      <c r="ABA249" t="s">
        <v>2081</v>
      </c>
      <c r="ABB249"/>
      <c r="ABC249" t="s">
        <v>2263</v>
      </c>
      <c r="ABD249"/>
      <c r="ABE249">
        <v>249</v>
      </c>
    </row>
    <row r="250" spans="1:733" x14ac:dyDescent="0.45">
      <c r="A250" s="261" t="s">
        <v>2748</v>
      </c>
      <c r="B250" s="262">
        <v>45073.358446979168</v>
      </c>
      <c r="C250" s="262">
        <v>45073.361584236111</v>
      </c>
      <c r="D250" s="262">
        <v>45073</v>
      </c>
      <c r="E250" s="261" t="s">
        <v>2573</v>
      </c>
      <c r="F250" s="315">
        <v>45073</v>
      </c>
      <c r="G250" t="s">
        <v>853</v>
      </c>
      <c r="H250" t="s">
        <v>877</v>
      </c>
      <c r="I250" t="s">
        <v>877</v>
      </c>
      <c r="J250" t="s">
        <v>877</v>
      </c>
      <c r="K250" t="s">
        <v>793</v>
      </c>
      <c r="L250" s="261" t="s">
        <v>807</v>
      </c>
      <c r="M250">
        <v>0</v>
      </c>
      <c r="N250">
        <v>0</v>
      </c>
      <c r="O250">
        <v>0</v>
      </c>
      <c r="P250">
        <v>1</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t="s">
        <v>794</v>
      </c>
      <c r="DZ250"/>
      <c r="EA250">
        <v>4500</v>
      </c>
      <c r="EB250">
        <v>4500</v>
      </c>
      <c r="EC250"/>
      <c r="ED250">
        <v>4500</v>
      </c>
      <c r="EE250">
        <v>0</v>
      </c>
      <c r="EF250">
        <v>0</v>
      </c>
      <c r="EG250"/>
      <c r="EH250" t="s">
        <v>801</v>
      </c>
      <c r="EI250"/>
      <c r="EJ250" t="s">
        <v>830</v>
      </c>
      <c r="EK250" t="s">
        <v>794</v>
      </c>
      <c r="EL250" t="s">
        <v>2083</v>
      </c>
      <c r="EM250">
        <v>0</v>
      </c>
      <c r="EN250">
        <v>1</v>
      </c>
      <c r="EO250">
        <v>0</v>
      </c>
      <c r="EP250">
        <v>0</v>
      </c>
      <c r="EQ250">
        <v>0</v>
      </c>
      <c r="ER250">
        <v>0</v>
      </c>
      <c r="ES250">
        <v>0</v>
      </c>
      <c r="ET250">
        <v>0</v>
      </c>
      <c r="EU250">
        <v>0</v>
      </c>
      <c r="EV250">
        <v>0</v>
      </c>
      <c r="EW250">
        <v>0</v>
      </c>
      <c r="EX250">
        <v>0</v>
      </c>
      <c r="EY250">
        <v>1</v>
      </c>
      <c r="EZ250">
        <v>0</v>
      </c>
      <c r="FA250">
        <v>0</v>
      </c>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t="s">
        <v>2100</v>
      </c>
      <c r="AAW250">
        <v>432378396</v>
      </c>
      <c r="AAX250" s="315">
        <v>45073.755949074082</v>
      </c>
      <c r="AAY250"/>
      <c r="AAZ250"/>
      <c r="ABA250" t="s">
        <v>2081</v>
      </c>
      <c r="ABB250"/>
      <c r="ABC250" t="s">
        <v>2263</v>
      </c>
      <c r="ABD250"/>
      <c r="ABE250">
        <v>250</v>
      </c>
    </row>
    <row r="251" spans="1:733" x14ac:dyDescent="0.45">
      <c r="A251" s="261" t="s">
        <v>2749</v>
      </c>
      <c r="B251" s="262">
        <v>45073.264776967597</v>
      </c>
      <c r="C251" s="262">
        <v>45073.267989942127</v>
      </c>
      <c r="D251" s="262">
        <v>45073</v>
      </c>
      <c r="E251" s="261" t="s">
        <v>2750</v>
      </c>
      <c r="F251" s="315">
        <v>45073</v>
      </c>
      <c r="G251" t="s">
        <v>853</v>
      </c>
      <c r="H251" t="s">
        <v>877</v>
      </c>
      <c r="I251" t="s">
        <v>877</v>
      </c>
      <c r="J251" t="s">
        <v>877</v>
      </c>
      <c r="K251" t="s">
        <v>793</v>
      </c>
      <c r="L251" s="261" t="s">
        <v>827</v>
      </c>
      <c r="M251">
        <v>1</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t="s">
        <v>794</v>
      </c>
      <c r="AK251"/>
      <c r="AL251">
        <v>500</v>
      </c>
      <c r="AM251">
        <v>500</v>
      </c>
      <c r="AN251"/>
      <c r="AO251">
        <v>1000</v>
      </c>
      <c r="AP251">
        <v>-50</v>
      </c>
      <c r="AQ251">
        <v>-500</v>
      </c>
      <c r="AR251" t="s">
        <v>1868</v>
      </c>
      <c r="AS251" t="s">
        <v>801</v>
      </c>
      <c r="AT251"/>
      <c r="AU251" t="s">
        <v>830</v>
      </c>
      <c r="AV251" t="s">
        <v>794</v>
      </c>
      <c r="AW251" t="s">
        <v>833</v>
      </c>
      <c r="AX251">
        <v>1</v>
      </c>
      <c r="AY251">
        <v>0</v>
      </c>
      <c r="AZ251">
        <v>0</v>
      </c>
      <c r="BA251">
        <v>0</v>
      </c>
      <c r="BB251">
        <v>0</v>
      </c>
      <c r="BC251">
        <v>0</v>
      </c>
      <c r="BD251">
        <v>0</v>
      </c>
      <c r="BE251">
        <v>0</v>
      </c>
      <c r="BF251">
        <v>0</v>
      </c>
      <c r="BG251">
        <v>0</v>
      </c>
      <c r="BH251">
        <v>0</v>
      </c>
      <c r="BI251">
        <v>0</v>
      </c>
      <c r="BJ251">
        <v>0</v>
      </c>
      <c r="BK251">
        <v>0</v>
      </c>
      <c r="BL251">
        <v>0</v>
      </c>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t="s">
        <v>2751</v>
      </c>
      <c r="AAW251">
        <v>432378772</v>
      </c>
      <c r="AAX251" s="315">
        <v>45073.75675925926</v>
      </c>
      <c r="AAY251"/>
      <c r="AAZ251"/>
      <c r="ABA251" t="s">
        <v>2081</v>
      </c>
      <c r="ABB251"/>
      <c r="ABC251" t="s">
        <v>2263</v>
      </c>
      <c r="ABD251"/>
      <c r="ABE251">
        <v>251</v>
      </c>
    </row>
    <row r="252" spans="1:733" x14ac:dyDescent="0.45">
      <c r="A252" s="261" t="s">
        <v>2752</v>
      </c>
      <c r="B252" s="262">
        <v>45073.268093611106</v>
      </c>
      <c r="C252" s="262">
        <v>45073.271348414353</v>
      </c>
      <c r="D252" s="262">
        <v>45073</v>
      </c>
      <c r="E252" s="261" t="s">
        <v>2750</v>
      </c>
      <c r="F252" s="315">
        <v>45073</v>
      </c>
      <c r="G252" t="s">
        <v>853</v>
      </c>
      <c r="H252" t="s">
        <v>877</v>
      </c>
      <c r="I252" t="s">
        <v>877</v>
      </c>
      <c r="J252" t="s">
        <v>877</v>
      </c>
      <c r="K252" t="s">
        <v>793</v>
      </c>
      <c r="L252" s="261" t="s">
        <v>827</v>
      </c>
      <c r="M252">
        <v>1</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t="s">
        <v>794</v>
      </c>
      <c r="AK252"/>
      <c r="AL252">
        <v>450</v>
      </c>
      <c r="AM252">
        <v>450</v>
      </c>
      <c r="AN252"/>
      <c r="AO252">
        <v>1000</v>
      </c>
      <c r="AP252">
        <v>-55</v>
      </c>
      <c r="AQ252">
        <v>-550</v>
      </c>
      <c r="AR252" t="s">
        <v>2753</v>
      </c>
      <c r="AS252" t="s">
        <v>805</v>
      </c>
      <c r="AT252"/>
      <c r="AU252"/>
      <c r="AV252" t="s">
        <v>794</v>
      </c>
      <c r="AW252" t="s">
        <v>2095</v>
      </c>
      <c r="AX252">
        <v>1</v>
      </c>
      <c r="AY252">
        <v>1</v>
      </c>
      <c r="AZ252">
        <v>0</v>
      </c>
      <c r="BA252">
        <v>0</v>
      </c>
      <c r="BB252">
        <v>0</v>
      </c>
      <c r="BC252">
        <v>0</v>
      </c>
      <c r="BD252">
        <v>0</v>
      </c>
      <c r="BE252">
        <v>0</v>
      </c>
      <c r="BF252">
        <v>0</v>
      </c>
      <c r="BG252">
        <v>0</v>
      </c>
      <c r="BH252">
        <v>0</v>
      </c>
      <c r="BI252">
        <v>0</v>
      </c>
      <c r="BJ252">
        <v>0</v>
      </c>
      <c r="BK252">
        <v>0</v>
      </c>
      <c r="BL252">
        <v>0</v>
      </c>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t="s">
        <v>2754</v>
      </c>
      <c r="AAW252">
        <v>432378786</v>
      </c>
      <c r="AAX252" s="315">
        <v>45073.756782407407</v>
      </c>
      <c r="AAY252"/>
      <c r="AAZ252"/>
      <c r="ABA252" t="s">
        <v>2081</v>
      </c>
      <c r="ABB252"/>
      <c r="ABC252" t="s">
        <v>2263</v>
      </c>
      <c r="ABD252"/>
      <c r="ABE252">
        <v>252</v>
      </c>
    </row>
    <row r="253" spans="1:733" x14ac:dyDescent="0.45">
      <c r="A253" s="261" t="s">
        <v>2755</v>
      </c>
      <c r="B253" s="262">
        <v>45073.271424629631</v>
      </c>
      <c r="C253" s="262">
        <v>45073.27421956019</v>
      </c>
      <c r="D253" s="262">
        <v>45073</v>
      </c>
      <c r="E253" s="261" t="s">
        <v>2750</v>
      </c>
      <c r="F253" s="315">
        <v>45073</v>
      </c>
      <c r="G253" t="s">
        <v>853</v>
      </c>
      <c r="H253" t="s">
        <v>877</v>
      </c>
      <c r="I253" t="s">
        <v>877</v>
      </c>
      <c r="J253" t="s">
        <v>877</v>
      </c>
      <c r="K253" t="s">
        <v>793</v>
      </c>
      <c r="L253" s="261" t="s">
        <v>827</v>
      </c>
      <c r="M253">
        <v>1</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t="s">
        <v>794</v>
      </c>
      <c r="AK253"/>
      <c r="AL253">
        <v>600</v>
      </c>
      <c r="AM253">
        <v>600</v>
      </c>
      <c r="AN253"/>
      <c r="AO253">
        <v>1000</v>
      </c>
      <c r="AP253">
        <v>-40</v>
      </c>
      <c r="AQ253">
        <v>-400</v>
      </c>
      <c r="AR253" t="s">
        <v>2131</v>
      </c>
      <c r="AS253" t="s">
        <v>801</v>
      </c>
      <c r="AT253"/>
      <c r="AU253" t="s">
        <v>830</v>
      </c>
      <c r="AV253" t="s">
        <v>794</v>
      </c>
      <c r="AW253" t="s">
        <v>2234</v>
      </c>
      <c r="AX253">
        <v>1</v>
      </c>
      <c r="AY253">
        <v>1</v>
      </c>
      <c r="AZ253">
        <v>0</v>
      </c>
      <c r="BA253">
        <v>1</v>
      </c>
      <c r="BB253">
        <v>0</v>
      </c>
      <c r="BC253">
        <v>0</v>
      </c>
      <c r="BD253">
        <v>0</v>
      </c>
      <c r="BE253">
        <v>0</v>
      </c>
      <c r="BF253">
        <v>0</v>
      </c>
      <c r="BG253">
        <v>0</v>
      </c>
      <c r="BH253">
        <v>0</v>
      </c>
      <c r="BI253">
        <v>0</v>
      </c>
      <c r="BJ253">
        <v>0</v>
      </c>
      <c r="BK253">
        <v>0</v>
      </c>
      <c r="BL253">
        <v>0</v>
      </c>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t="s">
        <v>2756</v>
      </c>
      <c r="AAW253">
        <v>432378797</v>
      </c>
      <c r="AAX253" s="315">
        <v>45073.75681712963</v>
      </c>
      <c r="AAY253"/>
      <c r="AAZ253"/>
      <c r="ABA253" t="s">
        <v>2081</v>
      </c>
      <c r="ABB253"/>
      <c r="ABC253" t="s">
        <v>2263</v>
      </c>
      <c r="ABD253"/>
      <c r="ABE253">
        <v>253</v>
      </c>
    </row>
    <row r="254" spans="1:733" x14ac:dyDescent="0.45">
      <c r="A254" s="261" t="s">
        <v>2757</v>
      </c>
      <c r="B254" s="262">
        <v>45073.274318321754</v>
      </c>
      <c r="C254" s="262">
        <v>45073.278449976853</v>
      </c>
      <c r="D254" s="262">
        <v>45073</v>
      </c>
      <c r="E254" s="261" t="s">
        <v>2750</v>
      </c>
      <c r="F254" s="315">
        <v>45073</v>
      </c>
      <c r="G254" t="s">
        <v>853</v>
      </c>
      <c r="H254" t="s">
        <v>877</v>
      </c>
      <c r="I254" t="s">
        <v>877</v>
      </c>
      <c r="J254" t="s">
        <v>877</v>
      </c>
      <c r="K254" t="s">
        <v>793</v>
      </c>
      <c r="L254" s="261" t="s">
        <v>827</v>
      </c>
      <c r="M254">
        <v>1</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t="s">
        <v>794</v>
      </c>
      <c r="AK254"/>
      <c r="AL254">
        <v>400</v>
      </c>
      <c r="AM254">
        <v>400</v>
      </c>
      <c r="AN254"/>
      <c r="AO254">
        <v>1000</v>
      </c>
      <c r="AP254">
        <v>-60</v>
      </c>
      <c r="AQ254">
        <v>-600</v>
      </c>
      <c r="AR254" t="s">
        <v>2758</v>
      </c>
      <c r="AS254" t="s">
        <v>801</v>
      </c>
      <c r="AT254"/>
      <c r="AU254" t="s">
        <v>830</v>
      </c>
      <c r="AV254" t="s">
        <v>794</v>
      </c>
      <c r="AW254" t="s">
        <v>2759</v>
      </c>
      <c r="AX254">
        <v>1</v>
      </c>
      <c r="AY254">
        <v>1</v>
      </c>
      <c r="AZ254">
        <v>0</v>
      </c>
      <c r="BA254">
        <v>0</v>
      </c>
      <c r="BB254">
        <v>0</v>
      </c>
      <c r="BC254">
        <v>1</v>
      </c>
      <c r="BD254">
        <v>0</v>
      </c>
      <c r="BE254">
        <v>0</v>
      </c>
      <c r="BF254">
        <v>0</v>
      </c>
      <c r="BG254">
        <v>0</v>
      </c>
      <c r="BH254">
        <v>0</v>
      </c>
      <c r="BI254">
        <v>0</v>
      </c>
      <c r="BJ254">
        <v>0</v>
      </c>
      <c r="BK254">
        <v>0</v>
      </c>
      <c r="BL254">
        <v>0</v>
      </c>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t="s">
        <v>2760</v>
      </c>
      <c r="AAW254">
        <v>432378819</v>
      </c>
      <c r="AAX254" s="315">
        <v>45073.756863425922</v>
      </c>
      <c r="AAY254"/>
      <c r="AAZ254"/>
      <c r="ABA254" t="s">
        <v>2081</v>
      </c>
      <c r="ABB254"/>
      <c r="ABC254" t="s">
        <v>2263</v>
      </c>
      <c r="ABD254"/>
      <c r="ABE254">
        <v>254</v>
      </c>
    </row>
    <row r="255" spans="1:733" x14ac:dyDescent="0.45">
      <c r="A255" s="261" t="s">
        <v>2761</v>
      </c>
      <c r="B255" s="262">
        <v>45073.278602812497</v>
      </c>
      <c r="C255" s="262">
        <v>45073.281602627307</v>
      </c>
      <c r="D255" s="262">
        <v>45073</v>
      </c>
      <c r="E255" s="261" t="s">
        <v>2750</v>
      </c>
      <c r="F255" s="315">
        <v>45073</v>
      </c>
      <c r="G255" t="s">
        <v>853</v>
      </c>
      <c r="H255" t="s">
        <v>877</v>
      </c>
      <c r="I255" t="s">
        <v>877</v>
      </c>
      <c r="J255" t="s">
        <v>877</v>
      </c>
      <c r="K255" t="s">
        <v>793</v>
      </c>
      <c r="L255" s="261" t="s">
        <v>827</v>
      </c>
      <c r="M255">
        <v>1</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t="s">
        <v>794</v>
      </c>
      <c r="AK255"/>
      <c r="AL255">
        <v>350</v>
      </c>
      <c r="AM255">
        <v>350</v>
      </c>
      <c r="AN255"/>
      <c r="AO255">
        <v>1000</v>
      </c>
      <c r="AP255">
        <v>-65</v>
      </c>
      <c r="AQ255">
        <v>-650</v>
      </c>
      <c r="AR255" t="s">
        <v>2762</v>
      </c>
      <c r="AS255" t="s">
        <v>801</v>
      </c>
      <c r="AT255"/>
      <c r="AU255" t="s">
        <v>830</v>
      </c>
      <c r="AV255" t="s">
        <v>794</v>
      </c>
      <c r="AW255" t="s">
        <v>2763</v>
      </c>
      <c r="AX255">
        <v>0</v>
      </c>
      <c r="AY255">
        <v>0</v>
      </c>
      <c r="AZ255">
        <v>0</v>
      </c>
      <c r="BA255">
        <v>1</v>
      </c>
      <c r="BB255">
        <v>0</v>
      </c>
      <c r="BC255">
        <v>0</v>
      </c>
      <c r="BD255">
        <v>1</v>
      </c>
      <c r="BE255">
        <v>0</v>
      </c>
      <c r="BF255">
        <v>0</v>
      </c>
      <c r="BG255">
        <v>1</v>
      </c>
      <c r="BH255">
        <v>0</v>
      </c>
      <c r="BI255">
        <v>0</v>
      </c>
      <c r="BJ255">
        <v>0</v>
      </c>
      <c r="BK255">
        <v>0</v>
      </c>
      <c r="BL255">
        <v>0</v>
      </c>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t="s">
        <v>2764</v>
      </c>
      <c r="AAW255">
        <v>432378832</v>
      </c>
      <c r="AAX255" s="315">
        <v>45073.756886574083</v>
      </c>
      <c r="AAY255"/>
      <c r="AAZ255"/>
      <c r="ABA255" t="s">
        <v>2081</v>
      </c>
      <c r="ABB255"/>
      <c r="ABC255" t="s">
        <v>2263</v>
      </c>
      <c r="ABD255"/>
      <c r="ABE255">
        <v>255</v>
      </c>
    </row>
    <row r="256" spans="1:733" x14ac:dyDescent="0.45">
      <c r="A256" s="261" t="s">
        <v>2765</v>
      </c>
      <c r="B256" s="262">
        <v>45073.288065312503</v>
      </c>
      <c r="C256" s="262">
        <v>45073.289807986112</v>
      </c>
      <c r="D256" s="262">
        <v>45073</v>
      </c>
      <c r="E256" s="261" t="s">
        <v>2750</v>
      </c>
      <c r="F256" s="315">
        <v>45073</v>
      </c>
      <c r="G256" t="s">
        <v>853</v>
      </c>
      <c r="H256" t="s">
        <v>877</v>
      </c>
      <c r="I256" t="s">
        <v>877</v>
      </c>
      <c r="J256" t="s">
        <v>877</v>
      </c>
      <c r="K256" t="s">
        <v>793</v>
      </c>
      <c r="L256" s="261" t="s">
        <v>820</v>
      </c>
      <c r="M256">
        <v>0</v>
      </c>
      <c r="N256">
        <v>1</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t="s">
        <v>794</v>
      </c>
      <c r="BP256"/>
      <c r="BQ256">
        <v>2000</v>
      </c>
      <c r="BR256">
        <v>2000</v>
      </c>
      <c r="BS256"/>
      <c r="BT256">
        <v>2000</v>
      </c>
      <c r="BU256">
        <v>0</v>
      </c>
      <c r="BV256">
        <v>0</v>
      </c>
      <c r="BW256"/>
      <c r="BX256" t="s">
        <v>801</v>
      </c>
      <c r="BY256"/>
      <c r="BZ256" t="s">
        <v>849</v>
      </c>
      <c r="CA256" t="s">
        <v>794</v>
      </c>
      <c r="CB256" t="s">
        <v>2234</v>
      </c>
      <c r="CC256">
        <v>1</v>
      </c>
      <c r="CD256">
        <v>1</v>
      </c>
      <c r="CE256">
        <v>0</v>
      </c>
      <c r="CF256">
        <v>1</v>
      </c>
      <c r="CG256">
        <v>0</v>
      </c>
      <c r="CH256">
        <v>0</v>
      </c>
      <c r="CI256">
        <v>0</v>
      </c>
      <c r="CJ256">
        <v>0</v>
      </c>
      <c r="CK256">
        <v>0</v>
      </c>
      <c r="CL256">
        <v>0</v>
      </c>
      <c r="CM256">
        <v>0</v>
      </c>
      <c r="CN256">
        <v>0</v>
      </c>
      <c r="CO256">
        <v>0</v>
      </c>
      <c r="CP256">
        <v>0</v>
      </c>
      <c r="CQ256">
        <v>0</v>
      </c>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t="s">
        <v>2766</v>
      </c>
      <c r="AAW256">
        <v>432378845</v>
      </c>
      <c r="AAX256" s="315">
        <v>45073.756909722222</v>
      </c>
      <c r="AAY256"/>
      <c r="AAZ256"/>
      <c r="ABA256" t="s">
        <v>2081</v>
      </c>
      <c r="ABB256"/>
      <c r="ABC256" t="s">
        <v>2263</v>
      </c>
      <c r="ABD256"/>
      <c r="ABE256">
        <v>256</v>
      </c>
    </row>
    <row r="257" spans="1:733" x14ac:dyDescent="0.45">
      <c r="A257" s="261" t="s">
        <v>2767</v>
      </c>
      <c r="B257" s="262">
        <v>45073.290108402784</v>
      </c>
      <c r="C257" s="262">
        <v>45073.293184467591</v>
      </c>
      <c r="D257" s="262">
        <v>45073</v>
      </c>
      <c r="E257" s="261" t="s">
        <v>2750</v>
      </c>
      <c r="F257" s="315">
        <v>45073</v>
      </c>
      <c r="G257" t="s">
        <v>853</v>
      </c>
      <c r="H257" t="s">
        <v>877</v>
      </c>
      <c r="I257" t="s">
        <v>877</v>
      </c>
      <c r="J257" t="s">
        <v>877</v>
      </c>
      <c r="K257" t="s">
        <v>793</v>
      </c>
      <c r="L257" s="261" t="s">
        <v>820</v>
      </c>
      <c r="M257">
        <v>0</v>
      </c>
      <c r="N257">
        <v>1</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t="s">
        <v>794</v>
      </c>
      <c r="BP257"/>
      <c r="BQ257">
        <v>1750</v>
      </c>
      <c r="BR257">
        <v>1750</v>
      </c>
      <c r="BS257"/>
      <c r="BT257">
        <v>2000</v>
      </c>
      <c r="BU257">
        <v>-12.5</v>
      </c>
      <c r="BV257">
        <v>-250</v>
      </c>
      <c r="BW257" t="s">
        <v>2768</v>
      </c>
      <c r="BX257" t="s">
        <v>801</v>
      </c>
      <c r="BY257"/>
      <c r="BZ257" t="s">
        <v>830</v>
      </c>
      <c r="CA257" t="s">
        <v>794</v>
      </c>
      <c r="CB257" t="s">
        <v>2089</v>
      </c>
      <c r="CC257">
        <v>1</v>
      </c>
      <c r="CD257">
        <v>1</v>
      </c>
      <c r="CE257">
        <v>0</v>
      </c>
      <c r="CF257">
        <v>0</v>
      </c>
      <c r="CG257">
        <v>0</v>
      </c>
      <c r="CH257">
        <v>0</v>
      </c>
      <c r="CI257">
        <v>0</v>
      </c>
      <c r="CJ257">
        <v>0</v>
      </c>
      <c r="CK257">
        <v>0</v>
      </c>
      <c r="CL257">
        <v>0</v>
      </c>
      <c r="CM257">
        <v>0</v>
      </c>
      <c r="CN257">
        <v>0</v>
      </c>
      <c r="CO257">
        <v>0</v>
      </c>
      <c r="CP257">
        <v>0</v>
      </c>
      <c r="CQ257">
        <v>0</v>
      </c>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t="s">
        <v>2769</v>
      </c>
      <c r="AAW257">
        <v>432378917</v>
      </c>
      <c r="AAX257" s="315">
        <v>45073.757060185177</v>
      </c>
      <c r="AAY257"/>
      <c r="AAZ257"/>
      <c r="ABA257" t="s">
        <v>2081</v>
      </c>
      <c r="ABB257"/>
      <c r="ABC257" t="s">
        <v>2263</v>
      </c>
      <c r="ABD257"/>
      <c r="ABE257">
        <v>257</v>
      </c>
    </row>
    <row r="258" spans="1:733" x14ac:dyDescent="0.45">
      <c r="A258" s="261" t="s">
        <v>2770</v>
      </c>
      <c r="B258" s="262">
        <v>45073.293262326391</v>
      </c>
      <c r="C258" s="262">
        <v>45073.295480335648</v>
      </c>
      <c r="D258" s="262">
        <v>45073</v>
      </c>
      <c r="E258" s="261" t="s">
        <v>2750</v>
      </c>
      <c r="F258" s="315">
        <v>45073</v>
      </c>
      <c r="G258" t="s">
        <v>853</v>
      </c>
      <c r="H258" t="s">
        <v>877</v>
      </c>
      <c r="I258" t="s">
        <v>877</v>
      </c>
      <c r="J258" t="s">
        <v>877</v>
      </c>
      <c r="K258" t="s">
        <v>793</v>
      </c>
      <c r="L258" s="261" t="s">
        <v>820</v>
      </c>
      <c r="M258">
        <v>0</v>
      </c>
      <c r="N258">
        <v>1</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t="s">
        <v>794</v>
      </c>
      <c r="BP258"/>
      <c r="BQ258">
        <v>1800</v>
      </c>
      <c r="BR258">
        <v>1800</v>
      </c>
      <c r="BS258"/>
      <c r="BT258">
        <v>2000</v>
      </c>
      <c r="BU258">
        <v>-10</v>
      </c>
      <c r="BV258">
        <v>-200</v>
      </c>
      <c r="BW258"/>
      <c r="BX258" t="s">
        <v>801</v>
      </c>
      <c r="BY258"/>
      <c r="BZ258" t="s">
        <v>830</v>
      </c>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t="s">
        <v>2771</v>
      </c>
      <c r="AAW258">
        <v>432378955</v>
      </c>
      <c r="AAX258" s="315">
        <v>45073.757141203707</v>
      </c>
      <c r="AAY258"/>
      <c r="AAZ258"/>
      <c r="ABA258" t="s">
        <v>2081</v>
      </c>
      <c r="ABB258"/>
      <c r="ABC258" t="s">
        <v>2263</v>
      </c>
      <c r="ABD258"/>
      <c r="ABE258">
        <v>258</v>
      </c>
    </row>
    <row r="259" spans="1:733" x14ac:dyDescent="0.45">
      <c r="A259" s="261" t="s">
        <v>2772</v>
      </c>
      <c r="B259" s="262">
        <v>45073.295589374997</v>
      </c>
      <c r="C259" s="262">
        <v>45073.297305972228</v>
      </c>
      <c r="D259" s="262">
        <v>45073</v>
      </c>
      <c r="E259" s="261" t="s">
        <v>2750</v>
      </c>
      <c r="F259" s="315">
        <v>45073</v>
      </c>
      <c r="G259" t="s">
        <v>853</v>
      </c>
      <c r="H259" t="s">
        <v>877</v>
      </c>
      <c r="I259" t="s">
        <v>877</v>
      </c>
      <c r="J259" t="s">
        <v>877</v>
      </c>
      <c r="K259" t="s">
        <v>793</v>
      </c>
      <c r="L259" s="261" t="s">
        <v>820</v>
      </c>
      <c r="M259">
        <v>0</v>
      </c>
      <c r="N259">
        <v>1</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t="s">
        <v>794</v>
      </c>
      <c r="BP259"/>
      <c r="BQ259">
        <v>1900</v>
      </c>
      <c r="BR259">
        <v>1900</v>
      </c>
      <c r="BS259"/>
      <c r="BT259">
        <v>2000</v>
      </c>
      <c r="BU259">
        <v>-5</v>
      </c>
      <c r="BV259">
        <v>-100</v>
      </c>
      <c r="BW259"/>
      <c r="BX259" t="s">
        <v>801</v>
      </c>
      <c r="BY259"/>
      <c r="BZ259" t="s">
        <v>830</v>
      </c>
      <c r="CA259" t="s">
        <v>794</v>
      </c>
      <c r="CB259" t="s">
        <v>2773</v>
      </c>
      <c r="CC259">
        <v>1</v>
      </c>
      <c r="CD259">
        <v>1</v>
      </c>
      <c r="CE259">
        <v>0</v>
      </c>
      <c r="CF259">
        <v>0</v>
      </c>
      <c r="CG259">
        <v>0</v>
      </c>
      <c r="CH259">
        <v>0</v>
      </c>
      <c r="CI259">
        <v>0</v>
      </c>
      <c r="CJ259">
        <v>0</v>
      </c>
      <c r="CK259">
        <v>1</v>
      </c>
      <c r="CL259">
        <v>0</v>
      </c>
      <c r="CM259">
        <v>0</v>
      </c>
      <c r="CN259">
        <v>0</v>
      </c>
      <c r="CO259">
        <v>0</v>
      </c>
      <c r="CP259">
        <v>0</v>
      </c>
      <c r="CQ259">
        <v>0</v>
      </c>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t="s">
        <v>2221</v>
      </c>
      <c r="AAW259">
        <v>432378968</v>
      </c>
      <c r="AAX259" s="315">
        <v>45073.757164351853</v>
      </c>
      <c r="AAY259"/>
      <c r="AAZ259"/>
      <c r="ABA259" t="s">
        <v>2081</v>
      </c>
      <c r="ABB259"/>
      <c r="ABC259" t="s">
        <v>2263</v>
      </c>
      <c r="ABD259"/>
      <c r="ABE259">
        <v>259</v>
      </c>
    </row>
    <row r="260" spans="1:733" x14ac:dyDescent="0.45">
      <c r="A260" s="261" t="s">
        <v>2774</v>
      </c>
      <c r="B260" s="262">
        <v>45073.3000249537</v>
      </c>
      <c r="C260" s="262">
        <v>45073.302535879629</v>
      </c>
      <c r="D260" s="262">
        <v>45073</v>
      </c>
      <c r="E260" s="261" t="s">
        <v>2750</v>
      </c>
      <c r="F260" s="315">
        <v>45073</v>
      </c>
      <c r="G260" t="s">
        <v>853</v>
      </c>
      <c r="H260" t="s">
        <v>877</v>
      </c>
      <c r="I260" t="s">
        <v>877</v>
      </c>
      <c r="J260" t="s">
        <v>877</v>
      </c>
      <c r="K260" t="s">
        <v>793</v>
      </c>
      <c r="L260" s="261" t="s">
        <v>820</v>
      </c>
      <c r="M260">
        <v>0</v>
      </c>
      <c r="N260">
        <v>1</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t="s">
        <v>794</v>
      </c>
      <c r="BP260"/>
      <c r="BQ260">
        <v>2250</v>
      </c>
      <c r="BR260">
        <v>2250</v>
      </c>
      <c r="BS260"/>
      <c r="BT260">
        <v>2000</v>
      </c>
      <c r="BU260">
        <v>12.5</v>
      </c>
      <c r="BV260">
        <v>250</v>
      </c>
      <c r="BW260" t="s">
        <v>2775</v>
      </c>
      <c r="BX260" t="s">
        <v>801</v>
      </c>
      <c r="BY260"/>
      <c r="BZ260" t="s">
        <v>830</v>
      </c>
      <c r="CA260" t="s">
        <v>794</v>
      </c>
      <c r="CB260" t="s">
        <v>2089</v>
      </c>
      <c r="CC260">
        <v>1</v>
      </c>
      <c r="CD260">
        <v>1</v>
      </c>
      <c r="CE260">
        <v>0</v>
      </c>
      <c r="CF260">
        <v>0</v>
      </c>
      <c r="CG260">
        <v>0</v>
      </c>
      <c r="CH260">
        <v>0</v>
      </c>
      <c r="CI260">
        <v>0</v>
      </c>
      <c r="CJ260">
        <v>0</v>
      </c>
      <c r="CK260">
        <v>0</v>
      </c>
      <c r="CL260">
        <v>0</v>
      </c>
      <c r="CM260">
        <v>0</v>
      </c>
      <c r="CN260">
        <v>0</v>
      </c>
      <c r="CO260">
        <v>0</v>
      </c>
      <c r="CP260">
        <v>0</v>
      </c>
      <c r="CQ260">
        <v>0</v>
      </c>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t="s">
        <v>2776</v>
      </c>
      <c r="AAW260">
        <v>432378975</v>
      </c>
      <c r="AAX260" s="315">
        <v>45073.75717592593</v>
      </c>
      <c r="AAY260"/>
      <c r="AAZ260"/>
      <c r="ABA260" t="s">
        <v>2081</v>
      </c>
      <c r="ABB260"/>
      <c r="ABC260" t="s">
        <v>2263</v>
      </c>
      <c r="ABD260"/>
      <c r="ABE260">
        <v>260</v>
      </c>
    </row>
    <row r="261" spans="1:733" x14ac:dyDescent="0.45">
      <c r="A261" s="261" t="s">
        <v>2777</v>
      </c>
      <c r="B261" s="262">
        <v>45073.311670543982</v>
      </c>
      <c r="C261" s="262">
        <v>45073.315162083338</v>
      </c>
      <c r="D261" s="262">
        <v>45073</v>
      </c>
      <c r="E261" s="261" t="s">
        <v>2750</v>
      </c>
      <c r="F261" s="315">
        <v>45073</v>
      </c>
      <c r="G261" t="s">
        <v>853</v>
      </c>
      <c r="H261" t="s">
        <v>877</v>
      </c>
      <c r="I261" t="s">
        <v>877</v>
      </c>
      <c r="J261" t="s">
        <v>877</v>
      </c>
      <c r="K261" t="s">
        <v>793</v>
      </c>
      <c r="L261" s="261" t="s">
        <v>809</v>
      </c>
      <c r="M261">
        <v>0</v>
      </c>
      <c r="N261">
        <v>0</v>
      </c>
      <c r="O261">
        <v>1</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t="s">
        <v>794</v>
      </c>
      <c r="CU261"/>
      <c r="CV261">
        <v>6000</v>
      </c>
      <c r="CW261">
        <v>6000</v>
      </c>
      <c r="CX261"/>
      <c r="CY261">
        <v>10000</v>
      </c>
      <c r="CZ261">
        <v>-40</v>
      </c>
      <c r="DA261">
        <v>-4000</v>
      </c>
      <c r="DB261" t="s">
        <v>2778</v>
      </c>
      <c r="DC261" t="s">
        <v>801</v>
      </c>
      <c r="DD261"/>
      <c r="DE261" t="s">
        <v>830</v>
      </c>
      <c r="DF261" t="s">
        <v>794</v>
      </c>
      <c r="DG261" t="s">
        <v>2759</v>
      </c>
      <c r="DH261">
        <v>1</v>
      </c>
      <c r="DI261">
        <v>1</v>
      </c>
      <c r="DJ261">
        <v>0</v>
      </c>
      <c r="DK261">
        <v>0</v>
      </c>
      <c r="DL261">
        <v>0</v>
      </c>
      <c r="DM261">
        <v>1</v>
      </c>
      <c r="DN261">
        <v>0</v>
      </c>
      <c r="DO261">
        <v>0</v>
      </c>
      <c r="DP261">
        <v>0</v>
      </c>
      <c r="DQ261">
        <v>0</v>
      </c>
      <c r="DR261">
        <v>0</v>
      </c>
      <c r="DS261">
        <v>0</v>
      </c>
      <c r="DT261">
        <v>0</v>
      </c>
      <c r="DU261">
        <v>0</v>
      </c>
      <c r="DV261">
        <v>0</v>
      </c>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t="s">
        <v>2779</v>
      </c>
      <c r="AAW261">
        <v>432378993</v>
      </c>
      <c r="AAX261" s="315">
        <v>45073.757222222222</v>
      </c>
      <c r="AAY261"/>
      <c r="AAZ261"/>
      <c r="ABA261" t="s">
        <v>2081</v>
      </c>
      <c r="ABB261"/>
      <c r="ABC261" t="s">
        <v>2263</v>
      </c>
      <c r="ABD261"/>
      <c r="ABE261">
        <v>261</v>
      </c>
    </row>
    <row r="262" spans="1:733" x14ac:dyDescent="0.45">
      <c r="A262" s="261" t="s">
        <v>2780</v>
      </c>
      <c r="B262" s="262">
        <v>45073.315243773148</v>
      </c>
      <c r="C262" s="262">
        <v>45073.317216365736</v>
      </c>
      <c r="D262" s="262">
        <v>45073</v>
      </c>
      <c r="E262" s="261" t="s">
        <v>2750</v>
      </c>
      <c r="F262" s="315">
        <v>45073</v>
      </c>
      <c r="G262" t="s">
        <v>853</v>
      </c>
      <c r="H262" t="s">
        <v>877</v>
      </c>
      <c r="I262" t="s">
        <v>877</v>
      </c>
      <c r="J262" t="s">
        <v>877</v>
      </c>
      <c r="K262" t="s">
        <v>793</v>
      </c>
      <c r="L262" s="261" t="s">
        <v>809</v>
      </c>
      <c r="M262">
        <v>0</v>
      </c>
      <c r="N262">
        <v>0</v>
      </c>
      <c r="O262">
        <v>1</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t="s">
        <v>794</v>
      </c>
      <c r="CU262"/>
      <c r="CV262">
        <v>5000</v>
      </c>
      <c r="CW262">
        <v>5000</v>
      </c>
      <c r="CX262"/>
      <c r="CY262">
        <v>10000</v>
      </c>
      <c r="CZ262">
        <v>-50</v>
      </c>
      <c r="DA262">
        <v>-5000</v>
      </c>
      <c r="DB262" t="s">
        <v>2781</v>
      </c>
      <c r="DC262" t="s">
        <v>801</v>
      </c>
      <c r="DD262"/>
      <c r="DE262" t="s">
        <v>830</v>
      </c>
      <c r="DF262" t="s">
        <v>794</v>
      </c>
      <c r="DG262" t="s">
        <v>2782</v>
      </c>
      <c r="DH262">
        <v>1</v>
      </c>
      <c r="DI262">
        <v>1</v>
      </c>
      <c r="DJ262">
        <v>0</v>
      </c>
      <c r="DK262">
        <v>0</v>
      </c>
      <c r="DL262">
        <v>0</v>
      </c>
      <c r="DM262">
        <v>0</v>
      </c>
      <c r="DN262">
        <v>0</v>
      </c>
      <c r="DO262">
        <v>0</v>
      </c>
      <c r="DP262">
        <v>0</v>
      </c>
      <c r="DQ262">
        <v>0</v>
      </c>
      <c r="DR262">
        <v>0</v>
      </c>
      <c r="DS262">
        <v>1</v>
      </c>
      <c r="DT262">
        <v>0</v>
      </c>
      <c r="DU262">
        <v>0</v>
      </c>
      <c r="DV262">
        <v>0</v>
      </c>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t="s">
        <v>2783</v>
      </c>
      <c r="AAW262">
        <v>432379007</v>
      </c>
      <c r="AAX262" s="315">
        <v>45073.757233796292</v>
      </c>
      <c r="AAY262"/>
      <c r="AAZ262"/>
      <c r="ABA262" t="s">
        <v>2081</v>
      </c>
      <c r="ABB262"/>
      <c r="ABC262" t="s">
        <v>2263</v>
      </c>
      <c r="ABD262"/>
      <c r="ABE262">
        <v>262</v>
      </c>
    </row>
    <row r="263" spans="1:733" x14ac:dyDescent="0.45">
      <c r="A263" s="261" t="s">
        <v>2784</v>
      </c>
      <c r="B263" s="262">
        <v>45073.317855081019</v>
      </c>
      <c r="C263" s="262">
        <v>45073.320036307872</v>
      </c>
      <c r="D263" s="262">
        <v>45073</v>
      </c>
      <c r="E263" s="261" t="s">
        <v>2750</v>
      </c>
      <c r="F263" s="315">
        <v>45073</v>
      </c>
      <c r="G263" t="s">
        <v>853</v>
      </c>
      <c r="H263" t="s">
        <v>877</v>
      </c>
      <c r="I263" t="s">
        <v>877</v>
      </c>
      <c r="J263" t="s">
        <v>877</v>
      </c>
      <c r="K263" t="s">
        <v>793</v>
      </c>
      <c r="L263" s="261" t="s">
        <v>809</v>
      </c>
      <c r="M263">
        <v>0</v>
      </c>
      <c r="N263">
        <v>0</v>
      </c>
      <c r="O263">
        <v>1</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t="s">
        <v>794</v>
      </c>
      <c r="CU263"/>
      <c r="CV263">
        <v>4500</v>
      </c>
      <c r="CW263">
        <v>4500</v>
      </c>
      <c r="CX263"/>
      <c r="CY263">
        <v>10000</v>
      </c>
      <c r="CZ263">
        <v>-55</v>
      </c>
      <c r="DA263">
        <v>-5500</v>
      </c>
      <c r="DB263" t="s">
        <v>2785</v>
      </c>
      <c r="DC263" t="s">
        <v>801</v>
      </c>
      <c r="DD263"/>
      <c r="DE263" t="s">
        <v>830</v>
      </c>
      <c r="DF263" t="s">
        <v>794</v>
      </c>
      <c r="DG263" t="s">
        <v>2786</v>
      </c>
      <c r="DH263">
        <v>1</v>
      </c>
      <c r="DI263">
        <v>1</v>
      </c>
      <c r="DJ263">
        <v>0</v>
      </c>
      <c r="DK263">
        <v>0</v>
      </c>
      <c r="DL263">
        <v>0</v>
      </c>
      <c r="DM263">
        <v>0</v>
      </c>
      <c r="DN263">
        <v>1</v>
      </c>
      <c r="DO263">
        <v>0</v>
      </c>
      <c r="DP263">
        <v>0</v>
      </c>
      <c r="DQ263">
        <v>0</v>
      </c>
      <c r="DR263">
        <v>0</v>
      </c>
      <c r="DS263">
        <v>0</v>
      </c>
      <c r="DT263">
        <v>0</v>
      </c>
      <c r="DU263">
        <v>0</v>
      </c>
      <c r="DV263">
        <v>0</v>
      </c>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t="s">
        <v>2787</v>
      </c>
      <c r="AAW263">
        <v>432379024</v>
      </c>
      <c r="AAX263" s="315">
        <v>45073.757280092592</v>
      </c>
      <c r="AAY263"/>
      <c r="AAZ263"/>
      <c r="ABA263" t="s">
        <v>2081</v>
      </c>
      <c r="ABB263"/>
      <c r="ABC263" t="s">
        <v>2263</v>
      </c>
      <c r="ABD263"/>
      <c r="ABE263">
        <v>263</v>
      </c>
    </row>
    <row r="264" spans="1:733" x14ac:dyDescent="0.45">
      <c r="A264" s="261" t="s">
        <v>2788</v>
      </c>
      <c r="B264" s="262">
        <v>45073.320161701376</v>
      </c>
      <c r="C264" s="262">
        <v>45073.322133078713</v>
      </c>
      <c r="D264" s="262">
        <v>45073</v>
      </c>
      <c r="E264" s="261" t="s">
        <v>2750</v>
      </c>
      <c r="F264" s="315">
        <v>45073</v>
      </c>
      <c r="G264" t="s">
        <v>853</v>
      </c>
      <c r="H264" t="s">
        <v>877</v>
      </c>
      <c r="I264" t="s">
        <v>877</v>
      </c>
      <c r="J264" t="s">
        <v>877</v>
      </c>
      <c r="K264" t="s">
        <v>793</v>
      </c>
      <c r="L264" s="261" t="s">
        <v>809</v>
      </c>
      <c r="M264">
        <v>0</v>
      </c>
      <c r="N264">
        <v>0</v>
      </c>
      <c r="O264">
        <v>1</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t="s">
        <v>794</v>
      </c>
      <c r="CU264"/>
      <c r="CV264">
        <v>7000</v>
      </c>
      <c r="CW264">
        <v>7000</v>
      </c>
      <c r="CX264"/>
      <c r="CY264">
        <v>10000</v>
      </c>
      <c r="CZ264">
        <v>-30</v>
      </c>
      <c r="DA264">
        <v>-3000</v>
      </c>
      <c r="DB264" t="s">
        <v>2789</v>
      </c>
      <c r="DC264" t="s">
        <v>801</v>
      </c>
      <c r="DD264"/>
      <c r="DE264" t="s">
        <v>830</v>
      </c>
      <c r="DF264" t="s">
        <v>794</v>
      </c>
      <c r="DG264" t="s">
        <v>2089</v>
      </c>
      <c r="DH264">
        <v>1</v>
      </c>
      <c r="DI264">
        <v>1</v>
      </c>
      <c r="DJ264">
        <v>0</v>
      </c>
      <c r="DK264">
        <v>0</v>
      </c>
      <c r="DL264">
        <v>0</v>
      </c>
      <c r="DM264">
        <v>0</v>
      </c>
      <c r="DN264">
        <v>0</v>
      </c>
      <c r="DO264">
        <v>0</v>
      </c>
      <c r="DP264">
        <v>0</v>
      </c>
      <c r="DQ264">
        <v>0</v>
      </c>
      <c r="DR264">
        <v>0</v>
      </c>
      <c r="DS264">
        <v>0</v>
      </c>
      <c r="DT264">
        <v>0</v>
      </c>
      <c r="DU264">
        <v>0</v>
      </c>
      <c r="DV264">
        <v>0</v>
      </c>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t="s">
        <v>2790</v>
      </c>
      <c r="AAW264">
        <v>432379053</v>
      </c>
      <c r="AAX264" s="315">
        <v>45073.757384259261</v>
      </c>
      <c r="AAY264"/>
      <c r="AAZ264"/>
      <c r="ABA264" t="s">
        <v>2081</v>
      </c>
      <c r="ABB264"/>
      <c r="ABC264" t="s">
        <v>2263</v>
      </c>
      <c r="ABD264"/>
      <c r="ABE264">
        <v>264</v>
      </c>
    </row>
    <row r="265" spans="1:733" x14ac:dyDescent="0.45">
      <c r="A265" s="261" t="s">
        <v>2791</v>
      </c>
      <c r="B265" s="262">
        <v>45073.323008541673</v>
      </c>
      <c r="C265" s="262">
        <v>45073.325536701392</v>
      </c>
      <c r="D265" s="262">
        <v>45073</v>
      </c>
      <c r="E265" s="261" t="s">
        <v>2750</v>
      </c>
      <c r="F265" s="315">
        <v>45073</v>
      </c>
      <c r="G265" t="s">
        <v>853</v>
      </c>
      <c r="H265" t="s">
        <v>877</v>
      </c>
      <c r="I265" t="s">
        <v>877</v>
      </c>
      <c r="J265" t="s">
        <v>877</v>
      </c>
      <c r="K265" t="s">
        <v>793</v>
      </c>
      <c r="L265" s="261" t="s">
        <v>809</v>
      </c>
      <c r="M265">
        <v>0</v>
      </c>
      <c r="N265">
        <v>0</v>
      </c>
      <c r="O265">
        <v>1</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t="s">
        <v>801</v>
      </c>
      <c r="DD265"/>
      <c r="DE265" t="s">
        <v>830</v>
      </c>
      <c r="DF265" t="s">
        <v>794</v>
      </c>
      <c r="DG265" t="s">
        <v>2097</v>
      </c>
      <c r="DH265">
        <v>1</v>
      </c>
      <c r="DI265">
        <v>1</v>
      </c>
      <c r="DJ265">
        <v>0</v>
      </c>
      <c r="DK265">
        <v>0</v>
      </c>
      <c r="DL265">
        <v>0</v>
      </c>
      <c r="DM265">
        <v>0</v>
      </c>
      <c r="DN265">
        <v>0</v>
      </c>
      <c r="DO265">
        <v>1</v>
      </c>
      <c r="DP265">
        <v>0</v>
      </c>
      <c r="DQ265">
        <v>0</v>
      </c>
      <c r="DR265">
        <v>0</v>
      </c>
      <c r="DS265">
        <v>0</v>
      </c>
      <c r="DT265">
        <v>0</v>
      </c>
      <c r="DU265">
        <v>0</v>
      </c>
      <c r="DV265">
        <v>0</v>
      </c>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t="s">
        <v>2792</v>
      </c>
      <c r="AAW265">
        <v>432379066</v>
      </c>
      <c r="AAX265" s="315">
        <v>45073.757430555561</v>
      </c>
      <c r="AAY265"/>
      <c r="AAZ265"/>
      <c r="ABA265" t="s">
        <v>2081</v>
      </c>
      <c r="ABB265"/>
      <c r="ABC265" t="s">
        <v>2263</v>
      </c>
      <c r="ABD265"/>
      <c r="ABE265">
        <v>265</v>
      </c>
    </row>
    <row r="266" spans="1:733" x14ac:dyDescent="0.45">
      <c r="A266" s="261" t="s">
        <v>2793</v>
      </c>
      <c r="B266" s="262">
        <v>45073.325693622683</v>
      </c>
      <c r="C266" s="262">
        <v>45073.327360474534</v>
      </c>
      <c r="D266" s="262">
        <v>45073</v>
      </c>
      <c r="E266" s="261" t="s">
        <v>2750</v>
      </c>
      <c r="F266" s="315">
        <v>45073</v>
      </c>
      <c r="G266" t="s">
        <v>853</v>
      </c>
      <c r="H266" t="s">
        <v>877</v>
      </c>
      <c r="I266" t="s">
        <v>877</v>
      </c>
      <c r="J266" t="s">
        <v>877</v>
      </c>
      <c r="K266" t="s">
        <v>793</v>
      </c>
      <c r="L266" s="261" t="s">
        <v>807</v>
      </c>
      <c r="M266">
        <v>0</v>
      </c>
      <c r="N266">
        <v>0</v>
      </c>
      <c r="O266">
        <v>0</v>
      </c>
      <c r="P266">
        <v>1</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t="s">
        <v>794</v>
      </c>
      <c r="DZ266"/>
      <c r="EA266">
        <v>4500</v>
      </c>
      <c r="EB266">
        <v>4500</v>
      </c>
      <c r="EC266"/>
      <c r="ED266">
        <v>4500</v>
      </c>
      <c r="EE266">
        <v>0</v>
      </c>
      <c r="EF266">
        <v>0</v>
      </c>
      <c r="EG266"/>
      <c r="EH266" t="s">
        <v>801</v>
      </c>
      <c r="EI266"/>
      <c r="EJ266" t="s">
        <v>830</v>
      </c>
      <c r="EK266" t="s">
        <v>794</v>
      </c>
      <c r="EL266" t="s">
        <v>2089</v>
      </c>
      <c r="EM266">
        <v>1</v>
      </c>
      <c r="EN266">
        <v>1</v>
      </c>
      <c r="EO266">
        <v>0</v>
      </c>
      <c r="EP266">
        <v>0</v>
      </c>
      <c r="EQ266">
        <v>0</v>
      </c>
      <c r="ER266">
        <v>0</v>
      </c>
      <c r="ES266">
        <v>0</v>
      </c>
      <c r="ET266">
        <v>0</v>
      </c>
      <c r="EU266">
        <v>0</v>
      </c>
      <c r="EV266">
        <v>0</v>
      </c>
      <c r="EW266">
        <v>0</v>
      </c>
      <c r="EX266">
        <v>0</v>
      </c>
      <c r="EY266">
        <v>0</v>
      </c>
      <c r="EZ266">
        <v>0</v>
      </c>
      <c r="FA266">
        <v>0</v>
      </c>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t="s">
        <v>2794</v>
      </c>
      <c r="AAW266">
        <v>432379071</v>
      </c>
      <c r="AAX266" s="315">
        <v>45073.75744212963</v>
      </c>
      <c r="AAY266"/>
      <c r="AAZ266"/>
      <c r="ABA266" t="s">
        <v>2081</v>
      </c>
      <c r="ABB266"/>
      <c r="ABC266" t="s">
        <v>2263</v>
      </c>
      <c r="ABD266"/>
      <c r="ABE266">
        <v>266</v>
      </c>
    </row>
    <row r="267" spans="1:733" x14ac:dyDescent="0.45">
      <c r="A267" s="261" t="s">
        <v>2795</v>
      </c>
      <c r="B267" s="262">
        <v>45073.327447025469</v>
      </c>
      <c r="C267" s="262">
        <v>45073.329333495371</v>
      </c>
      <c r="D267" s="262">
        <v>45073</v>
      </c>
      <c r="E267" s="261" t="s">
        <v>2750</v>
      </c>
      <c r="F267" s="315">
        <v>45073</v>
      </c>
      <c r="G267" t="s">
        <v>853</v>
      </c>
      <c r="H267" t="s">
        <v>877</v>
      </c>
      <c r="I267" t="s">
        <v>877</v>
      </c>
      <c r="J267" t="s">
        <v>877</v>
      </c>
      <c r="K267" t="s">
        <v>793</v>
      </c>
      <c r="L267" s="261" t="s">
        <v>809</v>
      </c>
      <c r="M267">
        <v>0</v>
      </c>
      <c r="N267">
        <v>0</v>
      </c>
      <c r="O267">
        <v>1</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t="s">
        <v>794</v>
      </c>
      <c r="CU267"/>
      <c r="CV267">
        <v>5000</v>
      </c>
      <c r="CW267">
        <v>5000</v>
      </c>
      <c r="CX267"/>
      <c r="CY267">
        <v>10000</v>
      </c>
      <c r="CZ267">
        <v>-50</v>
      </c>
      <c r="DA267">
        <v>-5000</v>
      </c>
      <c r="DB267" t="s">
        <v>2796</v>
      </c>
      <c r="DC267" t="s">
        <v>801</v>
      </c>
      <c r="DD267"/>
      <c r="DE267" t="s">
        <v>830</v>
      </c>
      <c r="DF267" t="s">
        <v>794</v>
      </c>
      <c r="DG267" t="s">
        <v>2237</v>
      </c>
      <c r="DH267">
        <v>1</v>
      </c>
      <c r="DI267">
        <v>1</v>
      </c>
      <c r="DJ267">
        <v>0</v>
      </c>
      <c r="DK267">
        <v>0</v>
      </c>
      <c r="DL267">
        <v>0</v>
      </c>
      <c r="DM267">
        <v>0</v>
      </c>
      <c r="DN267">
        <v>0</v>
      </c>
      <c r="DO267">
        <v>0</v>
      </c>
      <c r="DP267">
        <v>0</v>
      </c>
      <c r="DQ267">
        <v>1</v>
      </c>
      <c r="DR267">
        <v>0</v>
      </c>
      <c r="DS267">
        <v>0</v>
      </c>
      <c r="DT267">
        <v>0</v>
      </c>
      <c r="DU267">
        <v>0</v>
      </c>
      <c r="DV267">
        <v>0</v>
      </c>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t="s">
        <v>2797</v>
      </c>
      <c r="AAW267">
        <v>432379078</v>
      </c>
      <c r="AAX267" s="315">
        <v>45073.757465277777</v>
      </c>
      <c r="AAY267"/>
      <c r="AAZ267"/>
      <c r="ABA267" t="s">
        <v>2081</v>
      </c>
      <c r="ABB267"/>
      <c r="ABC267" t="s">
        <v>2263</v>
      </c>
      <c r="ABD267"/>
      <c r="ABE267">
        <v>267</v>
      </c>
    </row>
    <row r="268" spans="1:733" x14ac:dyDescent="0.45">
      <c r="A268" s="261" t="s">
        <v>2798</v>
      </c>
      <c r="B268" s="262">
        <v>45073.329496331018</v>
      </c>
      <c r="C268" s="262">
        <v>45073.330801689823</v>
      </c>
      <c r="D268" s="262">
        <v>45073</v>
      </c>
      <c r="E268" s="261" t="s">
        <v>2750</v>
      </c>
      <c r="F268" s="315">
        <v>45073</v>
      </c>
      <c r="G268" t="s">
        <v>853</v>
      </c>
      <c r="H268" t="s">
        <v>877</v>
      </c>
      <c r="I268" t="s">
        <v>877</v>
      </c>
      <c r="J268" t="s">
        <v>877</v>
      </c>
      <c r="K268" t="s">
        <v>793</v>
      </c>
      <c r="L268" s="261" t="s">
        <v>807</v>
      </c>
      <c r="M268">
        <v>0</v>
      </c>
      <c r="N268">
        <v>0</v>
      </c>
      <c r="O268">
        <v>0</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t="s">
        <v>794</v>
      </c>
      <c r="DZ268"/>
      <c r="EA268">
        <v>4500</v>
      </c>
      <c r="EB268">
        <v>4500</v>
      </c>
      <c r="EC268"/>
      <c r="ED268">
        <v>4500</v>
      </c>
      <c r="EE268">
        <v>0</v>
      </c>
      <c r="EF268">
        <v>0</v>
      </c>
      <c r="EG268"/>
      <c r="EH268" t="s">
        <v>801</v>
      </c>
      <c r="EI268"/>
      <c r="EJ268" t="s">
        <v>830</v>
      </c>
      <c r="EK268" t="s">
        <v>794</v>
      </c>
      <c r="EL268" t="s">
        <v>2097</v>
      </c>
      <c r="EM268">
        <v>1</v>
      </c>
      <c r="EN268">
        <v>1</v>
      </c>
      <c r="EO268">
        <v>0</v>
      </c>
      <c r="EP268">
        <v>0</v>
      </c>
      <c r="EQ268">
        <v>0</v>
      </c>
      <c r="ER268">
        <v>0</v>
      </c>
      <c r="ES268">
        <v>0</v>
      </c>
      <c r="ET268">
        <v>1</v>
      </c>
      <c r="EU268">
        <v>0</v>
      </c>
      <c r="EV268">
        <v>0</v>
      </c>
      <c r="EW268">
        <v>0</v>
      </c>
      <c r="EX268">
        <v>0</v>
      </c>
      <c r="EY268">
        <v>0</v>
      </c>
      <c r="EZ268">
        <v>0</v>
      </c>
      <c r="FA268">
        <v>0</v>
      </c>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t="s">
        <v>2799</v>
      </c>
      <c r="AAW268">
        <v>432379093</v>
      </c>
      <c r="AAX268" s="315">
        <v>45073.7575</v>
      </c>
      <c r="AAY268"/>
      <c r="AAZ268"/>
      <c r="ABA268" t="s">
        <v>2081</v>
      </c>
      <c r="ABB268"/>
      <c r="ABC268" t="s">
        <v>2263</v>
      </c>
      <c r="ABD268"/>
      <c r="ABE268">
        <v>268</v>
      </c>
    </row>
    <row r="269" spans="1:733" x14ac:dyDescent="0.45">
      <c r="A269" s="261" t="s">
        <v>2800</v>
      </c>
      <c r="B269" s="262">
        <v>45073.330859317117</v>
      </c>
      <c r="C269" s="262">
        <v>45073.333883483792</v>
      </c>
      <c r="D269" s="262">
        <v>45073</v>
      </c>
      <c r="E269" s="261" t="s">
        <v>2750</v>
      </c>
      <c r="F269" s="315">
        <v>45073</v>
      </c>
      <c r="G269" t="s">
        <v>853</v>
      </c>
      <c r="H269" t="s">
        <v>877</v>
      </c>
      <c r="I269" t="s">
        <v>877</v>
      </c>
      <c r="J269" t="s">
        <v>877</v>
      </c>
      <c r="K269" t="s">
        <v>793</v>
      </c>
      <c r="L269" s="261" t="s">
        <v>807</v>
      </c>
      <c r="M269">
        <v>0</v>
      </c>
      <c r="N269">
        <v>0</v>
      </c>
      <c r="O269">
        <v>0</v>
      </c>
      <c r="P269">
        <v>1</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t="s">
        <v>794</v>
      </c>
      <c r="DZ269"/>
      <c r="EA269">
        <v>7000</v>
      </c>
      <c r="EB269">
        <v>7000</v>
      </c>
      <c r="EC269"/>
      <c r="ED269">
        <v>4500</v>
      </c>
      <c r="EE269">
        <v>55.555555555555557</v>
      </c>
      <c r="EF269">
        <v>2500</v>
      </c>
      <c r="EG269" t="s">
        <v>2801</v>
      </c>
      <c r="EH269" t="s">
        <v>801</v>
      </c>
      <c r="EI269"/>
      <c r="EJ269" t="s">
        <v>830</v>
      </c>
      <c r="EK269" t="s">
        <v>794</v>
      </c>
      <c r="EL269" t="s">
        <v>2237</v>
      </c>
      <c r="EM269">
        <v>1</v>
      </c>
      <c r="EN269">
        <v>1</v>
      </c>
      <c r="EO269">
        <v>0</v>
      </c>
      <c r="EP269">
        <v>0</v>
      </c>
      <c r="EQ269">
        <v>0</v>
      </c>
      <c r="ER269">
        <v>0</v>
      </c>
      <c r="ES269">
        <v>0</v>
      </c>
      <c r="ET269">
        <v>0</v>
      </c>
      <c r="EU269">
        <v>0</v>
      </c>
      <c r="EV269">
        <v>1</v>
      </c>
      <c r="EW269">
        <v>0</v>
      </c>
      <c r="EX269">
        <v>0</v>
      </c>
      <c r="EY269">
        <v>0</v>
      </c>
      <c r="EZ269">
        <v>0</v>
      </c>
      <c r="FA269">
        <v>0</v>
      </c>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t="s">
        <v>2802</v>
      </c>
      <c r="AAW269">
        <v>432379129</v>
      </c>
      <c r="AAX269" s="315">
        <v>45073.757592592592</v>
      </c>
      <c r="AAY269"/>
      <c r="AAZ269"/>
      <c r="ABA269" t="s">
        <v>2081</v>
      </c>
      <c r="ABB269"/>
      <c r="ABC269" t="s">
        <v>2263</v>
      </c>
      <c r="ABD269"/>
      <c r="ABE269">
        <v>269</v>
      </c>
    </row>
    <row r="270" spans="1:733" x14ac:dyDescent="0.45">
      <c r="A270" s="261" t="s">
        <v>2803</v>
      </c>
      <c r="B270" s="262">
        <v>45073.333956666669</v>
      </c>
      <c r="C270" s="262">
        <v>45073.336585196746</v>
      </c>
      <c r="D270" s="262">
        <v>45073</v>
      </c>
      <c r="E270" s="261" t="s">
        <v>2750</v>
      </c>
      <c r="F270" s="315">
        <v>45073</v>
      </c>
      <c r="G270" t="s">
        <v>853</v>
      </c>
      <c r="H270" t="s">
        <v>877</v>
      </c>
      <c r="I270" t="s">
        <v>877</v>
      </c>
      <c r="J270" t="s">
        <v>877</v>
      </c>
      <c r="K270" t="s">
        <v>793</v>
      </c>
      <c r="L270" s="261" t="s">
        <v>807</v>
      </c>
      <c r="M270">
        <v>0</v>
      </c>
      <c r="N270">
        <v>0</v>
      </c>
      <c r="O270">
        <v>0</v>
      </c>
      <c r="P270">
        <v>1</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t="s">
        <v>794</v>
      </c>
      <c r="DZ270"/>
      <c r="EA270">
        <v>5250</v>
      </c>
      <c r="EB270">
        <v>5250</v>
      </c>
      <c r="EC270"/>
      <c r="ED270">
        <v>4500</v>
      </c>
      <c r="EE270">
        <v>16.666666666666661</v>
      </c>
      <c r="EF270">
        <v>750</v>
      </c>
      <c r="EG270" t="s">
        <v>2804</v>
      </c>
      <c r="EH270" t="s">
        <v>801</v>
      </c>
      <c r="EI270"/>
      <c r="EJ270" t="s">
        <v>830</v>
      </c>
      <c r="EK270" t="s">
        <v>794</v>
      </c>
      <c r="EL270" t="s">
        <v>2118</v>
      </c>
      <c r="EM270">
        <v>1</v>
      </c>
      <c r="EN270">
        <v>1</v>
      </c>
      <c r="EO270">
        <v>0</v>
      </c>
      <c r="EP270">
        <v>0</v>
      </c>
      <c r="EQ270">
        <v>0</v>
      </c>
      <c r="ER270">
        <v>0</v>
      </c>
      <c r="ES270">
        <v>0</v>
      </c>
      <c r="ET270">
        <v>0</v>
      </c>
      <c r="EU270">
        <v>0</v>
      </c>
      <c r="EV270">
        <v>0</v>
      </c>
      <c r="EW270">
        <v>0</v>
      </c>
      <c r="EX270">
        <v>0</v>
      </c>
      <c r="EY270">
        <v>1</v>
      </c>
      <c r="EZ270">
        <v>0</v>
      </c>
      <c r="FA270">
        <v>0</v>
      </c>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t="s">
        <v>2802</v>
      </c>
      <c r="AAW270">
        <v>432379132</v>
      </c>
      <c r="AAX270" s="315">
        <v>45073.757604166662</v>
      </c>
      <c r="AAY270"/>
      <c r="AAZ270"/>
      <c r="ABA270" t="s">
        <v>2081</v>
      </c>
      <c r="ABB270"/>
      <c r="ABC270" t="s">
        <v>2263</v>
      </c>
      <c r="ABD270"/>
      <c r="ABE270">
        <v>270</v>
      </c>
    </row>
    <row r="271" spans="1:733" x14ac:dyDescent="0.45">
      <c r="A271" s="261" t="s">
        <v>2805</v>
      </c>
      <c r="B271" s="262">
        <v>45073.341005891198</v>
      </c>
      <c r="C271" s="262">
        <v>45073.343333668978</v>
      </c>
      <c r="D271" s="262">
        <v>45073</v>
      </c>
      <c r="E271" s="261" t="s">
        <v>2750</v>
      </c>
      <c r="F271" s="315">
        <v>45073</v>
      </c>
      <c r="G271" t="s">
        <v>853</v>
      </c>
      <c r="H271" t="s">
        <v>877</v>
      </c>
      <c r="I271" t="s">
        <v>877</v>
      </c>
      <c r="J271" t="s">
        <v>877</v>
      </c>
      <c r="K271" t="s">
        <v>793</v>
      </c>
      <c r="L271" s="261" t="s">
        <v>821</v>
      </c>
      <c r="M271">
        <v>0</v>
      </c>
      <c r="N271">
        <v>0</v>
      </c>
      <c r="O271">
        <v>0</v>
      </c>
      <c r="P271">
        <v>0</v>
      </c>
      <c r="Q271">
        <v>1</v>
      </c>
      <c r="R271">
        <v>0</v>
      </c>
      <c r="S271">
        <v>0</v>
      </c>
      <c r="T271">
        <v>0</v>
      </c>
      <c r="U271">
        <v>0</v>
      </c>
      <c r="V271">
        <v>0</v>
      </c>
      <c r="W271">
        <v>0</v>
      </c>
      <c r="X271">
        <v>0</v>
      </c>
      <c r="Y271">
        <v>0</v>
      </c>
      <c r="Z271">
        <v>0</v>
      </c>
      <c r="AA271">
        <v>0</v>
      </c>
      <c r="AB271">
        <v>0</v>
      </c>
      <c r="AC271">
        <v>0</v>
      </c>
      <c r="AD271">
        <v>0</v>
      </c>
      <c r="AE271">
        <v>0</v>
      </c>
      <c r="AF271">
        <v>0</v>
      </c>
      <c r="AG271">
        <v>0</v>
      </c>
      <c r="AH271">
        <v>0</v>
      </c>
      <c r="AI271">
        <v>0</v>
      </c>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t="s">
        <v>794</v>
      </c>
      <c r="FE271"/>
      <c r="FF271">
        <v>1500</v>
      </c>
      <c r="FG271">
        <v>1500</v>
      </c>
      <c r="FH271"/>
      <c r="FI271">
        <v>2000</v>
      </c>
      <c r="FJ271">
        <v>-25</v>
      </c>
      <c r="FK271">
        <v>-500</v>
      </c>
      <c r="FL271" t="s">
        <v>2806</v>
      </c>
      <c r="FM271" t="s">
        <v>801</v>
      </c>
      <c r="FN271"/>
      <c r="FO271" t="s">
        <v>830</v>
      </c>
      <c r="FP271" t="s">
        <v>794</v>
      </c>
      <c r="FQ271" t="s">
        <v>2237</v>
      </c>
      <c r="FR271">
        <v>1</v>
      </c>
      <c r="FS271">
        <v>1</v>
      </c>
      <c r="FT271">
        <v>0</v>
      </c>
      <c r="FU271">
        <v>0</v>
      </c>
      <c r="FV271">
        <v>0</v>
      </c>
      <c r="FW271">
        <v>0</v>
      </c>
      <c r="FX271">
        <v>0</v>
      </c>
      <c r="FY271">
        <v>0</v>
      </c>
      <c r="FZ271">
        <v>0</v>
      </c>
      <c r="GA271">
        <v>1</v>
      </c>
      <c r="GB271">
        <v>0</v>
      </c>
      <c r="GC271">
        <v>0</v>
      </c>
      <c r="GD271">
        <v>0</v>
      </c>
      <c r="GE271">
        <v>0</v>
      </c>
      <c r="GF271">
        <v>0</v>
      </c>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t="s">
        <v>2802</v>
      </c>
      <c r="AAW271">
        <v>432379136</v>
      </c>
      <c r="AAX271" s="315">
        <v>45073.757627314822</v>
      </c>
      <c r="AAY271"/>
      <c r="AAZ271"/>
      <c r="ABA271" t="s">
        <v>2081</v>
      </c>
      <c r="ABB271"/>
      <c r="ABC271" t="s">
        <v>2263</v>
      </c>
      <c r="ABD271"/>
      <c r="ABE271">
        <v>271</v>
      </c>
    </row>
    <row r="272" spans="1:733" x14ac:dyDescent="0.45">
      <c r="A272" s="261" t="s">
        <v>2807</v>
      </c>
      <c r="B272" s="262">
        <v>45073.343410092602</v>
      </c>
      <c r="C272" s="262">
        <v>45073.344725532414</v>
      </c>
      <c r="D272" s="262">
        <v>45073</v>
      </c>
      <c r="E272" s="261" t="s">
        <v>2750</v>
      </c>
      <c r="F272" s="315">
        <v>45073</v>
      </c>
      <c r="G272" t="s">
        <v>853</v>
      </c>
      <c r="H272" t="s">
        <v>877</v>
      </c>
      <c r="I272" t="s">
        <v>877</v>
      </c>
      <c r="J272" t="s">
        <v>877</v>
      </c>
      <c r="K272" t="s">
        <v>793</v>
      </c>
      <c r="L272" s="261" t="s">
        <v>821</v>
      </c>
      <c r="M272">
        <v>0</v>
      </c>
      <c r="N272">
        <v>0</v>
      </c>
      <c r="O272">
        <v>0</v>
      </c>
      <c r="P272">
        <v>0</v>
      </c>
      <c r="Q272">
        <v>1</v>
      </c>
      <c r="R272">
        <v>0</v>
      </c>
      <c r="S272">
        <v>0</v>
      </c>
      <c r="T272">
        <v>0</v>
      </c>
      <c r="U272">
        <v>0</v>
      </c>
      <c r="V272">
        <v>0</v>
      </c>
      <c r="W272">
        <v>0</v>
      </c>
      <c r="X272">
        <v>0</v>
      </c>
      <c r="Y272">
        <v>0</v>
      </c>
      <c r="Z272">
        <v>0</v>
      </c>
      <c r="AA272">
        <v>0</v>
      </c>
      <c r="AB272">
        <v>0</v>
      </c>
      <c r="AC272">
        <v>0</v>
      </c>
      <c r="AD272">
        <v>0</v>
      </c>
      <c r="AE272">
        <v>0</v>
      </c>
      <c r="AF272">
        <v>0</v>
      </c>
      <c r="AG272">
        <v>0</v>
      </c>
      <c r="AH272">
        <v>0</v>
      </c>
      <c r="AI272">
        <v>0</v>
      </c>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t="s">
        <v>794</v>
      </c>
      <c r="FE272"/>
      <c r="FF272">
        <v>2000</v>
      </c>
      <c r="FG272">
        <v>2000</v>
      </c>
      <c r="FH272"/>
      <c r="FI272">
        <v>2000</v>
      </c>
      <c r="FJ272">
        <v>0</v>
      </c>
      <c r="FK272">
        <v>0</v>
      </c>
      <c r="FL272"/>
      <c r="FM272" t="s">
        <v>801</v>
      </c>
      <c r="FN272"/>
      <c r="FO272" t="s">
        <v>830</v>
      </c>
      <c r="FP272" t="s">
        <v>794</v>
      </c>
      <c r="FQ272" t="s">
        <v>2808</v>
      </c>
      <c r="FR272">
        <v>1</v>
      </c>
      <c r="FS272">
        <v>1</v>
      </c>
      <c r="FT272">
        <v>0</v>
      </c>
      <c r="FU272">
        <v>1</v>
      </c>
      <c r="FV272">
        <v>0</v>
      </c>
      <c r="FW272">
        <v>0</v>
      </c>
      <c r="FX272">
        <v>0</v>
      </c>
      <c r="FY272">
        <v>0</v>
      </c>
      <c r="FZ272">
        <v>0</v>
      </c>
      <c r="GA272">
        <v>0</v>
      </c>
      <c r="GB272">
        <v>0</v>
      </c>
      <c r="GC272">
        <v>0</v>
      </c>
      <c r="GD272">
        <v>0</v>
      </c>
      <c r="GE272">
        <v>0</v>
      </c>
      <c r="GF272">
        <v>0</v>
      </c>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t="s">
        <v>2071</v>
      </c>
      <c r="AAW272">
        <v>432379157</v>
      </c>
      <c r="AAX272" s="315">
        <v>45073.757731481477</v>
      </c>
      <c r="AAY272"/>
      <c r="AAZ272"/>
      <c r="ABA272" t="s">
        <v>2081</v>
      </c>
      <c r="ABB272"/>
      <c r="ABC272" t="s">
        <v>2263</v>
      </c>
      <c r="ABD272"/>
      <c r="ABE272">
        <v>272</v>
      </c>
    </row>
    <row r="273" spans="1:733" x14ac:dyDescent="0.45">
      <c r="A273" s="261" t="s">
        <v>2809</v>
      </c>
      <c r="B273" s="262">
        <v>45073.344806504632</v>
      </c>
      <c r="C273" s="262">
        <v>45073.347525023142</v>
      </c>
      <c r="D273" s="262">
        <v>45073</v>
      </c>
      <c r="E273" s="261" t="s">
        <v>2750</v>
      </c>
      <c r="F273" s="315">
        <v>45073</v>
      </c>
      <c r="G273" t="s">
        <v>853</v>
      </c>
      <c r="H273" t="s">
        <v>877</v>
      </c>
      <c r="I273" t="s">
        <v>877</v>
      </c>
      <c r="J273" t="s">
        <v>877</v>
      </c>
      <c r="K273" t="s">
        <v>793</v>
      </c>
      <c r="L273" s="261" t="s">
        <v>821</v>
      </c>
      <c r="M273">
        <v>0</v>
      </c>
      <c r="N273">
        <v>0</v>
      </c>
      <c r="O273">
        <v>0</v>
      </c>
      <c r="P273">
        <v>0</v>
      </c>
      <c r="Q273">
        <v>1</v>
      </c>
      <c r="R273">
        <v>0</v>
      </c>
      <c r="S273">
        <v>0</v>
      </c>
      <c r="T273">
        <v>0</v>
      </c>
      <c r="U273">
        <v>0</v>
      </c>
      <c r="V273">
        <v>0</v>
      </c>
      <c r="W273">
        <v>0</v>
      </c>
      <c r="X273">
        <v>0</v>
      </c>
      <c r="Y273">
        <v>0</v>
      </c>
      <c r="Z273">
        <v>0</v>
      </c>
      <c r="AA273">
        <v>0</v>
      </c>
      <c r="AB273">
        <v>0</v>
      </c>
      <c r="AC273">
        <v>0</v>
      </c>
      <c r="AD273">
        <v>0</v>
      </c>
      <c r="AE273">
        <v>0</v>
      </c>
      <c r="AF273">
        <v>0</v>
      </c>
      <c r="AG273">
        <v>0</v>
      </c>
      <c r="AH273">
        <v>0</v>
      </c>
      <c r="AI273">
        <v>0</v>
      </c>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t="s">
        <v>794</v>
      </c>
      <c r="FE273"/>
      <c r="FF273">
        <v>2500</v>
      </c>
      <c r="FG273">
        <v>2500</v>
      </c>
      <c r="FH273"/>
      <c r="FI273">
        <v>2000</v>
      </c>
      <c r="FJ273">
        <v>25</v>
      </c>
      <c r="FK273">
        <v>500</v>
      </c>
      <c r="FL273" t="s">
        <v>2810</v>
      </c>
      <c r="FM273" t="s">
        <v>801</v>
      </c>
      <c r="FN273"/>
      <c r="FO273" t="s">
        <v>830</v>
      </c>
      <c r="FP273" t="s">
        <v>794</v>
      </c>
      <c r="FQ273" t="s">
        <v>2773</v>
      </c>
      <c r="FR273">
        <v>1</v>
      </c>
      <c r="FS273">
        <v>1</v>
      </c>
      <c r="FT273">
        <v>0</v>
      </c>
      <c r="FU273">
        <v>0</v>
      </c>
      <c r="FV273">
        <v>0</v>
      </c>
      <c r="FW273">
        <v>0</v>
      </c>
      <c r="FX273">
        <v>0</v>
      </c>
      <c r="FY273">
        <v>0</v>
      </c>
      <c r="FZ273">
        <v>1</v>
      </c>
      <c r="GA273">
        <v>0</v>
      </c>
      <c r="GB273">
        <v>0</v>
      </c>
      <c r="GC273">
        <v>0</v>
      </c>
      <c r="GD273">
        <v>0</v>
      </c>
      <c r="GE273">
        <v>0</v>
      </c>
      <c r="GF273">
        <v>0</v>
      </c>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t="s">
        <v>2811</v>
      </c>
      <c r="AAW273">
        <v>432379186</v>
      </c>
      <c r="AAX273" s="315">
        <v>45073.757835648154</v>
      </c>
      <c r="AAY273"/>
      <c r="AAZ273"/>
      <c r="ABA273" t="s">
        <v>2081</v>
      </c>
      <c r="ABB273"/>
      <c r="ABC273" t="s">
        <v>2263</v>
      </c>
      <c r="ABD273"/>
      <c r="ABE273">
        <v>273</v>
      </c>
    </row>
    <row r="274" spans="1:733" x14ac:dyDescent="0.45">
      <c r="A274" s="261" t="s">
        <v>2812</v>
      </c>
      <c r="B274" s="262">
        <v>45073.347834525463</v>
      </c>
      <c r="C274" s="262">
        <v>45073.350009606482</v>
      </c>
      <c r="D274" s="262">
        <v>45073</v>
      </c>
      <c r="E274" s="261" t="s">
        <v>2750</v>
      </c>
      <c r="F274" s="315">
        <v>45073</v>
      </c>
      <c r="G274" t="s">
        <v>853</v>
      </c>
      <c r="H274" t="s">
        <v>877</v>
      </c>
      <c r="I274" t="s">
        <v>877</v>
      </c>
      <c r="J274" t="s">
        <v>877</v>
      </c>
      <c r="K274" t="s">
        <v>793</v>
      </c>
      <c r="L274" s="261" t="s">
        <v>821</v>
      </c>
      <c r="M274">
        <v>0</v>
      </c>
      <c r="N274">
        <v>0</v>
      </c>
      <c r="O274">
        <v>0</v>
      </c>
      <c r="P274">
        <v>0</v>
      </c>
      <c r="Q274">
        <v>1</v>
      </c>
      <c r="R274">
        <v>0</v>
      </c>
      <c r="S274">
        <v>0</v>
      </c>
      <c r="T274">
        <v>0</v>
      </c>
      <c r="U274">
        <v>0</v>
      </c>
      <c r="V274">
        <v>0</v>
      </c>
      <c r="W274">
        <v>0</v>
      </c>
      <c r="X274">
        <v>0</v>
      </c>
      <c r="Y274">
        <v>0</v>
      </c>
      <c r="Z274">
        <v>0</v>
      </c>
      <c r="AA274">
        <v>0</v>
      </c>
      <c r="AB274">
        <v>0</v>
      </c>
      <c r="AC274">
        <v>0</v>
      </c>
      <c r="AD274">
        <v>0</v>
      </c>
      <c r="AE274">
        <v>0</v>
      </c>
      <c r="AF274">
        <v>0</v>
      </c>
      <c r="AG274">
        <v>0</v>
      </c>
      <c r="AH274">
        <v>0</v>
      </c>
      <c r="AI274">
        <v>0</v>
      </c>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t="s">
        <v>794</v>
      </c>
      <c r="FE274"/>
      <c r="FF274">
        <v>1700</v>
      </c>
      <c r="FG274">
        <v>1700</v>
      </c>
      <c r="FH274"/>
      <c r="FI274">
        <v>2000</v>
      </c>
      <c r="FJ274">
        <v>-15</v>
      </c>
      <c r="FK274">
        <v>-300</v>
      </c>
      <c r="FL274" t="s">
        <v>2813</v>
      </c>
      <c r="FM274" t="s">
        <v>801</v>
      </c>
      <c r="FN274"/>
      <c r="FO274" t="s">
        <v>830</v>
      </c>
      <c r="FP274" t="s">
        <v>794</v>
      </c>
      <c r="FQ274" t="s">
        <v>2237</v>
      </c>
      <c r="FR274">
        <v>1</v>
      </c>
      <c r="FS274">
        <v>1</v>
      </c>
      <c r="FT274">
        <v>0</v>
      </c>
      <c r="FU274">
        <v>0</v>
      </c>
      <c r="FV274">
        <v>0</v>
      </c>
      <c r="FW274">
        <v>0</v>
      </c>
      <c r="FX274">
        <v>0</v>
      </c>
      <c r="FY274">
        <v>0</v>
      </c>
      <c r="FZ274">
        <v>0</v>
      </c>
      <c r="GA274">
        <v>1</v>
      </c>
      <c r="GB274">
        <v>0</v>
      </c>
      <c r="GC274">
        <v>0</v>
      </c>
      <c r="GD274">
        <v>0</v>
      </c>
      <c r="GE274">
        <v>0</v>
      </c>
      <c r="GF274">
        <v>0</v>
      </c>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t="s">
        <v>2814</v>
      </c>
      <c r="AAW274">
        <v>432379194</v>
      </c>
      <c r="AAX274" s="315">
        <v>45073.757847222223</v>
      </c>
      <c r="AAY274"/>
      <c r="AAZ274"/>
      <c r="ABA274" t="s">
        <v>2081</v>
      </c>
      <c r="ABB274"/>
      <c r="ABC274" t="s">
        <v>2263</v>
      </c>
      <c r="ABD274"/>
      <c r="ABE274">
        <v>274</v>
      </c>
    </row>
    <row r="275" spans="1:733" x14ac:dyDescent="0.45">
      <c r="A275" s="261" t="s">
        <v>2815</v>
      </c>
      <c r="B275" s="262">
        <v>45073.350080520831</v>
      </c>
      <c r="C275" s="262">
        <v>45073.352093888883</v>
      </c>
      <c r="D275" s="262">
        <v>45073</v>
      </c>
      <c r="E275" s="261" t="s">
        <v>2750</v>
      </c>
      <c r="F275" s="315">
        <v>45073</v>
      </c>
      <c r="G275" t="s">
        <v>853</v>
      </c>
      <c r="H275" t="s">
        <v>877</v>
      </c>
      <c r="I275" t="s">
        <v>877</v>
      </c>
      <c r="J275" t="s">
        <v>877</v>
      </c>
      <c r="K275" t="s">
        <v>793</v>
      </c>
      <c r="L275" s="261" t="s">
        <v>821</v>
      </c>
      <c r="M275">
        <v>0</v>
      </c>
      <c r="N275">
        <v>0</v>
      </c>
      <c r="O275">
        <v>0</v>
      </c>
      <c r="P275">
        <v>0</v>
      </c>
      <c r="Q275">
        <v>1</v>
      </c>
      <c r="R275">
        <v>0</v>
      </c>
      <c r="S275">
        <v>0</v>
      </c>
      <c r="T275">
        <v>0</v>
      </c>
      <c r="U275">
        <v>0</v>
      </c>
      <c r="V275">
        <v>0</v>
      </c>
      <c r="W275">
        <v>0</v>
      </c>
      <c r="X275">
        <v>0</v>
      </c>
      <c r="Y275">
        <v>0</v>
      </c>
      <c r="Z275">
        <v>0</v>
      </c>
      <c r="AA275">
        <v>0</v>
      </c>
      <c r="AB275">
        <v>0</v>
      </c>
      <c r="AC275">
        <v>0</v>
      </c>
      <c r="AD275">
        <v>0</v>
      </c>
      <c r="AE275">
        <v>0</v>
      </c>
      <c r="AF275">
        <v>0</v>
      </c>
      <c r="AG275">
        <v>0</v>
      </c>
      <c r="AH275">
        <v>0</v>
      </c>
      <c r="AI275">
        <v>0</v>
      </c>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t="s">
        <v>794</v>
      </c>
      <c r="FE275"/>
      <c r="FF275">
        <v>2250</v>
      </c>
      <c r="FG275">
        <v>2250</v>
      </c>
      <c r="FH275"/>
      <c r="FI275">
        <v>2000</v>
      </c>
      <c r="FJ275">
        <v>12.5</v>
      </c>
      <c r="FK275">
        <v>250</v>
      </c>
      <c r="FL275" t="s">
        <v>2816</v>
      </c>
      <c r="FM275" t="s">
        <v>801</v>
      </c>
      <c r="FN275"/>
      <c r="FO275" t="s">
        <v>830</v>
      </c>
      <c r="FP275" t="s">
        <v>794</v>
      </c>
      <c r="FQ275" t="s">
        <v>2097</v>
      </c>
      <c r="FR275">
        <v>1</v>
      </c>
      <c r="FS275">
        <v>1</v>
      </c>
      <c r="FT275">
        <v>0</v>
      </c>
      <c r="FU275">
        <v>0</v>
      </c>
      <c r="FV275">
        <v>0</v>
      </c>
      <c r="FW275">
        <v>0</v>
      </c>
      <c r="FX275">
        <v>0</v>
      </c>
      <c r="FY275">
        <v>1</v>
      </c>
      <c r="FZ275">
        <v>0</v>
      </c>
      <c r="GA275">
        <v>0</v>
      </c>
      <c r="GB275">
        <v>0</v>
      </c>
      <c r="GC275">
        <v>0</v>
      </c>
      <c r="GD275">
        <v>0</v>
      </c>
      <c r="GE275">
        <v>0</v>
      </c>
      <c r="GF275">
        <v>0</v>
      </c>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t="s">
        <v>2817</v>
      </c>
      <c r="AAW275">
        <v>432379199</v>
      </c>
      <c r="AAX275" s="315">
        <v>45073.757870370369</v>
      </c>
      <c r="AAY275"/>
      <c r="AAZ275"/>
      <c r="ABA275" t="s">
        <v>2081</v>
      </c>
      <c r="ABB275"/>
      <c r="ABC275" t="s">
        <v>2263</v>
      </c>
      <c r="ABD275"/>
      <c r="ABE275">
        <v>275</v>
      </c>
    </row>
    <row r="276" spans="1:733" x14ac:dyDescent="0.45">
      <c r="A276" s="261" t="s">
        <v>2818</v>
      </c>
      <c r="B276" s="262">
        <v>45073.352401655087</v>
      </c>
      <c r="C276" s="262">
        <v>45073.353960567132</v>
      </c>
      <c r="D276" s="262">
        <v>45073</v>
      </c>
      <c r="E276" s="261" t="s">
        <v>2750</v>
      </c>
      <c r="F276" s="315">
        <v>45073</v>
      </c>
      <c r="G276" t="s">
        <v>853</v>
      </c>
      <c r="H276" t="s">
        <v>877</v>
      </c>
      <c r="I276" t="s">
        <v>877</v>
      </c>
      <c r="J276" t="s">
        <v>877</v>
      </c>
      <c r="K276" t="s">
        <v>793</v>
      </c>
      <c r="L276" s="261" t="s">
        <v>811</v>
      </c>
      <c r="M276">
        <v>0</v>
      </c>
      <c r="N276">
        <v>0</v>
      </c>
      <c r="O276">
        <v>0</v>
      </c>
      <c r="P276">
        <v>0</v>
      </c>
      <c r="Q276">
        <v>0</v>
      </c>
      <c r="R276">
        <v>1</v>
      </c>
      <c r="S276">
        <v>0</v>
      </c>
      <c r="T276">
        <v>0</v>
      </c>
      <c r="U276">
        <v>0</v>
      </c>
      <c r="V276">
        <v>0</v>
      </c>
      <c r="W276">
        <v>0</v>
      </c>
      <c r="X276">
        <v>0</v>
      </c>
      <c r="Y276">
        <v>0</v>
      </c>
      <c r="Z276">
        <v>0</v>
      </c>
      <c r="AA276">
        <v>0</v>
      </c>
      <c r="AB276">
        <v>0</v>
      </c>
      <c r="AC276">
        <v>0</v>
      </c>
      <c r="AD276">
        <v>0</v>
      </c>
      <c r="AE276">
        <v>0</v>
      </c>
      <c r="AF276">
        <v>0</v>
      </c>
      <c r="AG276">
        <v>0</v>
      </c>
      <c r="AH276">
        <v>0</v>
      </c>
      <c r="AI276">
        <v>0</v>
      </c>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t="s">
        <v>794</v>
      </c>
      <c r="GJ276"/>
      <c r="GK276">
        <v>11000</v>
      </c>
      <c r="GL276">
        <v>12000</v>
      </c>
      <c r="GM276">
        <v>-8.3333333333333321</v>
      </c>
      <c r="GN276">
        <v>-1000</v>
      </c>
      <c r="GO276"/>
      <c r="GP276" t="s">
        <v>801</v>
      </c>
      <c r="GQ276"/>
      <c r="GR276" t="s">
        <v>830</v>
      </c>
      <c r="GS276" t="s">
        <v>794</v>
      </c>
      <c r="GT276" t="s">
        <v>2819</v>
      </c>
      <c r="GU276">
        <v>1</v>
      </c>
      <c r="GV276">
        <v>1</v>
      </c>
      <c r="GW276">
        <v>0</v>
      </c>
      <c r="GX276">
        <v>0</v>
      </c>
      <c r="GY276">
        <v>0</v>
      </c>
      <c r="GZ276">
        <v>0</v>
      </c>
      <c r="HA276">
        <v>0</v>
      </c>
      <c r="HB276">
        <v>0</v>
      </c>
      <c r="HC276">
        <v>0</v>
      </c>
      <c r="HD276">
        <v>1</v>
      </c>
      <c r="HE276">
        <v>0</v>
      </c>
      <c r="HF276">
        <v>0</v>
      </c>
      <c r="HG276">
        <v>0</v>
      </c>
      <c r="HH276">
        <v>0</v>
      </c>
      <c r="HI276">
        <v>0</v>
      </c>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t="s">
        <v>2820</v>
      </c>
      <c r="AAW276">
        <v>432379230</v>
      </c>
      <c r="AAX276" s="315">
        <v>45073.757962962962</v>
      </c>
      <c r="AAY276"/>
      <c r="AAZ276"/>
      <c r="ABA276" t="s">
        <v>2081</v>
      </c>
      <c r="ABB276"/>
      <c r="ABC276" t="s">
        <v>2263</v>
      </c>
      <c r="ABD276"/>
      <c r="ABE276">
        <v>276</v>
      </c>
    </row>
    <row r="277" spans="1:733" x14ac:dyDescent="0.45">
      <c r="A277" s="261" t="s">
        <v>2821</v>
      </c>
      <c r="B277" s="262">
        <v>45073.354048668982</v>
      </c>
      <c r="C277" s="262">
        <v>45073.356160960648</v>
      </c>
      <c r="D277" s="262">
        <v>45073</v>
      </c>
      <c r="E277" s="261" t="s">
        <v>2750</v>
      </c>
      <c r="F277" s="315">
        <v>45073</v>
      </c>
      <c r="G277" t="s">
        <v>853</v>
      </c>
      <c r="H277" t="s">
        <v>877</v>
      </c>
      <c r="I277" t="s">
        <v>877</v>
      </c>
      <c r="J277" t="s">
        <v>877</v>
      </c>
      <c r="K277" t="s">
        <v>793</v>
      </c>
      <c r="L277" s="261" t="s">
        <v>811</v>
      </c>
      <c r="M277">
        <v>0</v>
      </c>
      <c r="N277">
        <v>0</v>
      </c>
      <c r="O277">
        <v>0</v>
      </c>
      <c r="P277">
        <v>0</v>
      </c>
      <c r="Q277">
        <v>0</v>
      </c>
      <c r="R277">
        <v>1</v>
      </c>
      <c r="S277">
        <v>0</v>
      </c>
      <c r="T277">
        <v>0</v>
      </c>
      <c r="U277">
        <v>0</v>
      </c>
      <c r="V277">
        <v>0</v>
      </c>
      <c r="W277">
        <v>0</v>
      </c>
      <c r="X277">
        <v>0</v>
      </c>
      <c r="Y277">
        <v>0</v>
      </c>
      <c r="Z277">
        <v>0</v>
      </c>
      <c r="AA277">
        <v>0</v>
      </c>
      <c r="AB277">
        <v>0</v>
      </c>
      <c r="AC277">
        <v>0</v>
      </c>
      <c r="AD277">
        <v>0</v>
      </c>
      <c r="AE277">
        <v>0</v>
      </c>
      <c r="AF277">
        <v>0</v>
      </c>
      <c r="AG277">
        <v>0</v>
      </c>
      <c r="AH277">
        <v>0</v>
      </c>
      <c r="AI277">
        <v>0</v>
      </c>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t="s">
        <v>794</v>
      </c>
      <c r="GJ277"/>
      <c r="GK277">
        <v>10500</v>
      </c>
      <c r="GL277">
        <v>12000</v>
      </c>
      <c r="GM277">
        <v>-12.5</v>
      </c>
      <c r="GN277">
        <v>-1500</v>
      </c>
      <c r="GO277" t="s">
        <v>2822</v>
      </c>
      <c r="GP277" t="s">
        <v>801</v>
      </c>
      <c r="GQ277"/>
      <c r="GR277" t="s">
        <v>830</v>
      </c>
      <c r="GS277" t="s">
        <v>794</v>
      </c>
      <c r="GT277" t="s">
        <v>2097</v>
      </c>
      <c r="GU277">
        <v>1</v>
      </c>
      <c r="GV277">
        <v>1</v>
      </c>
      <c r="GW277">
        <v>0</v>
      </c>
      <c r="GX277">
        <v>0</v>
      </c>
      <c r="GY277">
        <v>0</v>
      </c>
      <c r="GZ277">
        <v>0</v>
      </c>
      <c r="HA277">
        <v>0</v>
      </c>
      <c r="HB277">
        <v>1</v>
      </c>
      <c r="HC277">
        <v>0</v>
      </c>
      <c r="HD277">
        <v>0</v>
      </c>
      <c r="HE277">
        <v>0</v>
      </c>
      <c r="HF277">
        <v>0</v>
      </c>
      <c r="HG277">
        <v>0</v>
      </c>
      <c r="HH277">
        <v>0</v>
      </c>
      <c r="HI277">
        <v>0</v>
      </c>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t="s">
        <v>2823</v>
      </c>
      <c r="AAW277">
        <v>432379259</v>
      </c>
      <c r="AAX277" s="315">
        <v>45073.758055555547</v>
      </c>
      <c r="AAY277"/>
      <c r="AAZ277"/>
      <c r="ABA277" t="s">
        <v>2081</v>
      </c>
      <c r="ABB277"/>
      <c r="ABC277" t="s">
        <v>2263</v>
      </c>
      <c r="ABD277"/>
      <c r="ABE277">
        <v>277</v>
      </c>
    </row>
    <row r="278" spans="1:733" x14ac:dyDescent="0.45">
      <c r="A278" s="261" t="s">
        <v>2824</v>
      </c>
      <c r="B278" s="262">
        <v>45073.356370451387</v>
      </c>
      <c r="C278" s="262">
        <v>45073.358227662036</v>
      </c>
      <c r="D278" s="262">
        <v>45073</v>
      </c>
      <c r="E278" s="261" t="s">
        <v>2750</v>
      </c>
      <c r="F278" s="315">
        <v>45073</v>
      </c>
      <c r="G278" t="s">
        <v>853</v>
      </c>
      <c r="H278" t="s">
        <v>877</v>
      </c>
      <c r="I278" t="s">
        <v>877</v>
      </c>
      <c r="J278" t="s">
        <v>877</v>
      </c>
      <c r="K278" t="s">
        <v>793</v>
      </c>
      <c r="L278" s="261" t="s">
        <v>811</v>
      </c>
      <c r="M278">
        <v>0</v>
      </c>
      <c r="N278">
        <v>0</v>
      </c>
      <c r="O278">
        <v>0</v>
      </c>
      <c r="P278">
        <v>0</v>
      </c>
      <c r="Q278">
        <v>0</v>
      </c>
      <c r="R278">
        <v>1</v>
      </c>
      <c r="S278">
        <v>0</v>
      </c>
      <c r="T278">
        <v>0</v>
      </c>
      <c r="U278">
        <v>0</v>
      </c>
      <c r="V278">
        <v>0</v>
      </c>
      <c r="W278">
        <v>0</v>
      </c>
      <c r="X278">
        <v>0</v>
      </c>
      <c r="Y278">
        <v>0</v>
      </c>
      <c r="Z278">
        <v>0</v>
      </c>
      <c r="AA278">
        <v>0</v>
      </c>
      <c r="AB278">
        <v>0</v>
      </c>
      <c r="AC278">
        <v>0</v>
      </c>
      <c r="AD278">
        <v>0</v>
      </c>
      <c r="AE278">
        <v>0</v>
      </c>
      <c r="AF278">
        <v>0</v>
      </c>
      <c r="AG278">
        <v>0</v>
      </c>
      <c r="AH278">
        <v>0</v>
      </c>
      <c r="AI278">
        <v>0</v>
      </c>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t="s">
        <v>794</v>
      </c>
      <c r="GJ278"/>
      <c r="GK278">
        <v>12000</v>
      </c>
      <c r="GL278">
        <v>12000</v>
      </c>
      <c r="GM278">
        <v>0</v>
      </c>
      <c r="GN278">
        <v>0</v>
      </c>
      <c r="GO278"/>
      <c r="GP278" t="s">
        <v>801</v>
      </c>
      <c r="GQ278"/>
      <c r="GR278" t="s">
        <v>830</v>
      </c>
      <c r="GS278" t="s">
        <v>794</v>
      </c>
      <c r="GT278" t="s">
        <v>2238</v>
      </c>
      <c r="GU278">
        <v>1</v>
      </c>
      <c r="GV278">
        <v>1</v>
      </c>
      <c r="GW278">
        <v>0</v>
      </c>
      <c r="GX278">
        <v>0</v>
      </c>
      <c r="GY278">
        <v>0</v>
      </c>
      <c r="GZ278">
        <v>0</v>
      </c>
      <c r="HA278">
        <v>0</v>
      </c>
      <c r="HB278">
        <v>1</v>
      </c>
      <c r="HC278">
        <v>0</v>
      </c>
      <c r="HD278">
        <v>1</v>
      </c>
      <c r="HE278">
        <v>0</v>
      </c>
      <c r="HF278">
        <v>0</v>
      </c>
      <c r="HG278">
        <v>0</v>
      </c>
      <c r="HH278">
        <v>0</v>
      </c>
      <c r="HI278">
        <v>0</v>
      </c>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t="s">
        <v>2825</v>
      </c>
      <c r="AAW278">
        <v>432379267</v>
      </c>
      <c r="AAX278" s="315">
        <v>45073.7580787037</v>
      </c>
      <c r="AAY278"/>
      <c r="AAZ278"/>
      <c r="ABA278" t="s">
        <v>2081</v>
      </c>
      <c r="ABB278"/>
      <c r="ABC278" t="s">
        <v>2263</v>
      </c>
      <c r="ABD278"/>
      <c r="ABE278">
        <v>278</v>
      </c>
    </row>
    <row r="279" spans="1:733" x14ac:dyDescent="0.45">
      <c r="A279" s="261" t="s">
        <v>2826</v>
      </c>
      <c r="B279" s="262">
        <v>45073.358332256947</v>
      </c>
      <c r="C279" s="262">
        <v>45073.359639942129</v>
      </c>
      <c r="D279" s="262">
        <v>45073</v>
      </c>
      <c r="E279" s="261" t="s">
        <v>2750</v>
      </c>
      <c r="F279" s="315">
        <v>45073</v>
      </c>
      <c r="G279" t="s">
        <v>853</v>
      </c>
      <c r="H279" t="s">
        <v>877</v>
      </c>
      <c r="I279" t="s">
        <v>877</v>
      </c>
      <c r="J279" t="s">
        <v>877</v>
      </c>
      <c r="K279" t="s">
        <v>793</v>
      </c>
      <c r="L279" s="261" t="s">
        <v>811</v>
      </c>
      <c r="M279">
        <v>0</v>
      </c>
      <c r="N279">
        <v>0</v>
      </c>
      <c r="O279">
        <v>0</v>
      </c>
      <c r="P279">
        <v>0</v>
      </c>
      <c r="Q279">
        <v>0</v>
      </c>
      <c r="R279">
        <v>1</v>
      </c>
      <c r="S279">
        <v>0</v>
      </c>
      <c r="T279">
        <v>0</v>
      </c>
      <c r="U279">
        <v>0</v>
      </c>
      <c r="V279">
        <v>0</v>
      </c>
      <c r="W279">
        <v>0</v>
      </c>
      <c r="X279">
        <v>0</v>
      </c>
      <c r="Y279">
        <v>0</v>
      </c>
      <c r="Z279">
        <v>0</v>
      </c>
      <c r="AA279">
        <v>0</v>
      </c>
      <c r="AB279">
        <v>0</v>
      </c>
      <c r="AC279">
        <v>0</v>
      </c>
      <c r="AD279">
        <v>0</v>
      </c>
      <c r="AE279">
        <v>0</v>
      </c>
      <c r="AF279">
        <v>0</v>
      </c>
      <c r="AG279">
        <v>0</v>
      </c>
      <c r="AH279">
        <v>0</v>
      </c>
      <c r="AI279">
        <v>0</v>
      </c>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t="s">
        <v>794</v>
      </c>
      <c r="GJ279"/>
      <c r="GK279">
        <v>13000</v>
      </c>
      <c r="GL279">
        <v>12000</v>
      </c>
      <c r="GM279">
        <v>8.3333333333333321</v>
      </c>
      <c r="GN279">
        <v>1000</v>
      </c>
      <c r="GO279"/>
      <c r="GP279" t="s">
        <v>801</v>
      </c>
      <c r="GQ279"/>
      <c r="GR279" t="s">
        <v>830</v>
      </c>
      <c r="GS279" t="s">
        <v>794</v>
      </c>
      <c r="GT279" t="s">
        <v>2117</v>
      </c>
      <c r="GU279">
        <v>1</v>
      </c>
      <c r="GV279">
        <v>1</v>
      </c>
      <c r="GW279">
        <v>0</v>
      </c>
      <c r="GX279">
        <v>0</v>
      </c>
      <c r="GY279">
        <v>0</v>
      </c>
      <c r="GZ279">
        <v>0</v>
      </c>
      <c r="HA279">
        <v>0</v>
      </c>
      <c r="HB279">
        <v>0</v>
      </c>
      <c r="HC279">
        <v>0</v>
      </c>
      <c r="HD279">
        <v>0</v>
      </c>
      <c r="HE279">
        <v>1</v>
      </c>
      <c r="HF279">
        <v>0</v>
      </c>
      <c r="HG279">
        <v>0</v>
      </c>
      <c r="HH279">
        <v>0</v>
      </c>
      <c r="HI279">
        <v>0</v>
      </c>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t="s">
        <v>2827</v>
      </c>
      <c r="AAW279">
        <v>432379273</v>
      </c>
      <c r="AAX279" s="315">
        <v>45073.758090277777</v>
      </c>
      <c r="AAY279"/>
      <c r="AAZ279"/>
      <c r="ABA279" t="s">
        <v>2081</v>
      </c>
      <c r="ABB279"/>
      <c r="ABC279" t="s">
        <v>2263</v>
      </c>
      <c r="ABD279"/>
      <c r="ABE279">
        <v>279</v>
      </c>
    </row>
    <row r="280" spans="1:733" x14ac:dyDescent="0.45">
      <c r="A280" s="261" t="s">
        <v>2828</v>
      </c>
      <c r="B280" s="262">
        <v>45073.359694016202</v>
      </c>
      <c r="C280" s="262">
        <v>45073.360670393522</v>
      </c>
      <c r="D280" s="262">
        <v>45073</v>
      </c>
      <c r="E280" s="261" t="s">
        <v>2750</v>
      </c>
      <c r="F280" s="315">
        <v>45073</v>
      </c>
      <c r="G280" t="s">
        <v>853</v>
      </c>
      <c r="H280" t="s">
        <v>877</v>
      </c>
      <c r="I280" t="s">
        <v>877</v>
      </c>
      <c r="J280" t="s">
        <v>877</v>
      </c>
      <c r="K280" t="s">
        <v>793</v>
      </c>
      <c r="L280" s="261" t="s">
        <v>811</v>
      </c>
      <c r="M280">
        <v>0</v>
      </c>
      <c r="N280">
        <v>0</v>
      </c>
      <c r="O280">
        <v>0</v>
      </c>
      <c r="P280">
        <v>0</v>
      </c>
      <c r="Q280">
        <v>0</v>
      </c>
      <c r="R280">
        <v>1</v>
      </c>
      <c r="S280">
        <v>0</v>
      </c>
      <c r="T280">
        <v>0</v>
      </c>
      <c r="U280">
        <v>0</v>
      </c>
      <c r="V280">
        <v>0</v>
      </c>
      <c r="W280">
        <v>0</v>
      </c>
      <c r="X280">
        <v>0</v>
      </c>
      <c r="Y280">
        <v>0</v>
      </c>
      <c r="Z280">
        <v>0</v>
      </c>
      <c r="AA280">
        <v>0</v>
      </c>
      <c r="AB280">
        <v>0</v>
      </c>
      <c r="AC280">
        <v>0</v>
      </c>
      <c r="AD280">
        <v>0</v>
      </c>
      <c r="AE280">
        <v>0</v>
      </c>
      <c r="AF280">
        <v>0</v>
      </c>
      <c r="AG280">
        <v>0</v>
      </c>
      <c r="AH280">
        <v>0</v>
      </c>
      <c r="AI280">
        <v>0</v>
      </c>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t="s">
        <v>794</v>
      </c>
      <c r="GJ280"/>
      <c r="GK280">
        <v>12500</v>
      </c>
      <c r="GL280">
        <v>12000</v>
      </c>
      <c r="GM280">
        <v>4.1666666666666661</v>
      </c>
      <c r="GN280">
        <v>500</v>
      </c>
      <c r="GO280"/>
      <c r="GP280" t="s">
        <v>801</v>
      </c>
      <c r="GQ280"/>
      <c r="GR280" t="s">
        <v>830</v>
      </c>
      <c r="GS280" t="s">
        <v>794</v>
      </c>
      <c r="GT280" t="s">
        <v>2238</v>
      </c>
      <c r="GU280">
        <v>1</v>
      </c>
      <c r="GV280">
        <v>1</v>
      </c>
      <c r="GW280">
        <v>0</v>
      </c>
      <c r="GX280">
        <v>0</v>
      </c>
      <c r="GY280">
        <v>0</v>
      </c>
      <c r="GZ280">
        <v>0</v>
      </c>
      <c r="HA280">
        <v>0</v>
      </c>
      <c r="HB280">
        <v>1</v>
      </c>
      <c r="HC280">
        <v>0</v>
      </c>
      <c r="HD280">
        <v>1</v>
      </c>
      <c r="HE280">
        <v>0</v>
      </c>
      <c r="HF280">
        <v>0</v>
      </c>
      <c r="HG280">
        <v>0</v>
      </c>
      <c r="HH280">
        <v>0</v>
      </c>
      <c r="HI280">
        <v>0</v>
      </c>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t="s">
        <v>2829</v>
      </c>
      <c r="AAW280">
        <v>432379283</v>
      </c>
      <c r="AAX280" s="315">
        <v>45073.758136574077</v>
      </c>
      <c r="AAY280"/>
      <c r="AAZ280"/>
      <c r="ABA280" t="s">
        <v>2081</v>
      </c>
      <c r="ABB280"/>
      <c r="ABC280" t="s">
        <v>2263</v>
      </c>
      <c r="ABD280"/>
      <c r="ABE280">
        <v>280</v>
      </c>
    </row>
    <row r="281" spans="1:733" x14ac:dyDescent="0.45">
      <c r="A281" s="261" t="s">
        <v>2830</v>
      </c>
      <c r="B281" s="262">
        <v>45073.360841238427</v>
      </c>
      <c r="C281" s="262">
        <v>45073.362150277782</v>
      </c>
      <c r="D281" s="262">
        <v>45073</v>
      </c>
      <c r="E281" s="261" t="s">
        <v>2750</v>
      </c>
      <c r="F281" s="315">
        <v>45073</v>
      </c>
      <c r="G281" t="s">
        <v>853</v>
      </c>
      <c r="H281" t="s">
        <v>877</v>
      </c>
      <c r="I281" t="s">
        <v>877</v>
      </c>
      <c r="J281" t="s">
        <v>877</v>
      </c>
      <c r="K281" t="s">
        <v>793</v>
      </c>
      <c r="L281" s="261" t="s">
        <v>814</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t="s">
        <v>801</v>
      </c>
      <c r="HV281"/>
      <c r="HW281" t="s">
        <v>830</v>
      </c>
      <c r="HX281" t="s">
        <v>794</v>
      </c>
      <c r="HY281" t="s">
        <v>2097</v>
      </c>
      <c r="HZ281">
        <v>1</v>
      </c>
      <c r="IA281">
        <v>1</v>
      </c>
      <c r="IB281">
        <v>0</v>
      </c>
      <c r="IC281">
        <v>0</v>
      </c>
      <c r="ID281">
        <v>0</v>
      </c>
      <c r="IE281">
        <v>0</v>
      </c>
      <c r="IF281">
        <v>0</v>
      </c>
      <c r="IG281">
        <v>1</v>
      </c>
      <c r="IH281">
        <v>0</v>
      </c>
      <c r="II281">
        <v>0</v>
      </c>
      <c r="IJ281">
        <v>0</v>
      </c>
      <c r="IK281">
        <v>0</v>
      </c>
      <c r="IL281">
        <v>0</v>
      </c>
      <c r="IM281">
        <v>0</v>
      </c>
      <c r="IN281">
        <v>0</v>
      </c>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t="s">
        <v>2090</v>
      </c>
      <c r="AAW281">
        <v>432379300</v>
      </c>
      <c r="AAX281" s="315">
        <v>45073.758194444439</v>
      </c>
      <c r="AAY281"/>
      <c r="AAZ281"/>
      <c r="ABA281" t="s">
        <v>2081</v>
      </c>
      <c r="ABB281"/>
      <c r="ABC281" t="s">
        <v>2263</v>
      </c>
      <c r="ABD281"/>
      <c r="ABE281">
        <v>281</v>
      </c>
    </row>
    <row r="282" spans="1:733" x14ac:dyDescent="0.45">
      <c r="A282" s="261" t="s">
        <v>2831</v>
      </c>
      <c r="B282" s="262">
        <v>45073.362209791667</v>
      </c>
      <c r="C282" s="262">
        <v>45073.363166504627</v>
      </c>
      <c r="D282" s="262">
        <v>45073</v>
      </c>
      <c r="E282" s="261" t="s">
        <v>2750</v>
      </c>
      <c r="F282" s="315">
        <v>45073</v>
      </c>
      <c r="G282" t="s">
        <v>853</v>
      </c>
      <c r="H282" t="s">
        <v>877</v>
      </c>
      <c r="I282" t="s">
        <v>877</v>
      </c>
      <c r="J282" t="s">
        <v>877</v>
      </c>
      <c r="K282" t="s">
        <v>793</v>
      </c>
      <c r="L282" s="261" t="s">
        <v>814</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t="s">
        <v>801</v>
      </c>
      <c r="HV282"/>
      <c r="HW282" t="s">
        <v>830</v>
      </c>
      <c r="HX282" t="s">
        <v>794</v>
      </c>
      <c r="HY282" t="s">
        <v>2119</v>
      </c>
      <c r="HZ282">
        <v>1</v>
      </c>
      <c r="IA282">
        <v>1</v>
      </c>
      <c r="IB282">
        <v>0</v>
      </c>
      <c r="IC282">
        <v>0</v>
      </c>
      <c r="ID282">
        <v>0</v>
      </c>
      <c r="IE282">
        <v>0</v>
      </c>
      <c r="IF282">
        <v>0</v>
      </c>
      <c r="IG282">
        <v>1</v>
      </c>
      <c r="IH282">
        <v>0</v>
      </c>
      <c r="II282">
        <v>0</v>
      </c>
      <c r="IJ282">
        <v>0</v>
      </c>
      <c r="IK282">
        <v>0</v>
      </c>
      <c r="IL282">
        <v>0</v>
      </c>
      <c r="IM282">
        <v>0</v>
      </c>
      <c r="IN282">
        <v>0</v>
      </c>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t="s">
        <v>2090</v>
      </c>
      <c r="AAW282">
        <v>432379311</v>
      </c>
      <c r="AAX282" s="315">
        <v>45073.758240740739</v>
      </c>
      <c r="AAY282"/>
      <c r="AAZ282"/>
      <c r="ABA282" t="s">
        <v>2081</v>
      </c>
      <c r="ABB282"/>
      <c r="ABC282" t="s">
        <v>2263</v>
      </c>
      <c r="ABD282"/>
      <c r="ABE282">
        <v>282</v>
      </c>
    </row>
    <row r="283" spans="1:733" x14ac:dyDescent="0.45">
      <c r="A283" s="261" t="s">
        <v>2832</v>
      </c>
      <c r="B283" s="262">
        <v>45073.363255069453</v>
      </c>
      <c r="C283" s="262">
        <v>45073.364766689818</v>
      </c>
      <c r="D283" s="262">
        <v>45073</v>
      </c>
      <c r="E283" s="261" t="s">
        <v>2750</v>
      </c>
      <c r="F283" s="315">
        <v>45073</v>
      </c>
      <c r="G283" t="s">
        <v>853</v>
      </c>
      <c r="H283" t="s">
        <v>877</v>
      </c>
      <c r="I283" t="s">
        <v>877</v>
      </c>
      <c r="J283" t="s">
        <v>877</v>
      </c>
      <c r="K283" t="s">
        <v>793</v>
      </c>
      <c r="L283" s="261" t="s">
        <v>814</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t="s">
        <v>795</v>
      </c>
      <c r="HV283" t="s">
        <v>861</v>
      </c>
      <c r="HW283"/>
      <c r="HX283" t="s">
        <v>794</v>
      </c>
      <c r="HY283" t="s">
        <v>2097</v>
      </c>
      <c r="HZ283">
        <v>1</v>
      </c>
      <c r="IA283">
        <v>1</v>
      </c>
      <c r="IB283">
        <v>0</v>
      </c>
      <c r="IC283">
        <v>0</v>
      </c>
      <c r="ID283">
        <v>0</v>
      </c>
      <c r="IE283">
        <v>0</v>
      </c>
      <c r="IF283">
        <v>0</v>
      </c>
      <c r="IG283">
        <v>1</v>
      </c>
      <c r="IH283">
        <v>0</v>
      </c>
      <c r="II283">
        <v>0</v>
      </c>
      <c r="IJ283">
        <v>0</v>
      </c>
      <c r="IK283">
        <v>0</v>
      </c>
      <c r="IL283">
        <v>0</v>
      </c>
      <c r="IM283">
        <v>0</v>
      </c>
      <c r="IN283">
        <v>0</v>
      </c>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t="s">
        <v>2090</v>
      </c>
      <c r="AAW283">
        <v>432379319</v>
      </c>
      <c r="AAX283" s="315">
        <v>45073.758252314823</v>
      </c>
      <c r="AAY283"/>
      <c r="AAZ283"/>
      <c r="ABA283" t="s">
        <v>2081</v>
      </c>
      <c r="ABB283"/>
      <c r="ABC283" t="s">
        <v>2263</v>
      </c>
      <c r="ABD283"/>
      <c r="ABE283">
        <v>283</v>
      </c>
    </row>
    <row r="284" spans="1:733" x14ac:dyDescent="0.45">
      <c r="A284" s="261" t="s">
        <v>2833</v>
      </c>
      <c r="B284" s="262">
        <v>45073.364848622688</v>
      </c>
      <c r="C284" s="262">
        <v>45073.366452349539</v>
      </c>
      <c r="D284" s="262">
        <v>45073</v>
      </c>
      <c r="E284" s="261" t="s">
        <v>2750</v>
      </c>
      <c r="F284" s="315">
        <v>45073</v>
      </c>
      <c r="G284" t="s">
        <v>853</v>
      </c>
      <c r="H284" t="s">
        <v>877</v>
      </c>
      <c r="I284" t="s">
        <v>877</v>
      </c>
      <c r="J284" t="s">
        <v>877</v>
      </c>
      <c r="K284" t="s">
        <v>793</v>
      </c>
      <c r="L284" s="261" t="s">
        <v>814</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t="s">
        <v>795</v>
      </c>
      <c r="HV284" t="s">
        <v>796</v>
      </c>
      <c r="HW284"/>
      <c r="HX284" t="s">
        <v>794</v>
      </c>
      <c r="HY284" t="s">
        <v>2834</v>
      </c>
      <c r="HZ284">
        <v>1</v>
      </c>
      <c r="IA284">
        <v>1</v>
      </c>
      <c r="IB284">
        <v>0</v>
      </c>
      <c r="IC284">
        <v>0</v>
      </c>
      <c r="ID284">
        <v>0</v>
      </c>
      <c r="IE284">
        <v>0</v>
      </c>
      <c r="IF284">
        <v>0</v>
      </c>
      <c r="IG284">
        <v>1</v>
      </c>
      <c r="IH284">
        <v>0</v>
      </c>
      <c r="II284">
        <v>0</v>
      </c>
      <c r="IJ284">
        <v>0</v>
      </c>
      <c r="IK284">
        <v>0</v>
      </c>
      <c r="IL284">
        <v>0</v>
      </c>
      <c r="IM284">
        <v>0</v>
      </c>
      <c r="IN284">
        <v>0</v>
      </c>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t="s">
        <v>2090</v>
      </c>
      <c r="AAW284">
        <v>432379332</v>
      </c>
      <c r="AAX284" s="315">
        <v>45073.758275462962</v>
      </c>
      <c r="AAY284"/>
      <c r="AAZ284"/>
      <c r="ABA284" t="s">
        <v>2081</v>
      </c>
      <c r="ABB284"/>
      <c r="ABC284" t="s">
        <v>2263</v>
      </c>
      <c r="ABD284"/>
      <c r="ABE284">
        <v>284</v>
      </c>
    </row>
    <row r="285" spans="1:733" x14ac:dyDescent="0.45">
      <c r="A285" s="261" t="s">
        <v>2835</v>
      </c>
      <c r="B285" s="262">
        <v>45073.36653186343</v>
      </c>
      <c r="C285" s="262">
        <v>45073.367692800923</v>
      </c>
      <c r="D285" s="262">
        <v>45073</v>
      </c>
      <c r="E285" s="261" t="s">
        <v>2750</v>
      </c>
      <c r="F285" s="315">
        <v>45073</v>
      </c>
      <c r="G285" t="s">
        <v>853</v>
      </c>
      <c r="H285" t="s">
        <v>877</v>
      </c>
      <c r="I285" t="s">
        <v>877</v>
      </c>
      <c r="J285" t="s">
        <v>877</v>
      </c>
      <c r="K285" t="s">
        <v>793</v>
      </c>
      <c r="L285" s="261" t="s">
        <v>814</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t="s">
        <v>795</v>
      </c>
      <c r="HV285" t="s">
        <v>796</v>
      </c>
      <c r="HW285"/>
      <c r="HX285" t="s">
        <v>794</v>
      </c>
      <c r="HY285" t="s">
        <v>2834</v>
      </c>
      <c r="HZ285">
        <v>1</v>
      </c>
      <c r="IA285">
        <v>1</v>
      </c>
      <c r="IB285">
        <v>0</v>
      </c>
      <c r="IC285">
        <v>0</v>
      </c>
      <c r="ID285">
        <v>0</v>
      </c>
      <c r="IE285">
        <v>0</v>
      </c>
      <c r="IF285">
        <v>0</v>
      </c>
      <c r="IG285">
        <v>1</v>
      </c>
      <c r="IH285">
        <v>0</v>
      </c>
      <c r="II285">
        <v>0</v>
      </c>
      <c r="IJ285">
        <v>0</v>
      </c>
      <c r="IK285">
        <v>0</v>
      </c>
      <c r="IL285">
        <v>0</v>
      </c>
      <c r="IM285">
        <v>0</v>
      </c>
      <c r="IN285">
        <v>0</v>
      </c>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t="s">
        <v>2090</v>
      </c>
      <c r="AAW285">
        <v>432379344</v>
      </c>
      <c r="AAX285" s="315">
        <v>45073.758298611108</v>
      </c>
      <c r="AAY285"/>
      <c r="AAZ285"/>
      <c r="ABA285" t="s">
        <v>2081</v>
      </c>
      <c r="ABB285"/>
      <c r="ABC285" t="s">
        <v>2263</v>
      </c>
      <c r="ABD285"/>
      <c r="ABE285">
        <v>285</v>
      </c>
    </row>
    <row r="286" spans="1:733" x14ac:dyDescent="0.45">
      <c r="A286" s="261" t="s">
        <v>2836</v>
      </c>
      <c r="B286" s="262">
        <v>45073.395392997692</v>
      </c>
      <c r="C286" s="262">
        <v>45073.404245937512</v>
      </c>
      <c r="D286" s="262">
        <v>45073</v>
      </c>
      <c r="E286" s="261" t="s">
        <v>2750</v>
      </c>
      <c r="F286" s="315">
        <v>45073</v>
      </c>
      <c r="G286" t="s">
        <v>853</v>
      </c>
      <c r="H286" t="s">
        <v>877</v>
      </c>
      <c r="I286" t="s">
        <v>877</v>
      </c>
      <c r="J286" t="s">
        <v>877</v>
      </c>
      <c r="K286" t="s">
        <v>793</v>
      </c>
      <c r="L286" s="261" t="s">
        <v>813</v>
      </c>
      <c r="M286">
        <v>0</v>
      </c>
      <c r="N286">
        <v>0</v>
      </c>
      <c r="O286">
        <v>0</v>
      </c>
      <c r="P286">
        <v>0</v>
      </c>
      <c r="Q286">
        <v>0</v>
      </c>
      <c r="R286">
        <v>0</v>
      </c>
      <c r="S286">
        <v>0</v>
      </c>
      <c r="T286">
        <v>1</v>
      </c>
      <c r="U286">
        <v>0</v>
      </c>
      <c r="V286">
        <v>0</v>
      </c>
      <c r="W286">
        <v>0</v>
      </c>
      <c r="X286">
        <v>0</v>
      </c>
      <c r="Y286">
        <v>0</v>
      </c>
      <c r="Z286">
        <v>0</v>
      </c>
      <c r="AA286">
        <v>0</v>
      </c>
      <c r="AB286">
        <v>0</v>
      </c>
      <c r="AC286">
        <v>0</v>
      </c>
      <c r="AD286">
        <v>0</v>
      </c>
      <c r="AE286">
        <v>0</v>
      </c>
      <c r="AF286">
        <v>0</v>
      </c>
      <c r="AG286">
        <v>0</v>
      </c>
      <c r="AH286">
        <v>0</v>
      </c>
      <c r="AI286">
        <v>0</v>
      </c>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t="s">
        <v>794</v>
      </c>
      <c r="IR286"/>
      <c r="IS286">
        <v>13000</v>
      </c>
      <c r="IT286">
        <v>13000</v>
      </c>
      <c r="IU286"/>
      <c r="IV286">
        <v>7500</v>
      </c>
      <c r="IW286">
        <v>73.333333333333329</v>
      </c>
      <c r="IX286">
        <v>5500</v>
      </c>
      <c r="IY286" t="s">
        <v>2837</v>
      </c>
      <c r="IZ286" t="s">
        <v>801</v>
      </c>
      <c r="JA286"/>
      <c r="JB286" t="s">
        <v>830</v>
      </c>
      <c r="JC286" t="s">
        <v>794</v>
      </c>
      <c r="JD286" t="s">
        <v>2097</v>
      </c>
      <c r="JE286">
        <v>1</v>
      </c>
      <c r="JF286">
        <v>1</v>
      </c>
      <c r="JG286">
        <v>0</v>
      </c>
      <c r="JH286">
        <v>0</v>
      </c>
      <c r="JI286">
        <v>0</v>
      </c>
      <c r="JJ286">
        <v>0</v>
      </c>
      <c r="JK286">
        <v>0</v>
      </c>
      <c r="JL286">
        <v>1</v>
      </c>
      <c r="JM286">
        <v>0</v>
      </c>
      <c r="JN286">
        <v>0</v>
      </c>
      <c r="JO286">
        <v>0</v>
      </c>
      <c r="JP286">
        <v>0</v>
      </c>
      <c r="JQ286">
        <v>0</v>
      </c>
      <c r="JR286">
        <v>0</v>
      </c>
      <c r="JS286">
        <v>0</v>
      </c>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t="s">
        <v>2838</v>
      </c>
      <c r="AAW286">
        <v>432379357</v>
      </c>
      <c r="AAX286" s="315">
        <v>45073.758321759262</v>
      </c>
      <c r="AAY286"/>
      <c r="AAZ286"/>
      <c r="ABA286" t="s">
        <v>2081</v>
      </c>
      <c r="ABB286"/>
      <c r="ABC286" t="s">
        <v>2263</v>
      </c>
      <c r="ABD286"/>
      <c r="ABE286">
        <v>286</v>
      </c>
    </row>
    <row r="287" spans="1:733" x14ac:dyDescent="0.45">
      <c r="A287" s="261" t="s">
        <v>2839</v>
      </c>
      <c r="B287" s="262">
        <v>45073.398888379626</v>
      </c>
      <c r="C287" s="262">
        <v>45073.40375070602</v>
      </c>
      <c r="D287" s="262">
        <v>45073</v>
      </c>
      <c r="E287" s="261" t="s">
        <v>2750</v>
      </c>
      <c r="F287" s="315">
        <v>45073</v>
      </c>
      <c r="G287" t="s">
        <v>853</v>
      </c>
      <c r="H287" t="s">
        <v>877</v>
      </c>
      <c r="I287" t="s">
        <v>877</v>
      </c>
      <c r="J287" t="s">
        <v>877</v>
      </c>
      <c r="K287" t="s">
        <v>793</v>
      </c>
      <c r="L287" s="261" t="s">
        <v>813</v>
      </c>
      <c r="M287">
        <v>0</v>
      </c>
      <c r="N287">
        <v>0</v>
      </c>
      <c r="O287">
        <v>0</v>
      </c>
      <c r="P287">
        <v>0</v>
      </c>
      <c r="Q287">
        <v>0</v>
      </c>
      <c r="R287">
        <v>0</v>
      </c>
      <c r="S287">
        <v>0</v>
      </c>
      <c r="T287">
        <v>1</v>
      </c>
      <c r="U287">
        <v>0</v>
      </c>
      <c r="V287">
        <v>0</v>
      </c>
      <c r="W287">
        <v>0</v>
      </c>
      <c r="X287">
        <v>0</v>
      </c>
      <c r="Y287">
        <v>0</v>
      </c>
      <c r="Z287">
        <v>0</v>
      </c>
      <c r="AA287">
        <v>0</v>
      </c>
      <c r="AB287">
        <v>0</v>
      </c>
      <c r="AC287">
        <v>0</v>
      </c>
      <c r="AD287">
        <v>0</v>
      </c>
      <c r="AE287">
        <v>0</v>
      </c>
      <c r="AF287">
        <v>0</v>
      </c>
      <c r="AG287">
        <v>0</v>
      </c>
      <c r="AH287">
        <v>0</v>
      </c>
      <c r="AI287">
        <v>0</v>
      </c>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t="s">
        <v>794</v>
      </c>
      <c r="IR287"/>
      <c r="IS287">
        <v>12000</v>
      </c>
      <c r="IT287">
        <v>12000</v>
      </c>
      <c r="IU287"/>
      <c r="IV287">
        <v>7500</v>
      </c>
      <c r="IW287">
        <v>60</v>
      </c>
      <c r="IX287">
        <v>4500</v>
      </c>
      <c r="IY287" t="s">
        <v>2840</v>
      </c>
      <c r="IZ287" t="s">
        <v>801</v>
      </c>
      <c r="JA287"/>
      <c r="JB287" t="s">
        <v>830</v>
      </c>
      <c r="JC287" t="s">
        <v>794</v>
      </c>
      <c r="JD287" t="s">
        <v>2097</v>
      </c>
      <c r="JE287">
        <v>1</v>
      </c>
      <c r="JF287">
        <v>1</v>
      </c>
      <c r="JG287">
        <v>0</v>
      </c>
      <c r="JH287">
        <v>0</v>
      </c>
      <c r="JI287">
        <v>0</v>
      </c>
      <c r="JJ287">
        <v>0</v>
      </c>
      <c r="JK287">
        <v>0</v>
      </c>
      <c r="JL287">
        <v>1</v>
      </c>
      <c r="JM287">
        <v>0</v>
      </c>
      <c r="JN287">
        <v>0</v>
      </c>
      <c r="JO287">
        <v>0</v>
      </c>
      <c r="JP287">
        <v>0</v>
      </c>
      <c r="JQ287">
        <v>0</v>
      </c>
      <c r="JR287">
        <v>0</v>
      </c>
      <c r="JS287">
        <v>0</v>
      </c>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t="s">
        <v>2841</v>
      </c>
      <c r="AAW287">
        <v>432379361</v>
      </c>
      <c r="AAX287" s="315">
        <v>45073.758344907408</v>
      </c>
      <c r="AAY287"/>
      <c r="AAZ287"/>
      <c r="ABA287" t="s">
        <v>2081</v>
      </c>
      <c r="ABB287"/>
      <c r="ABC287" t="s">
        <v>2263</v>
      </c>
      <c r="ABD287"/>
      <c r="ABE287">
        <v>287</v>
      </c>
    </row>
    <row r="288" spans="1:733" x14ac:dyDescent="0.45">
      <c r="A288" s="261" t="s">
        <v>2842</v>
      </c>
      <c r="B288" s="262">
        <v>45073.404314780091</v>
      </c>
      <c r="C288" s="262">
        <v>45073.406403263893</v>
      </c>
      <c r="D288" s="262">
        <v>45073</v>
      </c>
      <c r="E288" s="261" t="s">
        <v>2750</v>
      </c>
      <c r="F288" s="315">
        <v>45073</v>
      </c>
      <c r="G288" t="s">
        <v>853</v>
      </c>
      <c r="H288" t="s">
        <v>877</v>
      </c>
      <c r="I288" t="s">
        <v>877</v>
      </c>
      <c r="J288" t="s">
        <v>877</v>
      </c>
      <c r="K288" t="s">
        <v>793</v>
      </c>
      <c r="L288" s="261" t="s">
        <v>813</v>
      </c>
      <c r="M288">
        <v>0</v>
      </c>
      <c r="N288">
        <v>0</v>
      </c>
      <c r="O288">
        <v>0</v>
      </c>
      <c r="P288">
        <v>0</v>
      </c>
      <c r="Q288">
        <v>0</v>
      </c>
      <c r="R288">
        <v>0</v>
      </c>
      <c r="S288">
        <v>0</v>
      </c>
      <c r="T288">
        <v>1</v>
      </c>
      <c r="U288">
        <v>0</v>
      </c>
      <c r="V288">
        <v>0</v>
      </c>
      <c r="W288">
        <v>0</v>
      </c>
      <c r="X288">
        <v>0</v>
      </c>
      <c r="Y288">
        <v>0</v>
      </c>
      <c r="Z288">
        <v>0</v>
      </c>
      <c r="AA288">
        <v>0</v>
      </c>
      <c r="AB288">
        <v>0</v>
      </c>
      <c r="AC288">
        <v>0</v>
      </c>
      <c r="AD288">
        <v>0</v>
      </c>
      <c r="AE288">
        <v>0</v>
      </c>
      <c r="AF288">
        <v>0</v>
      </c>
      <c r="AG288">
        <v>0</v>
      </c>
      <c r="AH288">
        <v>0</v>
      </c>
      <c r="AI288">
        <v>0</v>
      </c>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t="s">
        <v>794</v>
      </c>
      <c r="IR288"/>
      <c r="IS288">
        <v>11000</v>
      </c>
      <c r="IT288">
        <v>11000</v>
      </c>
      <c r="IU288"/>
      <c r="IV288">
        <v>7500</v>
      </c>
      <c r="IW288">
        <v>46.666666666666657</v>
      </c>
      <c r="IX288">
        <v>3500</v>
      </c>
      <c r="IY288" t="s">
        <v>2843</v>
      </c>
      <c r="IZ288" t="s">
        <v>801</v>
      </c>
      <c r="JA288"/>
      <c r="JB288" t="s">
        <v>830</v>
      </c>
      <c r="JC288" t="s">
        <v>794</v>
      </c>
      <c r="JD288" t="s">
        <v>2119</v>
      </c>
      <c r="JE288">
        <v>1</v>
      </c>
      <c r="JF288">
        <v>1</v>
      </c>
      <c r="JG288">
        <v>0</v>
      </c>
      <c r="JH288">
        <v>0</v>
      </c>
      <c r="JI288">
        <v>0</v>
      </c>
      <c r="JJ288">
        <v>0</v>
      </c>
      <c r="JK288">
        <v>0</v>
      </c>
      <c r="JL288">
        <v>1</v>
      </c>
      <c r="JM288">
        <v>0</v>
      </c>
      <c r="JN288">
        <v>0</v>
      </c>
      <c r="JO288">
        <v>0</v>
      </c>
      <c r="JP288">
        <v>0</v>
      </c>
      <c r="JQ288">
        <v>0</v>
      </c>
      <c r="JR288">
        <v>0</v>
      </c>
      <c r="JS288">
        <v>0</v>
      </c>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t="s">
        <v>2844</v>
      </c>
      <c r="AAW288">
        <v>432379365</v>
      </c>
      <c r="AAX288" s="315">
        <v>45073.758368055547</v>
      </c>
      <c r="AAY288"/>
      <c r="AAZ288"/>
      <c r="ABA288" t="s">
        <v>2081</v>
      </c>
      <c r="ABB288"/>
      <c r="ABC288" t="s">
        <v>2263</v>
      </c>
      <c r="ABD288"/>
      <c r="ABE288">
        <v>288</v>
      </c>
    </row>
    <row r="289" spans="1:733" x14ac:dyDescent="0.45">
      <c r="A289" s="261" t="s">
        <v>2845</v>
      </c>
      <c r="B289" s="262">
        <v>45073.406472499999</v>
      </c>
      <c r="C289" s="262">
        <v>45073.409322013889</v>
      </c>
      <c r="D289" s="262">
        <v>45073</v>
      </c>
      <c r="E289" s="261" t="s">
        <v>2750</v>
      </c>
      <c r="F289" s="315">
        <v>45073</v>
      </c>
      <c r="G289" t="s">
        <v>853</v>
      </c>
      <c r="H289" t="s">
        <v>877</v>
      </c>
      <c r="I289" t="s">
        <v>877</v>
      </c>
      <c r="J289" t="s">
        <v>877</v>
      </c>
      <c r="K289" t="s">
        <v>793</v>
      </c>
      <c r="L289" s="261" t="s">
        <v>813</v>
      </c>
      <c r="M289">
        <v>0</v>
      </c>
      <c r="N289">
        <v>0</v>
      </c>
      <c r="O289">
        <v>0</v>
      </c>
      <c r="P289">
        <v>0</v>
      </c>
      <c r="Q289">
        <v>0</v>
      </c>
      <c r="R289">
        <v>0</v>
      </c>
      <c r="S289">
        <v>0</v>
      </c>
      <c r="T289">
        <v>1</v>
      </c>
      <c r="U289">
        <v>0</v>
      </c>
      <c r="V289">
        <v>0</v>
      </c>
      <c r="W289">
        <v>0</v>
      </c>
      <c r="X289">
        <v>0</v>
      </c>
      <c r="Y289">
        <v>0</v>
      </c>
      <c r="Z289">
        <v>0</v>
      </c>
      <c r="AA289">
        <v>0</v>
      </c>
      <c r="AB289">
        <v>0</v>
      </c>
      <c r="AC289">
        <v>0</v>
      </c>
      <c r="AD289">
        <v>0</v>
      </c>
      <c r="AE289">
        <v>0</v>
      </c>
      <c r="AF289">
        <v>0</v>
      </c>
      <c r="AG289">
        <v>0</v>
      </c>
      <c r="AH289">
        <v>0</v>
      </c>
      <c r="AI289">
        <v>0</v>
      </c>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t="s">
        <v>794</v>
      </c>
      <c r="IR289"/>
      <c r="IS289">
        <v>10000</v>
      </c>
      <c r="IT289">
        <v>10000</v>
      </c>
      <c r="IU289"/>
      <c r="IV289">
        <v>7500</v>
      </c>
      <c r="IW289">
        <v>33.333333333333329</v>
      </c>
      <c r="IX289">
        <v>2500</v>
      </c>
      <c r="IY289" t="s">
        <v>2846</v>
      </c>
      <c r="IZ289" t="s">
        <v>801</v>
      </c>
      <c r="JA289"/>
      <c r="JB289" t="s">
        <v>830</v>
      </c>
      <c r="JC289" t="s">
        <v>794</v>
      </c>
      <c r="JD289" t="s">
        <v>2097</v>
      </c>
      <c r="JE289">
        <v>1</v>
      </c>
      <c r="JF289">
        <v>1</v>
      </c>
      <c r="JG289">
        <v>0</v>
      </c>
      <c r="JH289">
        <v>0</v>
      </c>
      <c r="JI289">
        <v>0</v>
      </c>
      <c r="JJ289">
        <v>0</v>
      </c>
      <c r="JK289">
        <v>0</v>
      </c>
      <c r="JL289">
        <v>1</v>
      </c>
      <c r="JM289">
        <v>0</v>
      </c>
      <c r="JN289">
        <v>0</v>
      </c>
      <c r="JO289">
        <v>0</v>
      </c>
      <c r="JP289">
        <v>0</v>
      </c>
      <c r="JQ289">
        <v>0</v>
      </c>
      <c r="JR289">
        <v>0</v>
      </c>
      <c r="JS289">
        <v>0</v>
      </c>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t="s">
        <v>2847</v>
      </c>
      <c r="AAW289">
        <v>432379372</v>
      </c>
      <c r="AAX289" s="315">
        <v>45073.758391203708</v>
      </c>
      <c r="AAY289"/>
      <c r="AAZ289"/>
      <c r="ABA289" t="s">
        <v>2081</v>
      </c>
      <c r="ABB289"/>
      <c r="ABC289" t="s">
        <v>2263</v>
      </c>
      <c r="ABD289"/>
      <c r="ABE289">
        <v>289</v>
      </c>
    </row>
    <row r="290" spans="1:733" x14ac:dyDescent="0.45">
      <c r="A290" s="261" t="s">
        <v>2848</v>
      </c>
      <c r="B290" s="262">
        <v>45073.409393113427</v>
      </c>
      <c r="C290" s="262">
        <v>45073.411996331022</v>
      </c>
      <c r="D290" s="262">
        <v>45073</v>
      </c>
      <c r="E290" s="261" t="s">
        <v>2750</v>
      </c>
      <c r="F290" s="315">
        <v>45073</v>
      </c>
      <c r="G290" t="s">
        <v>853</v>
      </c>
      <c r="H290" t="s">
        <v>877</v>
      </c>
      <c r="I290" t="s">
        <v>877</v>
      </c>
      <c r="J290" t="s">
        <v>877</v>
      </c>
      <c r="K290" t="s">
        <v>793</v>
      </c>
      <c r="L290" s="261" t="s">
        <v>813</v>
      </c>
      <c r="M290">
        <v>0</v>
      </c>
      <c r="N290">
        <v>0</v>
      </c>
      <c r="O290">
        <v>0</v>
      </c>
      <c r="P290">
        <v>0</v>
      </c>
      <c r="Q290">
        <v>0</v>
      </c>
      <c r="R290">
        <v>0</v>
      </c>
      <c r="S290">
        <v>0</v>
      </c>
      <c r="T290">
        <v>1</v>
      </c>
      <c r="U290">
        <v>0</v>
      </c>
      <c r="V290">
        <v>0</v>
      </c>
      <c r="W290">
        <v>0</v>
      </c>
      <c r="X290">
        <v>0</v>
      </c>
      <c r="Y290">
        <v>0</v>
      </c>
      <c r="Z290">
        <v>0</v>
      </c>
      <c r="AA290">
        <v>0</v>
      </c>
      <c r="AB290">
        <v>0</v>
      </c>
      <c r="AC290">
        <v>0</v>
      </c>
      <c r="AD290">
        <v>0</v>
      </c>
      <c r="AE290">
        <v>0</v>
      </c>
      <c r="AF290">
        <v>0</v>
      </c>
      <c r="AG290">
        <v>0</v>
      </c>
      <c r="AH290">
        <v>0</v>
      </c>
      <c r="AI290">
        <v>0</v>
      </c>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t="s">
        <v>794</v>
      </c>
      <c r="IR290"/>
      <c r="IS290">
        <v>12500</v>
      </c>
      <c r="IT290">
        <v>12500</v>
      </c>
      <c r="IU290"/>
      <c r="IV290">
        <v>7500</v>
      </c>
      <c r="IW290">
        <v>66.666666666666657</v>
      </c>
      <c r="IX290">
        <v>5000</v>
      </c>
      <c r="IY290" t="s">
        <v>2849</v>
      </c>
      <c r="IZ290" t="s">
        <v>801</v>
      </c>
      <c r="JA290"/>
      <c r="JB290" t="s">
        <v>830</v>
      </c>
      <c r="JC290" t="s">
        <v>794</v>
      </c>
      <c r="JD290" t="s">
        <v>2850</v>
      </c>
      <c r="JE290">
        <v>1</v>
      </c>
      <c r="JF290">
        <v>1</v>
      </c>
      <c r="JG290">
        <v>0</v>
      </c>
      <c r="JH290">
        <v>0</v>
      </c>
      <c r="JI290">
        <v>0</v>
      </c>
      <c r="JJ290">
        <v>0</v>
      </c>
      <c r="JK290">
        <v>0</v>
      </c>
      <c r="JL290">
        <v>1</v>
      </c>
      <c r="JM290">
        <v>1</v>
      </c>
      <c r="JN290">
        <v>0</v>
      </c>
      <c r="JO290">
        <v>0</v>
      </c>
      <c r="JP290">
        <v>0</v>
      </c>
      <c r="JQ290">
        <v>0</v>
      </c>
      <c r="JR290">
        <v>0</v>
      </c>
      <c r="JS290">
        <v>0</v>
      </c>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t="s">
        <v>2851</v>
      </c>
      <c r="AAW290">
        <v>432379385</v>
      </c>
      <c r="AAX290" s="315">
        <v>45073.758414351847</v>
      </c>
      <c r="AAY290"/>
      <c r="AAZ290"/>
      <c r="ABA290" t="s">
        <v>2081</v>
      </c>
      <c r="ABB290"/>
      <c r="ABC290" t="s">
        <v>2263</v>
      </c>
      <c r="ABD290"/>
      <c r="ABE290">
        <v>290</v>
      </c>
    </row>
    <row r="291" spans="1:733" x14ac:dyDescent="0.45">
      <c r="A291" s="261" t="s">
        <v>2852</v>
      </c>
      <c r="B291" s="262">
        <v>45073.421663530098</v>
      </c>
      <c r="C291" s="262">
        <v>45073.424150370367</v>
      </c>
      <c r="D291" s="262">
        <v>45073</v>
      </c>
      <c r="E291" s="261" t="s">
        <v>2750</v>
      </c>
      <c r="F291" s="315">
        <v>45073</v>
      </c>
      <c r="G291" t="s">
        <v>853</v>
      </c>
      <c r="H291" t="s">
        <v>877</v>
      </c>
      <c r="I291" t="s">
        <v>877</v>
      </c>
      <c r="J291" t="s">
        <v>877</v>
      </c>
      <c r="K291" t="s">
        <v>831</v>
      </c>
      <c r="L291" s="261" t="s">
        <v>835</v>
      </c>
      <c r="M291">
        <v>0</v>
      </c>
      <c r="N291">
        <v>0</v>
      </c>
      <c r="O291">
        <v>0</v>
      </c>
      <c r="P291">
        <v>0</v>
      </c>
      <c r="Q291">
        <v>0</v>
      </c>
      <c r="R291">
        <v>0</v>
      </c>
      <c r="S291">
        <v>0</v>
      </c>
      <c r="T291">
        <v>0</v>
      </c>
      <c r="U291">
        <v>1</v>
      </c>
      <c r="V291">
        <v>0</v>
      </c>
      <c r="W291">
        <v>0</v>
      </c>
      <c r="X291">
        <v>0</v>
      </c>
      <c r="Y291">
        <v>0</v>
      </c>
      <c r="Z291">
        <v>0</v>
      </c>
      <c r="AA291">
        <v>0</v>
      </c>
      <c r="AB291">
        <v>0</v>
      </c>
      <c r="AC291">
        <v>0</v>
      </c>
      <c r="AD291">
        <v>0</v>
      </c>
      <c r="AE291">
        <v>0</v>
      </c>
      <c r="AF291">
        <v>0</v>
      </c>
      <c r="AG291">
        <v>0</v>
      </c>
      <c r="AH291">
        <v>0</v>
      </c>
      <c r="AI291">
        <v>0</v>
      </c>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t="s">
        <v>799</v>
      </c>
      <c r="JW291"/>
      <c r="JX291">
        <v>400</v>
      </c>
      <c r="JY291">
        <v>400</v>
      </c>
      <c r="JZ291"/>
      <c r="KA291">
        <v>70</v>
      </c>
      <c r="KB291">
        <v>471.42857142857139</v>
      </c>
      <c r="KC291">
        <v>330</v>
      </c>
      <c r="KD291" t="s">
        <v>2853</v>
      </c>
      <c r="KE291" t="s">
        <v>795</v>
      </c>
      <c r="KF291" t="s">
        <v>848</v>
      </c>
      <c r="KG291"/>
      <c r="KH291" t="s">
        <v>794</v>
      </c>
      <c r="KI291" t="s">
        <v>2142</v>
      </c>
      <c r="KJ291">
        <v>1</v>
      </c>
      <c r="KK291">
        <v>1</v>
      </c>
      <c r="KL291">
        <v>0</v>
      </c>
      <c r="KM291">
        <v>0</v>
      </c>
      <c r="KN291">
        <v>0</v>
      </c>
      <c r="KO291">
        <v>1</v>
      </c>
      <c r="KP291">
        <v>0</v>
      </c>
      <c r="KQ291">
        <v>0</v>
      </c>
      <c r="KR291">
        <v>0</v>
      </c>
      <c r="KS291">
        <v>0</v>
      </c>
      <c r="KT291">
        <v>0</v>
      </c>
      <c r="KU291">
        <v>0</v>
      </c>
      <c r="KV291">
        <v>0</v>
      </c>
      <c r="KW291">
        <v>0</v>
      </c>
      <c r="KX291">
        <v>0</v>
      </c>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t="s">
        <v>2854</v>
      </c>
      <c r="AAW291">
        <v>432379396</v>
      </c>
      <c r="AAX291" s="315">
        <v>45073.758437500001</v>
      </c>
      <c r="AAY291"/>
      <c r="AAZ291"/>
      <c r="ABA291" t="s">
        <v>2081</v>
      </c>
      <c r="ABB291"/>
      <c r="ABC291" t="s">
        <v>2263</v>
      </c>
      <c r="ABD291"/>
      <c r="ABE291">
        <v>291</v>
      </c>
    </row>
    <row r="292" spans="1:733" x14ac:dyDescent="0.45">
      <c r="A292" s="261" t="s">
        <v>2855</v>
      </c>
      <c r="B292" s="262">
        <v>45073.424238969907</v>
      </c>
      <c r="C292" s="262">
        <v>45073.426151921303</v>
      </c>
      <c r="D292" s="262">
        <v>45073</v>
      </c>
      <c r="E292" s="261" t="s">
        <v>2750</v>
      </c>
      <c r="F292" s="315">
        <v>45073</v>
      </c>
      <c r="G292" t="s">
        <v>853</v>
      </c>
      <c r="H292" t="s">
        <v>877</v>
      </c>
      <c r="I292" t="s">
        <v>877</v>
      </c>
      <c r="J292" t="s">
        <v>877</v>
      </c>
      <c r="K292" t="s">
        <v>793</v>
      </c>
      <c r="L292" s="261" t="s">
        <v>835</v>
      </c>
      <c r="M292">
        <v>0</v>
      </c>
      <c r="N292">
        <v>0</v>
      </c>
      <c r="O292">
        <v>0</v>
      </c>
      <c r="P292">
        <v>0</v>
      </c>
      <c r="Q292">
        <v>0</v>
      </c>
      <c r="R292">
        <v>0</v>
      </c>
      <c r="S292">
        <v>0</v>
      </c>
      <c r="T292">
        <v>0</v>
      </c>
      <c r="U292">
        <v>1</v>
      </c>
      <c r="V292">
        <v>0</v>
      </c>
      <c r="W292">
        <v>0</v>
      </c>
      <c r="X292">
        <v>0</v>
      </c>
      <c r="Y292">
        <v>0</v>
      </c>
      <c r="Z292">
        <v>0</v>
      </c>
      <c r="AA292">
        <v>0</v>
      </c>
      <c r="AB292">
        <v>0</v>
      </c>
      <c r="AC292">
        <v>0</v>
      </c>
      <c r="AD292">
        <v>0</v>
      </c>
      <c r="AE292">
        <v>0</v>
      </c>
      <c r="AF292">
        <v>0</v>
      </c>
      <c r="AG292">
        <v>0</v>
      </c>
      <c r="AH292">
        <v>0</v>
      </c>
      <c r="AI292">
        <v>0</v>
      </c>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t="s">
        <v>799</v>
      </c>
      <c r="JW292"/>
      <c r="JX292">
        <v>450</v>
      </c>
      <c r="JY292">
        <v>450</v>
      </c>
      <c r="JZ292"/>
      <c r="KA292">
        <v>70</v>
      </c>
      <c r="KB292">
        <v>542.85714285714289</v>
      </c>
      <c r="KC292">
        <v>380</v>
      </c>
      <c r="KD292" t="s">
        <v>2856</v>
      </c>
      <c r="KE292" t="s">
        <v>795</v>
      </c>
      <c r="KF292" t="s">
        <v>848</v>
      </c>
      <c r="KG292"/>
      <c r="KH292" t="s">
        <v>794</v>
      </c>
      <c r="KI292" t="s">
        <v>2101</v>
      </c>
      <c r="KJ292">
        <v>1</v>
      </c>
      <c r="KK292">
        <v>1</v>
      </c>
      <c r="KL292">
        <v>0</v>
      </c>
      <c r="KM292">
        <v>1</v>
      </c>
      <c r="KN292">
        <v>0</v>
      </c>
      <c r="KO292">
        <v>0</v>
      </c>
      <c r="KP292">
        <v>0</v>
      </c>
      <c r="KQ292">
        <v>0</v>
      </c>
      <c r="KR292">
        <v>0</v>
      </c>
      <c r="KS292">
        <v>0</v>
      </c>
      <c r="KT292">
        <v>0</v>
      </c>
      <c r="KU292">
        <v>0</v>
      </c>
      <c r="KV292">
        <v>0</v>
      </c>
      <c r="KW292">
        <v>0</v>
      </c>
      <c r="KX292">
        <v>0</v>
      </c>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t="s">
        <v>2857</v>
      </c>
      <c r="AAW292">
        <v>432379404</v>
      </c>
      <c r="AAX292" s="315">
        <v>45073.758472222216</v>
      </c>
      <c r="AAY292"/>
      <c r="AAZ292"/>
      <c r="ABA292" t="s">
        <v>2081</v>
      </c>
      <c r="ABB292"/>
      <c r="ABC292" t="s">
        <v>2263</v>
      </c>
      <c r="ABD292"/>
      <c r="ABE292">
        <v>292</v>
      </c>
    </row>
    <row r="293" spans="1:733" x14ac:dyDescent="0.45">
      <c r="A293" s="261" t="s">
        <v>2858</v>
      </c>
      <c r="B293" s="262">
        <v>45073.426357789351</v>
      </c>
      <c r="C293" s="262">
        <v>45073.428386388878</v>
      </c>
      <c r="D293" s="262">
        <v>45073</v>
      </c>
      <c r="E293" s="261" t="s">
        <v>2750</v>
      </c>
      <c r="F293" s="315">
        <v>45073</v>
      </c>
      <c r="G293" t="s">
        <v>853</v>
      </c>
      <c r="H293" t="s">
        <v>877</v>
      </c>
      <c r="I293" t="s">
        <v>877</v>
      </c>
      <c r="J293" t="s">
        <v>877</v>
      </c>
      <c r="K293" t="s">
        <v>831</v>
      </c>
      <c r="L293" s="261" t="s">
        <v>835</v>
      </c>
      <c r="M293">
        <v>0</v>
      </c>
      <c r="N293">
        <v>0</v>
      </c>
      <c r="O293">
        <v>0</v>
      </c>
      <c r="P293">
        <v>0</v>
      </c>
      <c r="Q293">
        <v>0</v>
      </c>
      <c r="R293">
        <v>0</v>
      </c>
      <c r="S293">
        <v>0</v>
      </c>
      <c r="T293">
        <v>0</v>
      </c>
      <c r="U293">
        <v>1</v>
      </c>
      <c r="V293">
        <v>0</v>
      </c>
      <c r="W293">
        <v>0</v>
      </c>
      <c r="X293">
        <v>0</v>
      </c>
      <c r="Y293">
        <v>0</v>
      </c>
      <c r="Z293">
        <v>0</v>
      </c>
      <c r="AA293">
        <v>0</v>
      </c>
      <c r="AB293">
        <v>0</v>
      </c>
      <c r="AC293">
        <v>0</v>
      </c>
      <c r="AD293">
        <v>0</v>
      </c>
      <c r="AE293">
        <v>0</v>
      </c>
      <c r="AF293">
        <v>0</v>
      </c>
      <c r="AG293">
        <v>0</v>
      </c>
      <c r="AH293">
        <v>0</v>
      </c>
      <c r="AI293">
        <v>0</v>
      </c>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t="s">
        <v>799</v>
      </c>
      <c r="JW293"/>
      <c r="JX293">
        <v>500</v>
      </c>
      <c r="JY293">
        <v>500</v>
      </c>
      <c r="JZ293"/>
      <c r="KA293">
        <v>70</v>
      </c>
      <c r="KB293">
        <v>614.28571428571433</v>
      </c>
      <c r="KC293">
        <v>430</v>
      </c>
      <c r="KD293" t="s">
        <v>2859</v>
      </c>
      <c r="KE293" t="s">
        <v>795</v>
      </c>
      <c r="KF293" t="s">
        <v>848</v>
      </c>
      <c r="KG293"/>
      <c r="KH293" t="s">
        <v>794</v>
      </c>
      <c r="KI293" t="s">
        <v>2860</v>
      </c>
      <c r="KJ293">
        <v>1</v>
      </c>
      <c r="KK293">
        <v>1</v>
      </c>
      <c r="KL293">
        <v>0</v>
      </c>
      <c r="KM293">
        <v>1</v>
      </c>
      <c r="KN293">
        <v>0</v>
      </c>
      <c r="KO293">
        <v>0</v>
      </c>
      <c r="KP293">
        <v>0</v>
      </c>
      <c r="KQ293">
        <v>0</v>
      </c>
      <c r="KR293">
        <v>0</v>
      </c>
      <c r="KS293">
        <v>1</v>
      </c>
      <c r="KT293">
        <v>0</v>
      </c>
      <c r="KU293">
        <v>0</v>
      </c>
      <c r="KV293">
        <v>0</v>
      </c>
      <c r="KW293">
        <v>0</v>
      </c>
      <c r="KX293">
        <v>0</v>
      </c>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t="s">
        <v>2861</v>
      </c>
      <c r="AAW293">
        <v>432379410</v>
      </c>
      <c r="AAX293" s="315">
        <v>45073.758483796293</v>
      </c>
      <c r="AAY293"/>
      <c r="AAZ293"/>
      <c r="ABA293" t="s">
        <v>2081</v>
      </c>
      <c r="ABB293"/>
      <c r="ABC293" t="s">
        <v>2263</v>
      </c>
      <c r="ABD293"/>
      <c r="ABE293">
        <v>293</v>
      </c>
    </row>
    <row r="294" spans="1:733" x14ac:dyDescent="0.45">
      <c r="A294" s="261" t="s">
        <v>2862</v>
      </c>
      <c r="B294" s="262">
        <v>45073.428807777767</v>
      </c>
      <c r="C294" s="262">
        <v>45073.431457233797</v>
      </c>
      <c r="D294" s="262">
        <v>45073</v>
      </c>
      <c r="E294" s="261" t="s">
        <v>2750</v>
      </c>
      <c r="F294" s="315">
        <v>45073</v>
      </c>
      <c r="G294" t="s">
        <v>853</v>
      </c>
      <c r="H294" t="s">
        <v>877</v>
      </c>
      <c r="I294" t="s">
        <v>877</v>
      </c>
      <c r="J294" t="s">
        <v>877</v>
      </c>
      <c r="K294" t="s">
        <v>831</v>
      </c>
      <c r="L294" s="261" t="s">
        <v>835</v>
      </c>
      <c r="M294">
        <v>0</v>
      </c>
      <c r="N294">
        <v>0</v>
      </c>
      <c r="O294">
        <v>0</v>
      </c>
      <c r="P294">
        <v>0</v>
      </c>
      <c r="Q294">
        <v>0</v>
      </c>
      <c r="R294">
        <v>0</v>
      </c>
      <c r="S294">
        <v>0</v>
      </c>
      <c r="T294">
        <v>0</v>
      </c>
      <c r="U294">
        <v>1</v>
      </c>
      <c r="V294">
        <v>0</v>
      </c>
      <c r="W294">
        <v>0</v>
      </c>
      <c r="X294">
        <v>0</v>
      </c>
      <c r="Y294">
        <v>0</v>
      </c>
      <c r="Z294">
        <v>0</v>
      </c>
      <c r="AA294">
        <v>0</v>
      </c>
      <c r="AB294">
        <v>0</v>
      </c>
      <c r="AC294">
        <v>0</v>
      </c>
      <c r="AD294">
        <v>0</v>
      </c>
      <c r="AE294">
        <v>0</v>
      </c>
      <c r="AF294">
        <v>0</v>
      </c>
      <c r="AG294">
        <v>0</v>
      </c>
      <c r="AH294">
        <v>0</v>
      </c>
      <c r="AI294">
        <v>0</v>
      </c>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t="s">
        <v>799</v>
      </c>
      <c r="JW294"/>
      <c r="JX294">
        <v>600</v>
      </c>
      <c r="JY294">
        <v>600</v>
      </c>
      <c r="JZ294"/>
      <c r="KA294">
        <v>70</v>
      </c>
      <c r="KB294">
        <v>757.14285714285711</v>
      </c>
      <c r="KC294">
        <v>530</v>
      </c>
      <c r="KD294" t="s">
        <v>2863</v>
      </c>
      <c r="KE294" t="s">
        <v>795</v>
      </c>
      <c r="KF294" t="s">
        <v>848</v>
      </c>
      <c r="KG294"/>
      <c r="KH294" t="s">
        <v>794</v>
      </c>
      <c r="KI294" t="s">
        <v>2230</v>
      </c>
      <c r="KJ294">
        <v>1</v>
      </c>
      <c r="KK294">
        <v>1</v>
      </c>
      <c r="KL294">
        <v>0</v>
      </c>
      <c r="KM294">
        <v>0</v>
      </c>
      <c r="KN294">
        <v>0</v>
      </c>
      <c r="KO294">
        <v>1</v>
      </c>
      <c r="KP294">
        <v>0</v>
      </c>
      <c r="KQ294">
        <v>0</v>
      </c>
      <c r="KR294">
        <v>0</v>
      </c>
      <c r="KS294">
        <v>1</v>
      </c>
      <c r="KT294">
        <v>0</v>
      </c>
      <c r="KU294">
        <v>0</v>
      </c>
      <c r="KV294">
        <v>0</v>
      </c>
      <c r="KW294">
        <v>0</v>
      </c>
      <c r="KX294">
        <v>0</v>
      </c>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t="s">
        <v>2864</v>
      </c>
      <c r="AAW294">
        <v>432379414</v>
      </c>
      <c r="AAX294" s="315">
        <v>45073.75849537037</v>
      </c>
      <c r="AAY294"/>
      <c r="AAZ294"/>
      <c r="ABA294" t="s">
        <v>2081</v>
      </c>
      <c r="ABB294"/>
      <c r="ABC294" t="s">
        <v>2263</v>
      </c>
      <c r="ABD294"/>
      <c r="ABE294">
        <v>294</v>
      </c>
    </row>
    <row r="295" spans="1:733" x14ac:dyDescent="0.45">
      <c r="A295" s="261" t="s">
        <v>2865</v>
      </c>
      <c r="B295" s="262">
        <v>45073.431524918982</v>
      </c>
      <c r="C295" s="262">
        <v>45073.433544571759</v>
      </c>
      <c r="D295" s="262">
        <v>45073</v>
      </c>
      <c r="E295" s="261" t="s">
        <v>2750</v>
      </c>
      <c r="F295" s="315">
        <v>45073</v>
      </c>
      <c r="G295" t="s">
        <v>853</v>
      </c>
      <c r="H295" t="s">
        <v>877</v>
      </c>
      <c r="I295" t="s">
        <v>877</v>
      </c>
      <c r="J295" t="s">
        <v>877</v>
      </c>
      <c r="K295" t="s">
        <v>831</v>
      </c>
      <c r="L295" s="261" t="s">
        <v>835</v>
      </c>
      <c r="M295">
        <v>0</v>
      </c>
      <c r="N295">
        <v>0</v>
      </c>
      <c r="O295">
        <v>0</v>
      </c>
      <c r="P295">
        <v>0</v>
      </c>
      <c r="Q295">
        <v>0</v>
      </c>
      <c r="R295">
        <v>0</v>
      </c>
      <c r="S295">
        <v>0</v>
      </c>
      <c r="T295">
        <v>0</v>
      </c>
      <c r="U295">
        <v>1</v>
      </c>
      <c r="V295">
        <v>0</v>
      </c>
      <c r="W295">
        <v>0</v>
      </c>
      <c r="X295">
        <v>0</v>
      </c>
      <c r="Y295">
        <v>0</v>
      </c>
      <c r="Z295">
        <v>0</v>
      </c>
      <c r="AA295">
        <v>0</v>
      </c>
      <c r="AB295">
        <v>0</v>
      </c>
      <c r="AC295">
        <v>0</v>
      </c>
      <c r="AD295">
        <v>0</v>
      </c>
      <c r="AE295">
        <v>0</v>
      </c>
      <c r="AF295">
        <v>0</v>
      </c>
      <c r="AG295">
        <v>0</v>
      </c>
      <c r="AH295">
        <v>0</v>
      </c>
      <c r="AI295">
        <v>0</v>
      </c>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t="s">
        <v>799</v>
      </c>
      <c r="JW295"/>
      <c r="JX295">
        <v>650</v>
      </c>
      <c r="JY295">
        <v>650</v>
      </c>
      <c r="JZ295"/>
      <c r="KA295">
        <v>70</v>
      </c>
      <c r="KB295">
        <v>828.57142857142867</v>
      </c>
      <c r="KC295">
        <v>580</v>
      </c>
      <c r="KD295" t="s">
        <v>2866</v>
      </c>
      <c r="KE295" t="s">
        <v>795</v>
      </c>
      <c r="KF295" t="s">
        <v>848</v>
      </c>
      <c r="KG295"/>
      <c r="KH295" t="s">
        <v>794</v>
      </c>
      <c r="KI295" t="s">
        <v>2238</v>
      </c>
      <c r="KJ295">
        <v>1</v>
      </c>
      <c r="KK295">
        <v>1</v>
      </c>
      <c r="KL295">
        <v>0</v>
      </c>
      <c r="KM295">
        <v>0</v>
      </c>
      <c r="KN295">
        <v>0</v>
      </c>
      <c r="KO295">
        <v>0</v>
      </c>
      <c r="KP295">
        <v>0</v>
      </c>
      <c r="KQ295">
        <v>1</v>
      </c>
      <c r="KR295">
        <v>0</v>
      </c>
      <c r="KS295">
        <v>1</v>
      </c>
      <c r="KT295">
        <v>0</v>
      </c>
      <c r="KU295">
        <v>0</v>
      </c>
      <c r="KV295">
        <v>0</v>
      </c>
      <c r="KW295">
        <v>0</v>
      </c>
      <c r="KX295">
        <v>0</v>
      </c>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t="s">
        <v>2867</v>
      </c>
      <c r="AAW295">
        <v>432379423</v>
      </c>
      <c r="AAX295" s="315">
        <v>45073.758530092593</v>
      </c>
      <c r="AAY295"/>
      <c r="AAZ295"/>
      <c r="ABA295" t="s">
        <v>2081</v>
      </c>
      <c r="ABB295"/>
      <c r="ABC295" t="s">
        <v>2263</v>
      </c>
      <c r="ABD295"/>
      <c r="ABE295">
        <v>295</v>
      </c>
    </row>
    <row r="296" spans="1:733" x14ac:dyDescent="0.45">
      <c r="A296" s="261" t="s">
        <v>2868</v>
      </c>
      <c r="B296" s="262">
        <v>45073.437061597222</v>
      </c>
      <c r="C296" s="262">
        <v>45073.439916192132</v>
      </c>
      <c r="D296" s="262">
        <v>45073</v>
      </c>
      <c r="E296" s="261" t="s">
        <v>2750</v>
      </c>
      <c r="F296" s="315">
        <v>45073</v>
      </c>
      <c r="G296" t="s">
        <v>853</v>
      </c>
      <c r="H296" t="s">
        <v>877</v>
      </c>
      <c r="I296" t="s">
        <v>877</v>
      </c>
      <c r="J296" t="s">
        <v>877</v>
      </c>
      <c r="K296" t="s">
        <v>831</v>
      </c>
      <c r="L296" s="261" t="s">
        <v>835</v>
      </c>
      <c r="M296">
        <v>0</v>
      </c>
      <c r="N296">
        <v>0</v>
      </c>
      <c r="O296">
        <v>0</v>
      </c>
      <c r="P296">
        <v>0</v>
      </c>
      <c r="Q296">
        <v>0</v>
      </c>
      <c r="R296">
        <v>0</v>
      </c>
      <c r="S296">
        <v>0</v>
      </c>
      <c r="T296">
        <v>0</v>
      </c>
      <c r="U296">
        <v>1</v>
      </c>
      <c r="V296">
        <v>0</v>
      </c>
      <c r="W296">
        <v>0</v>
      </c>
      <c r="X296">
        <v>0</v>
      </c>
      <c r="Y296">
        <v>0</v>
      </c>
      <c r="Z296">
        <v>0</v>
      </c>
      <c r="AA296">
        <v>0</v>
      </c>
      <c r="AB296">
        <v>0</v>
      </c>
      <c r="AC296">
        <v>0</v>
      </c>
      <c r="AD296">
        <v>0</v>
      </c>
      <c r="AE296">
        <v>0</v>
      </c>
      <c r="AF296">
        <v>0</v>
      </c>
      <c r="AG296">
        <v>0</v>
      </c>
      <c r="AH296">
        <v>0</v>
      </c>
      <c r="AI296">
        <v>0</v>
      </c>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t="s">
        <v>799</v>
      </c>
      <c r="JW296"/>
      <c r="JX296">
        <v>500</v>
      </c>
      <c r="JY296">
        <v>500</v>
      </c>
      <c r="JZ296"/>
      <c r="KA296">
        <v>70</v>
      </c>
      <c r="KB296">
        <v>614.28571428571433</v>
      </c>
      <c r="KC296">
        <v>430</v>
      </c>
      <c r="KD296" t="s">
        <v>2869</v>
      </c>
      <c r="KE296" t="s">
        <v>806</v>
      </c>
      <c r="KF296"/>
      <c r="KG296"/>
      <c r="KH296" t="s">
        <v>794</v>
      </c>
      <c r="KI296" t="s">
        <v>2870</v>
      </c>
      <c r="KJ296">
        <v>0</v>
      </c>
      <c r="KK296">
        <v>0</v>
      </c>
      <c r="KL296">
        <v>0</v>
      </c>
      <c r="KM296">
        <v>0</v>
      </c>
      <c r="KN296">
        <v>1</v>
      </c>
      <c r="KO296">
        <v>0</v>
      </c>
      <c r="KP296">
        <v>0</v>
      </c>
      <c r="KQ296">
        <v>0</v>
      </c>
      <c r="KR296">
        <v>0</v>
      </c>
      <c r="KS296">
        <v>1</v>
      </c>
      <c r="KT296">
        <v>1</v>
      </c>
      <c r="KU296">
        <v>0</v>
      </c>
      <c r="KV296">
        <v>0</v>
      </c>
      <c r="KW296">
        <v>0</v>
      </c>
      <c r="KX296">
        <v>0</v>
      </c>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t="s">
        <v>2090</v>
      </c>
      <c r="AAW296">
        <v>432379579</v>
      </c>
      <c r="AAX296" s="315">
        <v>45073.758981481493</v>
      </c>
      <c r="AAY296"/>
      <c r="AAZ296"/>
      <c r="ABA296" t="s">
        <v>2081</v>
      </c>
      <c r="ABB296"/>
      <c r="ABC296" t="s">
        <v>2263</v>
      </c>
      <c r="ABD296"/>
      <c r="ABE296">
        <v>296</v>
      </c>
    </row>
    <row r="297" spans="1:733" x14ac:dyDescent="0.45">
      <c r="A297" s="261" t="s">
        <v>2871</v>
      </c>
      <c r="B297" s="262">
        <v>45073.440004756943</v>
      </c>
      <c r="C297" s="262">
        <v>45073.441200312503</v>
      </c>
      <c r="D297" s="262">
        <v>45073</v>
      </c>
      <c r="E297" s="261" t="s">
        <v>2750</v>
      </c>
      <c r="F297" s="315">
        <v>45073</v>
      </c>
      <c r="G297" t="s">
        <v>853</v>
      </c>
      <c r="H297" t="s">
        <v>877</v>
      </c>
      <c r="I297" t="s">
        <v>877</v>
      </c>
      <c r="J297" t="s">
        <v>877</v>
      </c>
      <c r="K297" t="s">
        <v>831</v>
      </c>
      <c r="L297" s="261" t="s">
        <v>804</v>
      </c>
      <c r="M297">
        <v>0</v>
      </c>
      <c r="N297">
        <v>0</v>
      </c>
      <c r="O297">
        <v>0</v>
      </c>
      <c r="P297">
        <v>0</v>
      </c>
      <c r="Q297">
        <v>0</v>
      </c>
      <c r="R297">
        <v>0</v>
      </c>
      <c r="S297">
        <v>0</v>
      </c>
      <c r="T297">
        <v>0</v>
      </c>
      <c r="U297">
        <v>0</v>
      </c>
      <c r="V297">
        <v>1</v>
      </c>
      <c r="W297">
        <v>0</v>
      </c>
      <c r="X297">
        <v>0</v>
      </c>
      <c r="Y297">
        <v>0</v>
      </c>
      <c r="Z297">
        <v>0</v>
      </c>
      <c r="AA297">
        <v>0</v>
      </c>
      <c r="AB297">
        <v>0</v>
      </c>
      <c r="AC297">
        <v>0</v>
      </c>
      <c r="AD297">
        <v>0</v>
      </c>
      <c r="AE297">
        <v>0</v>
      </c>
      <c r="AF297">
        <v>0</v>
      </c>
      <c r="AG297">
        <v>0</v>
      </c>
      <c r="AH297">
        <v>0</v>
      </c>
      <c r="AI297">
        <v>0</v>
      </c>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t="s">
        <v>799</v>
      </c>
      <c r="LB297"/>
      <c r="LC297">
        <v>500</v>
      </c>
      <c r="LD297">
        <v>500</v>
      </c>
      <c r="LE297"/>
      <c r="LF297">
        <v>125</v>
      </c>
      <c r="LG297">
        <v>300</v>
      </c>
      <c r="LH297">
        <v>375</v>
      </c>
      <c r="LI297" t="s">
        <v>2090</v>
      </c>
      <c r="LJ297" t="s">
        <v>806</v>
      </c>
      <c r="LK297"/>
      <c r="LL297"/>
      <c r="LM297" t="s">
        <v>794</v>
      </c>
      <c r="LN297" t="s">
        <v>2872</v>
      </c>
      <c r="LO297">
        <v>0</v>
      </c>
      <c r="LP297">
        <v>0</v>
      </c>
      <c r="LQ297">
        <v>0</v>
      </c>
      <c r="LR297">
        <v>0</v>
      </c>
      <c r="LS297">
        <v>1</v>
      </c>
      <c r="LT297">
        <v>0</v>
      </c>
      <c r="LU297">
        <v>0</v>
      </c>
      <c r="LV297">
        <v>0</v>
      </c>
      <c r="LW297">
        <v>0</v>
      </c>
      <c r="LX297">
        <v>1</v>
      </c>
      <c r="LY297">
        <v>0</v>
      </c>
      <c r="LZ297">
        <v>0</v>
      </c>
      <c r="MA297">
        <v>1</v>
      </c>
      <c r="MB297">
        <v>0</v>
      </c>
      <c r="MC297">
        <v>0</v>
      </c>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t="s">
        <v>2090</v>
      </c>
      <c r="AAW297">
        <v>432379584</v>
      </c>
      <c r="AAX297" s="315">
        <v>45073.759004629617</v>
      </c>
      <c r="AAY297"/>
      <c r="AAZ297"/>
      <c r="ABA297" t="s">
        <v>2081</v>
      </c>
      <c r="ABB297"/>
      <c r="ABC297" t="s">
        <v>2263</v>
      </c>
      <c r="ABD297"/>
      <c r="ABE297">
        <v>297</v>
      </c>
    </row>
    <row r="298" spans="1:733" x14ac:dyDescent="0.45">
      <c r="A298" s="261" t="s">
        <v>2873</v>
      </c>
      <c r="B298" s="262">
        <v>45073.441276307873</v>
      </c>
      <c r="C298" s="262">
        <v>45073.44419840278</v>
      </c>
      <c r="D298" s="262">
        <v>45073</v>
      </c>
      <c r="E298" s="261" t="s">
        <v>2750</v>
      </c>
      <c r="F298" s="315">
        <v>45073</v>
      </c>
      <c r="G298" t="s">
        <v>853</v>
      </c>
      <c r="H298" t="s">
        <v>877</v>
      </c>
      <c r="I298" t="s">
        <v>877</v>
      </c>
      <c r="J298" t="s">
        <v>877</v>
      </c>
      <c r="K298" t="s">
        <v>831</v>
      </c>
      <c r="L298" s="261" t="s">
        <v>804</v>
      </c>
      <c r="M298">
        <v>0</v>
      </c>
      <c r="N298">
        <v>0</v>
      </c>
      <c r="O298">
        <v>0</v>
      </c>
      <c r="P298">
        <v>0</v>
      </c>
      <c r="Q298">
        <v>0</v>
      </c>
      <c r="R298">
        <v>0</v>
      </c>
      <c r="S298">
        <v>0</v>
      </c>
      <c r="T298">
        <v>0</v>
      </c>
      <c r="U298">
        <v>0</v>
      </c>
      <c r="V298">
        <v>1</v>
      </c>
      <c r="W298">
        <v>0</v>
      </c>
      <c r="X298">
        <v>0</v>
      </c>
      <c r="Y298">
        <v>0</v>
      </c>
      <c r="Z298">
        <v>0</v>
      </c>
      <c r="AA298">
        <v>0</v>
      </c>
      <c r="AB298">
        <v>0</v>
      </c>
      <c r="AC298">
        <v>0</v>
      </c>
      <c r="AD298">
        <v>0</v>
      </c>
      <c r="AE298">
        <v>0</v>
      </c>
      <c r="AF298">
        <v>0</v>
      </c>
      <c r="AG298">
        <v>0</v>
      </c>
      <c r="AH298">
        <v>0</v>
      </c>
      <c r="AI298">
        <v>0</v>
      </c>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t="s">
        <v>799</v>
      </c>
      <c r="LB298"/>
      <c r="LC298">
        <v>500</v>
      </c>
      <c r="LD298">
        <v>500</v>
      </c>
      <c r="LE298"/>
      <c r="LF298">
        <v>125</v>
      </c>
      <c r="LG298">
        <v>300</v>
      </c>
      <c r="LH298">
        <v>375</v>
      </c>
      <c r="LI298" t="s">
        <v>2090</v>
      </c>
      <c r="LJ298" t="s">
        <v>806</v>
      </c>
      <c r="LK298"/>
      <c r="LL298"/>
      <c r="LM298" t="s">
        <v>794</v>
      </c>
      <c r="LN298" t="s">
        <v>2135</v>
      </c>
      <c r="LO298">
        <v>0</v>
      </c>
      <c r="LP298">
        <v>0</v>
      </c>
      <c r="LQ298">
        <v>0</v>
      </c>
      <c r="LR298">
        <v>0</v>
      </c>
      <c r="LS298">
        <v>1</v>
      </c>
      <c r="LT298">
        <v>0</v>
      </c>
      <c r="LU298">
        <v>0</v>
      </c>
      <c r="LV298">
        <v>0</v>
      </c>
      <c r="LW298">
        <v>0</v>
      </c>
      <c r="LX298">
        <v>1</v>
      </c>
      <c r="LY298">
        <v>0</v>
      </c>
      <c r="LZ298">
        <v>0</v>
      </c>
      <c r="MA298">
        <v>0</v>
      </c>
      <c r="MB298">
        <v>0</v>
      </c>
      <c r="MC298">
        <v>0</v>
      </c>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t="s">
        <v>2874</v>
      </c>
      <c r="AAW298">
        <v>432379591</v>
      </c>
      <c r="AAX298" s="315">
        <v>45073.759027777778</v>
      </c>
      <c r="AAY298"/>
      <c r="AAZ298"/>
      <c r="ABA298" t="s">
        <v>2081</v>
      </c>
      <c r="ABB298"/>
      <c r="ABC298" t="s">
        <v>2263</v>
      </c>
      <c r="ABD298"/>
      <c r="ABE298">
        <v>298</v>
      </c>
    </row>
    <row r="299" spans="1:733" x14ac:dyDescent="0.45">
      <c r="A299" s="261" t="s">
        <v>2875</v>
      </c>
      <c r="B299" s="262">
        <v>45073.444310462961</v>
      </c>
      <c r="C299" s="262">
        <v>45073.445735000001</v>
      </c>
      <c r="D299" s="262">
        <v>45073</v>
      </c>
      <c r="E299" s="261" t="s">
        <v>2750</v>
      </c>
      <c r="F299" s="315">
        <v>45073</v>
      </c>
      <c r="G299" t="s">
        <v>853</v>
      </c>
      <c r="H299" t="s">
        <v>877</v>
      </c>
      <c r="I299" t="s">
        <v>877</v>
      </c>
      <c r="J299" t="s">
        <v>877</v>
      </c>
      <c r="K299" t="s">
        <v>831</v>
      </c>
      <c r="L299" s="261" t="s">
        <v>804</v>
      </c>
      <c r="M299">
        <v>0</v>
      </c>
      <c r="N299">
        <v>0</v>
      </c>
      <c r="O299">
        <v>0</v>
      </c>
      <c r="P299">
        <v>0</v>
      </c>
      <c r="Q299">
        <v>0</v>
      </c>
      <c r="R299">
        <v>0</v>
      </c>
      <c r="S299">
        <v>0</v>
      </c>
      <c r="T299">
        <v>0</v>
      </c>
      <c r="U299">
        <v>0</v>
      </c>
      <c r="V299">
        <v>1</v>
      </c>
      <c r="W299">
        <v>0</v>
      </c>
      <c r="X299">
        <v>0</v>
      </c>
      <c r="Y299">
        <v>0</v>
      </c>
      <c r="Z299">
        <v>0</v>
      </c>
      <c r="AA299">
        <v>0</v>
      </c>
      <c r="AB299">
        <v>0</v>
      </c>
      <c r="AC299">
        <v>0</v>
      </c>
      <c r="AD299">
        <v>0</v>
      </c>
      <c r="AE299">
        <v>0</v>
      </c>
      <c r="AF299">
        <v>0</v>
      </c>
      <c r="AG299">
        <v>0</v>
      </c>
      <c r="AH299">
        <v>0</v>
      </c>
      <c r="AI299">
        <v>0</v>
      </c>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t="s">
        <v>799</v>
      </c>
      <c r="LB299"/>
      <c r="LC299">
        <v>500</v>
      </c>
      <c r="LD299">
        <v>500</v>
      </c>
      <c r="LE299"/>
      <c r="LF299">
        <v>125</v>
      </c>
      <c r="LG299">
        <v>300</v>
      </c>
      <c r="LH299">
        <v>375</v>
      </c>
      <c r="LI299" t="s">
        <v>2090</v>
      </c>
      <c r="LJ299" t="s">
        <v>806</v>
      </c>
      <c r="LK299"/>
      <c r="LL299"/>
      <c r="LM299" t="s">
        <v>794</v>
      </c>
      <c r="LN299" t="s">
        <v>2135</v>
      </c>
      <c r="LO299">
        <v>0</v>
      </c>
      <c r="LP299">
        <v>0</v>
      </c>
      <c r="LQ299">
        <v>0</v>
      </c>
      <c r="LR299">
        <v>0</v>
      </c>
      <c r="LS299">
        <v>1</v>
      </c>
      <c r="LT299">
        <v>0</v>
      </c>
      <c r="LU299">
        <v>0</v>
      </c>
      <c r="LV299">
        <v>0</v>
      </c>
      <c r="LW299">
        <v>0</v>
      </c>
      <c r="LX299">
        <v>1</v>
      </c>
      <c r="LY299">
        <v>0</v>
      </c>
      <c r="LZ299">
        <v>0</v>
      </c>
      <c r="MA299">
        <v>0</v>
      </c>
      <c r="MB299">
        <v>0</v>
      </c>
      <c r="MC299">
        <v>0</v>
      </c>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t="s">
        <v>2090</v>
      </c>
      <c r="AAW299">
        <v>432379601</v>
      </c>
      <c r="AAX299" s="315">
        <v>45073.759039351848</v>
      </c>
      <c r="AAY299"/>
      <c r="AAZ299"/>
      <c r="ABA299" t="s">
        <v>2081</v>
      </c>
      <c r="ABB299"/>
      <c r="ABC299" t="s">
        <v>2263</v>
      </c>
      <c r="ABD299"/>
      <c r="ABE299">
        <v>299</v>
      </c>
    </row>
    <row r="300" spans="1:733" x14ac:dyDescent="0.45">
      <c r="A300" s="261" t="s">
        <v>2876</v>
      </c>
      <c r="B300" s="262">
        <v>45073.445808518518</v>
      </c>
      <c r="C300" s="262">
        <v>45073.44705077546</v>
      </c>
      <c r="D300" s="262">
        <v>45073</v>
      </c>
      <c r="E300" s="261" t="s">
        <v>2750</v>
      </c>
      <c r="F300" s="315">
        <v>45073</v>
      </c>
      <c r="G300" t="s">
        <v>853</v>
      </c>
      <c r="H300" t="s">
        <v>877</v>
      </c>
      <c r="I300" t="s">
        <v>877</v>
      </c>
      <c r="J300" t="s">
        <v>877</v>
      </c>
      <c r="K300" t="s">
        <v>831</v>
      </c>
      <c r="L300" s="261" t="s">
        <v>804</v>
      </c>
      <c r="M300">
        <v>0</v>
      </c>
      <c r="N300">
        <v>0</v>
      </c>
      <c r="O300">
        <v>0</v>
      </c>
      <c r="P300">
        <v>0</v>
      </c>
      <c r="Q300">
        <v>0</v>
      </c>
      <c r="R300">
        <v>0</v>
      </c>
      <c r="S300">
        <v>0</v>
      </c>
      <c r="T300">
        <v>0</v>
      </c>
      <c r="U300">
        <v>0</v>
      </c>
      <c r="V300">
        <v>1</v>
      </c>
      <c r="W300">
        <v>0</v>
      </c>
      <c r="X300">
        <v>0</v>
      </c>
      <c r="Y300">
        <v>0</v>
      </c>
      <c r="Z300">
        <v>0</v>
      </c>
      <c r="AA300">
        <v>0</v>
      </c>
      <c r="AB300">
        <v>0</v>
      </c>
      <c r="AC300">
        <v>0</v>
      </c>
      <c r="AD300">
        <v>0</v>
      </c>
      <c r="AE300">
        <v>0</v>
      </c>
      <c r="AF300">
        <v>0</v>
      </c>
      <c r="AG300">
        <v>0</v>
      </c>
      <c r="AH300">
        <v>0</v>
      </c>
      <c r="AI300">
        <v>0</v>
      </c>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t="s">
        <v>799</v>
      </c>
      <c r="LB300"/>
      <c r="LC300">
        <v>500</v>
      </c>
      <c r="LD300">
        <v>500</v>
      </c>
      <c r="LE300"/>
      <c r="LF300">
        <v>125</v>
      </c>
      <c r="LG300">
        <v>300</v>
      </c>
      <c r="LH300">
        <v>375</v>
      </c>
      <c r="LI300" t="s">
        <v>2090</v>
      </c>
      <c r="LJ300" t="s">
        <v>806</v>
      </c>
      <c r="LK300"/>
      <c r="LL300"/>
      <c r="LM300" t="s">
        <v>794</v>
      </c>
      <c r="LN300" t="s">
        <v>2268</v>
      </c>
      <c r="LO300">
        <v>0</v>
      </c>
      <c r="LP300">
        <v>0</v>
      </c>
      <c r="LQ300">
        <v>0</v>
      </c>
      <c r="LR300">
        <v>0</v>
      </c>
      <c r="LS300">
        <v>0</v>
      </c>
      <c r="LT300">
        <v>0</v>
      </c>
      <c r="LU300">
        <v>0</v>
      </c>
      <c r="LV300">
        <v>1</v>
      </c>
      <c r="LW300">
        <v>0</v>
      </c>
      <c r="LX300">
        <v>1</v>
      </c>
      <c r="LY300">
        <v>0</v>
      </c>
      <c r="LZ300">
        <v>0</v>
      </c>
      <c r="MA300">
        <v>0</v>
      </c>
      <c r="MB300">
        <v>0</v>
      </c>
      <c r="MC300">
        <v>0</v>
      </c>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t="s">
        <v>2090</v>
      </c>
      <c r="AAW300">
        <v>432379612</v>
      </c>
      <c r="AAX300" s="315">
        <v>45073.759074074071</v>
      </c>
      <c r="AAY300"/>
      <c r="AAZ300"/>
      <c r="ABA300" t="s">
        <v>2081</v>
      </c>
      <c r="ABB300"/>
      <c r="ABC300" t="s">
        <v>2263</v>
      </c>
      <c r="ABD300"/>
      <c r="ABE300">
        <v>300</v>
      </c>
    </row>
    <row r="301" spans="1:733" x14ac:dyDescent="0.45">
      <c r="A301" s="261" t="s">
        <v>2877</v>
      </c>
      <c r="B301" s="262">
        <v>45073.447387106477</v>
      </c>
      <c r="C301" s="262">
        <v>45073.448844791666</v>
      </c>
      <c r="D301" s="262">
        <v>45073</v>
      </c>
      <c r="E301" s="261" t="s">
        <v>2750</v>
      </c>
      <c r="F301" s="315">
        <v>45073</v>
      </c>
      <c r="G301" t="s">
        <v>853</v>
      </c>
      <c r="H301" t="s">
        <v>877</v>
      </c>
      <c r="I301" t="s">
        <v>877</v>
      </c>
      <c r="J301" t="s">
        <v>877</v>
      </c>
      <c r="K301" t="s">
        <v>831</v>
      </c>
      <c r="L301" s="261" t="s">
        <v>823</v>
      </c>
      <c r="M301">
        <v>0</v>
      </c>
      <c r="N301">
        <v>0</v>
      </c>
      <c r="O301">
        <v>0</v>
      </c>
      <c r="P301">
        <v>0</v>
      </c>
      <c r="Q301">
        <v>0</v>
      </c>
      <c r="R301">
        <v>0</v>
      </c>
      <c r="S301">
        <v>0</v>
      </c>
      <c r="T301">
        <v>0</v>
      </c>
      <c r="U301">
        <v>0</v>
      </c>
      <c r="V301">
        <v>0</v>
      </c>
      <c r="W301">
        <v>1</v>
      </c>
      <c r="X301">
        <v>0</v>
      </c>
      <c r="Y301">
        <v>0</v>
      </c>
      <c r="Z301">
        <v>0</v>
      </c>
      <c r="AA301">
        <v>0</v>
      </c>
      <c r="AB301">
        <v>0</v>
      </c>
      <c r="AC301">
        <v>0</v>
      </c>
      <c r="AD301">
        <v>0</v>
      </c>
      <c r="AE301">
        <v>0</v>
      </c>
      <c r="AF301">
        <v>0</v>
      </c>
      <c r="AG301">
        <v>0</v>
      </c>
      <c r="AH301">
        <v>0</v>
      </c>
      <c r="AI301">
        <v>0</v>
      </c>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t="s">
        <v>799</v>
      </c>
      <c r="MG301"/>
      <c r="MH301">
        <v>900</v>
      </c>
      <c r="MI301">
        <v>900</v>
      </c>
      <c r="MJ301"/>
      <c r="MK301">
        <v>625</v>
      </c>
      <c r="ML301">
        <v>44</v>
      </c>
      <c r="MM301">
        <v>275</v>
      </c>
      <c r="MN301" t="s">
        <v>2829</v>
      </c>
      <c r="MO301" t="s">
        <v>845</v>
      </c>
      <c r="MP301"/>
      <c r="MQ301"/>
      <c r="MR301" t="s">
        <v>794</v>
      </c>
      <c r="MS301" t="s">
        <v>2237</v>
      </c>
      <c r="MT301">
        <v>1</v>
      </c>
      <c r="MU301">
        <v>1</v>
      </c>
      <c r="MV301">
        <v>0</v>
      </c>
      <c r="MW301">
        <v>0</v>
      </c>
      <c r="MX301">
        <v>0</v>
      </c>
      <c r="MY301">
        <v>0</v>
      </c>
      <c r="MZ301">
        <v>0</v>
      </c>
      <c r="NA301">
        <v>0</v>
      </c>
      <c r="NB301">
        <v>0</v>
      </c>
      <c r="NC301">
        <v>1</v>
      </c>
      <c r="ND301">
        <v>0</v>
      </c>
      <c r="NE301">
        <v>0</v>
      </c>
      <c r="NF301">
        <v>0</v>
      </c>
      <c r="NG301">
        <v>0</v>
      </c>
      <c r="NH301">
        <v>0</v>
      </c>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t="s">
        <v>2090</v>
      </c>
      <c r="AAW301">
        <v>432379666</v>
      </c>
      <c r="AAX301" s="315">
        <v>45073.75917824074</v>
      </c>
      <c r="AAY301"/>
      <c r="AAZ301"/>
      <c r="ABA301" t="s">
        <v>2081</v>
      </c>
      <c r="ABB301"/>
      <c r="ABC301" t="s">
        <v>2263</v>
      </c>
      <c r="ABD301"/>
      <c r="ABE301">
        <v>301</v>
      </c>
    </row>
    <row r="302" spans="1:733" x14ac:dyDescent="0.45">
      <c r="A302" s="261" t="s">
        <v>2878</v>
      </c>
      <c r="B302" s="262">
        <v>45073.465567233798</v>
      </c>
      <c r="C302" s="262">
        <v>45073.466928310183</v>
      </c>
      <c r="D302" s="262">
        <v>45073</v>
      </c>
      <c r="E302" s="261" t="s">
        <v>2750</v>
      </c>
      <c r="F302" s="315">
        <v>45073</v>
      </c>
      <c r="G302" t="s">
        <v>853</v>
      </c>
      <c r="H302" t="s">
        <v>877</v>
      </c>
      <c r="I302" t="s">
        <v>877</v>
      </c>
      <c r="J302" t="s">
        <v>877</v>
      </c>
      <c r="K302" t="s">
        <v>831</v>
      </c>
      <c r="L302" s="261" t="s">
        <v>823</v>
      </c>
      <c r="M302">
        <v>0</v>
      </c>
      <c r="N302">
        <v>0</v>
      </c>
      <c r="O302">
        <v>0</v>
      </c>
      <c r="P302">
        <v>0</v>
      </c>
      <c r="Q302">
        <v>0</v>
      </c>
      <c r="R302">
        <v>0</v>
      </c>
      <c r="S302">
        <v>0</v>
      </c>
      <c r="T302">
        <v>0</v>
      </c>
      <c r="U302">
        <v>0</v>
      </c>
      <c r="V302">
        <v>0</v>
      </c>
      <c r="W302">
        <v>1</v>
      </c>
      <c r="X302">
        <v>0</v>
      </c>
      <c r="Y302">
        <v>0</v>
      </c>
      <c r="Z302">
        <v>0</v>
      </c>
      <c r="AA302">
        <v>0</v>
      </c>
      <c r="AB302">
        <v>0</v>
      </c>
      <c r="AC302">
        <v>0</v>
      </c>
      <c r="AD302">
        <v>0</v>
      </c>
      <c r="AE302">
        <v>0</v>
      </c>
      <c r="AF302">
        <v>0</v>
      </c>
      <c r="AG302">
        <v>0</v>
      </c>
      <c r="AH302">
        <v>0</v>
      </c>
      <c r="AI302">
        <v>0</v>
      </c>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t="s">
        <v>2879</v>
      </c>
      <c r="MO302" t="s">
        <v>801</v>
      </c>
      <c r="MP302"/>
      <c r="MQ302" t="s">
        <v>830</v>
      </c>
      <c r="MR302" t="s">
        <v>794</v>
      </c>
      <c r="MS302" t="s">
        <v>2232</v>
      </c>
      <c r="MT302">
        <v>1</v>
      </c>
      <c r="MU302">
        <v>1</v>
      </c>
      <c r="MV302">
        <v>0</v>
      </c>
      <c r="MW302">
        <v>0</v>
      </c>
      <c r="MX302">
        <v>1</v>
      </c>
      <c r="MY302">
        <v>0</v>
      </c>
      <c r="MZ302">
        <v>0</v>
      </c>
      <c r="NA302">
        <v>0</v>
      </c>
      <c r="NB302">
        <v>0</v>
      </c>
      <c r="NC302">
        <v>0</v>
      </c>
      <c r="ND302">
        <v>0</v>
      </c>
      <c r="NE302">
        <v>0</v>
      </c>
      <c r="NF302">
        <v>0</v>
      </c>
      <c r="NG302">
        <v>0</v>
      </c>
      <c r="NH302">
        <v>0</v>
      </c>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t="s">
        <v>2090</v>
      </c>
      <c r="AAW302">
        <v>432379708</v>
      </c>
      <c r="AAX302" s="315">
        <v>45073.759282407409</v>
      </c>
      <c r="AAY302"/>
      <c r="AAZ302"/>
      <c r="ABA302" t="s">
        <v>2081</v>
      </c>
      <c r="ABB302"/>
      <c r="ABC302" t="s">
        <v>2263</v>
      </c>
      <c r="ABD302"/>
      <c r="ABE302">
        <v>302</v>
      </c>
    </row>
    <row r="303" spans="1:733" x14ac:dyDescent="0.45">
      <c r="A303" s="261" t="s">
        <v>2880</v>
      </c>
      <c r="B303" s="262">
        <v>45073.467003773148</v>
      </c>
      <c r="C303" s="262">
        <v>45073.468382534717</v>
      </c>
      <c r="D303" s="262">
        <v>45073</v>
      </c>
      <c r="E303" s="261" t="s">
        <v>2750</v>
      </c>
      <c r="F303" s="315">
        <v>45073</v>
      </c>
      <c r="G303" t="s">
        <v>853</v>
      </c>
      <c r="H303" t="s">
        <v>877</v>
      </c>
      <c r="I303" t="s">
        <v>877</v>
      </c>
      <c r="J303" t="s">
        <v>877</v>
      </c>
      <c r="K303" t="s">
        <v>831</v>
      </c>
      <c r="L303" s="261" t="s">
        <v>823</v>
      </c>
      <c r="M303">
        <v>0</v>
      </c>
      <c r="N303">
        <v>0</v>
      </c>
      <c r="O303">
        <v>0</v>
      </c>
      <c r="P303">
        <v>0</v>
      </c>
      <c r="Q303">
        <v>0</v>
      </c>
      <c r="R303">
        <v>0</v>
      </c>
      <c r="S303">
        <v>0</v>
      </c>
      <c r="T303">
        <v>0</v>
      </c>
      <c r="U303">
        <v>0</v>
      </c>
      <c r="V303">
        <v>0</v>
      </c>
      <c r="W303">
        <v>1</v>
      </c>
      <c r="X303">
        <v>0</v>
      </c>
      <c r="Y303">
        <v>0</v>
      </c>
      <c r="Z303">
        <v>0</v>
      </c>
      <c r="AA303">
        <v>0</v>
      </c>
      <c r="AB303">
        <v>0</v>
      </c>
      <c r="AC303">
        <v>0</v>
      </c>
      <c r="AD303">
        <v>0</v>
      </c>
      <c r="AE303">
        <v>0</v>
      </c>
      <c r="AF303">
        <v>0</v>
      </c>
      <c r="AG303">
        <v>0</v>
      </c>
      <c r="AH303">
        <v>0</v>
      </c>
      <c r="AI303">
        <v>0</v>
      </c>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v>625</v>
      </c>
      <c r="ML303"/>
      <c r="MM303"/>
      <c r="MN303" t="s">
        <v>2829</v>
      </c>
      <c r="MO303" t="s">
        <v>801</v>
      </c>
      <c r="MP303"/>
      <c r="MQ303" t="s">
        <v>830</v>
      </c>
      <c r="MR303" t="s">
        <v>794</v>
      </c>
      <c r="MS303" t="s">
        <v>2237</v>
      </c>
      <c r="MT303">
        <v>1</v>
      </c>
      <c r="MU303">
        <v>1</v>
      </c>
      <c r="MV303">
        <v>0</v>
      </c>
      <c r="MW303">
        <v>0</v>
      </c>
      <c r="MX303">
        <v>0</v>
      </c>
      <c r="MY303">
        <v>0</v>
      </c>
      <c r="MZ303">
        <v>0</v>
      </c>
      <c r="NA303">
        <v>0</v>
      </c>
      <c r="NB303">
        <v>0</v>
      </c>
      <c r="NC303">
        <v>1</v>
      </c>
      <c r="ND303">
        <v>0</v>
      </c>
      <c r="NE303">
        <v>0</v>
      </c>
      <c r="NF303">
        <v>0</v>
      </c>
      <c r="NG303">
        <v>0</v>
      </c>
      <c r="NH303">
        <v>0</v>
      </c>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t="s">
        <v>2090</v>
      </c>
      <c r="AAW303">
        <v>432379715</v>
      </c>
      <c r="AAX303" s="315">
        <v>45073.759293981479</v>
      </c>
      <c r="AAY303"/>
      <c r="AAZ303"/>
      <c r="ABA303" t="s">
        <v>2081</v>
      </c>
      <c r="ABB303"/>
      <c r="ABC303" t="s">
        <v>2263</v>
      </c>
      <c r="ABD303"/>
      <c r="ABE303">
        <v>303</v>
      </c>
    </row>
    <row r="304" spans="1:733" x14ac:dyDescent="0.45">
      <c r="A304" s="261" t="s">
        <v>2881</v>
      </c>
      <c r="B304" s="262">
        <v>45073.46843930555</v>
      </c>
      <c r="C304" s="262">
        <v>45073.469728796292</v>
      </c>
      <c r="D304" s="262">
        <v>45073</v>
      </c>
      <c r="E304" s="261" t="s">
        <v>2750</v>
      </c>
      <c r="F304" s="315">
        <v>45073</v>
      </c>
      <c r="G304" t="s">
        <v>853</v>
      </c>
      <c r="H304" t="s">
        <v>877</v>
      </c>
      <c r="I304" t="s">
        <v>877</v>
      </c>
      <c r="J304" t="s">
        <v>877</v>
      </c>
      <c r="K304" t="s">
        <v>831</v>
      </c>
      <c r="L304" s="261" t="s">
        <v>823</v>
      </c>
      <c r="M304">
        <v>0</v>
      </c>
      <c r="N304">
        <v>0</v>
      </c>
      <c r="O304">
        <v>0</v>
      </c>
      <c r="P304">
        <v>0</v>
      </c>
      <c r="Q304">
        <v>0</v>
      </c>
      <c r="R304">
        <v>0</v>
      </c>
      <c r="S304">
        <v>0</v>
      </c>
      <c r="T304">
        <v>0</v>
      </c>
      <c r="U304">
        <v>0</v>
      </c>
      <c r="V304">
        <v>0</v>
      </c>
      <c r="W304">
        <v>1</v>
      </c>
      <c r="X304">
        <v>0</v>
      </c>
      <c r="Y304">
        <v>0</v>
      </c>
      <c r="Z304">
        <v>0</v>
      </c>
      <c r="AA304">
        <v>0</v>
      </c>
      <c r="AB304">
        <v>0</v>
      </c>
      <c r="AC304">
        <v>0</v>
      </c>
      <c r="AD304">
        <v>0</v>
      </c>
      <c r="AE304">
        <v>0</v>
      </c>
      <c r="AF304">
        <v>0</v>
      </c>
      <c r="AG304">
        <v>0</v>
      </c>
      <c r="AH304">
        <v>0</v>
      </c>
      <c r="AI304">
        <v>0</v>
      </c>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v>625</v>
      </c>
      <c r="ML304"/>
      <c r="MM304"/>
      <c r="MN304" t="s">
        <v>2882</v>
      </c>
      <c r="MO304" t="s">
        <v>801</v>
      </c>
      <c r="MP304"/>
      <c r="MQ304" t="s">
        <v>830</v>
      </c>
      <c r="MR304" t="s">
        <v>794</v>
      </c>
      <c r="MS304" t="s">
        <v>2237</v>
      </c>
      <c r="MT304">
        <v>1</v>
      </c>
      <c r="MU304">
        <v>1</v>
      </c>
      <c r="MV304">
        <v>0</v>
      </c>
      <c r="MW304">
        <v>0</v>
      </c>
      <c r="MX304">
        <v>0</v>
      </c>
      <c r="MY304">
        <v>0</v>
      </c>
      <c r="MZ304">
        <v>0</v>
      </c>
      <c r="NA304">
        <v>0</v>
      </c>
      <c r="NB304">
        <v>0</v>
      </c>
      <c r="NC304">
        <v>1</v>
      </c>
      <c r="ND304">
        <v>0</v>
      </c>
      <c r="NE304">
        <v>0</v>
      </c>
      <c r="NF304">
        <v>0</v>
      </c>
      <c r="NG304">
        <v>0</v>
      </c>
      <c r="NH304">
        <v>0</v>
      </c>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t="s">
        <v>2090</v>
      </c>
      <c r="AAW304">
        <v>432379724</v>
      </c>
      <c r="AAX304" s="315">
        <v>45073.759317129632</v>
      </c>
      <c r="AAY304"/>
      <c r="AAZ304"/>
      <c r="ABA304" t="s">
        <v>2081</v>
      </c>
      <c r="ABB304"/>
      <c r="ABC304" t="s">
        <v>2263</v>
      </c>
      <c r="ABD304"/>
      <c r="ABE304">
        <v>304</v>
      </c>
    </row>
    <row r="305" spans="1:733" x14ac:dyDescent="0.45">
      <c r="A305" s="261" t="s">
        <v>2883</v>
      </c>
      <c r="B305" s="262">
        <v>45073.469799837963</v>
      </c>
      <c r="C305" s="262">
        <v>45073.470856412037</v>
      </c>
      <c r="D305" s="262">
        <v>45073</v>
      </c>
      <c r="E305" s="261" t="s">
        <v>2750</v>
      </c>
      <c r="F305" s="315">
        <v>45073</v>
      </c>
      <c r="G305" t="s">
        <v>853</v>
      </c>
      <c r="H305" t="s">
        <v>877</v>
      </c>
      <c r="I305" t="s">
        <v>877</v>
      </c>
      <c r="J305" t="s">
        <v>877</v>
      </c>
      <c r="K305" t="s">
        <v>831</v>
      </c>
      <c r="L305" s="261" t="s">
        <v>823</v>
      </c>
      <c r="M305">
        <v>0</v>
      </c>
      <c r="N305">
        <v>0</v>
      </c>
      <c r="O305">
        <v>0</v>
      </c>
      <c r="P305">
        <v>0</v>
      </c>
      <c r="Q305">
        <v>0</v>
      </c>
      <c r="R305">
        <v>0</v>
      </c>
      <c r="S305">
        <v>0</v>
      </c>
      <c r="T305">
        <v>0</v>
      </c>
      <c r="U305">
        <v>0</v>
      </c>
      <c r="V305">
        <v>0</v>
      </c>
      <c r="W305">
        <v>1</v>
      </c>
      <c r="X305">
        <v>0</v>
      </c>
      <c r="Y305">
        <v>0</v>
      </c>
      <c r="Z305">
        <v>0</v>
      </c>
      <c r="AA305">
        <v>0</v>
      </c>
      <c r="AB305">
        <v>0</v>
      </c>
      <c r="AC305">
        <v>0</v>
      </c>
      <c r="AD305">
        <v>0</v>
      </c>
      <c r="AE305">
        <v>0</v>
      </c>
      <c r="AF305">
        <v>0</v>
      </c>
      <c r="AG305">
        <v>0</v>
      </c>
      <c r="AH305">
        <v>0</v>
      </c>
      <c r="AI305">
        <v>0</v>
      </c>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v>625</v>
      </c>
      <c r="ML305"/>
      <c r="MM305"/>
      <c r="MN305" t="s">
        <v>2090</v>
      </c>
      <c r="MO305" t="s">
        <v>801</v>
      </c>
      <c r="MP305"/>
      <c r="MQ305" t="s">
        <v>830</v>
      </c>
      <c r="MR305" t="s">
        <v>794</v>
      </c>
      <c r="MS305" t="s">
        <v>2237</v>
      </c>
      <c r="MT305">
        <v>1</v>
      </c>
      <c r="MU305">
        <v>1</v>
      </c>
      <c r="MV305">
        <v>0</v>
      </c>
      <c r="MW305">
        <v>0</v>
      </c>
      <c r="MX305">
        <v>0</v>
      </c>
      <c r="MY305">
        <v>0</v>
      </c>
      <c r="MZ305">
        <v>0</v>
      </c>
      <c r="NA305">
        <v>0</v>
      </c>
      <c r="NB305">
        <v>0</v>
      </c>
      <c r="NC305">
        <v>1</v>
      </c>
      <c r="ND305">
        <v>0</v>
      </c>
      <c r="NE305">
        <v>0</v>
      </c>
      <c r="NF305">
        <v>0</v>
      </c>
      <c r="NG305">
        <v>0</v>
      </c>
      <c r="NH305">
        <v>0</v>
      </c>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t="s">
        <v>2090</v>
      </c>
      <c r="AAW305">
        <v>432379733</v>
      </c>
      <c r="AAX305" s="315">
        <v>45073.759340277778</v>
      </c>
      <c r="AAY305"/>
      <c r="AAZ305"/>
      <c r="ABA305" t="s">
        <v>2081</v>
      </c>
      <c r="ABB305"/>
      <c r="ABC305" t="s">
        <v>2263</v>
      </c>
      <c r="ABD305"/>
      <c r="ABE305">
        <v>305</v>
      </c>
    </row>
    <row r="306" spans="1:733" x14ac:dyDescent="0.45">
      <c r="A306" s="261" t="s">
        <v>2884</v>
      </c>
      <c r="B306" s="262">
        <v>45073.472365914349</v>
      </c>
      <c r="C306" s="262">
        <v>45073.474416585646</v>
      </c>
      <c r="D306" s="262">
        <v>45073</v>
      </c>
      <c r="E306" s="261" t="s">
        <v>2750</v>
      </c>
      <c r="F306" s="315">
        <v>45073</v>
      </c>
      <c r="G306" t="s">
        <v>853</v>
      </c>
      <c r="H306" t="s">
        <v>877</v>
      </c>
      <c r="I306" t="s">
        <v>877</v>
      </c>
      <c r="J306" t="s">
        <v>877</v>
      </c>
      <c r="K306" t="s">
        <v>831</v>
      </c>
      <c r="L306" s="261" t="s">
        <v>838</v>
      </c>
      <c r="M306">
        <v>0</v>
      </c>
      <c r="N306">
        <v>0</v>
      </c>
      <c r="O306">
        <v>0</v>
      </c>
      <c r="P306">
        <v>0</v>
      </c>
      <c r="Q306">
        <v>0</v>
      </c>
      <c r="R306">
        <v>0</v>
      </c>
      <c r="S306">
        <v>0</v>
      </c>
      <c r="T306">
        <v>0</v>
      </c>
      <c r="U306">
        <v>0</v>
      </c>
      <c r="V306">
        <v>0</v>
      </c>
      <c r="W306">
        <v>0</v>
      </c>
      <c r="X306">
        <v>1</v>
      </c>
      <c r="Y306">
        <v>0</v>
      </c>
      <c r="Z306">
        <v>0</v>
      </c>
      <c r="AA306">
        <v>0</v>
      </c>
      <c r="AB306">
        <v>0</v>
      </c>
      <c r="AC306">
        <v>0</v>
      </c>
      <c r="AD306">
        <v>0</v>
      </c>
      <c r="AE306">
        <v>0</v>
      </c>
      <c r="AF306">
        <v>0</v>
      </c>
      <c r="AG306">
        <v>0</v>
      </c>
      <c r="AH306">
        <v>0</v>
      </c>
      <c r="AI306">
        <v>0</v>
      </c>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t="s">
        <v>2885</v>
      </c>
      <c r="NT306" t="s">
        <v>806</v>
      </c>
      <c r="NU306"/>
      <c r="NV306"/>
      <c r="NW306" t="s">
        <v>794</v>
      </c>
      <c r="NX306" t="s">
        <v>2886</v>
      </c>
      <c r="NY306">
        <v>0</v>
      </c>
      <c r="NZ306">
        <v>0</v>
      </c>
      <c r="OA306">
        <v>0</v>
      </c>
      <c r="OB306">
        <v>0</v>
      </c>
      <c r="OC306">
        <v>0</v>
      </c>
      <c r="OD306">
        <v>0</v>
      </c>
      <c r="OE306">
        <v>0</v>
      </c>
      <c r="OF306">
        <v>0</v>
      </c>
      <c r="OG306">
        <v>1</v>
      </c>
      <c r="OH306">
        <v>1</v>
      </c>
      <c r="OI306">
        <v>0</v>
      </c>
      <c r="OJ306">
        <v>0</v>
      </c>
      <c r="OK306">
        <v>0</v>
      </c>
      <c r="OL306">
        <v>0</v>
      </c>
      <c r="OM306">
        <v>0</v>
      </c>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t="s">
        <v>2090</v>
      </c>
      <c r="AAW306">
        <v>432379751</v>
      </c>
      <c r="AAX306" s="315">
        <v>45073.759386574078</v>
      </c>
      <c r="AAY306"/>
      <c r="AAZ306"/>
      <c r="ABA306" t="s">
        <v>2081</v>
      </c>
      <c r="ABB306"/>
      <c r="ABC306" t="s">
        <v>2263</v>
      </c>
      <c r="ABD306"/>
      <c r="ABE306">
        <v>306</v>
      </c>
    </row>
    <row r="307" spans="1:733" x14ac:dyDescent="0.45">
      <c r="A307" s="261" t="s">
        <v>2887</v>
      </c>
      <c r="B307" s="262">
        <v>45073.474476354168</v>
      </c>
      <c r="C307" s="262">
        <v>45073.475801967586</v>
      </c>
      <c r="D307" s="262">
        <v>45073</v>
      </c>
      <c r="E307" s="261" t="s">
        <v>2750</v>
      </c>
      <c r="F307" s="315">
        <v>45073</v>
      </c>
      <c r="G307" t="s">
        <v>853</v>
      </c>
      <c r="H307" t="s">
        <v>877</v>
      </c>
      <c r="I307" t="s">
        <v>877</v>
      </c>
      <c r="J307" t="s">
        <v>877</v>
      </c>
      <c r="K307" t="s">
        <v>793</v>
      </c>
      <c r="L307" s="261" t="s">
        <v>838</v>
      </c>
      <c r="M307">
        <v>0</v>
      </c>
      <c r="N307">
        <v>0</v>
      </c>
      <c r="O307">
        <v>0</v>
      </c>
      <c r="P307">
        <v>0</v>
      </c>
      <c r="Q307">
        <v>0</v>
      </c>
      <c r="R307">
        <v>0</v>
      </c>
      <c r="S307">
        <v>0</v>
      </c>
      <c r="T307">
        <v>0</v>
      </c>
      <c r="U307">
        <v>0</v>
      </c>
      <c r="V307">
        <v>0</v>
      </c>
      <c r="W307">
        <v>0</v>
      </c>
      <c r="X307">
        <v>1</v>
      </c>
      <c r="Y307">
        <v>0</v>
      </c>
      <c r="Z307">
        <v>0</v>
      </c>
      <c r="AA307">
        <v>0</v>
      </c>
      <c r="AB307">
        <v>0</v>
      </c>
      <c r="AC307">
        <v>0</v>
      </c>
      <c r="AD307">
        <v>0</v>
      </c>
      <c r="AE307">
        <v>0</v>
      </c>
      <c r="AF307">
        <v>0</v>
      </c>
      <c r="AG307">
        <v>0</v>
      </c>
      <c r="AH307">
        <v>0</v>
      </c>
      <c r="AI307">
        <v>0</v>
      </c>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t="s">
        <v>2090</v>
      </c>
      <c r="NT307" t="s">
        <v>806</v>
      </c>
      <c r="NU307"/>
      <c r="NV307"/>
      <c r="NW307" t="s">
        <v>794</v>
      </c>
      <c r="NX307" t="s">
        <v>2284</v>
      </c>
      <c r="NY307">
        <v>0</v>
      </c>
      <c r="NZ307">
        <v>0</v>
      </c>
      <c r="OA307">
        <v>0</v>
      </c>
      <c r="OB307">
        <v>0</v>
      </c>
      <c r="OC307">
        <v>0</v>
      </c>
      <c r="OD307">
        <v>1</v>
      </c>
      <c r="OE307">
        <v>0</v>
      </c>
      <c r="OF307">
        <v>1</v>
      </c>
      <c r="OG307">
        <v>0</v>
      </c>
      <c r="OH307">
        <v>0</v>
      </c>
      <c r="OI307">
        <v>0</v>
      </c>
      <c r="OJ307">
        <v>0</v>
      </c>
      <c r="OK307">
        <v>0</v>
      </c>
      <c r="OL307">
        <v>0</v>
      </c>
      <c r="OM307">
        <v>0</v>
      </c>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t="s">
        <v>2090</v>
      </c>
      <c r="AAW307">
        <v>432379766</v>
      </c>
      <c r="AAX307" s="315">
        <v>45073.759432870371</v>
      </c>
      <c r="AAY307"/>
      <c r="AAZ307"/>
      <c r="ABA307" t="s">
        <v>2081</v>
      </c>
      <c r="ABB307"/>
      <c r="ABC307" t="s">
        <v>2263</v>
      </c>
      <c r="ABD307"/>
      <c r="ABE307">
        <v>307</v>
      </c>
    </row>
    <row r="308" spans="1:733" x14ac:dyDescent="0.45">
      <c r="A308" s="261" t="s">
        <v>2888</v>
      </c>
      <c r="B308" s="262">
        <v>45073.475862314823</v>
      </c>
      <c r="C308" s="262">
        <v>45073.476931354162</v>
      </c>
      <c r="D308" s="262">
        <v>45073</v>
      </c>
      <c r="E308" s="261" t="s">
        <v>2750</v>
      </c>
      <c r="F308" s="315">
        <v>45073</v>
      </c>
      <c r="G308" t="s">
        <v>853</v>
      </c>
      <c r="H308" t="s">
        <v>877</v>
      </c>
      <c r="I308" t="s">
        <v>877</v>
      </c>
      <c r="J308" t="s">
        <v>877</v>
      </c>
      <c r="K308" t="s">
        <v>793</v>
      </c>
      <c r="L308" s="261" t="s">
        <v>838</v>
      </c>
      <c r="M308">
        <v>0</v>
      </c>
      <c r="N308">
        <v>0</v>
      </c>
      <c r="O308">
        <v>0</v>
      </c>
      <c r="P308">
        <v>0</v>
      </c>
      <c r="Q308">
        <v>0</v>
      </c>
      <c r="R308">
        <v>0</v>
      </c>
      <c r="S308">
        <v>0</v>
      </c>
      <c r="T308">
        <v>0</v>
      </c>
      <c r="U308">
        <v>0</v>
      </c>
      <c r="V308">
        <v>0</v>
      </c>
      <c r="W308">
        <v>0</v>
      </c>
      <c r="X308">
        <v>1</v>
      </c>
      <c r="Y308">
        <v>0</v>
      </c>
      <c r="Z308">
        <v>0</v>
      </c>
      <c r="AA308">
        <v>0</v>
      </c>
      <c r="AB308">
        <v>0</v>
      </c>
      <c r="AC308">
        <v>0</v>
      </c>
      <c r="AD308">
        <v>0</v>
      </c>
      <c r="AE308">
        <v>0</v>
      </c>
      <c r="AF308">
        <v>0</v>
      </c>
      <c r="AG308">
        <v>0</v>
      </c>
      <c r="AH308">
        <v>0</v>
      </c>
      <c r="AI308">
        <v>0</v>
      </c>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t="s">
        <v>2090</v>
      </c>
      <c r="NT308" t="s">
        <v>806</v>
      </c>
      <c r="NU308"/>
      <c r="NV308"/>
      <c r="NW308" t="s">
        <v>794</v>
      </c>
      <c r="NX308" t="s">
        <v>2268</v>
      </c>
      <c r="NY308">
        <v>0</v>
      </c>
      <c r="NZ308">
        <v>0</v>
      </c>
      <c r="OA308">
        <v>0</v>
      </c>
      <c r="OB308">
        <v>0</v>
      </c>
      <c r="OC308">
        <v>0</v>
      </c>
      <c r="OD308">
        <v>0</v>
      </c>
      <c r="OE308">
        <v>0</v>
      </c>
      <c r="OF308">
        <v>1</v>
      </c>
      <c r="OG308">
        <v>0</v>
      </c>
      <c r="OH308">
        <v>1</v>
      </c>
      <c r="OI308">
        <v>0</v>
      </c>
      <c r="OJ308">
        <v>0</v>
      </c>
      <c r="OK308">
        <v>0</v>
      </c>
      <c r="OL308">
        <v>0</v>
      </c>
      <c r="OM308">
        <v>0</v>
      </c>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t="s">
        <v>2090</v>
      </c>
      <c r="AAW308">
        <v>432379785</v>
      </c>
      <c r="AAX308" s="315">
        <v>45073.759467592587</v>
      </c>
      <c r="AAY308"/>
      <c r="AAZ308"/>
      <c r="ABA308" t="s">
        <v>2081</v>
      </c>
      <c r="ABB308"/>
      <c r="ABC308" t="s">
        <v>2263</v>
      </c>
      <c r="ABD308"/>
      <c r="ABE308">
        <v>308</v>
      </c>
    </row>
    <row r="309" spans="1:733" x14ac:dyDescent="0.45">
      <c r="A309" s="261" t="s">
        <v>2889</v>
      </c>
      <c r="B309" s="262">
        <v>45073.477012442127</v>
      </c>
      <c r="C309" s="262">
        <v>45073.478424699068</v>
      </c>
      <c r="D309" s="262">
        <v>45073</v>
      </c>
      <c r="E309" s="261" t="s">
        <v>2750</v>
      </c>
      <c r="F309" s="315">
        <v>45073</v>
      </c>
      <c r="G309" t="s">
        <v>853</v>
      </c>
      <c r="H309" t="s">
        <v>877</v>
      </c>
      <c r="I309" t="s">
        <v>877</v>
      </c>
      <c r="J309" t="s">
        <v>877</v>
      </c>
      <c r="K309" t="s">
        <v>831</v>
      </c>
      <c r="L309" s="261" t="s">
        <v>838</v>
      </c>
      <c r="M309">
        <v>0</v>
      </c>
      <c r="N309">
        <v>0</v>
      </c>
      <c r="O309">
        <v>0</v>
      </c>
      <c r="P309">
        <v>0</v>
      </c>
      <c r="Q309">
        <v>0</v>
      </c>
      <c r="R309">
        <v>0</v>
      </c>
      <c r="S309">
        <v>0</v>
      </c>
      <c r="T309">
        <v>0</v>
      </c>
      <c r="U309">
        <v>0</v>
      </c>
      <c r="V309">
        <v>0</v>
      </c>
      <c r="W309">
        <v>0</v>
      </c>
      <c r="X309">
        <v>1</v>
      </c>
      <c r="Y309">
        <v>0</v>
      </c>
      <c r="Z309">
        <v>0</v>
      </c>
      <c r="AA309">
        <v>0</v>
      </c>
      <c r="AB309">
        <v>0</v>
      </c>
      <c r="AC309">
        <v>0</v>
      </c>
      <c r="AD309">
        <v>0</v>
      </c>
      <c r="AE309">
        <v>0</v>
      </c>
      <c r="AF309">
        <v>0</v>
      </c>
      <c r="AG309">
        <v>0</v>
      </c>
      <c r="AH309">
        <v>0</v>
      </c>
      <c r="AI309">
        <v>0</v>
      </c>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t="s">
        <v>2890</v>
      </c>
      <c r="NT309" t="s">
        <v>806</v>
      </c>
      <c r="NU309"/>
      <c r="NV309"/>
      <c r="NW309" t="s">
        <v>794</v>
      </c>
      <c r="NX309" t="s">
        <v>2268</v>
      </c>
      <c r="NY309">
        <v>0</v>
      </c>
      <c r="NZ309">
        <v>0</v>
      </c>
      <c r="OA309">
        <v>0</v>
      </c>
      <c r="OB309">
        <v>0</v>
      </c>
      <c r="OC309">
        <v>0</v>
      </c>
      <c r="OD309">
        <v>0</v>
      </c>
      <c r="OE309">
        <v>0</v>
      </c>
      <c r="OF309">
        <v>1</v>
      </c>
      <c r="OG309">
        <v>0</v>
      </c>
      <c r="OH309">
        <v>1</v>
      </c>
      <c r="OI309">
        <v>0</v>
      </c>
      <c r="OJ309">
        <v>0</v>
      </c>
      <c r="OK309">
        <v>0</v>
      </c>
      <c r="OL309">
        <v>0</v>
      </c>
      <c r="OM309">
        <v>0</v>
      </c>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t="s">
        <v>2090</v>
      </c>
      <c r="AAW309">
        <v>432379805</v>
      </c>
      <c r="AAX309" s="315">
        <v>45073.75949074074</v>
      </c>
      <c r="AAY309"/>
      <c r="AAZ309"/>
      <c r="ABA309" t="s">
        <v>2081</v>
      </c>
      <c r="ABB309"/>
      <c r="ABC309" t="s">
        <v>2263</v>
      </c>
      <c r="ABD309"/>
      <c r="ABE309">
        <v>309</v>
      </c>
    </row>
    <row r="310" spans="1:733" x14ac:dyDescent="0.45">
      <c r="A310" s="261" t="s">
        <v>2891</v>
      </c>
      <c r="B310" s="262">
        <v>45073.478488414352</v>
      </c>
      <c r="C310" s="262">
        <v>45073.47986496528</v>
      </c>
      <c r="D310" s="262">
        <v>45073</v>
      </c>
      <c r="E310" s="261" t="s">
        <v>2750</v>
      </c>
      <c r="F310" s="315">
        <v>45073</v>
      </c>
      <c r="G310" t="s">
        <v>853</v>
      </c>
      <c r="H310" t="s">
        <v>877</v>
      </c>
      <c r="I310" t="s">
        <v>877</v>
      </c>
      <c r="J310" t="s">
        <v>877</v>
      </c>
      <c r="K310" t="s">
        <v>831</v>
      </c>
      <c r="L310" s="261" t="s">
        <v>838</v>
      </c>
      <c r="M310">
        <v>0</v>
      </c>
      <c r="N310">
        <v>0</v>
      </c>
      <c r="O310">
        <v>0</v>
      </c>
      <c r="P310">
        <v>0</v>
      </c>
      <c r="Q310">
        <v>0</v>
      </c>
      <c r="R310">
        <v>0</v>
      </c>
      <c r="S310">
        <v>0</v>
      </c>
      <c r="T310">
        <v>0</v>
      </c>
      <c r="U310">
        <v>0</v>
      </c>
      <c r="V310">
        <v>0</v>
      </c>
      <c r="W310">
        <v>0</v>
      </c>
      <c r="X310">
        <v>1</v>
      </c>
      <c r="Y310">
        <v>0</v>
      </c>
      <c r="Z310">
        <v>0</v>
      </c>
      <c r="AA310">
        <v>0</v>
      </c>
      <c r="AB310">
        <v>0</v>
      </c>
      <c r="AC310">
        <v>0</v>
      </c>
      <c r="AD310">
        <v>0</v>
      </c>
      <c r="AE310">
        <v>0</v>
      </c>
      <c r="AF310">
        <v>0</v>
      </c>
      <c r="AG310">
        <v>0</v>
      </c>
      <c r="AH310">
        <v>0</v>
      </c>
      <c r="AI310">
        <v>0</v>
      </c>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t="s">
        <v>2090</v>
      </c>
      <c r="NT310" t="s">
        <v>806</v>
      </c>
      <c r="NU310"/>
      <c r="NV310"/>
      <c r="NW310" t="s">
        <v>794</v>
      </c>
      <c r="NX310" t="s">
        <v>2892</v>
      </c>
      <c r="NY310">
        <v>0</v>
      </c>
      <c r="NZ310">
        <v>0</v>
      </c>
      <c r="OA310">
        <v>0</v>
      </c>
      <c r="OB310">
        <v>0</v>
      </c>
      <c r="OC310">
        <v>0</v>
      </c>
      <c r="OD310">
        <v>0</v>
      </c>
      <c r="OE310">
        <v>0</v>
      </c>
      <c r="OF310">
        <v>1</v>
      </c>
      <c r="OG310">
        <v>0</v>
      </c>
      <c r="OH310">
        <v>1</v>
      </c>
      <c r="OI310">
        <v>0</v>
      </c>
      <c r="OJ310">
        <v>0</v>
      </c>
      <c r="OK310">
        <v>0</v>
      </c>
      <c r="OL310">
        <v>0</v>
      </c>
      <c r="OM310">
        <v>0</v>
      </c>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t="s">
        <v>2090</v>
      </c>
      <c r="AAW310">
        <v>432379830</v>
      </c>
      <c r="AAX310" s="315">
        <v>45073.759525462963</v>
      </c>
      <c r="AAY310"/>
      <c r="AAZ310"/>
      <c r="ABA310" t="s">
        <v>2081</v>
      </c>
      <c r="ABB310"/>
      <c r="ABC310" t="s">
        <v>2263</v>
      </c>
      <c r="ABD310"/>
      <c r="ABE310">
        <v>310</v>
      </c>
    </row>
    <row r="311" spans="1:733" x14ac:dyDescent="0.45">
      <c r="A311" s="261" t="s">
        <v>2893</v>
      </c>
      <c r="B311" s="262">
        <v>45073.479954548609</v>
      </c>
      <c r="C311" s="262">
        <v>45073.48148430555</v>
      </c>
      <c r="D311" s="262">
        <v>45073</v>
      </c>
      <c r="E311" s="261" t="s">
        <v>2750</v>
      </c>
      <c r="F311" s="315">
        <v>45073</v>
      </c>
      <c r="G311" t="s">
        <v>853</v>
      </c>
      <c r="H311" t="s">
        <v>877</v>
      </c>
      <c r="I311" t="s">
        <v>877</v>
      </c>
      <c r="J311" t="s">
        <v>877</v>
      </c>
      <c r="K311" t="s">
        <v>831</v>
      </c>
      <c r="L311" s="261" t="s">
        <v>839</v>
      </c>
      <c r="M311">
        <v>0</v>
      </c>
      <c r="N311">
        <v>0</v>
      </c>
      <c r="O311">
        <v>0</v>
      </c>
      <c r="P311">
        <v>0</v>
      </c>
      <c r="Q311">
        <v>0</v>
      </c>
      <c r="R311">
        <v>0</v>
      </c>
      <c r="S311">
        <v>0</v>
      </c>
      <c r="T311">
        <v>0</v>
      </c>
      <c r="U311">
        <v>0</v>
      </c>
      <c r="V311">
        <v>0</v>
      </c>
      <c r="W311">
        <v>0</v>
      </c>
      <c r="X311">
        <v>0</v>
      </c>
      <c r="Y311">
        <v>1</v>
      </c>
      <c r="Z311">
        <v>0</v>
      </c>
      <c r="AA311">
        <v>0</v>
      </c>
      <c r="AB311">
        <v>0</v>
      </c>
      <c r="AC311">
        <v>0</v>
      </c>
      <c r="AD311">
        <v>0</v>
      </c>
      <c r="AE311">
        <v>0</v>
      </c>
      <c r="AF311">
        <v>0</v>
      </c>
      <c r="AG311">
        <v>0</v>
      </c>
      <c r="AH311">
        <v>0</v>
      </c>
      <c r="AI311">
        <v>0</v>
      </c>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t="s">
        <v>799</v>
      </c>
      <c r="OQ311"/>
      <c r="OR311"/>
      <c r="OS311"/>
      <c r="OT311"/>
      <c r="OU311">
        <v>84</v>
      </c>
      <c r="OV311"/>
      <c r="OW311"/>
      <c r="OX311" t="s">
        <v>2894</v>
      </c>
      <c r="OY311" t="s">
        <v>806</v>
      </c>
      <c r="OZ311"/>
      <c r="PA311"/>
      <c r="PB311" t="s">
        <v>794</v>
      </c>
      <c r="PC311" t="s">
        <v>2284</v>
      </c>
      <c r="PD311">
        <v>0</v>
      </c>
      <c r="PE311">
        <v>0</v>
      </c>
      <c r="PF311">
        <v>0</v>
      </c>
      <c r="PG311">
        <v>0</v>
      </c>
      <c r="PH311">
        <v>0</v>
      </c>
      <c r="PI311">
        <v>1</v>
      </c>
      <c r="PJ311">
        <v>0</v>
      </c>
      <c r="PK311">
        <v>1</v>
      </c>
      <c r="PL311">
        <v>0</v>
      </c>
      <c r="PM311">
        <v>0</v>
      </c>
      <c r="PN311">
        <v>0</v>
      </c>
      <c r="PO311">
        <v>0</v>
      </c>
      <c r="PP311">
        <v>0</v>
      </c>
      <c r="PQ311">
        <v>0</v>
      </c>
      <c r="PR311">
        <v>0</v>
      </c>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t="s">
        <v>2090</v>
      </c>
      <c r="AAW311">
        <v>432379884</v>
      </c>
      <c r="AAX311" s="315">
        <v>45073.759629629632</v>
      </c>
      <c r="AAY311"/>
      <c r="AAZ311"/>
      <c r="ABA311" t="s">
        <v>2081</v>
      </c>
      <c r="ABB311"/>
      <c r="ABC311" t="s">
        <v>2263</v>
      </c>
      <c r="ABD311"/>
      <c r="ABE311">
        <v>311</v>
      </c>
    </row>
    <row r="312" spans="1:733" x14ac:dyDescent="0.45">
      <c r="A312" s="261" t="s">
        <v>2895</v>
      </c>
      <c r="B312" s="262">
        <v>45073.481542881942</v>
      </c>
      <c r="C312" s="262">
        <v>45073.482714513877</v>
      </c>
      <c r="D312" s="262">
        <v>45073</v>
      </c>
      <c r="E312" s="261" t="s">
        <v>2750</v>
      </c>
      <c r="F312" s="315">
        <v>45073</v>
      </c>
      <c r="G312" t="s">
        <v>853</v>
      </c>
      <c r="H312" t="s">
        <v>877</v>
      </c>
      <c r="I312" t="s">
        <v>877</v>
      </c>
      <c r="J312" t="s">
        <v>877</v>
      </c>
      <c r="K312" t="s">
        <v>831</v>
      </c>
      <c r="L312" s="261" t="s">
        <v>839</v>
      </c>
      <c r="M312">
        <v>0</v>
      </c>
      <c r="N312">
        <v>0</v>
      </c>
      <c r="O312">
        <v>0</v>
      </c>
      <c r="P312">
        <v>0</v>
      </c>
      <c r="Q312">
        <v>0</v>
      </c>
      <c r="R312">
        <v>0</v>
      </c>
      <c r="S312">
        <v>0</v>
      </c>
      <c r="T312">
        <v>0</v>
      </c>
      <c r="U312">
        <v>0</v>
      </c>
      <c r="V312">
        <v>0</v>
      </c>
      <c r="W312">
        <v>0</v>
      </c>
      <c r="X312">
        <v>0</v>
      </c>
      <c r="Y312">
        <v>1</v>
      </c>
      <c r="Z312">
        <v>0</v>
      </c>
      <c r="AA312">
        <v>0</v>
      </c>
      <c r="AB312">
        <v>0</v>
      </c>
      <c r="AC312">
        <v>0</v>
      </c>
      <c r="AD312">
        <v>0</v>
      </c>
      <c r="AE312">
        <v>0</v>
      </c>
      <c r="AF312">
        <v>0</v>
      </c>
      <c r="AG312">
        <v>0</v>
      </c>
      <c r="AH312">
        <v>0</v>
      </c>
      <c r="AI312">
        <v>0</v>
      </c>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t="s">
        <v>799</v>
      </c>
      <c r="OQ312"/>
      <c r="OR312"/>
      <c r="OS312"/>
      <c r="OT312"/>
      <c r="OU312">
        <v>84</v>
      </c>
      <c r="OV312"/>
      <c r="OW312"/>
      <c r="OX312" t="s">
        <v>2896</v>
      </c>
      <c r="OY312" t="s">
        <v>806</v>
      </c>
      <c r="OZ312"/>
      <c r="PA312"/>
      <c r="PB312" t="s">
        <v>794</v>
      </c>
      <c r="PC312" t="s">
        <v>2897</v>
      </c>
      <c r="PD312">
        <v>0</v>
      </c>
      <c r="PE312">
        <v>0</v>
      </c>
      <c r="PF312">
        <v>0</v>
      </c>
      <c r="PG312">
        <v>0</v>
      </c>
      <c r="PH312">
        <v>1</v>
      </c>
      <c r="PI312">
        <v>0</v>
      </c>
      <c r="PJ312">
        <v>0</v>
      </c>
      <c r="PK312">
        <v>1</v>
      </c>
      <c r="PL312">
        <v>0</v>
      </c>
      <c r="PM312">
        <v>1</v>
      </c>
      <c r="PN312">
        <v>0</v>
      </c>
      <c r="PO312">
        <v>0</v>
      </c>
      <c r="PP312">
        <v>0</v>
      </c>
      <c r="PQ312">
        <v>0</v>
      </c>
      <c r="PR312">
        <v>0</v>
      </c>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t="s">
        <v>2090</v>
      </c>
      <c r="AAW312">
        <v>432379913</v>
      </c>
      <c r="AAX312" s="315">
        <v>45073.759687500002</v>
      </c>
      <c r="AAY312"/>
      <c r="AAZ312"/>
      <c r="ABA312" t="s">
        <v>2081</v>
      </c>
      <c r="ABB312"/>
      <c r="ABC312" t="s">
        <v>2263</v>
      </c>
      <c r="ABD312"/>
      <c r="ABE312">
        <v>312</v>
      </c>
    </row>
    <row r="313" spans="1:733" x14ac:dyDescent="0.45">
      <c r="A313" s="261" t="s">
        <v>2898</v>
      </c>
      <c r="B313" s="262">
        <v>45073.482781053237</v>
      </c>
      <c r="C313" s="262">
        <v>45073.484179293977</v>
      </c>
      <c r="D313" s="262">
        <v>45073</v>
      </c>
      <c r="E313" s="261" t="s">
        <v>2750</v>
      </c>
      <c r="F313" s="315">
        <v>45073</v>
      </c>
      <c r="G313" t="s">
        <v>853</v>
      </c>
      <c r="H313" t="s">
        <v>877</v>
      </c>
      <c r="I313" t="s">
        <v>877</v>
      </c>
      <c r="J313" t="s">
        <v>877</v>
      </c>
      <c r="K313" t="s">
        <v>831</v>
      </c>
      <c r="L313" s="261" t="s">
        <v>839</v>
      </c>
      <c r="M313">
        <v>0</v>
      </c>
      <c r="N313">
        <v>0</v>
      </c>
      <c r="O313">
        <v>0</v>
      </c>
      <c r="P313">
        <v>0</v>
      </c>
      <c r="Q313">
        <v>0</v>
      </c>
      <c r="R313">
        <v>0</v>
      </c>
      <c r="S313">
        <v>0</v>
      </c>
      <c r="T313">
        <v>0</v>
      </c>
      <c r="U313">
        <v>0</v>
      </c>
      <c r="V313">
        <v>0</v>
      </c>
      <c r="W313">
        <v>0</v>
      </c>
      <c r="X313">
        <v>0</v>
      </c>
      <c r="Y313">
        <v>1</v>
      </c>
      <c r="Z313">
        <v>0</v>
      </c>
      <c r="AA313">
        <v>0</v>
      </c>
      <c r="AB313">
        <v>0</v>
      </c>
      <c r="AC313">
        <v>0</v>
      </c>
      <c r="AD313">
        <v>0</v>
      </c>
      <c r="AE313">
        <v>0</v>
      </c>
      <c r="AF313">
        <v>0</v>
      </c>
      <c r="AG313">
        <v>0</v>
      </c>
      <c r="AH313">
        <v>0</v>
      </c>
      <c r="AI313">
        <v>0</v>
      </c>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t="s">
        <v>799</v>
      </c>
      <c r="OQ313"/>
      <c r="OR313"/>
      <c r="OS313"/>
      <c r="OT313"/>
      <c r="OU313">
        <v>84</v>
      </c>
      <c r="OV313"/>
      <c r="OW313"/>
      <c r="OX313" t="s">
        <v>2090</v>
      </c>
      <c r="OY313" t="s">
        <v>806</v>
      </c>
      <c r="OZ313"/>
      <c r="PA313"/>
      <c r="PB313" t="s">
        <v>794</v>
      </c>
      <c r="PC313" t="s">
        <v>2899</v>
      </c>
      <c r="PD313">
        <v>0</v>
      </c>
      <c r="PE313">
        <v>0</v>
      </c>
      <c r="PF313">
        <v>0</v>
      </c>
      <c r="PG313">
        <v>0</v>
      </c>
      <c r="PH313">
        <v>1</v>
      </c>
      <c r="PI313">
        <v>0</v>
      </c>
      <c r="PJ313">
        <v>0</v>
      </c>
      <c r="PK313">
        <v>1</v>
      </c>
      <c r="PL313">
        <v>0</v>
      </c>
      <c r="PM313">
        <v>1</v>
      </c>
      <c r="PN313">
        <v>0</v>
      </c>
      <c r="PO313">
        <v>0</v>
      </c>
      <c r="PP313">
        <v>0</v>
      </c>
      <c r="PQ313">
        <v>0</v>
      </c>
      <c r="PR313">
        <v>0</v>
      </c>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t="s">
        <v>2090</v>
      </c>
      <c r="AAW313">
        <v>432379924</v>
      </c>
      <c r="AAX313" s="315">
        <v>45073.759710648148</v>
      </c>
      <c r="AAY313"/>
      <c r="AAZ313"/>
      <c r="ABA313" t="s">
        <v>2081</v>
      </c>
      <c r="ABB313"/>
      <c r="ABC313" t="s">
        <v>2263</v>
      </c>
      <c r="ABD313"/>
      <c r="ABE313">
        <v>313</v>
      </c>
    </row>
    <row r="314" spans="1:733" x14ac:dyDescent="0.45">
      <c r="A314" s="261" t="s">
        <v>2900</v>
      </c>
      <c r="B314" s="262">
        <v>45073.484282638892</v>
      </c>
      <c r="C314" s="262">
        <v>45073.485320671301</v>
      </c>
      <c r="D314" s="262">
        <v>45073</v>
      </c>
      <c r="E314" s="261" t="s">
        <v>2750</v>
      </c>
      <c r="F314" s="315">
        <v>45073</v>
      </c>
      <c r="G314" t="s">
        <v>853</v>
      </c>
      <c r="H314" t="s">
        <v>877</v>
      </c>
      <c r="I314" t="s">
        <v>877</v>
      </c>
      <c r="J314" t="s">
        <v>877</v>
      </c>
      <c r="K314" t="s">
        <v>831</v>
      </c>
      <c r="L314" s="261" t="s">
        <v>839</v>
      </c>
      <c r="M314">
        <v>0</v>
      </c>
      <c r="N314">
        <v>0</v>
      </c>
      <c r="O314">
        <v>0</v>
      </c>
      <c r="P314">
        <v>0</v>
      </c>
      <c r="Q314">
        <v>0</v>
      </c>
      <c r="R314">
        <v>0</v>
      </c>
      <c r="S314">
        <v>0</v>
      </c>
      <c r="T314">
        <v>0</v>
      </c>
      <c r="U314">
        <v>0</v>
      </c>
      <c r="V314">
        <v>0</v>
      </c>
      <c r="W314">
        <v>0</v>
      </c>
      <c r="X314">
        <v>0</v>
      </c>
      <c r="Y314">
        <v>1</v>
      </c>
      <c r="Z314">
        <v>0</v>
      </c>
      <c r="AA314">
        <v>0</v>
      </c>
      <c r="AB314">
        <v>0</v>
      </c>
      <c r="AC314">
        <v>0</v>
      </c>
      <c r="AD314">
        <v>0</v>
      </c>
      <c r="AE314">
        <v>0</v>
      </c>
      <c r="AF314">
        <v>0</v>
      </c>
      <c r="AG314">
        <v>0</v>
      </c>
      <c r="AH314">
        <v>0</v>
      </c>
      <c r="AI314">
        <v>0</v>
      </c>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t="s">
        <v>799</v>
      </c>
      <c r="OQ314"/>
      <c r="OR314"/>
      <c r="OS314"/>
      <c r="OT314"/>
      <c r="OU314">
        <v>84</v>
      </c>
      <c r="OV314"/>
      <c r="OW314"/>
      <c r="OX314" t="s">
        <v>2090</v>
      </c>
      <c r="OY314" t="s">
        <v>806</v>
      </c>
      <c r="OZ314"/>
      <c r="PA314"/>
      <c r="PB314" t="s">
        <v>794</v>
      </c>
      <c r="PC314" t="s">
        <v>2268</v>
      </c>
      <c r="PD314">
        <v>0</v>
      </c>
      <c r="PE314">
        <v>0</v>
      </c>
      <c r="PF314">
        <v>0</v>
      </c>
      <c r="PG314">
        <v>0</v>
      </c>
      <c r="PH314">
        <v>0</v>
      </c>
      <c r="PI314">
        <v>0</v>
      </c>
      <c r="PJ314">
        <v>0</v>
      </c>
      <c r="PK314">
        <v>1</v>
      </c>
      <c r="PL314">
        <v>0</v>
      </c>
      <c r="PM314">
        <v>1</v>
      </c>
      <c r="PN314">
        <v>0</v>
      </c>
      <c r="PO314">
        <v>0</v>
      </c>
      <c r="PP314">
        <v>0</v>
      </c>
      <c r="PQ314">
        <v>0</v>
      </c>
      <c r="PR314">
        <v>0</v>
      </c>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t="s">
        <v>2090</v>
      </c>
      <c r="AAW314">
        <v>432379945</v>
      </c>
      <c r="AAX314" s="315">
        <v>45073.759756944448</v>
      </c>
      <c r="AAY314"/>
      <c r="AAZ314"/>
      <c r="ABA314" t="s">
        <v>2081</v>
      </c>
      <c r="ABB314"/>
      <c r="ABC314" t="s">
        <v>2263</v>
      </c>
      <c r="ABD314"/>
      <c r="ABE314">
        <v>314</v>
      </c>
    </row>
    <row r="315" spans="1:733" x14ac:dyDescent="0.45">
      <c r="A315" s="261" t="s">
        <v>2901</v>
      </c>
      <c r="B315" s="262">
        <v>45073.485596273153</v>
      </c>
      <c r="C315" s="262">
        <v>45073.486605636572</v>
      </c>
      <c r="D315" s="262">
        <v>45073</v>
      </c>
      <c r="E315" s="261" t="s">
        <v>2750</v>
      </c>
      <c r="F315" s="315">
        <v>45073</v>
      </c>
      <c r="G315" t="s">
        <v>853</v>
      </c>
      <c r="H315" t="s">
        <v>877</v>
      </c>
      <c r="I315" t="s">
        <v>877</v>
      </c>
      <c r="J315" t="s">
        <v>877</v>
      </c>
      <c r="K315" t="s">
        <v>831</v>
      </c>
      <c r="L315" s="261" t="s">
        <v>839</v>
      </c>
      <c r="M315">
        <v>0</v>
      </c>
      <c r="N315">
        <v>0</v>
      </c>
      <c r="O315">
        <v>0</v>
      </c>
      <c r="P315">
        <v>0</v>
      </c>
      <c r="Q315">
        <v>0</v>
      </c>
      <c r="R315">
        <v>0</v>
      </c>
      <c r="S315">
        <v>0</v>
      </c>
      <c r="T315">
        <v>0</v>
      </c>
      <c r="U315">
        <v>0</v>
      </c>
      <c r="V315">
        <v>0</v>
      </c>
      <c r="W315">
        <v>0</v>
      </c>
      <c r="X315">
        <v>0</v>
      </c>
      <c r="Y315">
        <v>1</v>
      </c>
      <c r="Z315">
        <v>0</v>
      </c>
      <c r="AA315">
        <v>0</v>
      </c>
      <c r="AB315">
        <v>0</v>
      </c>
      <c r="AC315">
        <v>0</v>
      </c>
      <c r="AD315">
        <v>0</v>
      </c>
      <c r="AE315">
        <v>0</v>
      </c>
      <c r="AF315">
        <v>0</v>
      </c>
      <c r="AG315">
        <v>0</v>
      </c>
      <c r="AH315">
        <v>0</v>
      </c>
      <c r="AI315">
        <v>0</v>
      </c>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t="s">
        <v>799</v>
      </c>
      <c r="OQ315"/>
      <c r="OR315"/>
      <c r="OS315"/>
      <c r="OT315"/>
      <c r="OU315">
        <v>84</v>
      </c>
      <c r="OV315"/>
      <c r="OW315"/>
      <c r="OX315" t="s">
        <v>2090</v>
      </c>
      <c r="OY315" t="s">
        <v>806</v>
      </c>
      <c r="OZ315"/>
      <c r="PA315"/>
      <c r="PB315" t="s">
        <v>794</v>
      </c>
      <c r="PC315" t="s">
        <v>2268</v>
      </c>
      <c r="PD315">
        <v>0</v>
      </c>
      <c r="PE315">
        <v>0</v>
      </c>
      <c r="PF315">
        <v>0</v>
      </c>
      <c r="PG315">
        <v>0</v>
      </c>
      <c r="PH315">
        <v>0</v>
      </c>
      <c r="PI315">
        <v>0</v>
      </c>
      <c r="PJ315">
        <v>0</v>
      </c>
      <c r="PK315">
        <v>1</v>
      </c>
      <c r="PL315">
        <v>0</v>
      </c>
      <c r="PM315">
        <v>1</v>
      </c>
      <c r="PN315">
        <v>0</v>
      </c>
      <c r="PO315">
        <v>0</v>
      </c>
      <c r="PP315">
        <v>0</v>
      </c>
      <c r="PQ315">
        <v>0</v>
      </c>
      <c r="PR315">
        <v>0</v>
      </c>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t="s">
        <v>2090</v>
      </c>
      <c r="AAW315">
        <v>432379959</v>
      </c>
      <c r="AAX315" s="315">
        <v>45073.759780092587</v>
      </c>
      <c r="AAY315"/>
      <c r="AAZ315"/>
      <c r="ABA315" t="s">
        <v>2081</v>
      </c>
      <c r="ABB315"/>
      <c r="ABC315" t="s">
        <v>2263</v>
      </c>
      <c r="ABD315"/>
      <c r="ABE315">
        <v>315</v>
      </c>
    </row>
    <row r="316" spans="1:733" x14ac:dyDescent="0.45">
      <c r="A316" s="261" t="s">
        <v>2902</v>
      </c>
      <c r="B316" s="262">
        <v>45073.499030451392</v>
      </c>
      <c r="C316" s="262">
        <v>45073.500926099543</v>
      </c>
      <c r="D316" s="262">
        <v>45073</v>
      </c>
      <c r="E316" s="261" t="s">
        <v>2750</v>
      </c>
      <c r="F316" s="315">
        <v>45073</v>
      </c>
      <c r="G316" t="s">
        <v>853</v>
      </c>
      <c r="H316" t="s">
        <v>877</v>
      </c>
      <c r="I316" t="s">
        <v>877</v>
      </c>
      <c r="J316" t="s">
        <v>877</v>
      </c>
      <c r="K316" t="s">
        <v>831</v>
      </c>
      <c r="L316" s="261" t="s">
        <v>822</v>
      </c>
      <c r="M316">
        <v>0</v>
      </c>
      <c r="N316">
        <v>0</v>
      </c>
      <c r="O316">
        <v>0</v>
      </c>
      <c r="P316">
        <v>0</v>
      </c>
      <c r="Q316">
        <v>0</v>
      </c>
      <c r="R316">
        <v>0</v>
      </c>
      <c r="S316">
        <v>0</v>
      </c>
      <c r="T316">
        <v>0</v>
      </c>
      <c r="U316">
        <v>0</v>
      </c>
      <c r="V316">
        <v>0</v>
      </c>
      <c r="W316">
        <v>0</v>
      </c>
      <c r="X316">
        <v>0</v>
      </c>
      <c r="Y316">
        <v>0</v>
      </c>
      <c r="Z316">
        <v>1</v>
      </c>
      <c r="AA316">
        <v>0</v>
      </c>
      <c r="AB316">
        <v>0</v>
      </c>
      <c r="AC316">
        <v>0</v>
      </c>
      <c r="AD316">
        <v>0</v>
      </c>
      <c r="AE316">
        <v>0</v>
      </c>
      <c r="AF316">
        <v>0</v>
      </c>
      <c r="AG316">
        <v>0</v>
      </c>
      <c r="AH316">
        <v>0</v>
      </c>
      <c r="AI316">
        <v>0</v>
      </c>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t="s">
        <v>2090</v>
      </c>
      <c r="SN316" t="s">
        <v>801</v>
      </c>
      <c r="SO316"/>
      <c r="SP316" t="s">
        <v>849</v>
      </c>
      <c r="SQ316" t="s">
        <v>794</v>
      </c>
      <c r="SR316" t="s">
        <v>2759</v>
      </c>
      <c r="SS316">
        <v>1</v>
      </c>
      <c r="ST316">
        <v>1</v>
      </c>
      <c r="SU316">
        <v>0</v>
      </c>
      <c r="SV316">
        <v>0</v>
      </c>
      <c r="SW316">
        <v>0</v>
      </c>
      <c r="SX316">
        <v>1</v>
      </c>
      <c r="SY316">
        <v>0</v>
      </c>
      <c r="SZ316">
        <v>0</v>
      </c>
      <c r="TA316">
        <v>0</v>
      </c>
      <c r="TB316">
        <v>0</v>
      </c>
      <c r="TC316">
        <v>0</v>
      </c>
      <c r="TD316">
        <v>0</v>
      </c>
      <c r="TE316">
        <v>0</v>
      </c>
      <c r="TF316">
        <v>0</v>
      </c>
      <c r="TG316">
        <v>0</v>
      </c>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t="s">
        <v>2090</v>
      </c>
      <c r="AAW316">
        <v>432379980</v>
      </c>
      <c r="AAX316" s="315">
        <v>45073.759837962964</v>
      </c>
      <c r="AAY316"/>
      <c r="AAZ316"/>
      <c r="ABA316" t="s">
        <v>2081</v>
      </c>
      <c r="ABB316"/>
      <c r="ABC316" t="s">
        <v>2263</v>
      </c>
      <c r="ABD316"/>
      <c r="ABE316">
        <v>316</v>
      </c>
    </row>
    <row r="317" spans="1:733" x14ac:dyDescent="0.45">
      <c r="A317" s="261" t="s">
        <v>2903</v>
      </c>
      <c r="B317" s="262">
        <v>45073.500982986108</v>
      </c>
      <c r="C317" s="262">
        <v>45073.502172245368</v>
      </c>
      <c r="D317" s="262">
        <v>45073</v>
      </c>
      <c r="E317" s="261" t="s">
        <v>2750</v>
      </c>
      <c r="F317" s="315">
        <v>45073</v>
      </c>
      <c r="G317" t="s">
        <v>853</v>
      </c>
      <c r="H317" t="s">
        <v>877</v>
      </c>
      <c r="I317" t="s">
        <v>877</v>
      </c>
      <c r="J317" t="s">
        <v>877</v>
      </c>
      <c r="K317" t="s">
        <v>793</v>
      </c>
      <c r="L317" s="261" t="s">
        <v>822</v>
      </c>
      <c r="M317">
        <v>0</v>
      </c>
      <c r="N317">
        <v>0</v>
      </c>
      <c r="O317">
        <v>0</v>
      </c>
      <c r="P317">
        <v>0</v>
      </c>
      <c r="Q317">
        <v>0</v>
      </c>
      <c r="R317">
        <v>0</v>
      </c>
      <c r="S317">
        <v>0</v>
      </c>
      <c r="T317">
        <v>0</v>
      </c>
      <c r="U317">
        <v>0</v>
      </c>
      <c r="V317">
        <v>0</v>
      </c>
      <c r="W317">
        <v>0</v>
      </c>
      <c r="X317">
        <v>0</v>
      </c>
      <c r="Y317">
        <v>0</v>
      </c>
      <c r="Z317">
        <v>1</v>
      </c>
      <c r="AA317">
        <v>0</v>
      </c>
      <c r="AB317">
        <v>0</v>
      </c>
      <c r="AC317">
        <v>0</v>
      </c>
      <c r="AD317">
        <v>0</v>
      </c>
      <c r="AE317">
        <v>0</v>
      </c>
      <c r="AF317">
        <v>0</v>
      </c>
      <c r="AG317">
        <v>0</v>
      </c>
      <c r="AH317">
        <v>0</v>
      </c>
      <c r="AI317">
        <v>0</v>
      </c>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t="s">
        <v>2090</v>
      </c>
      <c r="SN317" t="s">
        <v>801</v>
      </c>
      <c r="SO317"/>
      <c r="SP317" t="s">
        <v>849</v>
      </c>
      <c r="SQ317" t="s">
        <v>794</v>
      </c>
      <c r="SR317" t="s">
        <v>2904</v>
      </c>
      <c r="SS317">
        <v>1</v>
      </c>
      <c r="ST317">
        <v>1</v>
      </c>
      <c r="SU317">
        <v>0</v>
      </c>
      <c r="SV317">
        <v>0</v>
      </c>
      <c r="SW317">
        <v>0</v>
      </c>
      <c r="SX317">
        <v>0</v>
      </c>
      <c r="SY317">
        <v>0</v>
      </c>
      <c r="SZ317">
        <v>1</v>
      </c>
      <c r="TA317">
        <v>0</v>
      </c>
      <c r="TB317">
        <v>1</v>
      </c>
      <c r="TC317">
        <v>0</v>
      </c>
      <c r="TD317">
        <v>0</v>
      </c>
      <c r="TE317">
        <v>0</v>
      </c>
      <c r="TF317">
        <v>0</v>
      </c>
      <c r="TG317">
        <v>0</v>
      </c>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t="s">
        <v>2090</v>
      </c>
      <c r="AAW317">
        <v>432379988</v>
      </c>
      <c r="AAX317" s="315">
        <v>45073.759872685187</v>
      </c>
      <c r="AAY317"/>
      <c r="AAZ317"/>
      <c r="ABA317" t="s">
        <v>2081</v>
      </c>
      <c r="ABB317"/>
      <c r="ABC317" t="s">
        <v>2263</v>
      </c>
      <c r="ABD317"/>
      <c r="ABE317">
        <v>317</v>
      </c>
    </row>
    <row r="318" spans="1:733" x14ac:dyDescent="0.45">
      <c r="A318" s="261" t="s">
        <v>2905</v>
      </c>
      <c r="B318" s="262">
        <v>45073.502226805547</v>
      </c>
      <c r="C318" s="262">
        <v>45073.50332103009</v>
      </c>
      <c r="D318" s="262">
        <v>45073</v>
      </c>
      <c r="E318" s="261" t="s">
        <v>2750</v>
      </c>
      <c r="F318" s="315">
        <v>45073</v>
      </c>
      <c r="G318" t="s">
        <v>853</v>
      </c>
      <c r="H318" t="s">
        <v>877</v>
      </c>
      <c r="I318" t="s">
        <v>877</v>
      </c>
      <c r="J318" t="s">
        <v>877</v>
      </c>
      <c r="K318" t="s">
        <v>793</v>
      </c>
      <c r="L318" s="261" t="s">
        <v>822</v>
      </c>
      <c r="M318">
        <v>0</v>
      </c>
      <c r="N318">
        <v>0</v>
      </c>
      <c r="O318">
        <v>0</v>
      </c>
      <c r="P318">
        <v>0</v>
      </c>
      <c r="Q318">
        <v>0</v>
      </c>
      <c r="R318">
        <v>0</v>
      </c>
      <c r="S318">
        <v>0</v>
      </c>
      <c r="T318">
        <v>0</v>
      </c>
      <c r="U318">
        <v>0</v>
      </c>
      <c r="V318">
        <v>0</v>
      </c>
      <c r="W318">
        <v>0</v>
      </c>
      <c r="X318">
        <v>0</v>
      </c>
      <c r="Y318">
        <v>0</v>
      </c>
      <c r="Z318">
        <v>1</v>
      </c>
      <c r="AA318">
        <v>0</v>
      </c>
      <c r="AB318">
        <v>0</v>
      </c>
      <c r="AC318">
        <v>0</v>
      </c>
      <c r="AD318">
        <v>0</v>
      </c>
      <c r="AE318">
        <v>0</v>
      </c>
      <c r="AF318">
        <v>0</v>
      </c>
      <c r="AG318">
        <v>0</v>
      </c>
      <c r="AH318">
        <v>0</v>
      </c>
      <c r="AI318">
        <v>0</v>
      </c>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t="s">
        <v>2090</v>
      </c>
      <c r="SN318" t="s">
        <v>801</v>
      </c>
      <c r="SO318"/>
      <c r="SP318" t="s">
        <v>849</v>
      </c>
      <c r="SQ318" t="s">
        <v>794</v>
      </c>
      <c r="SR318" t="s">
        <v>2834</v>
      </c>
      <c r="SS318">
        <v>1</v>
      </c>
      <c r="ST318">
        <v>1</v>
      </c>
      <c r="SU318">
        <v>0</v>
      </c>
      <c r="SV318">
        <v>0</v>
      </c>
      <c r="SW318">
        <v>0</v>
      </c>
      <c r="SX318">
        <v>0</v>
      </c>
      <c r="SY318">
        <v>0</v>
      </c>
      <c r="SZ318">
        <v>1</v>
      </c>
      <c r="TA318">
        <v>0</v>
      </c>
      <c r="TB318">
        <v>0</v>
      </c>
      <c r="TC318">
        <v>0</v>
      </c>
      <c r="TD318">
        <v>0</v>
      </c>
      <c r="TE318">
        <v>0</v>
      </c>
      <c r="TF318">
        <v>0</v>
      </c>
      <c r="TG318">
        <v>0</v>
      </c>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t="s">
        <v>2090</v>
      </c>
      <c r="AAW318">
        <v>432379995</v>
      </c>
      <c r="AAX318" s="315">
        <v>45073.759884259263</v>
      </c>
      <c r="AAY318"/>
      <c r="AAZ318"/>
      <c r="ABA318" t="s">
        <v>2081</v>
      </c>
      <c r="ABB318"/>
      <c r="ABC318" t="s">
        <v>2263</v>
      </c>
      <c r="ABD318"/>
      <c r="ABE318">
        <v>318</v>
      </c>
    </row>
    <row r="319" spans="1:733" x14ac:dyDescent="0.45">
      <c r="A319" s="261" t="s">
        <v>2906</v>
      </c>
      <c r="B319" s="262">
        <v>45073.503472905097</v>
      </c>
      <c r="C319" s="262">
        <v>45073.504795567133</v>
      </c>
      <c r="D319" s="262">
        <v>45073</v>
      </c>
      <c r="E319" s="261" t="s">
        <v>2750</v>
      </c>
      <c r="F319" s="315">
        <v>45073</v>
      </c>
      <c r="G319" t="s">
        <v>853</v>
      </c>
      <c r="H319" t="s">
        <v>877</v>
      </c>
      <c r="I319" t="s">
        <v>877</v>
      </c>
      <c r="J319" t="s">
        <v>877</v>
      </c>
      <c r="K319" t="s">
        <v>793</v>
      </c>
      <c r="L319" s="261" t="s">
        <v>822</v>
      </c>
      <c r="M319">
        <v>0</v>
      </c>
      <c r="N319">
        <v>0</v>
      </c>
      <c r="O319">
        <v>0</v>
      </c>
      <c r="P319">
        <v>0</v>
      </c>
      <c r="Q319">
        <v>0</v>
      </c>
      <c r="R319">
        <v>0</v>
      </c>
      <c r="S319">
        <v>0</v>
      </c>
      <c r="T319">
        <v>0</v>
      </c>
      <c r="U319">
        <v>0</v>
      </c>
      <c r="V319">
        <v>0</v>
      </c>
      <c r="W319">
        <v>0</v>
      </c>
      <c r="X319">
        <v>0</v>
      </c>
      <c r="Y319">
        <v>0</v>
      </c>
      <c r="Z319">
        <v>1</v>
      </c>
      <c r="AA319">
        <v>0</v>
      </c>
      <c r="AB319">
        <v>0</v>
      </c>
      <c r="AC319">
        <v>0</v>
      </c>
      <c r="AD319">
        <v>0</v>
      </c>
      <c r="AE319">
        <v>0</v>
      </c>
      <c r="AF319">
        <v>0</v>
      </c>
      <c r="AG319">
        <v>0</v>
      </c>
      <c r="AH319">
        <v>0</v>
      </c>
      <c r="AI319">
        <v>0</v>
      </c>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t="s">
        <v>2090</v>
      </c>
      <c r="SN319" t="s">
        <v>801</v>
      </c>
      <c r="SO319"/>
      <c r="SP319" t="s">
        <v>849</v>
      </c>
      <c r="SQ319" t="s">
        <v>794</v>
      </c>
      <c r="SR319" t="s">
        <v>2907</v>
      </c>
      <c r="SS319">
        <v>1</v>
      </c>
      <c r="ST319">
        <v>1</v>
      </c>
      <c r="SU319">
        <v>0</v>
      </c>
      <c r="SV319">
        <v>0</v>
      </c>
      <c r="SW319">
        <v>0</v>
      </c>
      <c r="SX319">
        <v>0</v>
      </c>
      <c r="SY319">
        <v>0</v>
      </c>
      <c r="SZ319">
        <v>1</v>
      </c>
      <c r="TA319">
        <v>0</v>
      </c>
      <c r="TB319">
        <v>0</v>
      </c>
      <c r="TC319">
        <v>0</v>
      </c>
      <c r="TD319">
        <v>0</v>
      </c>
      <c r="TE319">
        <v>0</v>
      </c>
      <c r="TF319">
        <v>0</v>
      </c>
      <c r="TG319">
        <v>0</v>
      </c>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t="s">
        <v>2090</v>
      </c>
      <c r="AAW319">
        <v>432380014</v>
      </c>
      <c r="AAX319" s="315">
        <v>45073.759942129633</v>
      </c>
      <c r="AAY319"/>
      <c r="AAZ319"/>
      <c r="ABA319" t="s">
        <v>2081</v>
      </c>
      <c r="ABB319"/>
      <c r="ABC319" t="s">
        <v>2263</v>
      </c>
      <c r="ABD319"/>
      <c r="ABE319">
        <v>319</v>
      </c>
    </row>
    <row r="320" spans="1:733" x14ac:dyDescent="0.45">
      <c r="A320" s="261" t="s">
        <v>2908</v>
      </c>
      <c r="B320" s="262">
        <v>45073.504854363433</v>
      </c>
      <c r="C320" s="262">
        <v>45073.506021550929</v>
      </c>
      <c r="D320" s="262">
        <v>45073</v>
      </c>
      <c r="E320" s="261" t="s">
        <v>2750</v>
      </c>
      <c r="F320" s="315">
        <v>45073</v>
      </c>
      <c r="G320" t="s">
        <v>853</v>
      </c>
      <c r="H320" t="s">
        <v>877</v>
      </c>
      <c r="I320" t="s">
        <v>877</v>
      </c>
      <c r="J320" t="s">
        <v>877</v>
      </c>
      <c r="K320" t="s">
        <v>793</v>
      </c>
      <c r="L320" s="261" t="s">
        <v>822</v>
      </c>
      <c r="M320">
        <v>0</v>
      </c>
      <c r="N320">
        <v>0</v>
      </c>
      <c r="O320">
        <v>0</v>
      </c>
      <c r="P320">
        <v>0</v>
      </c>
      <c r="Q320">
        <v>0</v>
      </c>
      <c r="R320">
        <v>0</v>
      </c>
      <c r="S320">
        <v>0</v>
      </c>
      <c r="T320">
        <v>0</v>
      </c>
      <c r="U320">
        <v>0</v>
      </c>
      <c r="V320">
        <v>0</v>
      </c>
      <c r="W320">
        <v>0</v>
      </c>
      <c r="X320">
        <v>0</v>
      </c>
      <c r="Y320">
        <v>0</v>
      </c>
      <c r="Z320">
        <v>1</v>
      </c>
      <c r="AA320">
        <v>0</v>
      </c>
      <c r="AB320">
        <v>0</v>
      </c>
      <c r="AC320">
        <v>0</v>
      </c>
      <c r="AD320">
        <v>0</v>
      </c>
      <c r="AE320">
        <v>0</v>
      </c>
      <c r="AF320">
        <v>0</v>
      </c>
      <c r="AG320">
        <v>0</v>
      </c>
      <c r="AH320">
        <v>0</v>
      </c>
      <c r="AI320">
        <v>0</v>
      </c>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t="s">
        <v>2090</v>
      </c>
      <c r="SN320" t="s">
        <v>801</v>
      </c>
      <c r="SO320"/>
      <c r="SP320" t="s">
        <v>849</v>
      </c>
      <c r="SQ320" t="s">
        <v>794</v>
      </c>
      <c r="SR320" t="s">
        <v>2097</v>
      </c>
      <c r="SS320">
        <v>1</v>
      </c>
      <c r="ST320">
        <v>1</v>
      </c>
      <c r="SU320">
        <v>0</v>
      </c>
      <c r="SV320">
        <v>0</v>
      </c>
      <c r="SW320">
        <v>0</v>
      </c>
      <c r="SX320">
        <v>0</v>
      </c>
      <c r="SY320">
        <v>0</v>
      </c>
      <c r="SZ320">
        <v>1</v>
      </c>
      <c r="TA320">
        <v>0</v>
      </c>
      <c r="TB320">
        <v>0</v>
      </c>
      <c r="TC320">
        <v>0</v>
      </c>
      <c r="TD320">
        <v>0</v>
      </c>
      <c r="TE320">
        <v>0</v>
      </c>
      <c r="TF320">
        <v>0</v>
      </c>
      <c r="TG320">
        <v>0</v>
      </c>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t="s">
        <v>2090</v>
      </c>
      <c r="AAW320">
        <v>432380027</v>
      </c>
      <c r="AAX320" s="315">
        <v>45073.759976851863</v>
      </c>
      <c r="AAY320"/>
      <c r="AAZ320"/>
      <c r="ABA320" t="s">
        <v>2081</v>
      </c>
      <c r="ABB320"/>
      <c r="ABC320" t="s">
        <v>2263</v>
      </c>
      <c r="ABD320"/>
      <c r="ABE320">
        <v>320</v>
      </c>
    </row>
    <row r="321" spans="1:733" x14ac:dyDescent="0.45">
      <c r="A321" s="261" t="s">
        <v>2909</v>
      </c>
      <c r="B321" s="262">
        <v>45073.506969166658</v>
      </c>
      <c r="C321" s="262">
        <v>45073.508347268522</v>
      </c>
      <c r="D321" s="262">
        <v>45073</v>
      </c>
      <c r="E321" s="261" t="s">
        <v>2750</v>
      </c>
      <c r="F321" s="315">
        <v>45073</v>
      </c>
      <c r="G321" t="s">
        <v>853</v>
      </c>
      <c r="H321" t="s">
        <v>877</v>
      </c>
      <c r="I321" t="s">
        <v>877</v>
      </c>
      <c r="J321" t="s">
        <v>877</v>
      </c>
      <c r="K321" t="s">
        <v>793</v>
      </c>
      <c r="L321" s="261" t="s">
        <v>817</v>
      </c>
      <c r="M321">
        <v>0</v>
      </c>
      <c r="N321">
        <v>0</v>
      </c>
      <c r="O321">
        <v>0</v>
      </c>
      <c r="P321">
        <v>0</v>
      </c>
      <c r="Q321">
        <v>0</v>
      </c>
      <c r="R321">
        <v>0</v>
      </c>
      <c r="S321">
        <v>0</v>
      </c>
      <c r="T321">
        <v>0</v>
      </c>
      <c r="U321">
        <v>0</v>
      </c>
      <c r="V321">
        <v>0</v>
      </c>
      <c r="W321">
        <v>0</v>
      </c>
      <c r="X321">
        <v>0</v>
      </c>
      <c r="Y321">
        <v>0</v>
      </c>
      <c r="Z321">
        <v>0</v>
      </c>
      <c r="AA321">
        <v>1</v>
      </c>
      <c r="AB321">
        <v>0</v>
      </c>
      <c r="AC321">
        <v>0</v>
      </c>
      <c r="AD321">
        <v>0</v>
      </c>
      <c r="AE321">
        <v>0</v>
      </c>
      <c r="AF321">
        <v>0</v>
      </c>
      <c r="AG321">
        <v>0</v>
      </c>
      <c r="AH321">
        <v>0</v>
      </c>
      <c r="AI321">
        <v>0</v>
      </c>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t="s">
        <v>2910</v>
      </c>
      <c r="TS321" t="s">
        <v>801</v>
      </c>
      <c r="TT321"/>
      <c r="TU321" t="s">
        <v>830</v>
      </c>
      <c r="TV321" t="s">
        <v>794</v>
      </c>
      <c r="TW321" t="s">
        <v>2097</v>
      </c>
      <c r="TX321">
        <v>1</v>
      </c>
      <c r="TY321">
        <v>1</v>
      </c>
      <c r="TZ321">
        <v>0</v>
      </c>
      <c r="UA321">
        <v>0</v>
      </c>
      <c r="UB321">
        <v>0</v>
      </c>
      <c r="UC321">
        <v>0</v>
      </c>
      <c r="UD321">
        <v>0</v>
      </c>
      <c r="UE321">
        <v>1</v>
      </c>
      <c r="UF321">
        <v>0</v>
      </c>
      <c r="UG321">
        <v>0</v>
      </c>
      <c r="UH321">
        <v>0</v>
      </c>
      <c r="UI321">
        <v>0</v>
      </c>
      <c r="UJ321">
        <v>0</v>
      </c>
      <c r="UK321">
        <v>0</v>
      </c>
      <c r="UL321">
        <v>0</v>
      </c>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t="s">
        <v>2090</v>
      </c>
      <c r="AAW321">
        <v>432380060</v>
      </c>
      <c r="AAX321" s="315">
        <v>45073.760046296287</v>
      </c>
      <c r="AAY321"/>
      <c r="AAZ321"/>
      <c r="ABA321" t="s">
        <v>2081</v>
      </c>
      <c r="ABB321"/>
      <c r="ABC321" t="s">
        <v>2263</v>
      </c>
      <c r="ABD321"/>
      <c r="ABE321">
        <v>321</v>
      </c>
    </row>
    <row r="322" spans="1:733" x14ac:dyDescent="0.45">
      <c r="A322" s="261" t="s">
        <v>2911</v>
      </c>
      <c r="B322" s="262">
        <v>45073.508397731479</v>
      </c>
      <c r="C322" s="262">
        <v>45073.509902141202</v>
      </c>
      <c r="D322" s="262">
        <v>45073</v>
      </c>
      <c r="E322" s="261" t="s">
        <v>2750</v>
      </c>
      <c r="F322" s="315">
        <v>45073</v>
      </c>
      <c r="G322" t="s">
        <v>853</v>
      </c>
      <c r="H322" t="s">
        <v>877</v>
      </c>
      <c r="I322" t="s">
        <v>877</v>
      </c>
      <c r="J322" t="s">
        <v>877</v>
      </c>
      <c r="K322" t="s">
        <v>793</v>
      </c>
      <c r="L322" s="261" t="s">
        <v>817</v>
      </c>
      <c r="M322">
        <v>0</v>
      </c>
      <c r="N322">
        <v>0</v>
      </c>
      <c r="O322">
        <v>0</v>
      </c>
      <c r="P322">
        <v>0</v>
      </c>
      <c r="Q322">
        <v>0</v>
      </c>
      <c r="R322">
        <v>0</v>
      </c>
      <c r="S322">
        <v>0</v>
      </c>
      <c r="T322">
        <v>0</v>
      </c>
      <c r="U322">
        <v>0</v>
      </c>
      <c r="V322">
        <v>0</v>
      </c>
      <c r="W322">
        <v>0</v>
      </c>
      <c r="X322">
        <v>0</v>
      </c>
      <c r="Y322">
        <v>0</v>
      </c>
      <c r="Z322">
        <v>0</v>
      </c>
      <c r="AA322">
        <v>1</v>
      </c>
      <c r="AB322">
        <v>0</v>
      </c>
      <c r="AC322">
        <v>0</v>
      </c>
      <c r="AD322">
        <v>0</v>
      </c>
      <c r="AE322">
        <v>0</v>
      </c>
      <c r="AF322">
        <v>0</v>
      </c>
      <c r="AG322">
        <v>0</v>
      </c>
      <c r="AH322">
        <v>0</v>
      </c>
      <c r="AI322">
        <v>0</v>
      </c>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t="s">
        <v>2912</v>
      </c>
      <c r="TS322" t="s">
        <v>801</v>
      </c>
      <c r="TT322"/>
      <c r="TU322" t="s">
        <v>830</v>
      </c>
      <c r="TV322" t="s">
        <v>794</v>
      </c>
      <c r="TW322" t="s">
        <v>2119</v>
      </c>
      <c r="TX322">
        <v>1</v>
      </c>
      <c r="TY322">
        <v>1</v>
      </c>
      <c r="TZ322">
        <v>0</v>
      </c>
      <c r="UA322">
        <v>0</v>
      </c>
      <c r="UB322">
        <v>0</v>
      </c>
      <c r="UC322">
        <v>0</v>
      </c>
      <c r="UD322">
        <v>0</v>
      </c>
      <c r="UE322">
        <v>1</v>
      </c>
      <c r="UF322">
        <v>0</v>
      </c>
      <c r="UG322">
        <v>0</v>
      </c>
      <c r="UH322">
        <v>0</v>
      </c>
      <c r="UI322">
        <v>0</v>
      </c>
      <c r="UJ322">
        <v>0</v>
      </c>
      <c r="UK322">
        <v>0</v>
      </c>
      <c r="UL322">
        <v>0</v>
      </c>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t="s">
        <v>2090</v>
      </c>
      <c r="AAW322">
        <v>432380073</v>
      </c>
      <c r="AAX322" s="315">
        <v>45073.760069444441</v>
      </c>
      <c r="AAY322"/>
      <c r="AAZ322"/>
      <c r="ABA322" t="s">
        <v>2081</v>
      </c>
      <c r="ABB322"/>
      <c r="ABC322" t="s">
        <v>2263</v>
      </c>
      <c r="ABD322"/>
      <c r="ABE322">
        <v>322</v>
      </c>
    </row>
    <row r="323" spans="1:733" x14ac:dyDescent="0.45">
      <c r="A323" s="261" t="s">
        <v>2913</v>
      </c>
      <c r="B323" s="262">
        <v>45073.509966134246</v>
      </c>
      <c r="C323" s="262">
        <v>45073.511352546288</v>
      </c>
      <c r="D323" s="262">
        <v>45073</v>
      </c>
      <c r="E323" s="261" t="s">
        <v>2750</v>
      </c>
      <c r="F323" s="315">
        <v>45073</v>
      </c>
      <c r="G323" t="s">
        <v>853</v>
      </c>
      <c r="H323" t="s">
        <v>877</v>
      </c>
      <c r="I323" t="s">
        <v>877</v>
      </c>
      <c r="J323" t="s">
        <v>877</v>
      </c>
      <c r="K323" t="s">
        <v>793</v>
      </c>
      <c r="L323" s="261" t="s">
        <v>817</v>
      </c>
      <c r="M323">
        <v>0</v>
      </c>
      <c r="N323">
        <v>0</v>
      </c>
      <c r="O323">
        <v>0</v>
      </c>
      <c r="P323">
        <v>0</v>
      </c>
      <c r="Q323">
        <v>0</v>
      </c>
      <c r="R323">
        <v>0</v>
      </c>
      <c r="S323">
        <v>0</v>
      </c>
      <c r="T323">
        <v>0</v>
      </c>
      <c r="U323">
        <v>0</v>
      </c>
      <c r="V323">
        <v>0</v>
      </c>
      <c r="W323">
        <v>0</v>
      </c>
      <c r="X323">
        <v>0</v>
      </c>
      <c r="Y323">
        <v>0</v>
      </c>
      <c r="Z323">
        <v>0</v>
      </c>
      <c r="AA323">
        <v>1</v>
      </c>
      <c r="AB323">
        <v>0</v>
      </c>
      <c r="AC323">
        <v>0</v>
      </c>
      <c r="AD323">
        <v>0</v>
      </c>
      <c r="AE323">
        <v>0</v>
      </c>
      <c r="AF323">
        <v>0</v>
      </c>
      <c r="AG323">
        <v>0</v>
      </c>
      <c r="AH323">
        <v>0</v>
      </c>
      <c r="AI323">
        <v>0</v>
      </c>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t="s">
        <v>2090</v>
      </c>
      <c r="TS323" t="s">
        <v>801</v>
      </c>
      <c r="TT323"/>
      <c r="TU323" t="s">
        <v>830</v>
      </c>
      <c r="TV323" t="s">
        <v>794</v>
      </c>
      <c r="TW323" t="s">
        <v>2097</v>
      </c>
      <c r="TX323">
        <v>1</v>
      </c>
      <c r="TY323">
        <v>1</v>
      </c>
      <c r="TZ323">
        <v>0</v>
      </c>
      <c r="UA323">
        <v>0</v>
      </c>
      <c r="UB323">
        <v>0</v>
      </c>
      <c r="UC323">
        <v>0</v>
      </c>
      <c r="UD323">
        <v>0</v>
      </c>
      <c r="UE323">
        <v>1</v>
      </c>
      <c r="UF323">
        <v>0</v>
      </c>
      <c r="UG323">
        <v>0</v>
      </c>
      <c r="UH323">
        <v>0</v>
      </c>
      <c r="UI323">
        <v>0</v>
      </c>
      <c r="UJ323">
        <v>0</v>
      </c>
      <c r="UK323">
        <v>0</v>
      </c>
      <c r="UL323">
        <v>0</v>
      </c>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t="s">
        <v>2090</v>
      </c>
      <c r="AAW323">
        <v>432380105</v>
      </c>
      <c r="AAX323" s="315">
        <v>45073.760104166657</v>
      </c>
      <c r="AAY323"/>
      <c r="AAZ323"/>
      <c r="ABA323" t="s">
        <v>2081</v>
      </c>
      <c r="ABB323"/>
      <c r="ABC323" t="s">
        <v>2263</v>
      </c>
      <c r="ABD323"/>
      <c r="ABE323">
        <v>323</v>
      </c>
    </row>
    <row r="324" spans="1:733" x14ac:dyDescent="0.45">
      <c r="A324" s="261" t="s">
        <v>2914</v>
      </c>
      <c r="B324" s="262">
        <v>45073.511533877318</v>
      </c>
      <c r="C324" s="262">
        <v>45073.512752291666</v>
      </c>
      <c r="D324" s="262">
        <v>45073</v>
      </c>
      <c r="E324" s="261" t="s">
        <v>2750</v>
      </c>
      <c r="F324" s="315">
        <v>45073</v>
      </c>
      <c r="G324" t="s">
        <v>853</v>
      </c>
      <c r="H324" t="s">
        <v>877</v>
      </c>
      <c r="I324" t="s">
        <v>877</v>
      </c>
      <c r="J324" t="s">
        <v>877</v>
      </c>
      <c r="K324" t="s">
        <v>793</v>
      </c>
      <c r="L324" s="261" t="s">
        <v>817</v>
      </c>
      <c r="M324">
        <v>0</v>
      </c>
      <c r="N324">
        <v>0</v>
      </c>
      <c r="O324">
        <v>0</v>
      </c>
      <c r="P324">
        <v>0</v>
      </c>
      <c r="Q324">
        <v>0</v>
      </c>
      <c r="R324">
        <v>0</v>
      </c>
      <c r="S324">
        <v>0</v>
      </c>
      <c r="T324">
        <v>0</v>
      </c>
      <c r="U324">
        <v>0</v>
      </c>
      <c r="V324">
        <v>0</v>
      </c>
      <c r="W324">
        <v>0</v>
      </c>
      <c r="X324">
        <v>0</v>
      </c>
      <c r="Y324">
        <v>0</v>
      </c>
      <c r="Z324">
        <v>0</v>
      </c>
      <c r="AA324">
        <v>1</v>
      </c>
      <c r="AB324">
        <v>0</v>
      </c>
      <c r="AC324">
        <v>0</v>
      </c>
      <c r="AD324">
        <v>0</v>
      </c>
      <c r="AE324">
        <v>0</v>
      </c>
      <c r="AF324">
        <v>0</v>
      </c>
      <c r="AG324">
        <v>0</v>
      </c>
      <c r="AH324">
        <v>0</v>
      </c>
      <c r="AI324">
        <v>0</v>
      </c>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t="s">
        <v>2882</v>
      </c>
      <c r="TS324" t="s">
        <v>801</v>
      </c>
      <c r="TT324"/>
      <c r="TU324" t="s">
        <v>830</v>
      </c>
      <c r="TV324" t="s">
        <v>794</v>
      </c>
      <c r="TW324" t="s">
        <v>2237</v>
      </c>
      <c r="TX324">
        <v>1</v>
      </c>
      <c r="TY324">
        <v>1</v>
      </c>
      <c r="TZ324">
        <v>0</v>
      </c>
      <c r="UA324">
        <v>0</v>
      </c>
      <c r="UB324">
        <v>0</v>
      </c>
      <c r="UC324">
        <v>0</v>
      </c>
      <c r="UD324">
        <v>0</v>
      </c>
      <c r="UE324">
        <v>0</v>
      </c>
      <c r="UF324">
        <v>0</v>
      </c>
      <c r="UG324">
        <v>1</v>
      </c>
      <c r="UH324">
        <v>0</v>
      </c>
      <c r="UI324">
        <v>0</v>
      </c>
      <c r="UJ324">
        <v>0</v>
      </c>
      <c r="UK324">
        <v>0</v>
      </c>
      <c r="UL324">
        <v>0</v>
      </c>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t="s">
        <v>2090</v>
      </c>
      <c r="AAW324">
        <v>432380141</v>
      </c>
      <c r="AAX324" s="315">
        <v>45073.760162037041</v>
      </c>
      <c r="AAY324"/>
      <c r="AAZ324"/>
      <c r="ABA324" t="s">
        <v>2081</v>
      </c>
      <c r="ABB324"/>
      <c r="ABC324" t="s">
        <v>2263</v>
      </c>
      <c r="ABD324"/>
      <c r="ABE324">
        <v>324</v>
      </c>
    </row>
    <row r="325" spans="1:733" x14ac:dyDescent="0.45">
      <c r="A325" s="261" t="s">
        <v>2915</v>
      </c>
      <c r="B325" s="262">
        <v>45073.512813935187</v>
      </c>
      <c r="C325" s="262">
        <v>45073.513814178237</v>
      </c>
      <c r="D325" s="262">
        <v>45073</v>
      </c>
      <c r="E325" s="261" t="s">
        <v>2750</v>
      </c>
      <c r="F325" s="315">
        <v>45073</v>
      </c>
      <c r="G325" t="s">
        <v>853</v>
      </c>
      <c r="H325" t="s">
        <v>877</v>
      </c>
      <c r="I325" t="s">
        <v>877</v>
      </c>
      <c r="J325" t="s">
        <v>877</v>
      </c>
      <c r="K325" t="s">
        <v>793</v>
      </c>
      <c r="L325" s="261" t="s">
        <v>817</v>
      </c>
      <c r="M325">
        <v>0</v>
      </c>
      <c r="N325">
        <v>0</v>
      </c>
      <c r="O325">
        <v>0</v>
      </c>
      <c r="P325">
        <v>0</v>
      </c>
      <c r="Q325">
        <v>0</v>
      </c>
      <c r="R325">
        <v>0</v>
      </c>
      <c r="S325">
        <v>0</v>
      </c>
      <c r="T325">
        <v>0</v>
      </c>
      <c r="U325">
        <v>0</v>
      </c>
      <c r="V325">
        <v>0</v>
      </c>
      <c r="W325">
        <v>0</v>
      </c>
      <c r="X325">
        <v>0</v>
      </c>
      <c r="Y325">
        <v>0</v>
      </c>
      <c r="Z325">
        <v>0</v>
      </c>
      <c r="AA325">
        <v>1</v>
      </c>
      <c r="AB325">
        <v>0</v>
      </c>
      <c r="AC325">
        <v>0</v>
      </c>
      <c r="AD325">
        <v>0</v>
      </c>
      <c r="AE325">
        <v>0</v>
      </c>
      <c r="AF325">
        <v>0</v>
      </c>
      <c r="AG325">
        <v>0</v>
      </c>
      <c r="AH325">
        <v>0</v>
      </c>
      <c r="AI325">
        <v>0</v>
      </c>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t="s">
        <v>2090</v>
      </c>
      <c r="TS325" t="s">
        <v>801</v>
      </c>
      <c r="TT325"/>
      <c r="TU325" t="s">
        <v>830</v>
      </c>
      <c r="TV325" t="s">
        <v>794</v>
      </c>
      <c r="TW325" t="s">
        <v>2097</v>
      </c>
      <c r="TX325">
        <v>1</v>
      </c>
      <c r="TY325">
        <v>1</v>
      </c>
      <c r="TZ325">
        <v>0</v>
      </c>
      <c r="UA325">
        <v>0</v>
      </c>
      <c r="UB325">
        <v>0</v>
      </c>
      <c r="UC325">
        <v>0</v>
      </c>
      <c r="UD325">
        <v>0</v>
      </c>
      <c r="UE325">
        <v>1</v>
      </c>
      <c r="UF325">
        <v>0</v>
      </c>
      <c r="UG325">
        <v>0</v>
      </c>
      <c r="UH325">
        <v>0</v>
      </c>
      <c r="UI325">
        <v>0</v>
      </c>
      <c r="UJ325">
        <v>0</v>
      </c>
      <c r="UK325">
        <v>0</v>
      </c>
      <c r="UL325">
        <v>0</v>
      </c>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t="s">
        <v>2090</v>
      </c>
      <c r="AAW325">
        <v>432380180</v>
      </c>
      <c r="AAX325" s="315">
        <v>45073.760219907403</v>
      </c>
      <c r="AAY325"/>
      <c r="AAZ325"/>
      <c r="ABA325" t="s">
        <v>2081</v>
      </c>
      <c r="ABB325"/>
      <c r="ABC325" t="s">
        <v>2263</v>
      </c>
      <c r="ABD325"/>
      <c r="ABE325">
        <v>325</v>
      </c>
    </row>
    <row r="326" spans="1:733" x14ac:dyDescent="0.45">
      <c r="A326" s="261" t="s">
        <v>2916</v>
      </c>
      <c r="B326" s="262">
        <v>45073.51471609954</v>
      </c>
      <c r="C326" s="262">
        <v>45073.515761099537</v>
      </c>
      <c r="D326" s="262">
        <v>45073</v>
      </c>
      <c r="E326" s="261" t="s">
        <v>2750</v>
      </c>
      <c r="F326" s="315">
        <v>45073</v>
      </c>
      <c r="G326" t="s">
        <v>853</v>
      </c>
      <c r="H326" t="s">
        <v>877</v>
      </c>
      <c r="I326" t="s">
        <v>877</v>
      </c>
      <c r="J326" t="s">
        <v>877</v>
      </c>
      <c r="K326" t="s">
        <v>793</v>
      </c>
      <c r="L326" s="261" t="s">
        <v>816</v>
      </c>
      <c r="M326">
        <v>0</v>
      </c>
      <c r="N326">
        <v>0</v>
      </c>
      <c r="O326">
        <v>0</v>
      </c>
      <c r="P326">
        <v>0</v>
      </c>
      <c r="Q326">
        <v>0</v>
      </c>
      <c r="R326">
        <v>0</v>
      </c>
      <c r="S326">
        <v>0</v>
      </c>
      <c r="T326">
        <v>0</v>
      </c>
      <c r="U326">
        <v>0</v>
      </c>
      <c r="V326">
        <v>0</v>
      </c>
      <c r="W326">
        <v>0</v>
      </c>
      <c r="X326">
        <v>0</v>
      </c>
      <c r="Y326">
        <v>0</v>
      </c>
      <c r="Z326">
        <v>0</v>
      </c>
      <c r="AA326">
        <v>0</v>
      </c>
      <c r="AB326">
        <v>1</v>
      </c>
      <c r="AC326">
        <v>0</v>
      </c>
      <c r="AD326">
        <v>0</v>
      </c>
      <c r="AE326">
        <v>0</v>
      </c>
      <c r="AF326">
        <v>0</v>
      </c>
      <c r="AG326">
        <v>0</v>
      </c>
      <c r="AH326">
        <v>0</v>
      </c>
      <c r="AI326">
        <v>0</v>
      </c>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t="s">
        <v>794</v>
      </c>
      <c r="PV326"/>
      <c r="PW326">
        <v>2000</v>
      </c>
      <c r="PX326">
        <v>2000</v>
      </c>
      <c r="PY326"/>
      <c r="PZ326">
        <v>2000</v>
      </c>
      <c r="QA326">
        <v>0</v>
      </c>
      <c r="QB326">
        <v>0</v>
      </c>
      <c r="QC326"/>
      <c r="QD326" t="s">
        <v>806</v>
      </c>
      <c r="QE326"/>
      <c r="QF326"/>
      <c r="QG326" t="s">
        <v>794</v>
      </c>
      <c r="QH326" t="s">
        <v>2098</v>
      </c>
      <c r="QI326">
        <v>1</v>
      </c>
      <c r="QJ326">
        <v>0</v>
      </c>
      <c r="QK326">
        <v>0</v>
      </c>
      <c r="QL326">
        <v>0</v>
      </c>
      <c r="QM326">
        <v>0</v>
      </c>
      <c r="QN326">
        <v>0</v>
      </c>
      <c r="QO326">
        <v>0</v>
      </c>
      <c r="QP326">
        <v>1</v>
      </c>
      <c r="QQ326">
        <v>0</v>
      </c>
      <c r="QR326">
        <v>0</v>
      </c>
      <c r="QS326">
        <v>0</v>
      </c>
      <c r="QT326">
        <v>0</v>
      </c>
      <c r="QU326">
        <v>0</v>
      </c>
      <c r="QV326">
        <v>0</v>
      </c>
      <c r="QW326">
        <v>0</v>
      </c>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t="s">
        <v>2090</v>
      </c>
      <c r="AAW326">
        <v>432380190</v>
      </c>
      <c r="AAX326" s="315">
        <v>45073.760243055563</v>
      </c>
      <c r="AAY326"/>
      <c r="AAZ326"/>
      <c r="ABA326" t="s">
        <v>2081</v>
      </c>
      <c r="ABB326"/>
      <c r="ABC326" t="s">
        <v>2263</v>
      </c>
      <c r="ABD326"/>
      <c r="ABE326">
        <v>326</v>
      </c>
    </row>
    <row r="327" spans="1:733" x14ac:dyDescent="0.45">
      <c r="A327" s="261" t="s">
        <v>2917</v>
      </c>
      <c r="B327" s="262">
        <v>45073.515825104172</v>
      </c>
      <c r="C327" s="262">
        <v>45073.518005300917</v>
      </c>
      <c r="D327" s="262">
        <v>45073</v>
      </c>
      <c r="E327" s="261" t="s">
        <v>2750</v>
      </c>
      <c r="F327" s="315">
        <v>45073</v>
      </c>
      <c r="G327" t="s">
        <v>853</v>
      </c>
      <c r="H327" t="s">
        <v>877</v>
      </c>
      <c r="I327" t="s">
        <v>877</v>
      </c>
      <c r="J327" t="s">
        <v>877</v>
      </c>
      <c r="K327" t="s">
        <v>793</v>
      </c>
      <c r="L327" s="261" t="s">
        <v>816</v>
      </c>
      <c r="M327">
        <v>0</v>
      </c>
      <c r="N327">
        <v>0</v>
      </c>
      <c r="O327">
        <v>0</v>
      </c>
      <c r="P327">
        <v>0</v>
      </c>
      <c r="Q327">
        <v>0</v>
      </c>
      <c r="R327">
        <v>0</v>
      </c>
      <c r="S327">
        <v>0</v>
      </c>
      <c r="T327">
        <v>0</v>
      </c>
      <c r="U327">
        <v>0</v>
      </c>
      <c r="V327">
        <v>0</v>
      </c>
      <c r="W327">
        <v>0</v>
      </c>
      <c r="X327">
        <v>0</v>
      </c>
      <c r="Y327">
        <v>0</v>
      </c>
      <c r="Z327">
        <v>0</v>
      </c>
      <c r="AA327">
        <v>0</v>
      </c>
      <c r="AB327">
        <v>1</v>
      </c>
      <c r="AC327">
        <v>0</v>
      </c>
      <c r="AD327">
        <v>0</v>
      </c>
      <c r="AE327">
        <v>0</v>
      </c>
      <c r="AF327">
        <v>0</v>
      </c>
      <c r="AG327">
        <v>0</v>
      </c>
      <c r="AH327">
        <v>0</v>
      </c>
      <c r="AI327">
        <v>0</v>
      </c>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t="s">
        <v>794</v>
      </c>
      <c r="PV327"/>
      <c r="PW327">
        <v>2000</v>
      </c>
      <c r="PX327">
        <v>2000</v>
      </c>
      <c r="PY327"/>
      <c r="PZ327">
        <v>2000</v>
      </c>
      <c r="QA327">
        <v>0</v>
      </c>
      <c r="QB327">
        <v>0</v>
      </c>
      <c r="QC327"/>
      <c r="QD327" t="s">
        <v>806</v>
      </c>
      <c r="QE327"/>
      <c r="QF327"/>
      <c r="QG327" t="s">
        <v>794</v>
      </c>
      <c r="QH327" t="s">
        <v>2268</v>
      </c>
      <c r="QI327">
        <v>0</v>
      </c>
      <c r="QJ327">
        <v>0</v>
      </c>
      <c r="QK327">
        <v>0</v>
      </c>
      <c r="QL327">
        <v>0</v>
      </c>
      <c r="QM327">
        <v>0</v>
      </c>
      <c r="QN327">
        <v>0</v>
      </c>
      <c r="QO327">
        <v>0</v>
      </c>
      <c r="QP327">
        <v>1</v>
      </c>
      <c r="QQ327">
        <v>0</v>
      </c>
      <c r="QR327">
        <v>1</v>
      </c>
      <c r="QS327">
        <v>0</v>
      </c>
      <c r="QT327">
        <v>0</v>
      </c>
      <c r="QU327">
        <v>0</v>
      </c>
      <c r="QV327">
        <v>0</v>
      </c>
      <c r="QW327">
        <v>0</v>
      </c>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t="s">
        <v>2090</v>
      </c>
      <c r="AAW327">
        <v>432380199</v>
      </c>
      <c r="AAX327" s="315">
        <v>45073.760266203702</v>
      </c>
      <c r="AAY327"/>
      <c r="AAZ327"/>
      <c r="ABA327" t="s">
        <v>2081</v>
      </c>
      <c r="ABB327"/>
      <c r="ABC327" t="s">
        <v>2263</v>
      </c>
      <c r="ABD327"/>
      <c r="ABE327">
        <v>327</v>
      </c>
    </row>
    <row r="328" spans="1:733" x14ac:dyDescent="0.45">
      <c r="A328" s="261" t="s">
        <v>2918</v>
      </c>
      <c r="B328" s="262">
        <v>45073.518066122691</v>
      </c>
      <c r="C328" s="262">
        <v>45073.519445983788</v>
      </c>
      <c r="D328" s="262">
        <v>45073</v>
      </c>
      <c r="E328" s="261" t="s">
        <v>2750</v>
      </c>
      <c r="F328" s="315">
        <v>45073</v>
      </c>
      <c r="G328" t="s">
        <v>853</v>
      </c>
      <c r="H328" t="s">
        <v>877</v>
      </c>
      <c r="I328" t="s">
        <v>877</v>
      </c>
      <c r="J328" t="s">
        <v>877</v>
      </c>
      <c r="K328" t="s">
        <v>793</v>
      </c>
      <c r="L328" s="261" t="s">
        <v>816</v>
      </c>
      <c r="M328">
        <v>0</v>
      </c>
      <c r="N328">
        <v>0</v>
      </c>
      <c r="O328">
        <v>0</v>
      </c>
      <c r="P328">
        <v>0</v>
      </c>
      <c r="Q328">
        <v>0</v>
      </c>
      <c r="R328">
        <v>0</v>
      </c>
      <c r="S328">
        <v>0</v>
      </c>
      <c r="T328">
        <v>0</v>
      </c>
      <c r="U328">
        <v>0</v>
      </c>
      <c r="V328">
        <v>0</v>
      </c>
      <c r="W328">
        <v>0</v>
      </c>
      <c r="X328">
        <v>0</v>
      </c>
      <c r="Y328">
        <v>0</v>
      </c>
      <c r="Z328">
        <v>0</v>
      </c>
      <c r="AA328">
        <v>0</v>
      </c>
      <c r="AB328">
        <v>1</v>
      </c>
      <c r="AC328">
        <v>0</v>
      </c>
      <c r="AD328">
        <v>0</v>
      </c>
      <c r="AE328">
        <v>0</v>
      </c>
      <c r="AF328">
        <v>0</v>
      </c>
      <c r="AG328">
        <v>0</v>
      </c>
      <c r="AH328">
        <v>0</v>
      </c>
      <c r="AI328">
        <v>0</v>
      </c>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t="s">
        <v>794</v>
      </c>
      <c r="PV328"/>
      <c r="PW328">
        <v>2000</v>
      </c>
      <c r="PX328">
        <v>2000</v>
      </c>
      <c r="PY328"/>
      <c r="PZ328">
        <v>2000</v>
      </c>
      <c r="QA328">
        <v>0</v>
      </c>
      <c r="QB328">
        <v>0</v>
      </c>
      <c r="QC328"/>
      <c r="QD328" t="s">
        <v>806</v>
      </c>
      <c r="QE328"/>
      <c r="QF328"/>
      <c r="QG328" t="s">
        <v>794</v>
      </c>
      <c r="QH328" t="s">
        <v>2268</v>
      </c>
      <c r="QI328">
        <v>0</v>
      </c>
      <c r="QJ328">
        <v>0</v>
      </c>
      <c r="QK328">
        <v>0</v>
      </c>
      <c r="QL328">
        <v>0</v>
      </c>
      <c r="QM328">
        <v>0</v>
      </c>
      <c r="QN328">
        <v>0</v>
      </c>
      <c r="QO328">
        <v>0</v>
      </c>
      <c r="QP328">
        <v>1</v>
      </c>
      <c r="QQ328">
        <v>0</v>
      </c>
      <c r="QR328">
        <v>1</v>
      </c>
      <c r="QS328">
        <v>0</v>
      </c>
      <c r="QT328">
        <v>0</v>
      </c>
      <c r="QU328">
        <v>0</v>
      </c>
      <c r="QV328">
        <v>0</v>
      </c>
      <c r="QW328">
        <v>0</v>
      </c>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t="s">
        <v>2090</v>
      </c>
      <c r="AAW328">
        <v>432380223</v>
      </c>
      <c r="AAX328" s="315">
        <v>45073.760324074072</v>
      </c>
      <c r="AAY328"/>
      <c r="AAZ328"/>
      <c r="ABA328" t="s">
        <v>2081</v>
      </c>
      <c r="ABB328"/>
      <c r="ABC328" t="s">
        <v>2263</v>
      </c>
      <c r="ABD328"/>
      <c r="ABE328">
        <v>328</v>
      </c>
    </row>
    <row r="329" spans="1:733" x14ac:dyDescent="0.45">
      <c r="A329" s="261" t="s">
        <v>2919</v>
      </c>
      <c r="B329" s="262">
        <v>45073.519508171303</v>
      </c>
      <c r="C329" s="262">
        <v>45073.520565995357</v>
      </c>
      <c r="D329" s="262">
        <v>45073</v>
      </c>
      <c r="E329" s="261" t="s">
        <v>2750</v>
      </c>
      <c r="F329" s="315">
        <v>45073</v>
      </c>
      <c r="G329" t="s">
        <v>853</v>
      </c>
      <c r="H329" t="s">
        <v>877</v>
      </c>
      <c r="I329" t="s">
        <v>877</v>
      </c>
      <c r="J329" t="s">
        <v>877</v>
      </c>
      <c r="K329" t="s">
        <v>793</v>
      </c>
      <c r="L329" s="261" t="s">
        <v>816</v>
      </c>
      <c r="M329">
        <v>0</v>
      </c>
      <c r="N329">
        <v>0</v>
      </c>
      <c r="O329">
        <v>0</v>
      </c>
      <c r="P329">
        <v>0</v>
      </c>
      <c r="Q329">
        <v>0</v>
      </c>
      <c r="R329">
        <v>0</v>
      </c>
      <c r="S329">
        <v>0</v>
      </c>
      <c r="T329">
        <v>0</v>
      </c>
      <c r="U329">
        <v>0</v>
      </c>
      <c r="V329">
        <v>0</v>
      </c>
      <c r="W329">
        <v>0</v>
      </c>
      <c r="X329">
        <v>0</v>
      </c>
      <c r="Y329">
        <v>0</v>
      </c>
      <c r="Z329">
        <v>0</v>
      </c>
      <c r="AA329">
        <v>0</v>
      </c>
      <c r="AB329">
        <v>1</v>
      </c>
      <c r="AC329">
        <v>0</v>
      </c>
      <c r="AD329">
        <v>0</v>
      </c>
      <c r="AE329">
        <v>0</v>
      </c>
      <c r="AF329">
        <v>0</v>
      </c>
      <c r="AG329">
        <v>0</v>
      </c>
      <c r="AH329">
        <v>0</v>
      </c>
      <c r="AI329">
        <v>0</v>
      </c>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t="s">
        <v>794</v>
      </c>
      <c r="PV329"/>
      <c r="PW329">
        <v>2000</v>
      </c>
      <c r="PX329">
        <v>2000</v>
      </c>
      <c r="PY329"/>
      <c r="PZ329">
        <v>2000</v>
      </c>
      <c r="QA329">
        <v>0</v>
      </c>
      <c r="QB329">
        <v>0</v>
      </c>
      <c r="QC329"/>
      <c r="QD329" t="s">
        <v>806</v>
      </c>
      <c r="QE329"/>
      <c r="QF329"/>
      <c r="QG329" t="s">
        <v>794</v>
      </c>
      <c r="QH329" t="s">
        <v>2920</v>
      </c>
      <c r="QI329">
        <v>0</v>
      </c>
      <c r="QJ329">
        <v>0</v>
      </c>
      <c r="QK329">
        <v>0</v>
      </c>
      <c r="QL329">
        <v>0</v>
      </c>
      <c r="QM329">
        <v>0</v>
      </c>
      <c r="QN329">
        <v>0</v>
      </c>
      <c r="QO329">
        <v>0</v>
      </c>
      <c r="QP329">
        <v>1</v>
      </c>
      <c r="QQ329">
        <v>0</v>
      </c>
      <c r="QR329">
        <v>0</v>
      </c>
      <c r="QS329">
        <v>0</v>
      </c>
      <c r="QT329">
        <v>1</v>
      </c>
      <c r="QU329">
        <v>0</v>
      </c>
      <c r="QV329">
        <v>0</v>
      </c>
      <c r="QW329">
        <v>0</v>
      </c>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t="s">
        <v>2090</v>
      </c>
      <c r="AAW329">
        <v>432380233</v>
      </c>
      <c r="AAX329" s="315">
        <v>45073.760347222233</v>
      </c>
      <c r="AAY329"/>
      <c r="AAZ329"/>
      <c r="ABA329" t="s">
        <v>2081</v>
      </c>
      <c r="ABB329"/>
      <c r="ABC329" t="s">
        <v>2263</v>
      </c>
      <c r="ABD329"/>
      <c r="ABE329">
        <v>329</v>
      </c>
    </row>
    <row r="330" spans="1:733" x14ac:dyDescent="0.45">
      <c r="A330" s="261" t="s">
        <v>2921</v>
      </c>
      <c r="B330" s="262">
        <v>45073.520619421302</v>
      </c>
      <c r="C330" s="262">
        <v>45073.522089513892</v>
      </c>
      <c r="D330" s="262">
        <v>45073</v>
      </c>
      <c r="E330" s="261" t="s">
        <v>2750</v>
      </c>
      <c r="F330" s="315">
        <v>45073</v>
      </c>
      <c r="G330" t="s">
        <v>853</v>
      </c>
      <c r="H330" t="s">
        <v>877</v>
      </c>
      <c r="I330" t="s">
        <v>877</v>
      </c>
      <c r="J330" t="s">
        <v>877</v>
      </c>
      <c r="K330" t="s">
        <v>793</v>
      </c>
      <c r="L330" s="261" t="s">
        <v>816</v>
      </c>
      <c r="M330">
        <v>0</v>
      </c>
      <c r="N330">
        <v>0</v>
      </c>
      <c r="O330">
        <v>0</v>
      </c>
      <c r="P330">
        <v>0</v>
      </c>
      <c r="Q330">
        <v>0</v>
      </c>
      <c r="R330">
        <v>0</v>
      </c>
      <c r="S330">
        <v>0</v>
      </c>
      <c r="T330">
        <v>0</v>
      </c>
      <c r="U330">
        <v>0</v>
      </c>
      <c r="V330">
        <v>0</v>
      </c>
      <c r="W330">
        <v>0</v>
      </c>
      <c r="X330">
        <v>0</v>
      </c>
      <c r="Y330">
        <v>0</v>
      </c>
      <c r="Z330">
        <v>0</v>
      </c>
      <c r="AA330">
        <v>0</v>
      </c>
      <c r="AB330">
        <v>1</v>
      </c>
      <c r="AC330">
        <v>0</v>
      </c>
      <c r="AD330">
        <v>0</v>
      </c>
      <c r="AE330">
        <v>0</v>
      </c>
      <c r="AF330">
        <v>0</v>
      </c>
      <c r="AG330">
        <v>0</v>
      </c>
      <c r="AH330">
        <v>0</v>
      </c>
      <c r="AI330">
        <v>0</v>
      </c>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t="s">
        <v>794</v>
      </c>
      <c r="PV330"/>
      <c r="PW330">
        <v>2000</v>
      </c>
      <c r="PX330">
        <v>2000</v>
      </c>
      <c r="PY330"/>
      <c r="PZ330">
        <v>2000</v>
      </c>
      <c r="QA330">
        <v>0</v>
      </c>
      <c r="QB330">
        <v>0</v>
      </c>
      <c r="QC330"/>
      <c r="QD330" t="s">
        <v>806</v>
      </c>
      <c r="QE330"/>
      <c r="QF330"/>
      <c r="QG330" t="s">
        <v>794</v>
      </c>
      <c r="QH330" t="s">
        <v>2920</v>
      </c>
      <c r="QI330">
        <v>0</v>
      </c>
      <c r="QJ330">
        <v>0</v>
      </c>
      <c r="QK330">
        <v>0</v>
      </c>
      <c r="QL330">
        <v>0</v>
      </c>
      <c r="QM330">
        <v>0</v>
      </c>
      <c r="QN330">
        <v>0</v>
      </c>
      <c r="QO330">
        <v>0</v>
      </c>
      <c r="QP330">
        <v>1</v>
      </c>
      <c r="QQ330">
        <v>0</v>
      </c>
      <c r="QR330">
        <v>0</v>
      </c>
      <c r="QS330">
        <v>0</v>
      </c>
      <c r="QT330">
        <v>1</v>
      </c>
      <c r="QU330">
        <v>0</v>
      </c>
      <c r="QV330">
        <v>0</v>
      </c>
      <c r="QW330">
        <v>0</v>
      </c>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t="s">
        <v>2090</v>
      </c>
      <c r="AAW330">
        <v>432380243</v>
      </c>
      <c r="AAX330" s="315">
        <v>45073.760370370372</v>
      </c>
      <c r="AAY330"/>
      <c r="AAZ330"/>
      <c r="ABA330" t="s">
        <v>2081</v>
      </c>
      <c r="ABB330"/>
      <c r="ABC330" t="s">
        <v>2263</v>
      </c>
      <c r="ABD330"/>
      <c r="ABE330">
        <v>330</v>
      </c>
    </row>
    <row r="331" spans="1:733" x14ac:dyDescent="0.45">
      <c r="A331" s="261" t="s">
        <v>2922</v>
      </c>
      <c r="B331" s="262">
        <v>45073.525064722227</v>
      </c>
      <c r="C331" s="262">
        <v>45073.526388854167</v>
      </c>
      <c r="D331" s="262">
        <v>45073</v>
      </c>
      <c r="E331" s="261" t="s">
        <v>2750</v>
      </c>
      <c r="F331" s="315">
        <v>45073</v>
      </c>
      <c r="G331" t="s">
        <v>853</v>
      </c>
      <c r="H331" t="s">
        <v>877</v>
      </c>
      <c r="I331" t="s">
        <v>877</v>
      </c>
      <c r="J331" t="s">
        <v>877</v>
      </c>
      <c r="K331" t="s">
        <v>793</v>
      </c>
      <c r="L331" s="261" t="s">
        <v>812</v>
      </c>
      <c r="M331">
        <v>0</v>
      </c>
      <c r="N331">
        <v>0</v>
      </c>
      <c r="O331">
        <v>0</v>
      </c>
      <c r="P331">
        <v>0</v>
      </c>
      <c r="Q331">
        <v>0</v>
      </c>
      <c r="R331">
        <v>0</v>
      </c>
      <c r="S331">
        <v>0</v>
      </c>
      <c r="T331">
        <v>0</v>
      </c>
      <c r="U331">
        <v>0</v>
      </c>
      <c r="V331">
        <v>0</v>
      </c>
      <c r="W331">
        <v>0</v>
      </c>
      <c r="X331">
        <v>0</v>
      </c>
      <c r="Y331">
        <v>0</v>
      </c>
      <c r="Z331">
        <v>0</v>
      </c>
      <c r="AA331">
        <v>0</v>
      </c>
      <c r="AB331">
        <v>0</v>
      </c>
      <c r="AC331">
        <v>1</v>
      </c>
      <c r="AD331">
        <v>0</v>
      </c>
      <c r="AE331">
        <v>0</v>
      </c>
      <c r="AF331">
        <v>0</v>
      </c>
      <c r="AG331">
        <v>0</v>
      </c>
      <c r="AH331">
        <v>0</v>
      </c>
      <c r="AI331">
        <v>0</v>
      </c>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t="s">
        <v>794</v>
      </c>
      <c r="RA331"/>
      <c r="RB331">
        <v>1500</v>
      </c>
      <c r="RC331">
        <v>1500</v>
      </c>
      <c r="RD331"/>
      <c r="RE331">
        <v>2000</v>
      </c>
      <c r="RF331">
        <v>-25</v>
      </c>
      <c r="RG331">
        <v>-500</v>
      </c>
      <c r="RH331" t="s">
        <v>2090</v>
      </c>
      <c r="RI331" t="s">
        <v>801</v>
      </c>
      <c r="RJ331"/>
      <c r="RK331" t="s">
        <v>830</v>
      </c>
      <c r="RL331" t="s">
        <v>794</v>
      </c>
      <c r="RM331" t="s">
        <v>2097</v>
      </c>
      <c r="RN331">
        <v>1</v>
      </c>
      <c r="RO331">
        <v>1</v>
      </c>
      <c r="RP331">
        <v>0</v>
      </c>
      <c r="RQ331">
        <v>0</v>
      </c>
      <c r="RR331">
        <v>0</v>
      </c>
      <c r="RS331">
        <v>0</v>
      </c>
      <c r="RT331">
        <v>0</v>
      </c>
      <c r="RU331">
        <v>1</v>
      </c>
      <c r="RV331">
        <v>0</v>
      </c>
      <c r="RW331">
        <v>0</v>
      </c>
      <c r="RX331">
        <v>0</v>
      </c>
      <c r="RY331">
        <v>0</v>
      </c>
      <c r="RZ331">
        <v>0</v>
      </c>
      <c r="SA331">
        <v>0</v>
      </c>
      <c r="SB331">
        <v>0</v>
      </c>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t="s">
        <v>2090</v>
      </c>
      <c r="AAW331">
        <v>432380257</v>
      </c>
      <c r="AAX331" s="315">
        <v>45073.760393518518</v>
      </c>
      <c r="AAY331"/>
      <c r="AAZ331"/>
      <c r="ABA331" t="s">
        <v>2081</v>
      </c>
      <c r="ABB331"/>
      <c r="ABC331" t="s">
        <v>2263</v>
      </c>
      <c r="ABD331"/>
      <c r="ABE331">
        <v>331</v>
      </c>
    </row>
    <row r="332" spans="1:733" x14ac:dyDescent="0.45">
      <c r="A332" s="261" t="s">
        <v>2923</v>
      </c>
      <c r="B332" s="262">
        <v>45073.526440810187</v>
      </c>
      <c r="C332" s="262">
        <v>45073.52772964121</v>
      </c>
      <c r="D332" s="262">
        <v>45073</v>
      </c>
      <c r="E332" s="261" t="s">
        <v>2750</v>
      </c>
      <c r="F332" s="315">
        <v>45073</v>
      </c>
      <c r="G332" t="s">
        <v>853</v>
      </c>
      <c r="H332" t="s">
        <v>877</v>
      </c>
      <c r="I332" t="s">
        <v>877</v>
      </c>
      <c r="J332" t="s">
        <v>877</v>
      </c>
      <c r="K332" t="s">
        <v>793</v>
      </c>
      <c r="L332" s="261" t="s">
        <v>812</v>
      </c>
      <c r="M332">
        <v>0</v>
      </c>
      <c r="N332">
        <v>0</v>
      </c>
      <c r="O332">
        <v>0</v>
      </c>
      <c r="P332">
        <v>0</v>
      </c>
      <c r="Q332">
        <v>0</v>
      </c>
      <c r="R332">
        <v>0</v>
      </c>
      <c r="S332">
        <v>0</v>
      </c>
      <c r="T332">
        <v>0</v>
      </c>
      <c r="U332">
        <v>0</v>
      </c>
      <c r="V332">
        <v>0</v>
      </c>
      <c r="W332">
        <v>0</v>
      </c>
      <c r="X332">
        <v>0</v>
      </c>
      <c r="Y332">
        <v>0</v>
      </c>
      <c r="Z332">
        <v>0</v>
      </c>
      <c r="AA332">
        <v>0</v>
      </c>
      <c r="AB332">
        <v>0</v>
      </c>
      <c r="AC332">
        <v>1</v>
      </c>
      <c r="AD332">
        <v>0</v>
      </c>
      <c r="AE332">
        <v>0</v>
      </c>
      <c r="AF332">
        <v>0</v>
      </c>
      <c r="AG332">
        <v>0</v>
      </c>
      <c r="AH332">
        <v>0</v>
      </c>
      <c r="AI332">
        <v>0</v>
      </c>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t="s">
        <v>794</v>
      </c>
      <c r="RA332"/>
      <c r="RB332">
        <v>1500</v>
      </c>
      <c r="RC332">
        <v>1500</v>
      </c>
      <c r="RD332"/>
      <c r="RE332">
        <v>2000</v>
      </c>
      <c r="RF332">
        <v>-25</v>
      </c>
      <c r="RG332">
        <v>-500</v>
      </c>
      <c r="RH332" t="s">
        <v>2090</v>
      </c>
      <c r="RI332" t="s">
        <v>801</v>
      </c>
      <c r="RJ332"/>
      <c r="RK332" t="s">
        <v>830</v>
      </c>
      <c r="RL332" t="s">
        <v>794</v>
      </c>
      <c r="RM332" t="s">
        <v>2119</v>
      </c>
      <c r="RN332">
        <v>1</v>
      </c>
      <c r="RO332">
        <v>1</v>
      </c>
      <c r="RP332">
        <v>0</v>
      </c>
      <c r="RQ332">
        <v>0</v>
      </c>
      <c r="RR332">
        <v>0</v>
      </c>
      <c r="RS332">
        <v>0</v>
      </c>
      <c r="RT332">
        <v>0</v>
      </c>
      <c r="RU332">
        <v>1</v>
      </c>
      <c r="RV332">
        <v>0</v>
      </c>
      <c r="RW332">
        <v>0</v>
      </c>
      <c r="RX332">
        <v>0</v>
      </c>
      <c r="RY332">
        <v>0</v>
      </c>
      <c r="RZ332">
        <v>0</v>
      </c>
      <c r="SA332">
        <v>0</v>
      </c>
      <c r="SB332">
        <v>0</v>
      </c>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t="s">
        <v>2090</v>
      </c>
      <c r="AAW332">
        <v>432380275</v>
      </c>
      <c r="AAX332" s="315">
        <v>45073.760416666672</v>
      </c>
      <c r="AAY332"/>
      <c r="AAZ332"/>
      <c r="ABA332" t="s">
        <v>2081</v>
      </c>
      <c r="ABB332"/>
      <c r="ABC332" t="s">
        <v>2263</v>
      </c>
      <c r="ABD332"/>
      <c r="ABE332">
        <v>332</v>
      </c>
    </row>
    <row r="333" spans="1:733" x14ac:dyDescent="0.45">
      <c r="A333" s="261" t="s">
        <v>2924</v>
      </c>
      <c r="B333" s="262">
        <v>45073.527776076393</v>
      </c>
      <c r="C333" s="262">
        <v>45073.529037708329</v>
      </c>
      <c r="D333" s="262">
        <v>45073</v>
      </c>
      <c r="E333" s="261" t="s">
        <v>2750</v>
      </c>
      <c r="F333" s="315">
        <v>45073</v>
      </c>
      <c r="G333" t="s">
        <v>853</v>
      </c>
      <c r="H333" t="s">
        <v>877</v>
      </c>
      <c r="I333" t="s">
        <v>877</v>
      </c>
      <c r="J333" t="s">
        <v>877</v>
      </c>
      <c r="K333" t="s">
        <v>793</v>
      </c>
      <c r="L333" s="261" t="s">
        <v>812</v>
      </c>
      <c r="M333">
        <v>0</v>
      </c>
      <c r="N333">
        <v>0</v>
      </c>
      <c r="O333">
        <v>0</v>
      </c>
      <c r="P333">
        <v>0</v>
      </c>
      <c r="Q333">
        <v>0</v>
      </c>
      <c r="R333">
        <v>0</v>
      </c>
      <c r="S333">
        <v>0</v>
      </c>
      <c r="T333">
        <v>0</v>
      </c>
      <c r="U333">
        <v>0</v>
      </c>
      <c r="V333">
        <v>0</v>
      </c>
      <c r="W333">
        <v>0</v>
      </c>
      <c r="X333">
        <v>0</v>
      </c>
      <c r="Y333">
        <v>0</v>
      </c>
      <c r="Z333">
        <v>0</v>
      </c>
      <c r="AA333">
        <v>0</v>
      </c>
      <c r="AB333">
        <v>0</v>
      </c>
      <c r="AC333">
        <v>1</v>
      </c>
      <c r="AD333">
        <v>0</v>
      </c>
      <c r="AE333">
        <v>0</v>
      </c>
      <c r="AF333">
        <v>0</v>
      </c>
      <c r="AG333">
        <v>0</v>
      </c>
      <c r="AH333">
        <v>0</v>
      </c>
      <c r="AI333">
        <v>0</v>
      </c>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t="s">
        <v>794</v>
      </c>
      <c r="RA333"/>
      <c r="RB333">
        <v>1500</v>
      </c>
      <c r="RC333">
        <v>1500</v>
      </c>
      <c r="RD333"/>
      <c r="RE333">
        <v>2000</v>
      </c>
      <c r="RF333">
        <v>-25</v>
      </c>
      <c r="RG333">
        <v>-500</v>
      </c>
      <c r="RH333" t="s">
        <v>2090</v>
      </c>
      <c r="RI333" t="s">
        <v>801</v>
      </c>
      <c r="RJ333"/>
      <c r="RK333" t="s">
        <v>830</v>
      </c>
      <c r="RL333" t="s">
        <v>794</v>
      </c>
      <c r="RM333" t="s">
        <v>2925</v>
      </c>
      <c r="RN333">
        <v>1</v>
      </c>
      <c r="RO333">
        <v>1</v>
      </c>
      <c r="RP333">
        <v>0</v>
      </c>
      <c r="RQ333">
        <v>0</v>
      </c>
      <c r="RR333">
        <v>0</v>
      </c>
      <c r="RS333">
        <v>0</v>
      </c>
      <c r="RT333">
        <v>0</v>
      </c>
      <c r="RU333">
        <v>1</v>
      </c>
      <c r="RV333">
        <v>0</v>
      </c>
      <c r="RW333">
        <v>1</v>
      </c>
      <c r="RX333">
        <v>0</v>
      </c>
      <c r="RY333">
        <v>0</v>
      </c>
      <c r="RZ333">
        <v>0</v>
      </c>
      <c r="SA333">
        <v>0</v>
      </c>
      <c r="SB333">
        <v>0</v>
      </c>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t="s">
        <v>2090</v>
      </c>
      <c r="AAW333">
        <v>432380285</v>
      </c>
      <c r="AAX333" s="315">
        <v>45073.760439814811</v>
      </c>
      <c r="AAY333"/>
      <c r="AAZ333"/>
      <c r="ABA333" t="s">
        <v>2081</v>
      </c>
      <c r="ABB333"/>
      <c r="ABC333" t="s">
        <v>2263</v>
      </c>
      <c r="ABD333"/>
      <c r="ABE333">
        <v>333</v>
      </c>
    </row>
    <row r="334" spans="1:733" x14ac:dyDescent="0.45">
      <c r="A334" s="261" t="s">
        <v>2926</v>
      </c>
      <c r="B334" s="262">
        <v>45073.529115277779</v>
      </c>
      <c r="C334" s="262">
        <v>45073.530346331019</v>
      </c>
      <c r="D334" s="262">
        <v>45073</v>
      </c>
      <c r="E334" s="261" t="s">
        <v>2750</v>
      </c>
      <c r="F334" s="315">
        <v>45073</v>
      </c>
      <c r="G334" t="s">
        <v>853</v>
      </c>
      <c r="H334" t="s">
        <v>877</v>
      </c>
      <c r="I334" t="s">
        <v>877</v>
      </c>
      <c r="J334" t="s">
        <v>877</v>
      </c>
      <c r="K334" t="s">
        <v>793</v>
      </c>
      <c r="L334" s="261" t="s">
        <v>812</v>
      </c>
      <c r="M334">
        <v>0</v>
      </c>
      <c r="N334">
        <v>0</v>
      </c>
      <c r="O334">
        <v>0</v>
      </c>
      <c r="P334">
        <v>0</v>
      </c>
      <c r="Q334">
        <v>0</v>
      </c>
      <c r="R334">
        <v>0</v>
      </c>
      <c r="S334">
        <v>0</v>
      </c>
      <c r="T334">
        <v>0</v>
      </c>
      <c r="U334">
        <v>0</v>
      </c>
      <c r="V334">
        <v>0</v>
      </c>
      <c r="W334">
        <v>0</v>
      </c>
      <c r="X334">
        <v>0</v>
      </c>
      <c r="Y334">
        <v>0</v>
      </c>
      <c r="Z334">
        <v>0</v>
      </c>
      <c r="AA334">
        <v>0</v>
      </c>
      <c r="AB334">
        <v>0</v>
      </c>
      <c r="AC334">
        <v>1</v>
      </c>
      <c r="AD334">
        <v>0</v>
      </c>
      <c r="AE334">
        <v>0</v>
      </c>
      <c r="AF334">
        <v>0</v>
      </c>
      <c r="AG334">
        <v>0</v>
      </c>
      <c r="AH334">
        <v>0</v>
      </c>
      <c r="AI334">
        <v>0</v>
      </c>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t="s">
        <v>794</v>
      </c>
      <c r="RA334"/>
      <c r="RB334">
        <v>1500</v>
      </c>
      <c r="RC334">
        <v>1500</v>
      </c>
      <c r="RD334"/>
      <c r="RE334">
        <v>2000</v>
      </c>
      <c r="RF334">
        <v>-25</v>
      </c>
      <c r="RG334">
        <v>-500</v>
      </c>
      <c r="RH334" t="s">
        <v>2090</v>
      </c>
      <c r="RI334" t="s">
        <v>801</v>
      </c>
      <c r="RJ334"/>
      <c r="RK334" t="s">
        <v>830</v>
      </c>
      <c r="RL334" t="s">
        <v>794</v>
      </c>
      <c r="RM334" t="s">
        <v>2097</v>
      </c>
      <c r="RN334">
        <v>1</v>
      </c>
      <c r="RO334">
        <v>1</v>
      </c>
      <c r="RP334">
        <v>0</v>
      </c>
      <c r="RQ334">
        <v>0</v>
      </c>
      <c r="RR334">
        <v>0</v>
      </c>
      <c r="RS334">
        <v>0</v>
      </c>
      <c r="RT334">
        <v>0</v>
      </c>
      <c r="RU334">
        <v>1</v>
      </c>
      <c r="RV334">
        <v>0</v>
      </c>
      <c r="RW334">
        <v>0</v>
      </c>
      <c r="RX334">
        <v>0</v>
      </c>
      <c r="RY334">
        <v>0</v>
      </c>
      <c r="RZ334">
        <v>0</v>
      </c>
      <c r="SA334">
        <v>0</v>
      </c>
      <c r="SB334">
        <v>0</v>
      </c>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t="s">
        <v>2090</v>
      </c>
      <c r="AAW334">
        <v>432380298</v>
      </c>
      <c r="AAX334" s="315">
        <v>45073.760462962957</v>
      </c>
      <c r="AAY334"/>
      <c r="AAZ334"/>
      <c r="ABA334" t="s">
        <v>2081</v>
      </c>
      <c r="ABB334"/>
      <c r="ABC334" t="s">
        <v>2263</v>
      </c>
      <c r="ABD334"/>
      <c r="ABE334">
        <v>334</v>
      </c>
    </row>
    <row r="335" spans="1:733" x14ac:dyDescent="0.45">
      <c r="A335" s="261" t="s">
        <v>2927</v>
      </c>
      <c r="B335" s="262">
        <v>45073.530412789347</v>
      </c>
      <c r="C335" s="262">
        <v>45073.531644606483</v>
      </c>
      <c r="D335" s="262">
        <v>45073</v>
      </c>
      <c r="E335" s="261" t="s">
        <v>2750</v>
      </c>
      <c r="F335" s="315">
        <v>45073</v>
      </c>
      <c r="G335" t="s">
        <v>853</v>
      </c>
      <c r="H335" t="s">
        <v>877</v>
      </c>
      <c r="I335" t="s">
        <v>877</v>
      </c>
      <c r="J335" t="s">
        <v>877</v>
      </c>
      <c r="K335" t="s">
        <v>793</v>
      </c>
      <c r="L335" s="261" t="s">
        <v>812</v>
      </c>
      <c r="M335">
        <v>0</v>
      </c>
      <c r="N335">
        <v>0</v>
      </c>
      <c r="O335">
        <v>0</v>
      </c>
      <c r="P335">
        <v>0</v>
      </c>
      <c r="Q335">
        <v>0</v>
      </c>
      <c r="R335">
        <v>0</v>
      </c>
      <c r="S335">
        <v>0</v>
      </c>
      <c r="T335">
        <v>0</v>
      </c>
      <c r="U335">
        <v>0</v>
      </c>
      <c r="V335">
        <v>0</v>
      </c>
      <c r="W335">
        <v>0</v>
      </c>
      <c r="X335">
        <v>0</v>
      </c>
      <c r="Y335">
        <v>0</v>
      </c>
      <c r="Z335">
        <v>0</v>
      </c>
      <c r="AA335">
        <v>0</v>
      </c>
      <c r="AB335">
        <v>0</v>
      </c>
      <c r="AC335">
        <v>1</v>
      </c>
      <c r="AD335">
        <v>0</v>
      </c>
      <c r="AE335">
        <v>0</v>
      </c>
      <c r="AF335">
        <v>0</v>
      </c>
      <c r="AG335">
        <v>0</v>
      </c>
      <c r="AH335">
        <v>0</v>
      </c>
      <c r="AI335">
        <v>0</v>
      </c>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t="s">
        <v>794</v>
      </c>
      <c r="RA335"/>
      <c r="RB335">
        <v>1500</v>
      </c>
      <c r="RC335">
        <v>1500</v>
      </c>
      <c r="RD335"/>
      <c r="RE335">
        <v>2000</v>
      </c>
      <c r="RF335">
        <v>-25</v>
      </c>
      <c r="RG335">
        <v>-500</v>
      </c>
      <c r="RH335" t="s">
        <v>2090</v>
      </c>
      <c r="RI335" t="s">
        <v>801</v>
      </c>
      <c r="RJ335"/>
      <c r="RK335" t="s">
        <v>830</v>
      </c>
      <c r="RL335" t="s">
        <v>794</v>
      </c>
      <c r="RM335" t="s">
        <v>2097</v>
      </c>
      <c r="RN335">
        <v>1</v>
      </c>
      <c r="RO335">
        <v>1</v>
      </c>
      <c r="RP335">
        <v>0</v>
      </c>
      <c r="RQ335">
        <v>0</v>
      </c>
      <c r="RR335">
        <v>0</v>
      </c>
      <c r="RS335">
        <v>0</v>
      </c>
      <c r="RT335">
        <v>0</v>
      </c>
      <c r="RU335">
        <v>1</v>
      </c>
      <c r="RV335">
        <v>0</v>
      </c>
      <c r="RW335">
        <v>0</v>
      </c>
      <c r="RX335">
        <v>0</v>
      </c>
      <c r="RY335">
        <v>0</v>
      </c>
      <c r="RZ335">
        <v>0</v>
      </c>
      <c r="SA335">
        <v>0</v>
      </c>
      <c r="SB335">
        <v>0</v>
      </c>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t="s">
        <v>2090</v>
      </c>
      <c r="AAW335">
        <v>432380312</v>
      </c>
      <c r="AAX335" s="315">
        <v>45073.760497685187</v>
      </c>
      <c r="AAY335"/>
      <c r="AAZ335"/>
      <c r="ABA335" t="s">
        <v>2081</v>
      </c>
      <c r="ABB335"/>
      <c r="ABC335" t="s">
        <v>2263</v>
      </c>
      <c r="ABD335"/>
      <c r="ABE335">
        <v>335</v>
      </c>
    </row>
    <row r="336" spans="1:733" x14ac:dyDescent="0.45">
      <c r="A336" s="261" t="s">
        <v>2928</v>
      </c>
      <c r="B336" s="262">
        <v>45073.532759421301</v>
      </c>
      <c r="C336" s="262">
        <v>45073.533811157409</v>
      </c>
      <c r="D336" s="262">
        <v>45073</v>
      </c>
      <c r="E336" s="261" t="s">
        <v>2750</v>
      </c>
      <c r="F336" s="315">
        <v>45073</v>
      </c>
      <c r="G336" t="s">
        <v>853</v>
      </c>
      <c r="H336" t="s">
        <v>877</v>
      </c>
      <c r="I336" t="s">
        <v>877</v>
      </c>
      <c r="J336" t="s">
        <v>877</v>
      </c>
      <c r="K336" t="s">
        <v>793</v>
      </c>
      <c r="L336" s="261" t="s">
        <v>825</v>
      </c>
      <c r="M336">
        <v>0</v>
      </c>
      <c r="N336">
        <v>0</v>
      </c>
      <c r="O336">
        <v>0</v>
      </c>
      <c r="P336">
        <v>0</v>
      </c>
      <c r="Q336">
        <v>0</v>
      </c>
      <c r="R336">
        <v>0</v>
      </c>
      <c r="S336">
        <v>0</v>
      </c>
      <c r="T336">
        <v>0</v>
      </c>
      <c r="U336">
        <v>0</v>
      </c>
      <c r="V336">
        <v>0</v>
      </c>
      <c r="W336">
        <v>0</v>
      </c>
      <c r="X336">
        <v>0</v>
      </c>
      <c r="Y336">
        <v>0</v>
      </c>
      <c r="Z336">
        <v>0</v>
      </c>
      <c r="AA336">
        <v>0</v>
      </c>
      <c r="AB336">
        <v>0</v>
      </c>
      <c r="AC336">
        <v>0</v>
      </c>
      <c r="AD336">
        <v>1</v>
      </c>
      <c r="AE336">
        <v>0</v>
      </c>
      <c r="AF336">
        <v>0</v>
      </c>
      <c r="AG336">
        <v>0</v>
      </c>
      <c r="AH336">
        <v>0</v>
      </c>
      <c r="AI336">
        <v>0</v>
      </c>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t="s">
        <v>794</v>
      </c>
      <c r="UP336"/>
      <c r="UQ336">
        <v>300</v>
      </c>
      <c r="UR336">
        <v>300</v>
      </c>
      <c r="US336"/>
      <c r="UT336">
        <v>300</v>
      </c>
      <c r="UU336">
        <v>0</v>
      </c>
      <c r="UV336">
        <v>0</v>
      </c>
      <c r="UW336"/>
      <c r="UX336" t="s">
        <v>801</v>
      </c>
      <c r="UY336"/>
      <c r="UZ336" t="s">
        <v>849</v>
      </c>
      <c r="VA336" t="s">
        <v>794</v>
      </c>
      <c r="VB336" t="s">
        <v>2238</v>
      </c>
      <c r="VC336">
        <v>1</v>
      </c>
      <c r="VD336">
        <v>1</v>
      </c>
      <c r="VE336">
        <v>0</v>
      </c>
      <c r="VF336">
        <v>0</v>
      </c>
      <c r="VG336">
        <v>0</v>
      </c>
      <c r="VH336">
        <v>0</v>
      </c>
      <c r="VI336">
        <v>0</v>
      </c>
      <c r="VJ336">
        <v>1</v>
      </c>
      <c r="VK336">
        <v>0</v>
      </c>
      <c r="VL336">
        <v>1</v>
      </c>
      <c r="VM336">
        <v>0</v>
      </c>
      <c r="VN336">
        <v>0</v>
      </c>
      <c r="VO336">
        <v>0</v>
      </c>
      <c r="VP336">
        <v>0</v>
      </c>
      <c r="VQ336">
        <v>0</v>
      </c>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t="s">
        <v>2090</v>
      </c>
      <c r="AAW336">
        <v>432380328</v>
      </c>
      <c r="AAX336" s="315">
        <v>45073.760520833333</v>
      </c>
      <c r="AAY336"/>
      <c r="AAZ336"/>
      <c r="ABA336" t="s">
        <v>2081</v>
      </c>
      <c r="ABB336"/>
      <c r="ABC336" t="s">
        <v>2263</v>
      </c>
      <c r="ABD336"/>
      <c r="ABE336">
        <v>336</v>
      </c>
    </row>
    <row r="337" spans="1:733" x14ac:dyDescent="0.45">
      <c r="A337" s="261" t="s">
        <v>2929</v>
      </c>
      <c r="B337" s="262">
        <v>45073.534869791663</v>
      </c>
      <c r="C337" s="262">
        <v>45073.535823113431</v>
      </c>
      <c r="D337" s="262">
        <v>45073</v>
      </c>
      <c r="E337" s="261" t="s">
        <v>2750</v>
      </c>
      <c r="F337" s="315">
        <v>45073</v>
      </c>
      <c r="G337" t="s">
        <v>853</v>
      </c>
      <c r="H337" t="s">
        <v>877</v>
      </c>
      <c r="I337" t="s">
        <v>877</v>
      </c>
      <c r="J337" t="s">
        <v>877</v>
      </c>
      <c r="K337" t="s">
        <v>793</v>
      </c>
      <c r="L337" s="261" t="s">
        <v>825</v>
      </c>
      <c r="M337">
        <v>0</v>
      </c>
      <c r="N337">
        <v>0</v>
      </c>
      <c r="O337">
        <v>0</v>
      </c>
      <c r="P337">
        <v>0</v>
      </c>
      <c r="Q337">
        <v>0</v>
      </c>
      <c r="R337">
        <v>0</v>
      </c>
      <c r="S337">
        <v>0</v>
      </c>
      <c r="T337">
        <v>0</v>
      </c>
      <c r="U337">
        <v>0</v>
      </c>
      <c r="V337">
        <v>0</v>
      </c>
      <c r="W337">
        <v>0</v>
      </c>
      <c r="X337">
        <v>0</v>
      </c>
      <c r="Y337">
        <v>0</v>
      </c>
      <c r="Z337">
        <v>0</v>
      </c>
      <c r="AA337">
        <v>0</v>
      </c>
      <c r="AB337">
        <v>0</v>
      </c>
      <c r="AC337">
        <v>0</v>
      </c>
      <c r="AD337">
        <v>1</v>
      </c>
      <c r="AE337">
        <v>0</v>
      </c>
      <c r="AF337">
        <v>0</v>
      </c>
      <c r="AG337">
        <v>0</v>
      </c>
      <c r="AH337">
        <v>0</v>
      </c>
      <c r="AI337">
        <v>0</v>
      </c>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t="s">
        <v>794</v>
      </c>
      <c r="UP337"/>
      <c r="UQ337">
        <v>300</v>
      </c>
      <c r="UR337">
        <v>300</v>
      </c>
      <c r="US337"/>
      <c r="UT337">
        <v>300</v>
      </c>
      <c r="UU337">
        <v>0</v>
      </c>
      <c r="UV337">
        <v>0</v>
      </c>
      <c r="UW337"/>
      <c r="UX337" t="s">
        <v>801</v>
      </c>
      <c r="UY337"/>
      <c r="UZ337" t="s">
        <v>849</v>
      </c>
      <c r="VA337" t="s">
        <v>794</v>
      </c>
      <c r="VB337" t="s">
        <v>2238</v>
      </c>
      <c r="VC337">
        <v>1</v>
      </c>
      <c r="VD337">
        <v>1</v>
      </c>
      <c r="VE337">
        <v>0</v>
      </c>
      <c r="VF337">
        <v>0</v>
      </c>
      <c r="VG337">
        <v>0</v>
      </c>
      <c r="VH337">
        <v>0</v>
      </c>
      <c r="VI337">
        <v>0</v>
      </c>
      <c r="VJ337">
        <v>1</v>
      </c>
      <c r="VK337">
        <v>0</v>
      </c>
      <c r="VL337">
        <v>1</v>
      </c>
      <c r="VM337">
        <v>0</v>
      </c>
      <c r="VN337">
        <v>0</v>
      </c>
      <c r="VO337">
        <v>0</v>
      </c>
      <c r="VP337">
        <v>0</v>
      </c>
      <c r="VQ337">
        <v>0</v>
      </c>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t="s">
        <v>2090</v>
      </c>
      <c r="AAW337">
        <v>432380336</v>
      </c>
      <c r="AAX337" s="315">
        <v>45073.76054398148</v>
      </c>
      <c r="AAY337"/>
      <c r="AAZ337"/>
      <c r="ABA337" t="s">
        <v>2081</v>
      </c>
      <c r="ABB337"/>
      <c r="ABC337" t="s">
        <v>2263</v>
      </c>
      <c r="ABD337"/>
      <c r="ABE337">
        <v>337</v>
      </c>
    </row>
    <row r="338" spans="1:733" x14ac:dyDescent="0.45">
      <c r="A338" s="261" t="s">
        <v>2930</v>
      </c>
      <c r="B338" s="262">
        <v>45073.535874212961</v>
      </c>
      <c r="C338" s="262">
        <v>45073.537153530087</v>
      </c>
      <c r="D338" s="262">
        <v>45073</v>
      </c>
      <c r="E338" s="261" t="s">
        <v>2750</v>
      </c>
      <c r="F338" s="315">
        <v>45073</v>
      </c>
      <c r="G338" t="s">
        <v>853</v>
      </c>
      <c r="H338" t="s">
        <v>877</v>
      </c>
      <c r="I338" t="s">
        <v>877</v>
      </c>
      <c r="J338" t="s">
        <v>877</v>
      </c>
      <c r="K338" t="s">
        <v>793</v>
      </c>
      <c r="L338" s="261" t="s">
        <v>825</v>
      </c>
      <c r="M338">
        <v>0</v>
      </c>
      <c r="N338">
        <v>0</v>
      </c>
      <c r="O338">
        <v>0</v>
      </c>
      <c r="P338">
        <v>0</v>
      </c>
      <c r="Q338">
        <v>0</v>
      </c>
      <c r="R338">
        <v>0</v>
      </c>
      <c r="S338">
        <v>0</v>
      </c>
      <c r="T338">
        <v>0</v>
      </c>
      <c r="U338">
        <v>0</v>
      </c>
      <c r="V338">
        <v>0</v>
      </c>
      <c r="W338">
        <v>0</v>
      </c>
      <c r="X338">
        <v>0</v>
      </c>
      <c r="Y338">
        <v>0</v>
      </c>
      <c r="Z338">
        <v>0</v>
      </c>
      <c r="AA338">
        <v>0</v>
      </c>
      <c r="AB338">
        <v>0</v>
      </c>
      <c r="AC338">
        <v>0</v>
      </c>
      <c r="AD338">
        <v>1</v>
      </c>
      <c r="AE338">
        <v>0</v>
      </c>
      <c r="AF338">
        <v>0</v>
      </c>
      <c r="AG338">
        <v>0</v>
      </c>
      <c r="AH338">
        <v>0</v>
      </c>
      <c r="AI338">
        <v>0</v>
      </c>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t="s">
        <v>794</v>
      </c>
      <c r="UP338"/>
      <c r="UQ338">
        <v>300</v>
      </c>
      <c r="UR338">
        <v>300</v>
      </c>
      <c r="US338"/>
      <c r="UT338">
        <v>300</v>
      </c>
      <c r="UU338">
        <v>0</v>
      </c>
      <c r="UV338">
        <v>0</v>
      </c>
      <c r="UW338" t="s">
        <v>2090</v>
      </c>
      <c r="UX338" t="s">
        <v>801</v>
      </c>
      <c r="UY338"/>
      <c r="UZ338" t="s">
        <v>830</v>
      </c>
      <c r="VA338" t="s">
        <v>794</v>
      </c>
      <c r="VB338" t="s">
        <v>2097</v>
      </c>
      <c r="VC338">
        <v>1</v>
      </c>
      <c r="VD338">
        <v>1</v>
      </c>
      <c r="VE338">
        <v>0</v>
      </c>
      <c r="VF338">
        <v>0</v>
      </c>
      <c r="VG338">
        <v>0</v>
      </c>
      <c r="VH338">
        <v>0</v>
      </c>
      <c r="VI338">
        <v>0</v>
      </c>
      <c r="VJ338">
        <v>1</v>
      </c>
      <c r="VK338">
        <v>0</v>
      </c>
      <c r="VL338">
        <v>0</v>
      </c>
      <c r="VM338">
        <v>0</v>
      </c>
      <c r="VN338">
        <v>0</v>
      </c>
      <c r="VO338">
        <v>0</v>
      </c>
      <c r="VP338">
        <v>0</v>
      </c>
      <c r="VQ338">
        <v>0</v>
      </c>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t="s">
        <v>2090</v>
      </c>
      <c r="AAW338">
        <v>432380343</v>
      </c>
      <c r="AAX338" s="315">
        <v>45073.760555555556</v>
      </c>
      <c r="AAY338"/>
      <c r="AAZ338"/>
      <c r="ABA338" t="s">
        <v>2081</v>
      </c>
      <c r="ABB338"/>
      <c r="ABC338" t="s">
        <v>2263</v>
      </c>
      <c r="ABD338"/>
      <c r="ABE338">
        <v>338</v>
      </c>
    </row>
    <row r="339" spans="1:733" x14ac:dyDescent="0.45">
      <c r="A339" s="261" t="s">
        <v>2931</v>
      </c>
      <c r="B339" s="262">
        <v>45073.537203449072</v>
      </c>
      <c r="C339" s="262">
        <v>45073.538270648147</v>
      </c>
      <c r="D339" s="262">
        <v>45073</v>
      </c>
      <c r="E339" s="261" t="s">
        <v>2750</v>
      </c>
      <c r="F339" s="315">
        <v>45073</v>
      </c>
      <c r="G339" t="s">
        <v>853</v>
      </c>
      <c r="H339" t="s">
        <v>877</v>
      </c>
      <c r="I339" t="s">
        <v>877</v>
      </c>
      <c r="J339" t="s">
        <v>877</v>
      </c>
      <c r="K339" t="s">
        <v>793</v>
      </c>
      <c r="L339" s="261" t="s">
        <v>825</v>
      </c>
      <c r="M339">
        <v>0</v>
      </c>
      <c r="N339">
        <v>0</v>
      </c>
      <c r="O339">
        <v>0</v>
      </c>
      <c r="P339">
        <v>0</v>
      </c>
      <c r="Q339">
        <v>0</v>
      </c>
      <c r="R339">
        <v>0</v>
      </c>
      <c r="S339">
        <v>0</v>
      </c>
      <c r="T339">
        <v>0</v>
      </c>
      <c r="U339">
        <v>0</v>
      </c>
      <c r="V339">
        <v>0</v>
      </c>
      <c r="W339">
        <v>0</v>
      </c>
      <c r="X339">
        <v>0</v>
      </c>
      <c r="Y339">
        <v>0</v>
      </c>
      <c r="Z339">
        <v>0</v>
      </c>
      <c r="AA339">
        <v>0</v>
      </c>
      <c r="AB339">
        <v>0</v>
      </c>
      <c r="AC339">
        <v>0</v>
      </c>
      <c r="AD339">
        <v>1</v>
      </c>
      <c r="AE339">
        <v>0</v>
      </c>
      <c r="AF339">
        <v>0</v>
      </c>
      <c r="AG339">
        <v>0</v>
      </c>
      <c r="AH339">
        <v>0</v>
      </c>
      <c r="AI339">
        <v>0</v>
      </c>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t="s">
        <v>794</v>
      </c>
      <c r="UP339"/>
      <c r="UQ339">
        <v>300</v>
      </c>
      <c r="UR339">
        <v>300</v>
      </c>
      <c r="US339"/>
      <c r="UT339">
        <v>300</v>
      </c>
      <c r="UU339">
        <v>0</v>
      </c>
      <c r="UV339">
        <v>0</v>
      </c>
      <c r="UW339" t="s">
        <v>2090</v>
      </c>
      <c r="UX339" t="s">
        <v>806</v>
      </c>
      <c r="UY339"/>
      <c r="UZ339"/>
      <c r="VA339" t="s">
        <v>794</v>
      </c>
      <c r="VB339" t="s">
        <v>2932</v>
      </c>
      <c r="VC339">
        <v>1</v>
      </c>
      <c r="VD339">
        <v>1</v>
      </c>
      <c r="VE339">
        <v>0</v>
      </c>
      <c r="VF339">
        <v>0</v>
      </c>
      <c r="VG339">
        <v>0</v>
      </c>
      <c r="VH339">
        <v>0</v>
      </c>
      <c r="VI339">
        <v>0</v>
      </c>
      <c r="VJ339">
        <v>1</v>
      </c>
      <c r="VK339">
        <v>0</v>
      </c>
      <c r="VL339">
        <v>1</v>
      </c>
      <c r="VM339">
        <v>0</v>
      </c>
      <c r="VN339">
        <v>0</v>
      </c>
      <c r="VO339">
        <v>0</v>
      </c>
      <c r="VP339">
        <v>0</v>
      </c>
      <c r="VQ339">
        <v>0</v>
      </c>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t="s">
        <v>2090</v>
      </c>
      <c r="AAW339">
        <v>432380355</v>
      </c>
      <c r="AAX339" s="315">
        <v>45073.760578703703</v>
      </c>
      <c r="AAY339"/>
      <c r="AAZ339"/>
      <c r="ABA339" t="s">
        <v>2081</v>
      </c>
      <c r="ABB339"/>
      <c r="ABC339" t="s">
        <v>2263</v>
      </c>
      <c r="ABD339"/>
      <c r="ABE339">
        <v>339</v>
      </c>
    </row>
    <row r="340" spans="1:733" x14ac:dyDescent="0.45">
      <c r="A340" s="261" t="s">
        <v>2933</v>
      </c>
      <c r="B340" s="262">
        <v>45073.53832767361</v>
      </c>
      <c r="C340" s="262">
        <v>45073.539548993052</v>
      </c>
      <c r="D340" s="262">
        <v>45073</v>
      </c>
      <c r="E340" s="261" t="s">
        <v>2750</v>
      </c>
      <c r="F340" s="315">
        <v>45073</v>
      </c>
      <c r="G340" t="s">
        <v>853</v>
      </c>
      <c r="H340" t="s">
        <v>877</v>
      </c>
      <c r="I340" t="s">
        <v>877</v>
      </c>
      <c r="J340" t="s">
        <v>877</v>
      </c>
      <c r="K340" t="s">
        <v>793</v>
      </c>
      <c r="L340" s="261" t="s">
        <v>825</v>
      </c>
      <c r="M340">
        <v>0</v>
      </c>
      <c r="N340">
        <v>0</v>
      </c>
      <c r="O340">
        <v>0</v>
      </c>
      <c r="P340">
        <v>0</v>
      </c>
      <c r="Q340">
        <v>0</v>
      </c>
      <c r="R340">
        <v>0</v>
      </c>
      <c r="S340">
        <v>0</v>
      </c>
      <c r="T340">
        <v>0</v>
      </c>
      <c r="U340">
        <v>0</v>
      </c>
      <c r="V340">
        <v>0</v>
      </c>
      <c r="W340">
        <v>0</v>
      </c>
      <c r="X340">
        <v>0</v>
      </c>
      <c r="Y340">
        <v>0</v>
      </c>
      <c r="Z340">
        <v>0</v>
      </c>
      <c r="AA340">
        <v>0</v>
      </c>
      <c r="AB340">
        <v>0</v>
      </c>
      <c r="AC340">
        <v>0</v>
      </c>
      <c r="AD340">
        <v>1</v>
      </c>
      <c r="AE340">
        <v>0</v>
      </c>
      <c r="AF340">
        <v>0</v>
      </c>
      <c r="AG340">
        <v>0</v>
      </c>
      <c r="AH340">
        <v>0</v>
      </c>
      <c r="AI340">
        <v>0</v>
      </c>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t="s">
        <v>794</v>
      </c>
      <c r="UP340"/>
      <c r="UQ340">
        <v>300</v>
      </c>
      <c r="UR340">
        <v>300</v>
      </c>
      <c r="US340"/>
      <c r="UT340">
        <v>300</v>
      </c>
      <c r="UU340">
        <v>0</v>
      </c>
      <c r="UV340">
        <v>0</v>
      </c>
      <c r="UW340"/>
      <c r="UX340" t="s">
        <v>801</v>
      </c>
      <c r="UY340"/>
      <c r="UZ340" t="s">
        <v>849</v>
      </c>
      <c r="VA340" t="s">
        <v>794</v>
      </c>
      <c r="VB340" t="s">
        <v>2238</v>
      </c>
      <c r="VC340">
        <v>1</v>
      </c>
      <c r="VD340">
        <v>1</v>
      </c>
      <c r="VE340">
        <v>0</v>
      </c>
      <c r="VF340">
        <v>0</v>
      </c>
      <c r="VG340">
        <v>0</v>
      </c>
      <c r="VH340">
        <v>0</v>
      </c>
      <c r="VI340">
        <v>0</v>
      </c>
      <c r="VJ340">
        <v>1</v>
      </c>
      <c r="VK340">
        <v>0</v>
      </c>
      <c r="VL340">
        <v>1</v>
      </c>
      <c r="VM340">
        <v>0</v>
      </c>
      <c r="VN340">
        <v>0</v>
      </c>
      <c r="VO340">
        <v>0</v>
      </c>
      <c r="VP340">
        <v>0</v>
      </c>
      <c r="VQ340">
        <v>0</v>
      </c>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t="s">
        <v>2090</v>
      </c>
      <c r="AAW340">
        <v>432380366</v>
      </c>
      <c r="AAX340" s="315">
        <v>45073.760601851864</v>
      </c>
      <c r="AAY340"/>
      <c r="AAZ340"/>
      <c r="ABA340" t="s">
        <v>2081</v>
      </c>
      <c r="ABB340"/>
      <c r="ABC340" t="s">
        <v>2263</v>
      </c>
      <c r="ABD340"/>
      <c r="ABE340">
        <v>340</v>
      </c>
    </row>
    <row r="341" spans="1:733" x14ac:dyDescent="0.45">
      <c r="A341" s="261" t="s">
        <v>2934</v>
      </c>
      <c r="B341" s="262">
        <v>45073.540519907408</v>
      </c>
      <c r="C341" s="262">
        <v>45073.541790381947</v>
      </c>
      <c r="D341" s="262">
        <v>45073</v>
      </c>
      <c r="E341" s="261" t="s">
        <v>2750</v>
      </c>
      <c r="F341" s="315">
        <v>45073</v>
      </c>
      <c r="G341" t="s">
        <v>853</v>
      </c>
      <c r="H341" t="s">
        <v>877</v>
      </c>
      <c r="I341" t="s">
        <v>877</v>
      </c>
      <c r="J341" t="s">
        <v>877</v>
      </c>
      <c r="K341" t="s">
        <v>793</v>
      </c>
      <c r="L341" s="261" t="s">
        <v>826</v>
      </c>
      <c r="M341">
        <v>0</v>
      </c>
      <c r="N341">
        <v>0</v>
      </c>
      <c r="O341">
        <v>0</v>
      </c>
      <c r="P341">
        <v>0</v>
      </c>
      <c r="Q341">
        <v>0</v>
      </c>
      <c r="R341">
        <v>0</v>
      </c>
      <c r="S341">
        <v>0</v>
      </c>
      <c r="T341">
        <v>0</v>
      </c>
      <c r="U341">
        <v>0</v>
      </c>
      <c r="V341">
        <v>0</v>
      </c>
      <c r="W341">
        <v>0</v>
      </c>
      <c r="X341">
        <v>0</v>
      </c>
      <c r="Y341">
        <v>0</v>
      </c>
      <c r="Z341">
        <v>0</v>
      </c>
      <c r="AA341">
        <v>0</v>
      </c>
      <c r="AB341">
        <v>0</v>
      </c>
      <c r="AC341">
        <v>0</v>
      </c>
      <c r="AD341">
        <v>0</v>
      </c>
      <c r="AE341">
        <v>1</v>
      </c>
      <c r="AF341">
        <v>0</v>
      </c>
      <c r="AG341">
        <v>0</v>
      </c>
      <c r="AH341">
        <v>0</v>
      </c>
      <c r="AI341">
        <v>0</v>
      </c>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t="s">
        <v>794</v>
      </c>
      <c r="VU341"/>
      <c r="VV341">
        <v>1500</v>
      </c>
      <c r="VW341">
        <v>1500</v>
      </c>
      <c r="VX341"/>
      <c r="VY341">
        <v>2000</v>
      </c>
      <c r="VZ341">
        <v>-25</v>
      </c>
      <c r="WA341">
        <v>-500</v>
      </c>
      <c r="WB341" t="s">
        <v>2090</v>
      </c>
      <c r="WC341" t="s">
        <v>801</v>
      </c>
      <c r="WD341"/>
      <c r="WE341" t="s">
        <v>849</v>
      </c>
      <c r="WF341" t="s">
        <v>794</v>
      </c>
      <c r="WG341" t="s">
        <v>2097</v>
      </c>
      <c r="WH341">
        <v>1</v>
      </c>
      <c r="WI341">
        <v>1</v>
      </c>
      <c r="WJ341">
        <v>0</v>
      </c>
      <c r="WK341">
        <v>0</v>
      </c>
      <c r="WL341">
        <v>0</v>
      </c>
      <c r="WM341">
        <v>0</v>
      </c>
      <c r="WN341">
        <v>0</v>
      </c>
      <c r="WO341">
        <v>1</v>
      </c>
      <c r="WP341">
        <v>0</v>
      </c>
      <c r="WQ341">
        <v>0</v>
      </c>
      <c r="WR341">
        <v>0</v>
      </c>
      <c r="WS341">
        <v>0</v>
      </c>
      <c r="WT341">
        <v>0</v>
      </c>
      <c r="WU341">
        <v>0</v>
      </c>
      <c r="WV341">
        <v>0</v>
      </c>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t="s">
        <v>2090</v>
      </c>
      <c r="AAW341">
        <v>432380373</v>
      </c>
      <c r="AAX341" s="315">
        <v>45073.760625000003</v>
      </c>
      <c r="AAY341"/>
      <c r="AAZ341"/>
      <c r="ABA341" t="s">
        <v>2081</v>
      </c>
      <c r="ABB341"/>
      <c r="ABC341" t="s">
        <v>2263</v>
      </c>
      <c r="ABD341"/>
      <c r="ABE341">
        <v>341</v>
      </c>
    </row>
    <row r="342" spans="1:733" x14ac:dyDescent="0.45">
      <c r="A342" s="261" t="s">
        <v>2935</v>
      </c>
      <c r="B342" s="262">
        <v>45073.541835150463</v>
      </c>
      <c r="C342" s="262">
        <v>45073.542647060181</v>
      </c>
      <c r="D342" s="262">
        <v>45073</v>
      </c>
      <c r="E342" s="261" t="s">
        <v>2750</v>
      </c>
      <c r="F342" s="315">
        <v>45073</v>
      </c>
      <c r="G342" t="s">
        <v>853</v>
      </c>
      <c r="H342" t="s">
        <v>877</v>
      </c>
      <c r="I342" t="s">
        <v>877</v>
      </c>
      <c r="J342" t="s">
        <v>877</v>
      </c>
      <c r="K342" t="s">
        <v>793</v>
      </c>
      <c r="L342" s="261" t="s">
        <v>826</v>
      </c>
      <c r="M342">
        <v>0</v>
      </c>
      <c r="N342">
        <v>0</v>
      </c>
      <c r="O342">
        <v>0</v>
      </c>
      <c r="P342">
        <v>0</v>
      </c>
      <c r="Q342">
        <v>0</v>
      </c>
      <c r="R342">
        <v>0</v>
      </c>
      <c r="S342">
        <v>0</v>
      </c>
      <c r="T342">
        <v>0</v>
      </c>
      <c r="U342">
        <v>0</v>
      </c>
      <c r="V342">
        <v>0</v>
      </c>
      <c r="W342">
        <v>0</v>
      </c>
      <c r="X342">
        <v>0</v>
      </c>
      <c r="Y342">
        <v>0</v>
      </c>
      <c r="Z342">
        <v>0</v>
      </c>
      <c r="AA342">
        <v>0</v>
      </c>
      <c r="AB342">
        <v>0</v>
      </c>
      <c r="AC342">
        <v>0</v>
      </c>
      <c r="AD342">
        <v>0</v>
      </c>
      <c r="AE342">
        <v>1</v>
      </c>
      <c r="AF342">
        <v>0</v>
      </c>
      <c r="AG342">
        <v>0</v>
      </c>
      <c r="AH342">
        <v>0</v>
      </c>
      <c r="AI342">
        <v>0</v>
      </c>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t="s">
        <v>794</v>
      </c>
      <c r="VU342"/>
      <c r="VV342">
        <v>1750</v>
      </c>
      <c r="VW342">
        <v>1750</v>
      </c>
      <c r="VX342"/>
      <c r="VY342">
        <v>2000</v>
      </c>
      <c r="VZ342">
        <v>-12.5</v>
      </c>
      <c r="WA342">
        <v>-250</v>
      </c>
      <c r="WB342" t="s">
        <v>2090</v>
      </c>
      <c r="WC342" t="s">
        <v>801</v>
      </c>
      <c r="WD342"/>
      <c r="WE342" t="s">
        <v>849</v>
      </c>
      <c r="WF342" t="s">
        <v>794</v>
      </c>
      <c r="WG342" t="s">
        <v>2238</v>
      </c>
      <c r="WH342">
        <v>1</v>
      </c>
      <c r="WI342">
        <v>1</v>
      </c>
      <c r="WJ342">
        <v>0</v>
      </c>
      <c r="WK342">
        <v>0</v>
      </c>
      <c r="WL342">
        <v>0</v>
      </c>
      <c r="WM342">
        <v>0</v>
      </c>
      <c r="WN342">
        <v>0</v>
      </c>
      <c r="WO342">
        <v>1</v>
      </c>
      <c r="WP342">
        <v>0</v>
      </c>
      <c r="WQ342">
        <v>1</v>
      </c>
      <c r="WR342">
        <v>0</v>
      </c>
      <c r="WS342">
        <v>0</v>
      </c>
      <c r="WT342">
        <v>0</v>
      </c>
      <c r="WU342">
        <v>0</v>
      </c>
      <c r="WV342">
        <v>0</v>
      </c>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t="s">
        <v>2090</v>
      </c>
      <c r="AAW342">
        <v>432380386</v>
      </c>
      <c r="AAX342" s="315">
        <v>45073.760648148149</v>
      </c>
      <c r="AAY342"/>
      <c r="AAZ342"/>
      <c r="ABA342" t="s">
        <v>2081</v>
      </c>
      <c r="ABB342"/>
      <c r="ABC342" t="s">
        <v>2263</v>
      </c>
      <c r="ABD342"/>
      <c r="ABE342">
        <v>342</v>
      </c>
    </row>
    <row r="343" spans="1:733" x14ac:dyDescent="0.45">
      <c r="A343" s="261" t="s">
        <v>2936</v>
      </c>
      <c r="B343" s="262">
        <v>45073.542713831019</v>
      </c>
      <c r="C343" s="262">
        <v>45073.543719247682</v>
      </c>
      <c r="D343" s="262">
        <v>45073</v>
      </c>
      <c r="E343" s="261" t="s">
        <v>2750</v>
      </c>
      <c r="F343" s="315">
        <v>45073</v>
      </c>
      <c r="G343" t="s">
        <v>853</v>
      </c>
      <c r="H343" t="s">
        <v>877</v>
      </c>
      <c r="I343" t="s">
        <v>877</v>
      </c>
      <c r="J343" t="s">
        <v>877</v>
      </c>
      <c r="K343" t="s">
        <v>793</v>
      </c>
      <c r="L343" s="261" t="s">
        <v>826</v>
      </c>
      <c r="M343">
        <v>0</v>
      </c>
      <c r="N343">
        <v>0</v>
      </c>
      <c r="O343">
        <v>0</v>
      </c>
      <c r="P343">
        <v>0</v>
      </c>
      <c r="Q343">
        <v>0</v>
      </c>
      <c r="R343">
        <v>0</v>
      </c>
      <c r="S343">
        <v>0</v>
      </c>
      <c r="T343">
        <v>0</v>
      </c>
      <c r="U343">
        <v>0</v>
      </c>
      <c r="V343">
        <v>0</v>
      </c>
      <c r="W343">
        <v>0</v>
      </c>
      <c r="X343">
        <v>0</v>
      </c>
      <c r="Y343">
        <v>0</v>
      </c>
      <c r="Z343">
        <v>0</v>
      </c>
      <c r="AA343">
        <v>0</v>
      </c>
      <c r="AB343">
        <v>0</v>
      </c>
      <c r="AC343">
        <v>0</v>
      </c>
      <c r="AD343">
        <v>0</v>
      </c>
      <c r="AE343">
        <v>1</v>
      </c>
      <c r="AF343">
        <v>0</v>
      </c>
      <c r="AG343">
        <v>0</v>
      </c>
      <c r="AH343">
        <v>0</v>
      </c>
      <c r="AI343">
        <v>0</v>
      </c>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t="s">
        <v>794</v>
      </c>
      <c r="VU343"/>
      <c r="VV343">
        <v>2000</v>
      </c>
      <c r="VW343">
        <v>2000</v>
      </c>
      <c r="VX343"/>
      <c r="VY343">
        <v>2000</v>
      </c>
      <c r="VZ343">
        <v>0</v>
      </c>
      <c r="WA343">
        <v>0</v>
      </c>
      <c r="WB343"/>
      <c r="WC343" t="s">
        <v>801</v>
      </c>
      <c r="WD343"/>
      <c r="WE343" t="s">
        <v>849</v>
      </c>
      <c r="WF343" t="s">
        <v>794</v>
      </c>
      <c r="WG343" t="s">
        <v>2932</v>
      </c>
      <c r="WH343">
        <v>1</v>
      </c>
      <c r="WI343">
        <v>1</v>
      </c>
      <c r="WJ343">
        <v>0</v>
      </c>
      <c r="WK343">
        <v>0</v>
      </c>
      <c r="WL343">
        <v>0</v>
      </c>
      <c r="WM343">
        <v>0</v>
      </c>
      <c r="WN343">
        <v>0</v>
      </c>
      <c r="WO343">
        <v>1</v>
      </c>
      <c r="WP343">
        <v>0</v>
      </c>
      <c r="WQ343">
        <v>1</v>
      </c>
      <c r="WR343">
        <v>0</v>
      </c>
      <c r="WS343">
        <v>0</v>
      </c>
      <c r="WT343">
        <v>0</v>
      </c>
      <c r="WU343">
        <v>0</v>
      </c>
      <c r="WV343">
        <v>0</v>
      </c>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t="s">
        <v>2090</v>
      </c>
      <c r="AAW343">
        <v>432380404</v>
      </c>
      <c r="AAX343" s="315">
        <v>45073.760671296302</v>
      </c>
      <c r="AAY343"/>
      <c r="AAZ343"/>
      <c r="ABA343" t="s">
        <v>2081</v>
      </c>
      <c r="ABB343"/>
      <c r="ABC343" t="s">
        <v>2263</v>
      </c>
      <c r="ABD343"/>
      <c r="ABE343">
        <v>343</v>
      </c>
    </row>
    <row r="344" spans="1:733" x14ac:dyDescent="0.45">
      <c r="A344" s="261" t="s">
        <v>2937</v>
      </c>
      <c r="B344" s="262">
        <v>45073.543772488432</v>
      </c>
      <c r="C344" s="262">
        <v>45073.544693460637</v>
      </c>
      <c r="D344" s="262">
        <v>45073</v>
      </c>
      <c r="E344" s="261" t="s">
        <v>2750</v>
      </c>
      <c r="F344" s="315">
        <v>45073</v>
      </c>
      <c r="G344" t="s">
        <v>853</v>
      </c>
      <c r="H344" t="s">
        <v>877</v>
      </c>
      <c r="I344" t="s">
        <v>877</v>
      </c>
      <c r="J344" t="s">
        <v>877</v>
      </c>
      <c r="K344" t="s">
        <v>793</v>
      </c>
      <c r="L344" s="261" t="s">
        <v>826</v>
      </c>
      <c r="M344">
        <v>0</v>
      </c>
      <c r="N344">
        <v>0</v>
      </c>
      <c r="O344">
        <v>0</v>
      </c>
      <c r="P344">
        <v>0</v>
      </c>
      <c r="Q344">
        <v>0</v>
      </c>
      <c r="R344">
        <v>0</v>
      </c>
      <c r="S344">
        <v>0</v>
      </c>
      <c r="T344">
        <v>0</v>
      </c>
      <c r="U344">
        <v>0</v>
      </c>
      <c r="V344">
        <v>0</v>
      </c>
      <c r="W344">
        <v>0</v>
      </c>
      <c r="X344">
        <v>0</v>
      </c>
      <c r="Y344">
        <v>0</v>
      </c>
      <c r="Z344">
        <v>0</v>
      </c>
      <c r="AA344">
        <v>0</v>
      </c>
      <c r="AB344">
        <v>0</v>
      </c>
      <c r="AC344">
        <v>0</v>
      </c>
      <c r="AD344">
        <v>0</v>
      </c>
      <c r="AE344">
        <v>1</v>
      </c>
      <c r="AF344">
        <v>0</v>
      </c>
      <c r="AG344">
        <v>0</v>
      </c>
      <c r="AH344">
        <v>0</v>
      </c>
      <c r="AI344">
        <v>0</v>
      </c>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t="s">
        <v>794</v>
      </c>
      <c r="VU344"/>
      <c r="VV344">
        <v>1500</v>
      </c>
      <c r="VW344">
        <v>1500</v>
      </c>
      <c r="VX344"/>
      <c r="VY344">
        <v>2000</v>
      </c>
      <c r="VZ344">
        <v>-25</v>
      </c>
      <c r="WA344">
        <v>-500</v>
      </c>
      <c r="WB344" t="s">
        <v>2090</v>
      </c>
      <c r="WC344" t="s">
        <v>801</v>
      </c>
      <c r="WD344"/>
      <c r="WE344" t="s">
        <v>849</v>
      </c>
      <c r="WF344" t="s">
        <v>794</v>
      </c>
      <c r="WG344" t="s">
        <v>2238</v>
      </c>
      <c r="WH344">
        <v>1</v>
      </c>
      <c r="WI344">
        <v>1</v>
      </c>
      <c r="WJ344">
        <v>0</v>
      </c>
      <c r="WK344">
        <v>0</v>
      </c>
      <c r="WL344">
        <v>0</v>
      </c>
      <c r="WM344">
        <v>0</v>
      </c>
      <c r="WN344">
        <v>0</v>
      </c>
      <c r="WO344">
        <v>1</v>
      </c>
      <c r="WP344">
        <v>0</v>
      </c>
      <c r="WQ344">
        <v>1</v>
      </c>
      <c r="WR344">
        <v>0</v>
      </c>
      <c r="WS344">
        <v>0</v>
      </c>
      <c r="WT344">
        <v>0</v>
      </c>
      <c r="WU344">
        <v>0</v>
      </c>
      <c r="WV344">
        <v>0</v>
      </c>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t="s">
        <v>2090</v>
      </c>
      <c r="AAW344">
        <v>432380421</v>
      </c>
      <c r="AAX344" s="315">
        <v>45073.760694444441</v>
      </c>
      <c r="AAY344"/>
      <c r="AAZ344"/>
      <c r="ABA344" t="s">
        <v>2081</v>
      </c>
      <c r="ABB344"/>
      <c r="ABC344" t="s">
        <v>2263</v>
      </c>
      <c r="ABD344"/>
      <c r="ABE344">
        <v>344</v>
      </c>
    </row>
    <row r="345" spans="1:733" x14ac:dyDescent="0.45">
      <c r="A345" s="261" t="s">
        <v>2938</v>
      </c>
      <c r="B345" s="262">
        <v>45073.544742696758</v>
      </c>
      <c r="C345" s="262">
        <v>45073.545723645831</v>
      </c>
      <c r="D345" s="262">
        <v>45073</v>
      </c>
      <c r="E345" s="261" t="s">
        <v>2750</v>
      </c>
      <c r="F345" s="315">
        <v>45073</v>
      </c>
      <c r="G345" t="s">
        <v>853</v>
      </c>
      <c r="H345" t="s">
        <v>877</v>
      </c>
      <c r="I345" t="s">
        <v>877</v>
      </c>
      <c r="J345" t="s">
        <v>877</v>
      </c>
      <c r="K345" t="s">
        <v>793</v>
      </c>
      <c r="L345" s="261" t="s">
        <v>826</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0</v>
      </c>
      <c r="AG345">
        <v>0</v>
      </c>
      <c r="AH345">
        <v>0</v>
      </c>
      <c r="AI345">
        <v>0</v>
      </c>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t="s">
        <v>794</v>
      </c>
      <c r="VU345"/>
      <c r="VV345">
        <v>1800</v>
      </c>
      <c r="VW345">
        <v>1800</v>
      </c>
      <c r="VX345"/>
      <c r="VY345">
        <v>2000</v>
      </c>
      <c r="VZ345">
        <v>-10</v>
      </c>
      <c r="WA345">
        <v>-200</v>
      </c>
      <c r="WB345"/>
      <c r="WC345" t="s">
        <v>801</v>
      </c>
      <c r="WD345"/>
      <c r="WE345" t="s">
        <v>849</v>
      </c>
      <c r="WF345" t="s">
        <v>794</v>
      </c>
      <c r="WG345" t="s">
        <v>2238</v>
      </c>
      <c r="WH345">
        <v>1</v>
      </c>
      <c r="WI345">
        <v>1</v>
      </c>
      <c r="WJ345">
        <v>0</v>
      </c>
      <c r="WK345">
        <v>0</v>
      </c>
      <c r="WL345">
        <v>0</v>
      </c>
      <c r="WM345">
        <v>0</v>
      </c>
      <c r="WN345">
        <v>0</v>
      </c>
      <c r="WO345">
        <v>1</v>
      </c>
      <c r="WP345">
        <v>0</v>
      </c>
      <c r="WQ345">
        <v>1</v>
      </c>
      <c r="WR345">
        <v>0</v>
      </c>
      <c r="WS345">
        <v>0</v>
      </c>
      <c r="WT345">
        <v>0</v>
      </c>
      <c r="WU345">
        <v>0</v>
      </c>
      <c r="WV345">
        <v>0</v>
      </c>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t="s">
        <v>2090</v>
      </c>
      <c r="AAW345">
        <v>432380428</v>
      </c>
      <c r="AAX345" s="315">
        <v>45073.760717592602</v>
      </c>
      <c r="AAY345"/>
      <c r="AAZ345"/>
      <c r="ABA345" t="s">
        <v>2081</v>
      </c>
      <c r="ABB345"/>
      <c r="ABC345" t="s">
        <v>2263</v>
      </c>
      <c r="ABD345"/>
      <c r="ABE345">
        <v>345</v>
      </c>
    </row>
    <row r="346" spans="1:733" x14ac:dyDescent="0.45">
      <c r="A346" s="261" t="s">
        <v>2939</v>
      </c>
      <c r="B346" s="262">
        <v>45073.547705578712</v>
      </c>
      <c r="C346" s="262">
        <v>45073.548913819453</v>
      </c>
      <c r="D346" s="262">
        <v>45073</v>
      </c>
      <c r="E346" s="261" t="s">
        <v>2750</v>
      </c>
      <c r="F346" s="315">
        <v>45073</v>
      </c>
      <c r="G346" t="s">
        <v>853</v>
      </c>
      <c r="H346" t="s">
        <v>877</v>
      </c>
      <c r="I346" t="s">
        <v>877</v>
      </c>
      <c r="J346" t="s">
        <v>877</v>
      </c>
      <c r="K346" t="s">
        <v>793</v>
      </c>
      <c r="L346" s="261" t="s">
        <v>815</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1</v>
      </c>
      <c r="AG346">
        <v>0</v>
      </c>
      <c r="AH346">
        <v>0</v>
      </c>
      <c r="AI346">
        <v>0</v>
      </c>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t="s">
        <v>794</v>
      </c>
      <c r="WZ346"/>
      <c r="XA346">
        <v>1500</v>
      </c>
      <c r="XB346">
        <v>1500</v>
      </c>
      <c r="XC346"/>
      <c r="XD346">
        <v>2500</v>
      </c>
      <c r="XE346">
        <v>-40</v>
      </c>
      <c r="XF346">
        <v>-1000</v>
      </c>
      <c r="XG346" t="s">
        <v>2090</v>
      </c>
      <c r="XH346" t="s">
        <v>801</v>
      </c>
      <c r="XI346"/>
      <c r="XJ346" t="s">
        <v>849</v>
      </c>
      <c r="XK346" t="s">
        <v>794</v>
      </c>
      <c r="XL346" t="s">
        <v>2932</v>
      </c>
      <c r="XM346">
        <v>1</v>
      </c>
      <c r="XN346">
        <v>1</v>
      </c>
      <c r="XO346">
        <v>0</v>
      </c>
      <c r="XP346">
        <v>0</v>
      </c>
      <c r="XQ346">
        <v>0</v>
      </c>
      <c r="XR346">
        <v>0</v>
      </c>
      <c r="XS346">
        <v>0</v>
      </c>
      <c r="XT346">
        <v>1</v>
      </c>
      <c r="XU346">
        <v>0</v>
      </c>
      <c r="XV346">
        <v>1</v>
      </c>
      <c r="XW346">
        <v>0</v>
      </c>
      <c r="XX346">
        <v>0</v>
      </c>
      <c r="XY346">
        <v>0</v>
      </c>
      <c r="XZ346">
        <v>0</v>
      </c>
      <c r="YA346">
        <v>0</v>
      </c>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t="s">
        <v>2090</v>
      </c>
      <c r="AAW346">
        <v>432380434</v>
      </c>
      <c r="AAX346" s="315">
        <v>45073.760740740741</v>
      </c>
      <c r="AAY346"/>
      <c r="AAZ346"/>
      <c r="ABA346" t="s">
        <v>2081</v>
      </c>
      <c r="ABB346"/>
      <c r="ABC346" t="s">
        <v>2263</v>
      </c>
      <c r="ABD346"/>
      <c r="ABE346">
        <v>346</v>
      </c>
    </row>
    <row r="347" spans="1:733" x14ac:dyDescent="0.45">
      <c r="A347" s="261" t="s">
        <v>2940</v>
      </c>
      <c r="B347" s="262">
        <v>45073.548971400473</v>
      </c>
      <c r="C347" s="262">
        <v>45073.549887013884</v>
      </c>
      <c r="D347" s="262">
        <v>45073</v>
      </c>
      <c r="E347" s="261" t="s">
        <v>2750</v>
      </c>
      <c r="F347" s="315">
        <v>45073</v>
      </c>
      <c r="G347" t="s">
        <v>853</v>
      </c>
      <c r="H347" t="s">
        <v>877</v>
      </c>
      <c r="I347" t="s">
        <v>877</v>
      </c>
      <c r="J347" t="s">
        <v>877</v>
      </c>
      <c r="K347" t="s">
        <v>793</v>
      </c>
      <c r="L347" s="261" t="s">
        <v>815</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1</v>
      </c>
      <c r="AG347">
        <v>0</v>
      </c>
      <c r="AH347">
        <v>0</v>
      </c>
      <c r="AI347">
        <v>0</v>
      </c>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t="s">
        <v>794</v>
      </c>
      <c r="WZ347"/>
      <c r="XA347">
        <v>1500</v>
      </c>
      <c r="XB347">
        <v>1500</v>
      </c>
      <c r="XC347"/>
      <c r="XD347">
        <v>2500</v>
      </c>
      <c r="XE347">
        <v>-40</v>
      </c>
      <c r="XF347">
        <v>-1000</v>
      </c>
      <c r="XG347" t="s">
        <v>2090</v>
      </c>
      <c r="XH347" t="s">
        <v>801</v>
      </c>
      <c r="XI347"/>
      <c r="XJ347" t="s">
        <v>849</v>
      </c>
      <c r="XK347" t="s">
        <v>794</v>
      </c>
      <c r="XL347" t="s">
        <v>2238</v>
      </c>
      <c r="XM347">
        <v>1</v>
      </c>
      <c r="XN347">
        <v>1</v>
      </c>
      <c r="XO347">
        <v>0</v>
      </c>
      <c r="XP347">
        <v>0</v>
      </c>
      <c r="XQ347">
        <v>0</v>
      </c>
      <c r="XR347">
        <v>0</v>
      </c>
      <c r="XS347">
        <v>0</v>
      </c>
      <c r="XT347">
        <v>1</v>
      </c>
      <c r="XU347">
        <v>0</v>
      </c>
      <c r="XV347">
        <v>1</v>
      </c>
      <c r="XW347">
        <v>0</v>
      </c>
      <c r="XX347">
        <v>0</v>
      </c>
      <c r="XY347">
        <v>0</v>
      </c>
      <c r="XZ347">
        <v>0</v>
      </c>
      <c r="YA347">
        <v>0</v>
      </c>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t="s">
        <v>2090</v>
      </c>
      <c r="AAW347">
        <v>432380453</v>
      </c>
      <c r="AAX347" s="315">
        <v>45073.760787037041</v>
      </c>
      <c r="AAY347"/>
      <c r="AAZ347"/>
      <c r="ABA347" t="s">
        <v>2081</v>
      </c>
      <c r="ABB347"/>
      <c r="ABC347" t="s">
        <v>2263</v>
      </c>
      <c r="ABD347"/>
      <c r="ABE347">
        <v>347</v>
      </c>
    </row>
    <row r="348" spans="1:733" x14ac:dyDescent="0.45">
      <c r="A348" s="261" t="s">
        <v>2941</v>
      </c>
      <c r="B348" s="262">
        <v>45073.54994251157</v>
      </c>
      <c r="C348" s="262">
        <v>45073.550900034723</v>
      </c>
      <c r="D348" s="262">
        <v>45073</v>
      </c>
      <c r="E348" s="261" t="s">
        <v>2750</v>
      </c>
      <c r="F348" s="315">
        <v>45073</v>
      </c>
      <c r="G348" t="s">
        <v>853</v>
      </c>
      <c r="H348" t="s">
        <v>877</v>
      </c>
      <c r="I348" t="s">
        <v>877</v>
      </c>
      <c r="J348" t="s">
        <v>877</v>
      </c>
      <c r="K348" t="s">
        <v>793</v>
      </c>
      <c r="L348" s="261" t="s">
        <v>815</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1</v>
      </c>
      <c r="AG348">
        <v>0</v>
      </c>
      <c r="AH348">
        <v>0</v>
      </c>
      <c r="AI348">
        <v>0</v>
      </c>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t="s">
        <v>794</v>
      </c>
      <c r="WZ348"/>
      <c r="XA348">
        <v>1750</v>
      </c>
      <c r="XB348">
        <v>1750</v>
      </c>
      <c r="XC348"/>
      <c r="XD348">
        <v>2500</v>
      </c>
      <c r="XE348">
        <v>-30</v>
      </c>
      <c r="XF348">
        <v>-750</v>
      </c>
      <c r="XG348" t="s">
        <v>2090</v>
      </c>
      <c r="XH348" t="s">
        <v>801</v>
      </c>
      <c r="XI348"/>
      <c r="XJ348" t="s">
        <v>849</v>
      </c>
      <c r="XK348" t="s">
        <v>794</v>
      </c>
      <c r="XL348" t="s">
        <v>2097</v>
      </c>
      <c r="XM348">
        <v>1</v>
      </c>
      <c r="XN348">
        <v>1</v>
      </c>
      <c r="XO348">
        <v>0</v>
      </c>
      <c r="XP348">
        <v>0</v>
      </c>
      <c r="XQ348">
        <v>0</v>
      </c>
      <c r="XR348">
        <v>0</v>
      </c>
      <c r="XS348">
        <v>0</v>
      </c>
      <c r="XT348">
        <v>1</v>
      </c>
      <c r="XU348">
        <v>0</v>
      </c>
      <c r="XV348">
        <v>0</v>
      </c>
      <c r="XW348">
        <v>0</v>
      </c>
      <c r="XX348">
        <v>0</v>
      </c>
      <c r="XY348">
        <v>0</v>
      </c>
      <c r="XZ348">
        <v>0</v>
      </c>
      <c r="YA348">
        <v>0</v>
      </c>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t="s">
        <v>2090</v>
      </c>
      <c r="AAW348">
        <v>432380460</v>
      </c>
      <c r="AAX348" s="315">
        <v>45073.76081018518</v>
      </c>
      <c r="AAY348"/>
      <c r="AAZ348"/>
      <c r="ABA348" t="s">
        <v>2081</v>
      </c>
      <c r="ABB348"/>
      <c r="ABC348" t="s">
        <v>2263</v>
      </c>
      <c r="ABD348"/>
      <c r="ABE348">
        <v>348</v>
      </c>
    </row>
    <row r="349" spans="1:733" x14ac:dyDescent="0.45">
      <c r="A349" s="261" t="s">
        <v>2942</v>
      </c>
      <c r="B349" s="262">
        <v>45073.550979340267</v>
      </c>
      <c r="C349" s="262">
        <v>45073.551959444449</v>
      </c>
      <c r="D349" s="262">
        <v>45073</v>
      </c>
      <c r="E349" s="261" t="s">
        <v>2750</v>
      </c>
      <c r="F349" s="315">
        <v>45073</v>
      </c>
      <c r="G349" t="s">
        <v>853</v>
      </c>
      <c r="H349" t="s">
        <v>877</v>
      </c>
      <c r="I349" t="s">
        <v>877</v>
      </c>
      <c r="J349" t="s">
        <v>877</v>
      </c>
      <c r="K349" t="s">
        <v>793</v>
      </c>
      <c r="L349" s="261" t="s">
        <v>815</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1</v>
      </c>
      <c r="AG349">
        <v>0</v>
      </c>
      <c r="AH349">
        <v>0</v>
      </c>
      <c r="AI349">
        <v>0</v>
      </c>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t="s">
        <v>794</v>
      </c>
      <c r="WZ349"/>
      <c r="XA349">
        <v>1500</v>
      </c>
      <c r="XB349">
        <v>1500</v>
      </c>
      <c r="XC349"/>
      <c r="XD349">
        <v>2500</v>
      </c>
      <c r="XE349">
        <v>-40</v>
      </c>
      <c r="XF349">
        <v>-1000</v>
      </c>
      <c r="XG349" t="s">
        <v>2090</v>
      </c>
      <c r="XH349" t="s">
        <v>801</v>
      </c>
      <c r="XI349"/>
      <c r="XJ349" t="s">
        <v>849</v>
      </c>
      <c r="XK349" t="s">
        <v>794</v>
      </c>
      <c r="XL349" t="s">
        <v>2080</v>
      </c>
      <c r="XM349">
        <v>0</v>
      </c>
      <c r="XN349">
        <v>1</v>
      </c>
      <c r="XO349">
        <v>0</v>
      </c>
      <c r="XP349">
        <v>0</v>
      </c>
      <c r="XQ349">
        <v>0</v>
      </c>
      <c r="XR349">
        <v>0</v>
      </c>
      <c r="XS349">
        <v>0</v>
      </c>
      <c r="XT349">
        <v>0</v>
      </c>
      <c r="XU349">
        <v>0</v>
      </c>
      <c r="XV349">
        <v>1</v>
      </c>
      <c r="XW349">
        <v>0</v>
      </c>
      <c r="XX349">
        <v>0</v>
      </c>
      <c r="XY349">
        <v>0</v>
      </c>
      <c r="XZ349">
        <v>0</v>
      </c>
      <c r="YA349">
        <v>0</v>
      </c>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t="s">
        <v>2090</v>
      </c>
      <c r="AAW349">
        <v>432380470</v>
      </c>
      <c r="AAX349" s="315">
        <v>45073.76085648148</v>
      </c>
      <c r="AAY349"/>
      <c r="AAZ349"/>
      <c r="ABA349" t="s">
        <v>2081</v>
      </c>
      <c r="ABB349"/>
      <c r="ABC349" t="s">
        <v>2263</v>
      </c>
      <c r="ABD349"/>
      <c r="ABE349">
        <v>349</v>
      </c>
    </row>
    <row r="350" spans="1:733" x14ac:dyDescent="0.45">
      <c r="A350" s="261" t="s">
        <v>2943</v>
      </c>
      <c r="B350" s="262">
        <v>45073.552017118047</v>
      </c>
      <c r="C350" s="262">
        <v>45073.553182835647</v>
      </c>
      <c r="D350" s="262">
        <v>45073</v>
      </c>
      <c r="E350" s="261" t="s">
        <v>2750</v>
      </c>
      <c r="F350" s="315">
        <v>45073</v>
      </c>
      <c r="G350" t="s">
        <v>853</v>
      </c>
      <c r="H350" t="s">
        <v>877</v>
      </c>
      <c r="I350" t="s">
        <v>877</v>
      </c>
      <c r="J350" t="s">
        <v>877</v>
      </c>
      <c r="K350" t="s">
        <v>793</v>
      </c>
      <c r="L350" s="261" t="s">
        <v>815</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1</v>
      </c>
      <c r="AG350">
        <v>0</v>
      </c>
      <c r="AH350">
        <v>0</v>
      </c>
      <c r="AI350">
        <v>0</v>
      </c>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t="s">
        <v>794</v>
      </c>
      <c r="WZ350"/>
      <c r="XA350">
        <v>1500</v>
      </c>
      <c r="XB350">
        <v>1500</v>
      </c>
      <c r="XC350"/>
      <c r="XD350">
        <v>2500</v>
      </c>
      <c r="XE350">
        <v>-40</v>
      </c>
      <c r="XF350">
        <v>-1000</v>
      </c>
      <c r="XG350" t="s">
        <v>2090</v>
      </c>
      <c r="XH350" t="s">
        <v>801</v>
      </c>
      <c r="XI350"/>
      <c r="XJ350" t="s">
        <v>849</v>
      </c>
      <c r="XK350" t="s">
        <v>794</v>
      </c>
      <c r="XL350" t="s">
        <v>2925</v>
      </c>
      <c r="XM350">
        <v>1</v>
      </c>
      <c r="XN350">
        <v>1</v>
      </c>
      <c r="XO350">
        <v>0</v>
      </c>
      <c r="XP350">
        <v>0</v>
      </c>
      <c r="XQ350">
        <v>0</v>
      </c>
      <c r="XR350">
        <v>0</v>
      </c>
      <c r="XS350">
        <v>0</v>
      </c>
      <c r="XT350">
        <v>1</v>
      </c>
      <c r="XU350">
        <v>0</v>
      </c>
      <c r="XV350">
        <v>1</v>
      </c>
      <c r="XW350">
        <v>0</v>
      </c>
      <c r="XX350">
        <v>0</v>
      </c>
      <c r="XY350">
        <v>0</v>
      </c>
      <c r="XZ350">
        <v>0</v>
      </c>
      <c r="YA350">
        <v>0</v>
      </c>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t="s">
        <v>2090</v>
      </c>
      <c r="AAW350">
        <v>432380494</v>
      </c>
      <c r="AAX350" s="315">
        <v>45073.760925925933</v>
      </c>
      <c r="AAY350"/>
      <c r="AAZ350"/>
      <c r="ABA350" t="s">
        <v>2081</v>
      </c>
      <c r="ABB350"/>
      <c r="ABC350" t="s">
        <v>2263</v>
      </c>
      <c r="ABD350"/>
      <c r="ABE350">
        <v>350</v>
      </c>
    </row>
    <row r="351" spans="1:733" x14ac:dyDescent="0.45">
      <c r="A351" s="261" t="s">
        <v>2944</v>
      </c>
      <c r="B351" s="262">
        <v>45073.554863495367</v>
      </c>
      <c r="C351" s="262">
        <v>45073.555829143523</v>
      </c>
      <c r="D351" s="262">
        <v>45073</v>
      </c>
      <c r="E351" s="261" t="s">
        <v>2750</v>
      </c>
      <c r="F351" s="315">
        <v>45073</v>
      </c>
      <c r="G351" t="s">
        <v>853</v>
      </c>
      <c r="H351" t="s">
        <v>877</v>
      </c>
      <c r="I351" t="s">
        <v>877</v>
      </c>
      <c r="J351" t="s">
        <v>877</v>
      </c>
      <c r="K351" t="s">
        <v>793</v>
      </c>
      <c r="L351" s="261" t="s">
        <v>840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1</v>
      </c>
      <c r="AH351">
        <v>0</v>
      </c>
      <c r="AI351">
        <v>0</v>
      </c>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t="s">
        <v>794</v>
      </c>
      <c r="YE351"/>
      <c r="YF351">
        <v>100</v>
      </c>
      <c r="YG351">
        <v>100</v>
      </c>
      <c r="YH351">
        <v>0</v>
      </c>
      <c r="YI351">
        <v>0</v>
      </c>
      <c r="YJ351"/>
      <c r="YK351" t="s">
        <v>806</v>
      </c>
      <c r="YL351"/>
      <c r="YM351"/>
      <c r="YN351" t="s">
        <v>794</v>
      </c>
      <c r="YO351" t="s">
        <v>833</v>
      </c>
      <c r="YP351">
        <v>1</v>
      </c>
      <c r="YQ351">
        <v>0</v>
      </c>
      <c r="YR351">
        <v>0</v>
      </c>
      <c r="YS351">
        <v>0</v>
      </c>
      <c r="YT351">
        <v>0</v>
      </c>
      <c r="YU351">
        <v>0</v>
      </c>
      <c r="YV351">
        <v>0</v>
      </c>
      <c r="YW351">
        <v>0</v>
      </c>
      <c r="YX351">
        <v>0</v>
      </c>
      <c r="YY351">
        <v>0</v>
      </c>
      <c r="YZ351">
        <v>0</v>
      </c>
      <c r="ZA351">
        <v>0</v>
      </c>
      <c r="ZB351">
        <v>0</v>
      </c>
      <c r="ZC351">
        <v>0</v>
      </c>
      <c r="ZD351">
        <v>0</v>
      </c>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t="s">
        <v>2090</v>
      </c>
      <c r="AAW351">
        <v>432380519</v>
      </c>
      <c r="AAX351" s="315">
        <v>45073.760995370358</v>
      </c>
      <c r="AAY351"/>
      <c r="AAZ351"/>
      <c r="ABA351" t="s">
        <v>2081</v>
      </c>
      <c r="ABB351"/>
      <c r="ABC351" t="s">
        <v>2263</v>
      </c>
      <c r="ABD351"/>
      <c r="ABE351">
        <v>351</v>
      </c>
    </row>
    <row r="352" spans="1:733" x14ac:dyDescent="0.45">
      <c r="A352" s="261" t="s">
        <v>2945</v>
      </c>
      <c r="B352" s="262">
        <v>45073.55588049769</v>
      </c>
      <c r="C352" s="262">
        <v>45073.557085821747</v>
      </c>
      <c r="D352" s="262">
        <v>45073</v>
      </c>
      <c r="E352" s="261" t="s">
        <v>2750</v>
      </c>
      <c r="F352" s="315">
        <v>45073</v>
      </c>
      <c r="G352" t="s">
        <v>853</v>
      </c>
      <c r="H352" t="s">
        <v>877</v>
      </c>
      <c r="I352" t="s">
        <v>877</v>
      </c>
      <c r="J352" t="s">
        <v>877</v>
      </c>
      <c r="K352" t="s">
        <v>793</v>
      </c>
      <c r="L352" s="261" t="s">
        <v>840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1</v>
      </c>
      <c r="AH352">
        <v>0</v>
      </c>
      <c r="AI352">
        <v>0</v>
      </c>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t="s">
        <v>794</v>
      </c>
      <c r="YE352"/>
      <c r="YF352">
        <v>100</v>
      </c>
      <c r="YG352">
        <v>100</v>
      </c>
      <c r="YH352">
        <v>0</v>
      </c>
      <c r="YI352">
        <v>0</v>
      </c>
      <c r="YJ352"/>
      <c r="YK352" t="s">
        <v>806</v>
      </c>
      <c r="YL352"/>
      <c r="YM352"/>
      <c r="YN352" t="s">
        <v>794</v>
      </c>
      <c r="YO352" t="s">
        <v>833</v>
      </c>
      <c r="YP352">
        <v>1</v>
      </c>
      <c r="YQ352">
        <v>0</v>
      </c>
      <c r="YR352">
        <v>0</v>
      </c>
      <c r="YS352">
        <v>0</v>
      </c>
      <c r="YT352">
        <v>0</v>
      </c>
      <c r="YU352">
        <v>0</v>
      </c>
      <c r="YV352">
        <v>0</v>
      </c>
      <c r="YW352">
        <v>0</v>
      </c>
      <c r="YX352">
        <v>0</v>
      </c>
      <c r="YY352">
        <v>0</v>
      </c>
      <c r="YZ352">
        <v>0</v>
      </c>
      <c r="ZA352">
        <v>0</v>
      </c>
      <c r="ZB352">
        <v>0</v>
      </c>
      <c r="ZC352">
        <v>0</v>
      </c>
      <c r="ZD352">
        <v>0</v>
      </c>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t="s">
        <v>2946</v>
      </c>
      <c r="AAW352">
        <v>432380528</v>
      </c>
      <c r="AAX352" s="315">
        <v>45073.761018518519</v>
      </c>
      <c r="AAY352"/>
      <c r="AAZ352"/>
      <c r="ABA352" t="s">
        <v>2081</v>
      </c>
      <c r="ABB352"/>
      <c r="ABC352" t="s">
        <v>2263</v>
      </c>
      <c r="ABD352"/>
      <c r="ABE352">
        <v>352</v>
      </c>
    </row>
    <row r="353" spans="1:733" x14ac:dyDescent="0.45">
      <c r="A353" s="261" t="s">
        <v>2947</v>
      </c>
      <c r="B353" s="262">
        <v>45073.557151354173</v>
      </c>
      <c r="C353" s="262">
        <v>45073.558290636567</v>
      </c>
      <c r="D353" s="262">
        <v>45073</v>
      </c>
      <c r="E353" s="261" t="s">
        <v>2750</v>
      </c>
      <c r="F353" s="315">
        <v>45073</v>
      </c>
      <c r="G353" t="s">
        <v>853</v>
      </c>
      <c r="H353" t="s">
        <v>877</v>
      </c>
      <c r="I353" t="s">
        <v>877</v>
      </c>
      <c r="J353" t="s">
        <v>877</v>
      </c>
      <c r="K353" t="s">
        <v>793</v>
      </c>
      <c r="L353" s="261" t="s">
        <v>840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1</v>
      </c>
      <c r="AH353">
        <v>0</v>
      </c>
      <c r="AI353">
        <v>0</v>
      </c>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t="s">
        <v>794</v>
      </c>
      <c r="YE353"/>
      <c r="YF353">
        <v>100</v>
      </c>
      <c r="YG353">
        <v>100</v>
      </c>
      <c r="YH353">
        <v>0</v>
      </c>
      <c r="YI353">
        <v>0</v>
      </c>
      <c r="YJ353"/>
      <c r="YK353" t="s">
        <v>806</v>
      </c>
      <c r="YL353"/>
      <c r="YM353"/>
      <c r="YN353" t="s">
        <v>794</v>
      </c>
      <c r="YO353" t="s">
        <v>833</v>
      </c>
      <c r="YP353">
        <v>1</v>
      </c>
      <c r="YQ353">
        <v>0</v>
      </c>
      <c r="YR353">
        <v>0</v>
      </c>
      <c r="YS353">
        <v>0</v>
      </c>
      <c r="YT353">
        <v>0</v>
      </c>
      <c r="YU353">
        <v>0</v>
      </c>
      <c r="YV353">
        <v>0</v>
      </c>
      <c r="YW353">
        <v>0</v>
      </c>
      <c r="YX353">
        <v>0</v>
      </c>
      <c r="YY353">
        <v>0</v>
      </c>
      <c r="YZ353">
        <v>0</v>
      </c>
      <c r="ZA353">
        <v>0</v>
      </c>
      <c r="ZB353">
        <v>0</v>
      </c>
      <c r="ZC353">
        <v>0</v>
      </c>
      <c r="ZD353">
        <v>0</v>
      </c>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t="s">
        <v>2948</v>
      </c>
      <c r="AAW353">
        <v>432380547</v>
      </c>
      <c r="AAX353" s="315">
        <v>45073.761053240742</v>
      </c>
      <c r="AAY353"/>
      <c r="AAZ353"/>
      <c r="ABA353" t="s">
        <v>2081</v>
      </c>
      <c r="ABB353"/>
      <c r="ABC353" t="s">
        <v>2263</v>
      </c>
      <c r="ABD353"/>
      <c r="ABE353">
        <v>353</v>
      </c>
    </row>
    <row r="354" spans="1:733" x14ac:dyDescent="0.45">
      <c r="A354" s="261" t="s">
        <v>2949</v>
      </c>
      <c r="B354" s="262">
        <v>45073.558337002309</v>
      </c>
      <c r="C354" s="262">
        <v>45073.559443749997</v>
      </c>
      <c r="D354" s="262">
        <v>45073</v>
      </c>
      <c r="E354" s="261" t="s">
        <v>2750</v>
      </c>
      <c r="F354" s="315">
        <v>45073</v>
      </c>
      <c r="G354" t="s">
        <v>853</v>
      </c>
      <c r="H354" t="s">
        <v>877</v>
      </c>
      <c r="I354" t="s">
        <v>877</v>
      </c>
      <c r="J354" t="s">
        <v>877</v>
      </c>
      <c r="K354" t="s">
        <v>793</v>
      </c>
      <c r="L354" s="261" t="s">
        <v>840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1</v>
      </c>
      <c r="AH354">
        <v>0</v>
      </c>
      <c r="AI354">
        <v>0</v>
      </c>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t="s">
        <v>794</v>
      </c>
      <c r="YE354"/>
      <c r="YF354">
        <v>100</v>
      </c>
      <c r="YG354">
        <v>100</v>
      </c>
      <c r="YH354">
        <v>0</v>
      </c>
      <c r="YI354">
        <v>0</v>
      </c>
      <c r="YJ354"/>
      <c r="YK354" t="s">
        <v>806</v>
      </c>
      <c r="YL354"/>
      <c r="YM354"/>
      <c r="YN354" t="s">
        <v>794</v>
      </c>
      <c r="YO354" t="s">
        <v>2268</v>
      </c>
      <c r="YP354">
        <v>0</v>
      </c>
      <c r="YQ354">
        <v>0</v>
      </c>
      <c r="YR354">
        <v>0</v>
      </c>
      <c r="YS354">
        <v>0</v>
      </c>
      <c r="YT354">
        <v>0</v>
      </c>
      <c r="YU354">
        <v>0</v>
      </c>
      <c r="YV354">
        <v>0</v>
      </c>
      <c r="YW354">
        <v>1</v>
      </c>
      <c r="YX354">
        <v>0</v>
      </c>
      <c r="YY354">
        <v>1</v>
      </c>
      <c r="YZ354">
        <v>0</v>
      </c>
      <c r="ZA354">
        <v>0</v>
      </c>
      <c r="ZB354">
        <v>0</v>
      </c>
      <c r="ZC354">
        <v>0</v>
      </c>
      <c r="ZD354">
        <v>0</v>
      </c>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t="s">
        <v>2090</v>
      </c>
      <c r="AAW354">
        <v>432380573</v>
      </c>
      <c r="AAX354" s="315">
        <v>45073.761087962957</v>
      </c>
      <c r="AAY354"/>
      <c r="AAZ354"/>
      <c r="ABA354" t="s">
        <v>2081</v>
      </c>
      <c r="ABB354"/>
      <c r="ABC354" t="s">
        <v>2263</v>
      </c>
      <c r="ABD354"/>
      <c r="ABE354">
        <v>354</v>
      </c>
    </row>
    <row r="355" spans="1:733" x14ac:dyDescent="0.45">
      <c r="A355" s="261" t="s">
        <v>2950</v>
      </c>
      <c r="B355" s="262">
        <v>45073.559540613423</v>
      </c>
      <c r="C355" s="262">
        <v>45073.560509305556</v>
      </c>
      <c r="D355" s="262">
        <v>45073</v>
      </c>
      <c r="E355" s="261" t="s">
        <v>2750</v>
      </c>
      <c r="F355" s="315">
        <v>45073</v>
      </c>
      <c r="G355" t="s">
        <v>853</v>
      </c>
      <c r="H355" t="s">
        <v>877</v>
      </c>
      <c r="I355" t="s">
        <v>877</v>
      </c>
      <c r="J355" t="s">
        <v>877</v>
      </c>
      <c r="K355" t="s">
        <v>793</v>
      </c>
      <c r="L355" s="261" t="s">
        <v>840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1</v>
      </c>
      <c r="AH355">
        <v>0</v>
      </c>
      <c r="AI355">
        <v>0</v>
      </c>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t="s">
        <v>794</v>
      </c>
      <c r="YE355"/>
      <c r="YF355">
        <v>100</v>
      </c>
      <c r="YG355">
        <v>100</v>
      </c>
      <c r="YH355">
        <v>0</v>
      </c>
      <c r="YI355">
        <v>0</v>
      </c>
      <c r="YJ355"/>
      <c r="YK355" t="s">
        <v>806</v>
      </c>
      <c r="YL355"/>
      <c r="YM355"/>
      <c r="YN355" t="s">
        <v>794</v>
      </c>
      <c r="YO355" t="s">
        <v>2293</v>
      </c>
      <c r="YP355">
        <v>0</v>
      </c>
      <c r="YQ355">
        <v>0</v>
      </c>
      <c r="YR355">
        <v>0</v>
      </c>
      <c r="YS355">
        <v>0</v>
      </c>
      <c r="YT355">
        <v>0</v>
      </c>
      <c r="YU355">
        <v>1</v>
      </c>
      <c r="YV355">
        <v>0</v>
      </c>
      <c r="YW355">
        <v>0</v>
      </c>
      <c r="YX355">
        <v>0</v>
      </c>
      <c r="YY355">
        <v>1</v>
      </c>
      <c r="YZ355">
        <v>0</v>
      </c>
      <c r="ZA355">
        <v>0</v>
      </c>
      <c r="ZB355">
        <v>0</v>
      </c>
      <c r="ZC355">
        <v>0</v>
      </c>
      <c r="ZD355">
        <v>0</v>
      </c>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t="s">
        <v>2090</v>
      </c>
      <c r="AAW355">
        <v>432380597</v>
      </c>
      <c r="AAX355" s="315">
        <v>45073.761134259257</v>
      </c>
      <c r="AAY355"/>
      <c r="AAZ355"/>
      <c r="ABA355" t="s">
        <v>2081</v>
      </c>
      <c r="ABB355"/>
      <c r="ABC355" t="s">
        <v>2263</v>
      </c>
      <c r="ABD355"/>
      <c r="ABE355">
        <v>355</v>
      </c>
    </row>
    <row r="356" spans="1:733" x14ac:dyDescent="0.45">
      <c r="A356" s="261" t="s">
        <v>2951</v>
      </c>
      <c r="B356" s="262">
        <v>45073.560568587956</v>
      </c>
      <c r="C356" s="262">
        <v>45073.561633101846</v>
      </c>
      <c r="D356" s="262">
        <v>45073</v>
      </c>
      <c r="E356" s="261" t="s">
        <v>2750</v>
      </c>
      <c r="F356" s="315">
        <v>45073</v>
      </c>
      <c r="G356" t="s">
        <v>853</v>
      </c>
      <c r="H356" t="s">
        <v>877</v>
      </c>
      <c r="I356" t="s">
        <v>877</v>
      </c>
      <c r="J356" t="s">
        <v>877</v>
      </c>
      <c r="K356" t="s">
        <v>793</v>
      </c>
      <c r="L356" s="261" t="s">
        <v>834</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1</v>
      </c>
      <c r="AI356">
        <v>0</v>
      </c>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t="s">
        <v>794</v>
      </c>
      <c r="ZH356"/>
      <c r="ZI356">
        <v>1500</v>
      </c>
      <c r="ZJ356">
        <v>1500</v>
      </c>
      <c r="ZK356"/>
      <c r="ZL356">
        <v>1400</v>
      </c>
      <c r="ZM356">
        <v>7.1428571428571423</v>
      </c>
      <c r="ZN356">
        <v>100</v>
      </c>
      <c r="ZO356"/>
      <c r="ZP356" t="s">
        <v>801</v>
      </c>
      <c r="ZQ356"/>
      <c r="ZR356" t="s">
        <v>849</v>
      </c>
      <c r="ZS356" t="s">
        <v>794</v>
      </c>
      <c r="ZT356" t="s">
        <v>2932</v>
      </c>
      <c r="ZU356">
        <v>1</v>
      </c>
      <c r="ZV356">
        <v>1</v>
      </c>
      <c r="ZW356">
        <v>0</v>
      </c>
      <c r="ZX356">
        <v>0</v>
      </c>
      <c r="ZY356">
        <v>0</v>
      </c>
      <c r="ZZ356">
        <v>0</v>
      </c>
      <c r="AAA356">
        <v>0</v>
      </c>
      <c r="AAB356">
        <v>1</v>
      </c>
      <c r="AAC356">
        <v>0</v>
      </c>
      <c r="AAD356">
        <v>1</v>
      </c>
      <c r="AAE356">
        <v>0</v>
      </c>
      <c r="AAF356">
        <v>0</v>
      </c>
      <c r="AAG356">
        <v>0</v>
      </c>
      <c r="AAH356">
        <v>0</v>
      </c>
      <c r="AAI356">
        <v>0</v>
      </c>
      <c r="AAJ356"/>
      <c r="AAK356"/>
      <c r="AAL356"/>
      <c r="AAM356"/>
      <c r="AAN356"/>
      <c r="AAO356"/>
      <c r="AAP356"/>
      <c r="AAQ356"/>
      <c r="AAR356"/>
      <c r="AAS356"/>
      <c r="AAT356"/>
      <c r="AAU356"/>
      <c r="AAV356" t="s">
        <v>2090</v>
      </c>
      <c r="AAW356">
        <v>432380611</v>
      </c>
      <c r="AAX356" s="315">
        <v>45073.761180555557</v>
      </c>
      <c r="AAY356"/>
      <c r="AAZ356"/>
      <c r="ABA356" t="s">
        <v>2081</v>
      </c>
      <c r="ABB356"/>
      <c r="ABC356" t="s">
        <v>2263</v>
      </c>
      <c r="ABD356"/>
      <c r="ABE356">
        <v>356</v>
      </c>
    </row>
    <row r="357" spans="1:733" x14ac:dyDescent="0.45">
      <c r="A357" s="261" t="s">
        <v>2952</v>
      </c>
      <c r="B357" s="262">
        <v>45073.56339974537</v>
      </c>
      <c r="C357" s="262">
        <v>45073.564227604169</v>
      </c>
      <c r="D357" s="262">
        <v>45073</v>
      </c>
      <c r="E357" s="261" t="s">
        <v>2750</v>
      </c>
      <c r="F357" s="315">
        <v>45073</v>
      </c>
      <c r="G357" t="s">
        <v>853</v>
      </c>
      <c r="H357" t="s">
        <v>877</v>
      </c>
      <c r="I357" t="s">
        <v>877</v>
      </c>
      <c r="J357" t="s">
        <v>877</v>
      </c>
      <c r="K357" t="s">
        <v>793</v>
      </c>
      <c r="L357" s="261" t="s">
        <v>834</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1</v>
      </c>
      <c r="AI357">
        <v>0</v>
      </c>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t="s">
        <v>794</v>
      </c>
      <c r="ZH357"/>
      <c r="ZI357">
        <v>1500</v>
      </c>
      <c r="ZJ357">
        <v>1500</v>
      </c>
      <c r="ZK357"/>
      <c r="ZL357">
        <v>1400</v>
      </c>
      <c r="ZM357">
        <v>7.1428571428571423</v>
      </c>
      <c r="ZN357">
        <v>100</v>
      </c>
      <c r="ZO357"/>
      <c r="ZP357" t="s">
        <v>801</v>
      </c>
      <c r="ZQ357"/>
      <c r="ZR357" t="s">
        <v>849</v>
      </c>
      <c r="ZS357" t="s">
        <v>794</v>
      </c>
      <c r="ZT357" t="s">
        <v>2238</v>
      </c>
      <c r="ZU357">
        <v>1</v>
      </c>
      <c r="ZV357">
        <v>1</v>
      </c>
      <c r="ZW357">
        <v>0</v>
      </c>
      <c r="ZX357">
        <v>0</v>
      </c>
      <c r="ZY357">
        <v>0</v>
      </c>
      <c r="ZZ357">
        <v>0</v>
      </c>
      <c r="AAA357">
        <v>0</v>
      </c>
      <c r="AAB357">
        <v>1</v>
      </c>
      <c r="AAC357">
        <v>0</v>
      </c>
      <c r="AAD357">
        <v>1</v>
      </c>
      <c r="AAE357">
        <v>0</v>
      </c>
      <c r="AAF357">
        <v>0</v>
      </c>
      <c r="AAG357">
        <v>0</v>
      </c>
      <c r="AAH357">
        <v>0</v>
      </c>
      <c r="AAI357">
        <v>0</v>
      </c>
      <c r="AAJ357"/>
      <c r="AAK357"/>
      <c r="AAL357"/>
      <c r="AAM357"/>
      <c r="AAN357"/>
      <c r="AAO357"/>
      <c r="AAP357"/>
      <c r="AAQ357"/>
      <c r="AAR357"/>
      <c r="AAS357"/>
      <c r="AAT357"/>
      <c r="AAU357"/>
      <c r="AAV357" t="s">
        <v>2090</v>
      </c>
      <c r="AAW357">
        <v>432380625</v>
      </c>
      <c r="AAX357" s="315">
        <v>45073.761238425926</v>
      </c>
      <c r="AAY357"/>
      <c r="AAZ357"/>
      <c r="ABA357" t="s">
        <v>2081</v>
      </c>
      <c r="ABB357"/>
      <c r="ABC357" t="s">
        <v>2263</v>
      </c>
      <c r="ABD357"/>
      <c r="ABE357">
        <v>357</v>
      </c>
    </row>
    <row r="358" spans="1:733" x14ac:dyDescent="0.45">
      <c r="A358" s="261" t="s">
        <v>2953</v>
      </c>
      <c r="B358" s="262">
        <v>45073.564309699083</v>
      </c>
      <c r="C358" s="262">
        <v>45073.565150613431</v>
      </c>
      <c r="D358" s="262">
        <v>45073</v>
      </c>
      <c r="E358" s="261" t="s">
        <v>2750</v>
      </c>
      <c r="F358" s="315">
        <v>45073</v>
      </c>
      <c r="G358" t="s">
        <v>853</v>
      </c>
      <c r="H358" t="s">
        <v>877</v>
      </c>
      <c r="I358" t="s">
        <v>877</v>
      </c>
      <c r="J358" t="s">
        <v>877</v>
      </c>
      <c r="K358" t="s">
        <v>793</v>
      </c>
      <c r="L358" s="261" t="s">
        <v>834</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1</v>
      </c>
      <c r="AI358">
        <v>0</v>
      </c>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t="s">
        <v>794</v>
      </c>
      <c r="ZH358"/>
      <c r="ZI358">
        <v>1500</v>
      </c>
      <c r="ZJ358">
        <v>1500</v>
      </c>
      <c r="ZK358"/>
      <c r="ZL358">
        <v>1400</v>
      </c>
      <c r="ZM358">
        <v>7.1428571428571423</v>
      </c>
      <c r="ZN358">
        <v>100</v>
      </c>
      <c r="ZO358"/>
      <c r="ZP358" t="s">
        <v>801</v>
      </c>
      <c r="ZQ358"/>
      <c r="ZR358" t="s">
        <v>830</v>
      </c>
      <c r="ZS358" t="s">
        <v>794</v>
      </c>
      <c r="ZT358" t="s">
        <v>2238</v>
      </c>
      <c r="ZU358">
        <v>1</v>
      </c>
      <c r="ZV358">
        <v>1</v>
      </c>
      <c r="ZW358">
        <v>0</v>
      </c>
      <c r="ZX358">
        <v>0</v>
      </c>
      <c r="ZY358">
        <v>0</v>
      </c>
      <c r="ZZ358">
        <v>0</v>
      </c>
      <c r="AAA358">
        <v>0</v>
      </c>
      <c r="AAB358">
        <v>1</v>
      </c>
      <c r="AAC358">
        <v>0</v>
      </c>
      <c r="AAD358">
        <v>1</v>
      </c>
      <c r="AAE358">
        <v>0</v>
      </c>
      <c r="AAF358">
        <v>0</v>
      </c>
      <c r="AAG358">
        <v>0</v>
      </c>
      <c r="AAH358">
        <v>0</v>
      </c>
      <c r="AAI358">
        <v>0</v>
      </c>
      <c r="AAJ358"/>
      <c r="AAK358"/>
      <c r="AAL358"/>
      <c r="AAM358"/>
      <c r="AAN358"/>
      <c r="AAO358"/>
      <c r="AAP358"/>
      <c r="AAQ358"/>
      <c r="AAR358"/>
      <c r="AAS358"/>
      <c r="AAT358"/>
      <c r="AAU358"/>
      <c r="AAV358" t="s">
        <v>2090</v>
      </c>
      <c r="AAW358">
        <v>432380635</v>
      </c>
      <c r="AAX358" s="315">
        <v>45073.761273148149</v>
      </c>
      <c r="AAY358"/>
      <c r="AAZ358"/>
      <c r="ABA358" t="s">
        <v>2081</v>
      </c>
      <c r="ABB358"/>
      <c r="ABC358" t="s">
        <v>2263</v>
      </c>
      <c r="ABD358"/>
      <c r="ABE358">
        <v>358</v>
      </c>
    </row>
    <row r="359" spans="1:733" x14ac:dyDescent="0.45">
      <c r="A359" s="261" t="s">
        <v>2954</v>
      </c>
      <c r="B359" s="262">
        <v>45073.565206087973</v>
      </c>
      <c r="C359" s="262">
        <v>45073.565975717589</v>
      </c>
      <c r="D359" s="262">
        <v>45073</v>
      </c>
      <c r="E359" s="261" t="s">
        <v>2750</v>
      </c>
      <c r="F359" s="315">
        <v>45073</v>
      </c>
      <c r="G359" t="s">
        <v>853</v>
      </c>
      <c r="H359" t="s">
        <v>877</v>
      </c>
      <c r="I359" t="s">
        <v>877</v>
      </c>
      <c r="J359" t="s">
        <v>877</v>
      </c>
      <c r="K359" t="s">
        <v>793</v>
      </c>
      <c r="L359" s="261" t="s">
        <v>834</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1</v>
      </c>
      <c r="AI359">
        <v>0</v>
      </c>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t="s">
        <v>794</v>
      </c>
      <c r="ZH359"/>
      <c r="ZI359">
        <v>1500</v>
      </c>
      <c r="ZJ359">
        <v>1500</v>
      </c>
      <c r="ZK359"/>
      <c r="ZL359">
        <v>1400</v>
      </c>
      <c r="ZM359">
        <v>7.1428571428571423</v>
      </c>
      <c r="ZN359">
        <v>100</v>
      </c>
      <c r="ZO359"/>
      <c r="ZP359" t="s">
        <v>801</v>
      </c>
      <c r="ZQ359"/>
      <c r="ZR359" t="s">
        <v>849</v>
      </c>
      <c r="ZS359" t="s">
        <v>794</v>
      </c>
      <c r="ZT359" t="s">
        <v>2238</v>
      </c>
      <c r="ZU359">
        <v>1</v>
      </c>
      <c r="ZV359">
        <v>1</v>
      </c>
      <c r="ZW359">
        <v>0</v>
      </c>
      <c r="ZX359">
        <v>0</v>
      </c>
      <c r="ZY359">
        <v>0</v>
      </c>
      <c r="ZZ359">
        <v>0</v>
      </c>
      <c r="AAA359">
        <v>0</v>
      </c>
      <c r="AAB359">
        <v>1</v>
      </c>
      <c r="AAC359">
        <v>0</v>
      </c>
      <c r="AAD359">
        <v>1</v>
      </c>
      <c r="AAE359">
        <v>0</v>
      </c>
      <c r="AAF359">
        <v>0</v>
      </c>
      <c r="AAG359">
        <v>0</v>
      </c>
      <c r="AAH359">
        <v>0</v>
      </c>
      <c r="AAI359">
        <v>0</v>
      </c>
      <c r="AAJ359"/>
      <c r="AAK359"/>
      <c r="AAL359"/>
      <c r="AAM359"/>
      <c r="AAN359"/>
      <c r="AAO359"/>
      <c r="AAP359"/>
      <c r="AAQ359"/>
      <c r="AAR359"/>
      <c r="AAS359"/>
      <c r="AAT359"/>
      <c r="AAU359"/>
      <c r="AAV359" t="s">
        <v>2090</v>
      </c>
      <c r="AAW359">
        <v>432380645</v>
      </c>
      <c r="AAX359" s="315">
        <v>45073.761319444442</v>
      </c>
      <c r="AAY359"/>
      <c r="AAZ359"/>
      <c r="ABA359" t="s">
        <v>2081</v>
      </c>
      <c r="ABB359"/>
      <c r="ABC359" t="s">
        <v>2263</v>
      </c>
      <c r="ABD359"/>
      <c r="ABE359">
        <v>359</v>
      </c>
    </row>
    <row r="360" spans="1:733" x14ac:dyDescent="0.45">
      <c r="A360" s="261" t="s">
        <v>2955</v>
      </c>
      <c r="B360" s="262">
        <v>45073.56604189815</v>
      </c>
      <c r="C360" s="262">
        <v>45073.567037048611</v>
      </c>
      <c r="D360" s="262">
        <v>45073</v>
      </c>
      <c r="E360" s="261" t="s">
        <v>2750</v>
      </c>
      <c r="F360" s="315">
        <v>45073</v>
      </c>
      <c r="G360" t="s">
        <v>853</v>
      </c>
      <c r="H360" t="s">
        <v>877</v>
      </c>
      <c r="I360" t="s">
        <v>877</v>
      </c>
      <c r="J360" t="s">
        <v>877</v>
      </c>
      <c r="K360" t="s">
        <v>793</v>
      </c>
      <c r="L360" s="261" t="s">
        <v>834</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1</v>
      </c>
      <c r="AI360">
        <v>0</v>
      </c>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t="s">
        <v>794</v>
      </c>
      <c r="ZH360"/>
      <c r="ZI360">
        <v>1500</v>
      </c>
      <c r="ZJ360">
        <v>1500</v>
      </c>
      <c r="ZK360"/>
      <c r="ZL360">
        <v>1400</v>
      </c>
      <c r="ZM360">
        <v>7.1428571428571423</v>
      </c>
      <c r="ZN360">
        <v>100</v>
      </c>
      <c r="ZO360"/>
      <c r="ZP360" t="s">
        <v>801</v>
      </c>
      <c r="ZQ360"/>
      <c r="ZR360" t="s">
        <v>849</v>
      </c>
      <c r="ZS360" t="s">
        <v>794</v>
      </c>
      <c r="ZT360" t="s">
        <v>2238</v>
      </c>
      <c r="ZU360">
        <v>1</v>
      </c>
      <c r="ZV360">
        <v>1</v>
      </c>
      <c r="ZW360">
        <v>0</v>
      </c>
      <c r="ZX360">
        <v>0</v>
      </c>
      <c r="ZY360">
        <v>0</v>
      </c>
      <c r="ZZ360">
        <v>0</v>
      </c>
      <c r="AAA360">
        <v>0</v>
      </c>
      <c r="AAB360">
        <v>1</v>
      </c>
      <c r="AAC360">
        <v>0</v>
      </c>
      <c r="AAD360">
        <v>1</v>
      </c>
      <c r="AAE360">
        <v>0</v>
      </c>
      <c r="AAF360">
        <v>0</v>
      </c>
      <c r="AAG360">
        <v>0</v>
      </c>
      <c r="AAH360">
        <v>0</v>
      </c>
      <c r="AAI360">
        <v>0</v>
      </c>
      <c r="AAJ360"/>
      <c r="AAK360"/>
      <c r="AAL360"/>
      <c r="AAM360"/>
      <c r="AAN360"/>
      <c r="AAO360"/>
      <c r="AAP360"/>
      <c r="AAQ360"/>
      <c r="AAR360"/>
      <c r="AAS360"/>
      <c r="AAT360"/>
      <c r="AAU360"/>
      <c r="AAV360" t="s">
        <v>2090</v>
      </c>
      <c r="AAW360">
        <v>432380652</v>
      </c>
      <c r="AAX360" s="315">
        <v>45073.761331018519</v>
      </c>
      <c r="AAY360"/>
      <c r="AAZ360"/>
      <c r="ABA360" t="s">
        <v>2081</v>
      </c>
      <c r="ABB360"/>
      <c r="ABC360" t="s">
        <v>2263</v>
      </c>
      <c r="ABD360"/>
      <c r="ABE360">
        <v>360</v>
      </c>
    </row>
    <row r="361" spans="1:733" x14ac:dyDescent="0.45">
      <c r="A361" s="261" t="s">
        <v>2956</v>
      </c>
      <c r="B361" s="262">
        <v>45073.571234814823</v>
      </c>
      <c r="C361" s="262">
        <v>45073.578293749997</v>
      </c>
      <c r="D361" s="262">
        <v>45073</v>
      </c>
      <c r="E361" s="261" t="s">
        <v>2750</v>
      </c>
      <c r="F361" s="315">
        <v>45073</v>
      </c>
      <c r="G361" t="s">
        <v>853</v>
      </c>
      <c r="H361" t="s">
        <v>877</v>
      </c>
      <c r="I361" t="s">
        <v>877</v>
      </c>
      <c r="J361" t="s">
        <v>877</v>
      </c>
      <c r="K361" t="s">
        <v>793</v>
      </c>
      <c r="L361" s="261" t="s">
        <v>832</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1</v>
      </c>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t="s">
        <v>794</v>
      </c>
      <c r="AAM361"/>
      <c r="AAN361" t="s">
        <v>797</v>
      </c>
      <c r="AAO361">
        <v>50</v>
      </c>
      <c r="AAP361">
        <v>50</v>
      </c>
      <c r="AAQ361"/>
      <c r="AAR361"/>
      <c r="AAS361"/>
      <c r="AAT361"/>
      <c r="AAU361"/>
      <c r="AAV361" t="s">
        <v>2090</v>
      </c>
      <c r="AAW361">
        <v>432380662</v>
      </c>
      <c r="AAX361" s="315">
        <v>45073.761365740742</v>
      </c>
      <c r="AAY361"/>
      <c r="AAZ361"/>
      <c r="ABA361" t="s">
        <v>2081</v>
      </c>
      <c r="ABB361"/>
      <c r="ABC361" t="s">
        <v>2263</v>
      </c>
      <c r="ABD361"/>
      <c r="ABE361">
        <v>361</v>
      </c>
    </row>
    <row r="362" spans="1:733" x14ac:dyDescent="0.45">
      <c r="A362" s="261" t="s">
        <v>2957</v>
      </c>
      <c r="B362" s="262">
        <v>45073.572908761576</v>
      </c>
      <c r="C362" s="262">
        <v>45073.576932083342</v>
      </c>
      <c r="D362" s="262">
        <v>45073</v>
      </c>
      <c r="E362" s="261" t="s">
        <v>2750</v>
      </c>
      <c r="F362" s="315">
        <v>45073</v>
      </c>
      <c r="G362" t="s">
        <v>853</v>
      </c>
      <c r="H362" t="s">
        <v>877</v>
      </c>
      <c r="I362" t="s">
        <v>877</v>
      </c>
      <c r="J362" t="s">
        <v>877</v>
      </c>
      <c r="K362" t="s">
        <v>793</v>
      </c>
      <c r="L362" s="261" t="s">
        <v>832</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1</v>
      </c>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t="s">
        <v>794</v>
      </c>
      <c r="AAM362"/>
      <c r="AAN362" t="s">
        <v>797</v>
      </c>
      <c r="AAO362">
        <v>50</v>
      </c>
      <c r="AAP362">
        <v>50</v>
      </c>
      <c r="AAQ362"/>
      <c r="AAR362"/>
      <c r="AAS362"/>
      <c r="AAT362"/>
      <c r="AAU362"/>
      <c r="AAV362" t="s">
        <v>2090</v>
      </c>
      <c r="AAW362">
        <v>432380667</v>
      </c>
      <c r="AAX362" s="315">
        <v>45073.761388888888</v>
      </c>
      <c r="AAY362"/>
      <c r="AAZ362"/>
      <c r="ABA362" t="s">
        <v>2081</v>
      </c>
      <c r="ABB362"/>
      <c r="ABC362" t="s">
        <v>2263</v>
      </c>
      <c r="ABD362"/>
      <c r="ABE362">
        <v>362</v>
      </c>
    </row>
    <row r="363" spans="1:733" x14ac:dyDescent="0.45">
      <c r="A363" s="261" t="s">
        <v>2958</v>
      </c>
      <c r="B363" s="262">
        <v>45073.573779016202</v>
      </c>
      <c r="C363" s="262">
        <v>45073.5747352662</v>
      </c>
      <c r="D363" s="262">
        <v>45073</v>
      </c>
      <c r="E363" s="261" t="s">
        <v>2750</v>
      </c>
      <c r="F363" s="315">
        <v>45073</v>
      </c>
      <c r="G363" t="s">
        <v>853</v>
      </c>
      <c r="H363" t="s">
        <v>877</v>
      </c>
      <c r="I363" t="s">
        <v>877</v>
      </c>
      <c r="J363" t="s">
        <v>877</v>
      </c>
      <c r="K363" t="s">
        <v>793</v>
      </c>
      <c r="L363" s="261" t="s">
        <v>832</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1</v>
      </c>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t="s">
        <v>794</v>
      </c>
      <c r="AAM363"/>
      <c r="AAN363" t="s">
        <v>797</v>
      </c>
      <c r="AAO363">
        <v>50</v>
      </c>
      <c r="AAP363">
        <v>50</v>
      </c>
      <c r="AAQ363"/>
      <c r="AAR363"/>
      <c r="AAS363"/>
      <c r="AAT363"/>
      <c r="AAU363"/>
      <c r="AAV363" t="s">
        <v>2090</v>
      </c>
      <c r="AAW363">
        <v>432380671</v>
      </c>
      <c r="AAX363" s="315">
        <v>45073.761412037042</v>
      </c>
      <c r="AAY363"/>
      <c r="AAZ363"/>
      <c r="ABA363" t="s">
        <v>2081</v>
      </c>
      <c r="ABB363"/>
      <c r="ABC363" t="s">
        <v>2263</v>
      </c>
      <c r="ABD363"/>
      <c r="ABE363">
        <v>363</v>
      </c>
    </row>
    <row r="364" spans="1:733" x14ac:dyDescent="0.45">
      <c r="A364" s="261" t="s">
        <v>2959</v>
      </c>
      <c r="B364" s="262">
        <v>45073.57482277778</v>
      </c>
      <c r="C364" s="262">
        <v>45073.575651168983</v>
      </c>
      <c r="D364" s="262">
        <v>45073</v>
      </c>
      <c r="E364" s="261" t="s">
        <v>2750</v>
      </c>
      <c r="F364" s="315">
        <v>45073</v>
      </c>
      <c r="G364" t="s">
        <v>853</v>
      </c>
      <c r="H364" t="s">
        <v>877</v>
      </c>
      <c r="I364" t="s">
        <v>877</v>
      </c>
      <c r="J364" t="s">
        <v>877</v>
      </c>
      <c r="K364" t="s">
        <v>793</v>
      </c>
      <c r="L364" s="261" t="s">
        <v>832</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1</v>
      </c>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t="s">
        <v>794</v>
      </c>
      <c r="AAM364"/>
      <c r="AAN364" t="s">
        <v>797</v>
      </c>
      <c r="AAO364">
        <v>50</v>
      </c>
      <c r="AAP364">
        <v>50</v>
      </c>
      <c r="AAQ364"/>
      <c r="AAR364"/>
      <c r="AAS364"/>
      <c r="AAT364"/>
      <c r="AAU364"/>
      <c r="AAV364" t="s">
        <v>2090</v>
      </c>
      <c r="AAW364">
        <v>432380682</v>
      </c>
      <c r="AAX364" s="315">
        <v>45073.761446759258</v>
      </c>
      <c r="AAY364"/>
      <c r="AAZ364"/>
      <c r="ABA364" t="s">
        <v>2081</v>
      </c>
      <c r="ABB364"/>
      <c r="ABC364" t="s">
        <v>2263</v>
      </c>
      <c r="ABD364"/>
      <c r="ABE364">
        <v>364</v>
      </c>
    </row>
    <row r="365" spans="1:733" x14ac:dyDescent="0.45">
      <c r="A365" s="261" t="s">
        <v>2960</v>
      </c>
      <c r="B365" s="262">
        <v>45073.575713564816</v>
      </c>
      <c r="C365" s="262">
        <v>45073.576503587959</v>
      </c>
      <c r="D365" s="262">
        <v>45073</v>
      </c>
      <c r="E365" s="261" t="s">
        <v>2750</v>
      </c>
      <c r="F365" s="315">
        <v>45073</v>
      </c>
      <c r="G365" t="s">
        <v>853</v>
      </c>
      <c r="H365" t="s">
        <v>877</v>
      </c>
      <c r="I365" t="s">
        <v>877</v>
      </c>
      <c r="J365" t="s">
        <v>877</v>
      </c>
      <c r="K365" t="s">
        <v>793</v>
      </c>
      <c r="L365" s="261" t="s">
        <v>832</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1</v>
      </c>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t="s">
        <v>794</v>
      </c>
      <c r="AAM365"/>
      <c r="AAN365" t="s">
        <v>797</v>
      </c>
      <c r="AAO365">
        <v>50</v>
      </c>
      <c r="AAP365">
        <v>50</v>
      </c>
      <c r="AAQ365"/>
      <c r="AAR365"/>
      <c r="AAS365"/>
      <c r="AAT365"/>
      <c r="AAU365"/>
      <c r="AAV365" t="s">
        <v>2090</v>
      </c>
      <c r="AAW365">
        <v>432380694</v>
      </c>
      <c r="AAX365" s="315">
        <v>45073.761481481481</v>
      </c>
      <c r="AAY365"/>
      <c r="AAZ365"/>
      <c r="ABA365" t="s">
        <v>2081</v>
      </c>
      <c r="ABB365"/>
      <c r="ABC365" t="s">
        <v>2263</v>
      </c>
      <c r="ABD365"/>
      <c r="ABE365">
        <v>365</v>
      </c>
    </row>
    <row r="366" spans="1:733" x14ac:dyDescent="0.45">
      <c r="A366" s="261" t="s">
        <v>2961</v>
      </c>
      <c r="B366" s="262">
        <v>45072.472177592586</v>
      </c>
      <c r="C366" s="262">
        <v>45072.478163055552</v>
      </c>
      <c r="D366" s="262">
        <v>45072</v>
      </c>
      <c r="E366" s="261" t="s">
        <v>2106</v>
      </c>
      <c r="F366" s="315">
        <v>45072</v>
      </c>
      <c r="G366" t="s">
        <v>818</v>
      </c>
      <c r="H366" t="s">
        <v>1909</v>
      </c>
      <c r="I366" t="s">
        <v>1909</v>
      </c>
      <c r="J366" t="s">
        <v>1909</v>
      </c>
      <c r="K366" t="s">
        <v>793</v>
      </c>
      <c r="L366" s="261" t="s">
        <v>2962</v>
      </c>
      <c r="M366">
        <v>1</v>
      </c>
      <c r="N366">
        <v>1</v>
      </c>
      <c r="O366">
        <v>1</v>
      </c>
      <c r="P366">
        <v>1</v>
      </c>
      <c r="Q366">
        <v>1</v>
      </c>
      <c r="R366">
        <v>1</v>
      </c>
      <c r="S366">
        <v>1</v>
      </c>
      <c r="T366">
        <v>1</v>
      </c>
      <c r="U366">
        <v>0</v>
      </c>
      <c r="V366">
        <v>0</v>
      </c>
      <c r="W366">
        <v>1</v>
      </c>
      <c r="X366">
        <v>1</v>
      </c>
      <c r="Y366">
        <v>0</v>
      </c>
      <c r="Z366">
        <v>1</v>
      </c>
      <c r="AA366">
        <v>1</v>
      </c>
      <c r="AB366">
        <v>0</v>
      </c>
      <c r="AC366">
        <v>1</v>
      </c>
      <c r="AD366">
        <v>1</v>
      </c>
      <c r="AE366">
        <v>1</v>
      </c>
      <c r="AF366">
        <v>1</v>
      </c>
      <c r="AG366">
        <v>0</v>
      </c>
      <c r="AH366">
        <v>1</v>
      </c>
      <c r="AI366">
        <v>0</v>
      </c>
      <c r="AJ366" t="s">
        <v>794</v>
      </c>
      <c r="AK366"/>
      <c r="AL366">
        <v>500</v>
      </c>
      <c r="AM366">
        <v>500</v>
      </c>
      <c r="AN366"/>
      <c r="AO366">
        <v>500</v>
      </c>
      <c r="AP366">
        <v>0</v>
      </c>
      <c r="AQ366">
        <v>0</v>
      </c>
      <c r="AR366"/>
      <c r="AS366" t="s">
        <v>795</v>
      </c>
      <c r="AT366" t="s">
        <v>796</v>
      </c>
      <c r="AU366"/>
      <c r="AV366" t="s">
        <v>797</v>
      </c>
      <c r="AW366"/>
      <c r="AX366"/>
      <c r="AY366"/>
      <c r="AZ366"/>
      <c r="BA366"/>
      <c r="BB366"/>
      <c r="BC366"/>
      <c r="BD366"/>
      <c r="BE366"/>
      <c r="BF366"/>
      <c r="BG366"/>
      <c r="BH366"/>
      <c r="BI366"/>
      <c r="BJ366"/>
      <c r="BK366"/>
      <c r="BL366"/>
      <c r="BM366"/>
      <c r="BN366"/>
      <c r="BO366" t="s">
        <v>794</v>
      </c>
      <c r="BP366"/>
      <c r="BQ366">
        <v>1500</v>
      </c>
      <c r="BR366">
        <v>1500</v>
      </c>
      <c r="BS366"/>
      <c r="BT366">
        <v>1500</v>
      </c>
      <c r="BU366">
        <v>0</v>
      </c>
      <c r="BV366">
        <v>0</v>
      </c>
      <c r="BW366"/>
      <c r="BX366" t="s">
        <v>795</v>
      </c>
      <c r="BY366" t="s">
        <v>796</v>
      </c>
      <c r="BZ366"/>
      <c r="CA366" t="s">
        <v>797</v>
      </c>
      <c r="CB366"/>
      <c r="CC366"/>
      <c r="CD366"/>
      <c r="CE366"/>
      <c r="CF366"/>
      <c r="CG366"/>
      <c r="CH366"/>
      <c r="CI366"/>
      <c r="CJ366"/>
      <c r="CK366"/>
      <c r="CL366"/>
      <c r="CM366"/>
      <c r="CN366"/>
      <c r="CO366"/>
      <c r="CP366"/>
      <c r="CQ366"/>
      <c r="CR366"/>
      <c r="CS366"/>
      <c r="CT366" t="s">
        <v>794</v>
      </c>
      <c r="CU366"/>
      <c r="CV366">
        <v>3000</v>
      </c>
      <c r="CW366">
        <v>3000</v>
      </c>
      <c r="CX366"/>
      <c r="CY366">
        <v>3000</v>
      </c>
      <c r="CZ366">
        <v>0</v>
      </c>
      <c r="DA366">
        <v>0</v>
      </c>
      <c r="DB366"/>
      <c r="DC366" t="s">
        <v>795</v>
      </c>
      <c r="DD366" t="s">
        <v>796</v>
      </c>
      <c r="DE366"/>
      <c r="DF366" t="s">
        <v>797</v>
      </c>
      <c r="DG366"/>
      <c r="DH366"/>
      <c r="DI366"/>
      <c r="DJ366"/>
      <c r="DK366"/>
      <c r="DL366"/>
      <c r="DM366"/>
      <c r="DN366"/>
      <c r="DO366"/>
      <c r="DP366"/>
      <c r="DQ366"/>
      <c r="DR366"/>
      <c r="DS366"/>
      <c r="DT366"/>
      <c r="DU366"/>
      <c r="DV366"/>
      <c r="DW366"/>
      <c r="DX366"/>
      <c r="DY366" t="s">
        <v>794</v>
      </c>
      <c r="DZ366"/>
      <c r="EA366">
        <v>6000</v>
      </c>
      <c r="EB366">
        <v>6000</v>
      </c>
      <c r="EC366"/>
      <c r="ED366">
        <v>6000</v>
      </c>
      <c r="EE366">
        <v>0</v>
      </c>
      <c r="EF366">
        <v>0</v>
      </c>
      <c r="EG366"/>
      <c r="EH366" t="s">
        <v>795</v>
      </c>
      <c r="EI366" t="s">
        <v>796</v>
      </c>
      <c r="EJ366"/>
      <c r="EK366" t="s">
        <v>797</v>
      </c>
      <c r="EL366"/>
      <c r="EM366"/>
      <c r="EN366"/>
      <c r="EO366"/>
      <c r="EP366"/>
      <c r="EQ366"/>
      <c r="ER366"/>
      <c r="ES366"/>
      <c r="ET366"/>
      <c r="EU366"/>
      <c r="EV366"/>
      <c r="EW366"/>
      <c r="EX366"/>
      <c r="EY366"/>
      <c r="EZ366"/>
      <c r="FA366"/>
      <c r="FB366"/>
      <c r="FC366"/>
      <c r="FD366" t="s">
        <v>794</v>
      </c>
      <c r="FE366"/>
      <c r="FF366">
        <v>3000</v>
      </c>
      <c r="FG366">
        <v>3000</v>
      </c>
      <c r="FH366"/>
      <c r="FI366">
        <v>3000</v>
      </c>
      <c r="FJ366">
        <v>0</v>
      </c>
      <c r="FK366">
        <v>0</v>
      </c>
      <c r="FL366"/>
      <c r="FM366" t="s">
        <v>795</v>
      </c>
      <c r="FN366" t="s">
        <v>796</v>
      </c>
      <c r="FO366"/>
      <c r="FP366" t="s">
        <v>797</v>
      </c>
      <c r="FQ366"/>
      <c r="FR366"/>
      <c r="FS366"/>
      <c r="FT366"/>
      <c r="FU366"/>
      <c r="FV366"/>
      <c r="FW366"/>
      <c r="FX366"/>
      <c r="FY366"/>
      <c r="FZ366"/>
      <c r="GA366"/>
      <c r="GB366"/>
      <c r="GC366"/>
      <c r="GD366"/>
      <c r="GE366"/>
      <c r="GF366"/>
      <c r="GG366"/>
      <c r="GH366"/>
      <c r="GI366" t="s">
        <v>794</v>
      </c>
      <c r="GJ366"/>
      <c r="GK366">
        <v>10000</v>
      </c>
      <c r="GL366">
        <v>10000</v>
      </c>
      <c r="GM366">
        <v>0</v>
      </c>
      <c r="GN366">
        <v>0</v>
      </c>
      <c r="GO366"/>
      <c r="GP366" t="s">
        <v>795</v>
      </c>
      <c r="GQ366" t="s">
        <v>796</v>
      </c>
      <c r="GR366"/>
      <c r="GS366" t="s">
        <v>797</v>
      </c>
      <c r="GT366"/>
      <c r="GU366"/>
      <c r="GV366"/>
      <c r="GW366"/>
      <c r="GX366"/>
      <c r="GY366"/>
      <c r="GZ366"/>
      <c r="HA366"/>
      <c r="HB366"/>
      <c r="HC366"/>
      <c r="HD366"/>
      <c r="HE366"/>
      <c r="HF366"/>
      <c r="HG366"/>
      <c r="HH366"/>
      <c r="HI366"/>
      <c r="HJ366"/>
      <c r="HK366"/>
      <c r="HL366" t="s">
        <v>794</v>
      </c>
      <c r="HM366"/>
      <c r="HN366">
        <v>5000</v>
      </c>
      <c r="HO366">
        <v>5000</v>
      </c>
      <c r="HP366"/>
      <c r="HQ366">
        <v>5000</v>
      </c>
      <c r="HR366">
        <v>0</v>
      </c>
      <c r="HS366">
        <v>0</v>
      </c>
      <c r="HT366"/>
      <c r="HU366" t="s">
        <v>795</v>
      </c>
      <c r="HV366" t="s">
        <v>796</v>
      </c>
      <c r="HW366"/>
      <c r="HX366" t="s">
        <v>797</v>
      </c>
      <c r="HY366"/>
      <c r="HZ366"/>
      <c r="IA366"/>
      <c r="IB366"/>
      <c r="IC366"/>
      <c r="ID366"/>
      <c r="IE366"/>
      <c r="IF366"/>
      <c r="IG366"/>
      <c r="IH366"/>
      <c r="II366"/>
      <c r="IJ366"/>
      <c r="IK366"/>
      <c r="IL366"/>
      <c r="IM366"/>
      <c r="IN366"/>
      <c r="IO366"/>
      <c r="IP366"/>
      <c r="IQ366" t="s">
        <v>794</v>
      </c>
      <c r="IR366"/>
      <c r="IS366">
        <v>7500</v>
      </c>
      <c r="IT366">
        <v>7500</v>
      </c>
      <c r="IU366"/>
      <c r="IV366">
        <v>7500</v>
      </c>
      <c r="IW366">
        <v>0</v>
      </c>
      <c r="IX366">
        <v>0</v>
      </c>
      <c r="IY366"/>
      <c r="IZ366" t="s">
        <v>795</v>
      </c>
      <c r="JA366" t="s">
        <v>796</v>
      </c>
      <c r="JB366"/>
      <c r="JC366" t="s">
        <v>797</v>
      </c>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t="s">
        <v>824</v>
      </c>
      <c r="MG366">
        <v>1000</v>
      </c>
      <c r="MH366">
        <v>500</v>
      </c>
      <c r="MI366">
        <v>250</v>
      </c>
      <c r="MJ366"/>
      <c r="MK366">
        <v>250</v>
      </c>
      <c r="ML366">
        <v>0</v>
      </c>
      <c r="MM366">
        <v>0</v>
      </c>
      <c r="MN366"/>
      <c r="MO366" t="s">
        <v>795</v>
      </c>
      <c r="MP366" t="s">
        <v>796</v>
      </c>
      <c r="MQ366"/>
      <c r="MR366" t="s">
        <v>797</v>
      </c>
      <c r="MS366"/>
      <c r="MT366"/>
      <c r="MU366"/>
      <c r="MV366"/>
      <c r="MW366"/>
      <c r="MX366"/>
      <c r="MY366"/>
      <c r="MZ366"/>
      <c r="NA366"/>
      <c r="NB366"/>
      <c r="NC366"/>
      <c r="ND366"/>
      <c r="NE366"/>
      <c r="NF366"/>
      <c r="NG366"/>
      <c r="NH366"/>
      <c r="NI366"/>
      <c r="NJ366"/>
      <c r="NK366" t="s">
        <v>824</v>
      </c>
      <c r="NL366">
        <v>1000</v>
      </c>
      <c r="NM366">
        <v>800</v>
      </c>
      <c r="NN366">
        <v>400</v>
      </c>
      <c r="NO366"/>
      <c r="NP366">
        <v>400</v>
      </c>
      <c r="NQ366">
        <v>0</v>
      </c>
      <c r="NR366">
        <v>0</v>
      </c>
      <c r="NS366"/>
      <c r="NT366" t="s">
        <v>795</v>
      </c>
      <c r="NU366" t="s">
        <v>796</v>
      </c>
      <c r="NV366"/>
      <c r="NW366" t="s">
        <v>797</v>
      </c>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t="s">
        <v>794</v>
      </c>
      <c r="RA366"/>
      <c r="RB366">
        <v>1500</v>
      </c>
      <c r="RC366">
        <v>1500</v>
      </c>
      <c r="RD366"/>
      <c r="RE366">
        <v>1500</v>
      </c>
      <c r="RF366">
        <v>0</v>
      </c>
      <c r="RG366">
        <v>0</v>
      </c>
      <c r="RH366"/>
      <c r="RI366" t="s">
        <v>795</v>
      </c>
      <c r="RJ366" t="s">
        <v>796</v>
      </c>
      <c r="RK366"/>
      <c r="RL366" t="s">
        <v>797</v>
      </c>
      <c r="RM366"/>
      <c r="RN366"/>
      <c r="RO366"/>
      <c r="RP366"/>
      <c r="RQ366"/>
      <c r="RR366"/>
      <c r="RS366"/>
      <c r="RT366"/>
      <c r="RU366"/>
      <c r="RV366"/>
      <c r="RW366"/>
      <c r="RX366"/>
      <c r="RY366"/>
      <c r="RZ366"/>
      <c r="SA366"/>
      <c r="SB366"/>
      <c r="SC366"/>
      <c r="SD366"/>
      <c r="SE366" t="s">
        <v>824</v>
      </c>
      <c r="SF366">
        <v>1000</v>
      </c>
      <c r="SG366">
        <v>1000</v>
      </c>
      <c r="SH366">
        <v>200</v>
      </c>
      <c r="SI366"/>
      <c r="SJ366">
        <v>200</v>
      </c>
      <c r="SK366">
        <v>0</v>
      </c>
      <c r="SL366">
        <v>0</v>
      </c>
      <c r="SM366"/>
      <c r="SN366" t="s">
        <v>795</v>
      </c>
      <c r="SO366" t="s">
        <v>796</v>
      </c>
      <c r="SP366"/>
      <c r="SQ366" t="s">
        <v>797</v>
      </c>
      <c r="SR366"/>
      <c r="SS366"/>
      <c r="ST366"/>
      <c r="SU366"/>
      <c r="SV366"/>
      <c r="SW366"/>
      <c r="SX366"/>
      <c r="SY366"/>
      <c r="SZ366"/>
      <c r="TA366"/>
      <c r="TB366"/>
      <c r="TC366"/>
      <c r="TD366"/>
      <c r="TE366"/>
      <c r="TF366"/>
      <c r="TG366"/>
      <c r="TH366"/>
      <c r="TI366"/>
      <c r="TJ366" t="s">
        <v>824</v>
      </c>
      <c r="TK366">
        <v>1000</v>
      </c>
      <c r="TL366">
        <v>700</v>
      </c>
      <c r="TM366">
        <v>105</v>
      </c>
      <c r="TN366"/>
      <c r="TO366">
        <v>105</v>
      </c>
      <c r="TP366">
        <v>0</v>
      </c>
      <c r="TQ366">
        <v>0</v>
      </c>
      <c r="TR366"/>
      <c r="TS366" t="s">
        <v>795</v>
      </c>
      <c r="TT366" t="s">
        <v>796</v>
      </c>
      <c r="TU366"/>
      <c r="TV366" t="s">
        <v>797</v>
      </c>
      <c r="TW366"/>
      <c r="TX366"/>
      <c r="TY366"/>
      <c r="TZ366"/>
      <c r="UA366"/>
      <c r="UB366"/>
      <c r="UC366"/>
      <c r="UD366"/>
      <c r="UE366"/>
      <c r="UF366"/>
      <c r="UG366"/>
      <c r="UH366"/>
      <c r="UI366"/>
      <c r="UJ366"/>
      <c r="UK366"/>
      <c r="UL366"/>
      <c r="UM366"/>
      <c r="UN366"/>
      <c r="UO366" t="s">
        <v>794</v>
      </c>
      <c r="UP366"/>
      <c r="UQ366">
        <v>200</v>
      </c>
      <c r="UR366">
        <v>200</v>
      </c>
      <c r="US366"/>
      <c r="UT366">
        <v>200</v>
      </c>
      <c r="UU366">
        <v>0</v>
      </c>
      <c r="UV366">
        <v>0</v>
      </c>
      <c r="UW366"/>
      <c r="UX366" t="s">
        <v>795</v>
      </c>
      <c r="UY366" t="s">
        <v>796</v>
      </c>
      <c r="UZ366"/>
      <c r="VA366" t="s">
        <v>797</v>
      </c>
      <c r="VB366"/>
      <c r="VC366"/>
      <c r="VD366"/>
      <c r="VE366"/>
      <c r="VF366"/>
      <c r="VG366"/>
      <c r="VH366"/>
      <c r="VI366"/>
      <c r="VJ366"/>
      <c r="VK366"/>
      <c r="VL366"/>
      <c r="VM366"/>
      <c r="VN366"/>
      <c r="VO366"/>
      <c r="VP366"/>
      <c r="VQ366"/>
      <c r="VR366"/>
      <c r="VS366"/>
      <c r="VT366" t="s">
        <v>794</v>
      </c>
      <c r="VU366"/>
      <c r="VV366">
        <v>1500</v>
      </c>
      <c r="VW366">
        <v>1500</v>
      </c>
      <c r="VX366"/>
      <c r="VY366">
        <v>1500</v>
      </c>
      <c r="VZ366">
        <v>0</v>
      </c>
      <c r="WA366">
        <v>0</v>
      </c>
      <c r="WB366"/>
      <c r="WC366" t="s">
        <v>795</v>
      </c>
      <c r="WD366" t="s">
        <v>796</v>
      </c>
      <c r="WE366"/>
      <c r="WF366" t="s">
        <v>797</v>
      </c>
      <c r="WG366"/>
      <c r="WH366"/>
      <c r="WI366"/>
      <c r="WJ366"/>
      <c r="WK366"/>
      <c r="WL366"/>
      <c r="WM366"/>
      <c r="WN366"/>
      <c r="WO366"/>
      <c r="WP366"/>
      <c r="WQ366"/>
      <c r="WR366"/>
      <c r="WS366"/>
      <c r="WT366"/>
      <c r="WU366"/>
      <c r="WV366"/>
      <c r="WW366"/>
      <c r="WX366"/>
      <c r="WY366" t="s">
        <v>794</v>
      </c>
      <c r="WZ366"/>
      <c r="XA366">
        <v>3000</v>
      </c>
      <c r="XB366">
        <v>3000</v>
      </c>
      <c r="XC366"/>
      <c r="XD366">
        <v>3000</v>
      </c>
      <c r="XE366">
        <v>0</v>
      </c>
      <c r="XF366">
        <v>0</v>
      </c>
      <c r="XG366"/>
      <c r="XH366" t="s">
        <v>795</v>
      </c>
      <c r="XI366" t="s">
        <v>796</v>
      </c>
      <c r="XJ366"/>
      <c r="XK366" t="s">
        <v>797</v>
      </c>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t="s">
        <v>794</v>
      </c>
      <c r="ZH366"/>
      <c r="ZI366">
        <v>1500</v>
      </c>
      <c r="ZJ366">
        <v>1500</v>
      </c>
      <c r="ZK366"/>
      <c r="ZL366">
        <v>1500</v>
      </c>
      <c r="ZM366">
        <v>0</v>
      </c>
      <c r="ZN366">
        <v>0</v>
      </c>
      <c r="ZO366"/>
      <c r="ZP366" t="s">
        <v>795</v>
      </c>
      <c r="ZQ366" t="s">
        <v>796</v>
      </c>
      <c r="ZR366"/>
      <c r="ZS366" t="s">
        <v>797</v>
      </c>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t="s">
        <v>2100</v>
      </c>
      <c r="AAW366">
        <v>432462118</v>
      </c>
      <c r="AAX366" s="315">
        <v>45074.220509259263</v>
      </c>
      <c r="AAY366"/>
      <c r="AAZ366"/>
      <c r="ABA366" t="s">
        <v>2081</v>
      </c>
      <c r="ABB366"/>
      <c r="ABC366" t="s">
        <v>2263</v>
      </c>
      <c r="ABD366"/>
      <c r="ABE366">
        <v>366</v>
      </c>
    </row>
    <row r="367" spans="1:733" x14ac:dyDescent="0.45">
      <c r="A367" s="261" t="s">
        <v>2963</v>
      </c>
      <c r="B367" s="262">
        <v>45072.478630798607</v>
      </c>
      <c r="C367" s="262">
        <v>45072.488043981481</v>
      </c>
      <c r="D367" s="262">
        <v>45072</v>
      </c>
      <c r="E367" s="261" t="s">
        <v>2106</v>
      </c>
      <c r="F367" s="315">
        <v>45072</v>
      </c>
      <c r="G367" t="s">
        <v>818</v>
      </c>
      <c r="H367" t="s">
        <v>1909</v>
      </c>
      <c r="I367" t="s">
        <v>1909</v>
      </c>
      <c r="J367" t="s">
        <v>1909</v>
      </c>
      <c r="K367" t="s">
        <v>793</v>
      </c>
      <c r="L367" s="261" t="s">
        <v>2962</v>
      </c>
      <c r="M367">
        <v>1</v>
      </c>
      <c r="N367">
        <v>1</v>
      </c>
      <c r="O367">
        <v>1</v>
      </c>
      <c r="P367">
        <v>1</v>
      </c>
      <c r="Q367">
        <v>1</v>
      </c>
      <c r="R367">
        <v>1</v>
      </c>
      <c r="S367">
        <v>1</v>
      </c>
      <c r="T367">
        <v>1</v>
      </c>
      <c r="U367">
        <v>0</v>
      </c>
      <c r="V367">
        <v>0</v>
      </c>
      <c r="W367">
        <v>1</v>
      </c>
      <c r="X367">
        <v>1</v>
      </c>
      <c r="Y367">
        <v>0</v>
      </c>
      <c r="Z367">
        <v>1</v>
      </c>
      <c r="AA367">
        <v>1</v>
      </c>
      <c r="AB367">
        <v>0</v>
      </c>
      <c r="AC367">
        <v>1</v>
      </c>
      <c r="AD367">
        <v>1</v>
      </c>
      <c r="AE367">
        <v>1</v>
      </c>
      <c r="AF367">
        <v>1</v>
      </c>
      <c r="AG367">
        <v>0</v>
      </c>
      <c r="AH367">
        <v>1</v>
      </c>
      <c r="AI367">
        <v>0</v>
      </c>
      <c r="AJ367" t="s">
        <v>794</v>
      </c>
      <c r="AK367"/>
      <c r="AL367">
        <v>500</v>
      </c>
      <c r="AM367">
        <v>500</v>
      </c>
      <c r="AN367"/>
      <c r="AO367">
        <v>500</v>
      </c>
      <c r="AP367">
        <v>0</v>
      </c>
      <c r="AQ367">
        <v>0</v>
      </c>
      <c r="AR367"/>
      <c r="AS367" t="s">
        <v>795</v>
      </c>
      <c r="AT367" t="s">
        <v>796</v>
      </c>
      <c r="AU367"/>
      <c r="AV367" t="s">
        <v>797</v>
      </c>
      <c r="AW367"/>
      <c r="AX367"/>
      <c r="AY367"/>
      <c r="AZ367"/>
      <c r="BA367"/>
      <c r="BB367"/>
      <c r="BC367"/>
      <c r="BD367"/>
      <c r="BE367"/>
      <c r="BF367"/>
      <c r="BG367"/>
      <c r="BH367"/>
      <c r="BI367"/>
      <c r="BJ367"/>
      <c r="BK367"/>
      <c r="BL367"/>
      <c r="BM367"/>
      <c r="BN367"/>
      <c r="BO367" t="s">
        <v>794</v>
      </c>
      <c r="BP367"/>
      <c r="BQ367">
        <v>1500</v>
      </c>
      <c r="BR367">
        <v>1500</v>
      </c>
      <c r="BS367"/>
      <c r="BT367">
        <v>1500</v>
      </c>
      <c r="BU367">
        <v>0</v>
      </c>
      <c r="BV367">
        <v>0</v>
      </c>
      <c r="BW367"/>
      <c r="BX367" t="s">
        <v>795</v>
      </c>
      <c r="BY367" t="s">
        <v>800</v>
      </c>
      <c r="BZ367"/>
      <c r="CA367" t="s">
        <v>797</v>
      </c>
      <c r="CB367"/>
      <c r="CC367"/>
      <c r="CD367"/>
      <c r="CE367"/>
      <c r="CF367"/>
      <c r="CG367"/>
      <c r="CH367"/>
      <c r="CI367"/>
      <c r="CJ367"/>
      <c r="CK367"/>
      <c r="CL367"/>
      <c r="CM367"/>
      <c r="CN367"/>
      <c r="CO367"/>
      <c r="CP367"/>
      <c r="CQ367"/>
      <c r="CR367"/>
      <c r="CS367"/>
      <c r="CT367" t="s">
        <v>794</v>
      </c>
      <c r="CU367"/>
      <c r="CV367">
        <v>3000</v>
      </c>
      <c r="CW367">
        <v>3000</v>
      </c>
      <c r="CX367"/>
      <c r="CY367">
        <v>3000</v>
      </c>
      <c r="CZ367">
        <v>0</v>
      </c>
      <c r="DA367">
        <v>0</v>
      </c>
      <c r="DB367"/>
      <c r="DC367" t="s">
        <v>795</v>
      </c>
      <c r="DD367" t="s">
        <v>796</v>
      </c>
      <c r="DE367"/>
      <c r="DF367" t="s">
        <v>797</v>
      </c>
      <c r="DG367"/>
      <c r="DH367"/>
      <c r="DI367"/>
      <c r="DJ367"/>
      <c r="DK367"/>
      <c r="DL367"/>
      <c r="DM367"/>
      <c r="DN367"/>
      <c r="DO367"/>
      <c r="DP367"/>
      <c r="DQ367"/>
      <c r="DR367"/>
      <c r="DS367"/>
      <c r="DT367"/>
      <c r="DU367"/>
      <c r="DV367"/>
      <c r="DW367"/>
      <c r="DX367"/>
      <c r="DY367" t="s">
        <v>794</v>
      </c>
      <c r="DZ367"/>
      <c r="EA367">
        <v>6000</v>
      </c>
      <c r="EB367">
        <v>6000</v>
      </c>
      <c r="EC367"/>
      <c r="ED367">
        <v>6000</v>
      </c>
      <c r="EE367">
        <v>0</v>
      </c>
      <c r="EF367">
        <v>0</v>
      </c>
      <c r="EG367"/>
      <c r="EH367" t="s">
        <v>795</v>
      </c>
      <c r="EI367" t="s">
        <v>796</v>
      </c>
      <c r="EJ367"/>
      <c r="EK367" t="s">
        <v>797</v>
      </c>
      <c r="EL367"/>
      <c r="EM367"/>
      <c r="EN367"/>
      <c r="EO367"/>
      <c r="EP367"/>
      <c r="EQ367"/>
      <c r="ER367"/>
      <c r="ES367"/>
      <c r="ET367"/>
      <c r="EU367"/>
      <c r="EV367"/>
      <c r="EW367"/>
      <c r="EX367"/>
      <c r="EY367"/>
      <c r="EZ367"/>
      <c r="FA367"/>
      <c r="FB367"/>
      <c r="FC367"/>
      <c r="FD367" t="s">
        <v>794</v>
      </c>
      <c r="FE367"/>
      <c r="FF367">
        <v>3000</v>
      </c>
      <c r="FG367">
        <v>3000</v>
      </c>
      <c r="FH367"/>
      <c r="FI367">
        <v>3000</v>
      </c>
      <c r="FJ367">
        <v>0</v>
      </c>
      <c r="FK367">
        <v>0</v>
      </c>
      <c r="FL367"/>
      <c r="FM367" t="s">
        <v>795</v>
      </c>
      <c r="FN367" t="s">
        <v>796</v>
      </c>
      <c r="FO367"/>
      <c r="FP367" t="s">
        <v>797</v>
      </c>
      <c r="FQ367"/>
      <c r="FR367"/>
      <c r="FS367"/>
      <c r="FT367"/>
      <c r="FU367"/>
      <c r="FV367"/>
      <c r="FW367"/>
      <c r="FX367"/>
      <c r="FY367"/>
      <c r="FZ367"/>
      <c r="GA367"/>
      <c r="GB367"/>
      <c r="GC367"/>
      <c r="GD367"/>
      <c r="GE367"/>
      <c r="GF367"/>
      <c r="GG367"/>
      <c r="GH367"/>
      <c r="GI367" t="s">
        <v>794</v>
      </c>
      <c r="GJ367"/>
      <c r="GK367">
        <v>10000</v>
      </c>
      <c r="GL367">
        <v>10000</v>
      </c>
      <c r="GM367">
        <v>0</v>
      </c>
      <c r="GN367">
        <v>0</v>
      </c>
      <c r="GO367"/>
      <c r="GP367" t="s">
        <v>795</v>
      </c>
      <c r="GQ367" t="s">
        <v>796</v>
      </c>
      <c r="GR367"/>
      <c r="GS367" t="s">
        <v>797</v>
      </c>
      <c r="GT367"/>
      <c r="GU367"/>
      <c r="GV367"/>
      <c r="GW367"/>
      <c r="GX367"/>
      <c r="GY367"/>
      <c r="GZ367"/>
      <c r="HA367"/>
      <c r="HB367"/>
      <c r="HC367"/>
      <c r="HD367"/>
      <c r="HE367"/>
      <c r="HF367"/>
      <c r="HG367"/>
      <c r="HH367"/>
      <c r="HI367"/>
      <c r="HJ367"/>
      <c r="HK367"/>
      <c r="HL367" t="s">
        <v>794</v>
      </c>
      <c r="HM367"/>
      <c r="HN367">
        <v>5000</v>
      </c>
      <c r="HO367">
        <v>5000</v>
      </c>
      <c r="HP367"/>
      <c r="HQ367">
        <v>5000</v>
      </c>
      <c r="HR367">
        <v>0</v>
      </c>
      <c r="HS367">
        <v>0</v>
      </c>
      <c r="HT367"/>
      <c r="HU367" t="s">
        <v>795</v>
      </c>
      <c r="HV367" t="s">
        <v>796</v>
      </c>
      <c r="HW367"/>
      <c r="HX367" t="s">
        <v>797</v>
      </c>
      <c r="HY367"/>
      <c r="HZ367"/>
      <c r="IA367"/>
      <c r="IB367"/>
      <c r="IC367"/>
      <c r="ID367"/>
      <c r="IE367"/>
      <c r="IF367"/>
      <c r="IG367"/>
      <c r="IH367"/>
      <c r="II367"/>
      <c r="IJ367"/>
      <c r="IK367"/>
      <c r="IL367"/>
      <c r="IM367"/>
      <c r="IN367"/>
      <c r="IO367"/>
      <c r="IP367"/>
      <c r="IQ367" t="s">
        <v>794</v>
      </c>
      <c r="IR367"/>
      <c r="IS367">
        <v>7500</v>
      </c>
      <c r="IT367">
        <v>7500</v>
      </c>
      <c r="IU367"/>
      <c r="IV367">
        <v>7500</v>
      </c>
      <c r="IW367">
        <v>0</v>
      </c>
      <c r="IX367">
        <v>0</v>
      </c>
      <c r="IY367"/>
      <c r="IZ367" t="s">
        <v>795</v>
      </c>
      <c r="JA367" t="s">
        <v>796</v>
      </c>
      <c r="JB367"/>
      <c r="JC367" t="s">
        <v>797</v>
      </c>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t="s">
        <v>824</v>
      </c>
      <c r="MG367">
        <v>1000</v>
      </c>
      <c r="MH367">
        <v>500</v>
      </c>
      <c r="MI367">
        <v>250</v>
      </c>
      <c r="MJ367"/>
      <c r="MK367">
        <v>250</v>
      </c>
      <c r="ML367">
        <v>0</v>
      </c>
      <c r="MM367">
        <v>0</v>
      </c>
      <c r="MN367"/>
      <c r="MO367" t="s">
        <v>795</v>
      </c>
      <c r="MP367" t="s">
        <v>796</v>
      </c>
      <c r="MQ367"/>
      <c r="MR367" t="s">
        <v>797</v>
      </c>
      <c r="MS367"/>
      <c r="MT367"/>
      <c r="MU367"/>
      <c r="MV367"/>
      <c r="MW367"/>
      <c r="MX367"/>
      <c r="MY367"/>
      <c r="MZ367"/>
      <c r="NA367"/>
      <c r="NB367"/>
      <c r="NC367"/>
      <c r="ND367"/>
      <c r="NE367"/>
      <c r="NF367"/>
      <c r="NG367"/>
      <c r="NH367"/>
      <c r="NI367"/>
      <c r="NJ367"/>
      <c r="NK367" t="s">
        <v>824</v>
      </c>
      <c r="NL367">
        <v>1000</v>
      </c>
      <c r="NM367">
        <v>800</v>
      </c>
      <c r="NN367">
        <v>400</v>
      </c>
      <c r="NO367"/>
      <c r="NP367">
        <v>400</v>
      </c>
      <c r="NQ367">
        <v>0</v>
      </c>
      <c r="NR367">
        <v>0</v>
      </c>
      <c r="NS367"/>
      <c r="NT367" t="s">
        <v>795</v>
      </c>
      <c r="NU367" t="s">
        <v>796</v>
      </c>
      <c r="NV367"/>
      <c r="NW367" t="s">
        <v>797</v>
      </c>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t="s">
        <v>794</v>
      </c>
      <c r="RA367"/>
      <c r="RB367">
        <v>1500</v>
      </c>
      <c r="RC367">
        <v>1500</v>
      </c>
      <c r="RD367"/>
      <c r="RE367">
        <v>1500</v>
      </c>
      <c r="RF367">
        <v>0</v>
      </c>
      <c r="RG367">
        <v>0</v>
      </c>
      <c r="RH367"/>
      <c r="RI367" t="s">
        <v>795</v>
      </c>
      <c r="RJ367" t="s">
        <v>796</v>
      </c>
      <c r="RK367"/>
      <c r="RL367" t="s">
        <v>797</v>
      </c>
      <c r="RM367"/>
      <c r="RN367"/>
      <c r="RO367"/>
      <c r="RP367"/>
      <c r="RQ367"/>
      <c r="RR367"/>
      <c r="RS367"/>
      <c r="RT367"/>
      <c r="RU367"/>
      <c r="RV367"/>
      <c r="RW367"/>
      <c r="RX367"/>
      <c r="RY367"/>
      <c r="RZ367"/>
      <c r="SA367"/>
      <c r="SB367"/>
      <c r="SC367"/>
      <c r="SD367"/>
      <c r="SE367" t="s">
        <v>824</v>
      </c>
      <c r="SF367">
        <v>1000</v>
      </c>
      <c r="SG367">
        <v>1000</v>
      </c>
      <c r="SH367">
        <v>200</v>
      </c>
      <c r="SI367"/>
      <c r="SJ367">
        <v>200</v>
      </c>
      <c r="SK367">
        <v>0</v>
      </c>
      <c r="SL367">
        <v>0</v>
      </c>
      <c r="SM367"/>
      <c r="SN367" t="s">
        <v>795</v>
      </c>
      <c r="SO367" t="s">
        <v>796</v>
      </c>
      <c r="SP367"/>
      <c r="SQ367" t="s">
        <v>797</v>
      </c>
      <c r="SR367"/>
      <c r="SS367"/>
      <c r="ST367"/>
      <c r="SU367"/>
      <c r="SV367"/>
      <c r="SW367"/>
      <c r="SX367"/>
      <c r="SY367"/>
      <c r="SZ367"/>
      <c r="TA367"/>
      <c r="TB367"/>
      <c r="TC367"/>
      <c r="TD367"/>
      <c r="TE367"/>
      <c r="TF367"/>
      <c r="TG367"/>
      <c r="TH367"/>
      <c r="TI367"/>
      <c r="TJ367" t="s">
        <v>824</v>
      </c>
      <c r="TK367">
        <v>1000</v>
      </c>
      <c r="TL367">
        <v>700</v>
      </c>
      <c r="TM367">
        <v>105</v>
      </c>
      <c r="TN367"/>
      <c r="TO367">
        <v>105</v>
      </c>
      <c r="TP367">
        <v>0</v>
      </c>
      <c r="TQ367">
        <v>0</v>
      </c>
      <c r="TR367"/>
      <c r="TS367" t="s">
        <v>795</v>
      </c>
      <c r="TT367" t="s">
        <v>796</v>
      </c>
      <c r="TU367"/>
      <c r="TV367" t="s">
        <v>797</v>
      </c>
      <c r="TW367"/>
      <c r="TX367"/>
      <c r="TY367"/>
      <c r="TZ367"/>
      <c r="UA367"/>
      <c r="UB367"/>
      <c r="UC367"/>
      <c r="UD367"/>
      <c r="UE367"/>
      <c r="UF367"/>
      <c r="UG367"/>
      <c r="UH367"/>
      <c r="UI367"/>
      <c r="UJ367"/>
      <c r="UK367"/>
      <c r="UL367"/>
      <c r="UM367"/>
      <c r="UN367"/>
      <c r="UO367" t="s">
        <v>794</v>
      </c>
      <c r="UP367"/>
      <c r="UQ367">
        <v>200</v>
      </c>
      <c r="UR367">
        <v>200</v>
      </c>
      <c r="US367"/>
      <c r="UT367">
        <v>200</v>
      </c>
      <c r="UU367">
        <v>0</v>
      </c>
      <c r="UV367">
        <v>0</v>
      </c>
      <c r="UW367"/>
      <c r="UX367" t="s">
        <v>795</v>
      </c>
      <c r="UY367" t="s">
        <v>796</v>
      </c>
      <c r="UZ367"/>
      <c r="VA367" t="s">
        <v>797</v>
      </c>
      <c r="VB367"/>
      <c r="VC367"/>
      <c r="VD367"/>
      <c r="VE367"/>
      <c r="VF367"/>
      <c r="VG367"/>
      <c r="VH367"/>
      <c r="VI367"/>
      <c r="VJ367"/>
      <c r="VK367"/>
      <c r="VL367"/>
      <c r="VM367"/>
      <c r="VN367"/>
      <c r="VO367"/>
      <c r="VP367"/>
      <c r="VQ367"/>
      <c r="VR367"/>
      <c r="VS367"/>
      <c r="VT367" t="s">
        <v>794</v>
      </c>
      <c r="VU367"/>
      <c r="VV367">
        <v>1500</v>
      </c>
      <c r="VW367">
        <v>1500</v>
      </c>
      <c r="VX367"/>
      <c r="VY367">
        <v>1500</v>
      </c>
      <c r="VZ367">
        <v>0</v>
      </c>
      <c r="WA367">
        <v>0</v>
      </c>
      <c r="WB367"/>
      <c r="WC367" t="s">
        <v>795</v>
      </c>
      <c r="WD367" t="s">
        <v>796</v>
      </c>
      <c r="WE367"/>
      <c r="WF367" t="s">
        <v>797</v>
      </c>
      <c r="WG367"/>
      <c r="WH367"/>
      <c r="WI367"/>
      <c r="WJ367"/>
      <c r="WK367"/>
      <c r="WL367"/>
      <c r="WM367"/>
      <c r="WN367"/>
      <c r="WO367"/>
      <c r="WP367"/>
      <c r="WQ367"/>
      <c r="WR367"/>
      <c r="WS367"/>
      <c r="WT367"/>
      <c r="WU367"/>
      <c r="WV367"/>
      <c r="WW367"/>
      <c r="WX367"/>
      <c r="WY367" t="s">
        <v>794</v>
      </c>
      <c r="WZ367"/>
      <c r="XA367">
        <v>3000</v>
      </c>
      <c r="XB367">
        <v>3000</v>
      </c>
      <c r="XC367"/>
      <c r="XD367">
        <v>3000</v>
      </c>
      <c r="XE367">
        <v>0</v>
      </c>
      <c r="XF367">
        <v>0</v>
      </c>
      <c r="XG367"/>
      <c r="XH367" t="s">
        <v>795</v>
      </c>
      <c r="XI367" t="s">
        <v>796</v>
      </c>
      <c r="XJ367"/>
      <c r="XK367" t="s">
        <v>797</v>
      </c>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t="s">
        <v>794</v>
      </c>
      <c r="ZH367"/>
      <c r="ZI367">
        <v>1500</v>
      </c>
      <c r="ZJ367">
        <v>1500</v>
      </c>
      <c r="ZK367"/>
      <c r="ZL367">
        <v>1500</v>
      </c>
      <c r="ZM367">
        <v>0</v>
      </c>
      <c r="ZN367">
        <v>0</v>
      </c>
      <c r="ZO367"/>
      <c r="ZP367" t="s">
        <v>795</v>
      </c>
      <c r="ZQ367" t="s">
        <v>796</v>
      </c>
      <c r="ZR367"/>
      <c r="ZS367" t="s">
        <v>797</v>
      </c>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t="s">
        <v>2100</v>
      </c>
      <c r="AAW367">
        <v>432462128</v>
      </c>
      <c r="AAX367" s="315">
        <v>45074.220532407402</v>
      </c>
      <c r="AAY367"/>
      <c r="AAZ367"/>
      <c r="ABA367" t="s">
        <v>2081</v>
      </c>
      <c r="ABB367"/>
      <c r="ABC367" t="s">
        <v>2263</v>
      </c>
      <c r="ABD367"/>
      <c r="ABE367">
        <v>367</v>
      </c>
    </row>
    <row r="368" spans="1:733" x14ac:dyDescent="0.45">
      <c r="A368" s="261" t="s">
        <v>2964</v>
      </c>
      <c r="B368" s="262">
        <v>45072.491864629628</v>
      </c>
      <c r="C368" s="262">
        <v>45072.501120358793</v>
      </c>
      <c r="D368" s="262">
        <v>45072</v>
      </c>
      <c r="E368" s="261" t="s">
        <v>2106</v>
      </c>
      <c r="F368" s="315">
        <v>45072</v>
      </c>
      <c r="G368" t="s">
        <v>818</v>
      </c>
      <c r="H368" t="s">
        <v>1909</v>
      </c>
      <c r="I368" t="s">
        <v>1909</v>
      </c>
      <c r="J368" t="s">
        <v>1909</v>
      </c>
      <c r="K368" t="s">
        <v>793</v>
      </c>
      <c r="L368" s="261" t="s">
        <v>2965</v>
      </c>
      <c r="M368">
        <v>1</v>
      </c>
      <c r="N368">
        <v>1</v>
      </c>
      <c r="O368">
        <v>1</v>
      </c>
      <c r="P368">
        <v>1</v>
      </c>
      <c r="Q368">
        <v>1</v>
      </c>
      <c r="R368">
        <v>1</v>
      </c>
      <c r="S368">
        <v>1</v>
      </c>
      <c r="T368">
        <v>1</v>
      </c>
      <c r="U368">
        <v>0</v>
      </c>
      <c r="V368">
        <v>0</v>
      </c>
      <c r="W368">
        <v>1</v>
      </c>
      <c r="X368">
        <v>1</v>
      </c>
      <c r="Y368">
        <v>0</v>
      </c>
      <c r="Z368">
        <v>1</v>
      </c>
      <c r="AA368">
        <v>1</v>
      </c>
      <c r="AB368">
        <v>0</v>
      </c>
      <c r="AC368">
        <v>1</v>
      </c>
      <c r="AD368">
        <v>1</v>
      </c>
      <c r="AE368">
        <v>1</v>
      </c>
      <c r="AF368">
        <v>1</v>
      </c>
      <c r="AG368">
        <v>0</v>
      </c>
      <c r="AH368">
        <v>1</v>
      </c>
      <c r="AI368">
        <v>0</v>
      </c>
      <c r="AJ368" t="s">
        <v>794</v>
      </c>
      <c r="AK368"/>
      <c r="AL368">
        <v>500</v>
      </c>
      <c r="AM368">
        <v>500</v>
      </c>
      <c r="AN368"/>
      <c r="AO368">
        <v>500</v>
      </c>
      <c r="AP368">
        <v>0</v>
      </c>
      <c r="AQ368">
        <v>0</v>
      </c>
      <c r="AR368"/>
      <c r="AS368" t="s">
        <v>795</v>
      </c>
      <c r="AT368" t="s">
        <v>796</v>
      </c>
      <c r="AU368"/>
      <c r="AV368" t="s">
        <v>797</v>
      </c>
      <c r="AW368"/>
      <c r="AX368"/>
      <c r="AY368"/>
      <c r="AZ368"/>
      <c r="BA368"/>
      <c r="BB368"/>
      <c r="BC368"/>
      <c r="BD368"/>
      <c r="BE368"/>
      <c r="BF368"/>
      <c r="BG368"/>
      <c r="BH368"/>
      <c r="BI368"/>
      <c r="BJ368"/>
      <c r="BK368"/>
      <c r="BL368"/>
      <c r="BM368"/>
      <c r="BN368"/>
      <c r="BO368" t="s">
        <v>794</v>
      </c>
      <c r="BP368"/>
      <c r="BQ368">
        <v>1500</v>
      </c>
      <c r="BR368">
        <v>1500</v>
      </c>
      <c r="BS368"/>
      <c r="BT368">
        <v>1500</v>
      </c>
      <c r="BU368">
        <v>0</v>
      </c>
      <c r="BV368">
        <v>0</v>
      </c>
      <c r="BW368"/>
      <c r="BX368" t="s">
        <v>795</v>
      </c>
      <c r="BY368" t="s">
        <v>796</v>
      </c>
      <c r="BZ368"/>
      <c r="CA368" t="s">
        <v>797</v>
      </c>
      <c r="CB368"/>
      <c r="CC368"/>
      <c r="CD368"/>
      <c r="CE368"/>
      <c r="CF368"/>
      <c r="CG368"/>
      <c r="CH368"/>
      <c r="CI368"/>
      <c r="CJ368"/>
      <c r="CK368"/>
      <c r="CL368"/>
      <c r="CM368"/>
      <c r="CN368"/>
      <c r="CO368"/>
      <c r="CP368"/>
      <c r="CQ368"/>
      <c r="CR368"/>
      <c r="CS368"/>
      <c r="CT368" t="s">
        <v>794</v>
      </c>
      <c r="CU368"/>
      <c r="CV368">
        <v>3000</v>
      </c>
      <c r="CW368">
        <v>3000</v>
      </c>
      <c r="CX368"/>
      <c r="CY368">
        <v>3000</v>
      </c>
      <c r="CZ368">
        <v>0</v>
      </c>
      <c r="DA368">
        <v>0</v>
      </c>
      <c r="DB368"/>
      <c r="DC368" t="s">
        <v>795</v>
      </c>
      <c r="DD368" t="s">
        <v>796</v>
      </c>
      <c r="DE368"/>
      <c r="DF368" t="s">
        <v>797</v>
      </c>
      <c r="DG368"/>
      <c r="DH368"/>
      <c r="DI368"/>
      <c r="DJ368"/>
      <c r="DK368"/>
      <c r="DL368"/>
      <c r="DM368"/>
      <c r="DN368"/>
      <c r="DO368"/>
      <c r="DP368"/>
      <c r="DQ368"/>
      <c r="DR368"/>
      <c r="DS368"/>
      <c r="DT368"/>
      <c r="DU368"/>
      <c r="DV368"/>
      <c r="DW368"/>
      <c r="DX368"/>
      <c r="DY368" t="s">
        <v>794</v>
      </c>
      <c r="DZ368"/>
      <c r="EA368">
        <v>6000</v>
      </c>
      <c r="EB368">
        <v>6000</v>
      </c>
      <c r="EC368"/>
      <c r="ED368">
        <v>6000</v>
      </c>
      <c r="EE368">
        <v>0</v>
      </c>
      <c r="EF368">
        <v>0</v>
      </c>
      <c r="EG368"/>
      <c r="EH368" t="s">
        <v>795</v>
      </c>
      <c r="EI368" t="s">
        <v>796</v>
      </c>
      <c r="EJ368"/>
      <c r="EK368" t="s">
        <v>797</v>
      </c>
      <c r="EL368"/>
      <c r="EM368"/>
      <c r="EN368"/>
      <c r="EO368"/>
      <c r="EP368"/>
      <c r="EQ368"/>
      <c r="ER368"/>
      <c r="ES368"/>
      <c r="ET368"/>
      <c r="EU368"/>
      <c r="EV368"/>
      <c r="EW368"/>
      <c r="EX368"/>
      <c r="EY368"/>
      <c r="EZ368"/>
      <c r="FA368"/>
      <c r="FB368"/>
      <c r="FC368"/>
      <c r="FD368" t="s">
        <v>794</v>
      </c>
      <c r="FE368"/>
      <c r="FF368">
        <v>3000</v>
      </c>
      <c r="FG368">
        <v>3000</v>
      </c>
      <c r="FH368"/>
      <c r="FI368">
        <v>3000</v>
      </c>
      <c r="FJ368">
        <v>0</v>
      </c>
      <c r="FK368">
        <v>0</v>
      </c>
      <c r="FL368"/>
      <c r="FM368" t="s">
        <v>795</v>
      </c>
      <c r="FN368" t="s">
        <v>796</v>
      </c>
      <c r="FO368"/>
      <c r="FP368" t="s">
        <v>797</v>
      </c>
      <c r="FQ368"/>
      <c r="FR368"/>
      <c r="FS368"/>
      <c r="FT368"/>
      <c r="FU368"/>
      <c r="FV368"/>
      <c r="FW368"/>
      <c r="FX368"/>
      <c r="FY368"/>
      <c r="FZ368"/>
      <c r="GA368"/>
      <c r="GB368"/>
      <c r="GC368"/>
      <c r="GD368"/>
      <c r="GE368"/>
      <c r="GF368"/>
      <c r="GG368"/>
      <c r="GH368"/>
      <c r="GI368" t="s">
        <v>794</v>
      </c>
      <c r="GJ368"/>
      <c r="GK368">
        <v>10000</v>
      </c>
      <c r="GL368">
        <v>10000</v>
      </c>
      <c r="GM368">
        <v>0</v>
      </c>
      <c r="GN368">
        <v>0</v>
      </c>
      <c r="GO368"/>
      <c r="GP368" t="s">
        <v>795</v>
      </c>
      <c r="GQ368" t="s">
        <v>796</v>
      </c>
      <c r="GR368"/>
      <c r="GS368" t="s">
        <v>797</v>
      </c>
      <c r="GT368"/>
      <c r="GU368"/>
      <c r="GV368"/>
      <c r="GW368"/>
      <c r="GX368"/>
      <c r="GY368"/>
      <c r="GZ368"/>
      <c r="HA368"/>
      <c r="HB368"/>
      <c r="HC368"/>
      <c r="HD368"/>
      <c r="HE368"/>
      <c r="HF368"/>
      <c r="HG368"/>
      <c r="HH368"/>
      <c r="HI368"/>
      <c r="HJ368"/>
      <c r="HK368"/>
      <c r="HL368" t="s">
        <v>794</v>
      </c>
      <c r="HM368"/>
      <c r="HN368">
        <v>5000</v>
      </c>
      <c r="HO368">
        <v>5000</v>
      </c>
      <c r="HP368"/>
      <c r="HQ368">
        <v>5000</v>
      </c>
      <c r="HR368">
        <v>0</v>
      </c>
      <c r="HS368">
        <v>0</v>
      </c>
      <c r="HT368"/>
      <c r="HU368" t="s">
        <v>795</v>
      </c>
      <c r="HV368" t="s">
        <v>796</v>
      </c>
      <c r="HW368"/>
      <c r="HX368" t="s">
        <v>797</v>
      </c>
      <c r="HY368"/>
      <c r="HZ368"/>
      <c r="IA368"/>
      <c r="IB368"/>
      <c r="IC368"/>
      <c r="ID368"/>
      <c r="IE368"/>
      <c r="IF368"/>
      <c r="IG368"/>
      <c r="IH368"/>
      <c r="II368"/>
      <c r="IJ368"/>
      <c r="IK368"/>
      <c r="IL368"/>
      <c r="IM368"/>
      <c r="IN368"/>
      <c r="IO368"/>
      <c r="IP368"/>
      <c r="IQ368" t="s">
        <v>794</v>
      </c>
      <c r="IR368"/>
      <c r="IS368">
        <v>7500</v>
      </c>
      <c r="IT368">
        <v>7500</v>
      </c>
      <c r="IU368"/>
      <c r="IV368">
        <v>7500</v>
      </c>
      <c r="IW368">
        <v>0</v>
      </c>
      <c r="IX368">
        <v>0</v>
      </c>
      <c r="IY368"/>
      <c r="IZ368" t="s">
        <v>795</v>
      </c>
      <c r="JA368" t="s">
        <v>796</v>
      </c>
      <c r="JB368"/>
      <c r="JC368" t="s">
        <v>797</v>
      </c>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t="s">
        <v>824</v>
      </c>
      <c r="MG368">
        <v>1000</v>
      </c>
      <c r="MH368">
        <v>500</v>
      </c>
      <c r="MI368">
        <v>250</v>
      </c>
      <c r="MJ368"/>
      <c r="MK368">
        <v>250</v>
      </c>
      <c r="ML368">
        <v>0</v>
      </c>
      <c r="MM368">
        <v>0</v>
      </c>
      <c r="MN368"/>
      <c r="MO368" t="s">
        <v>795</v>
      </c>
      <c r="MP368" t="s">
        <v>796</v>
      </c>
      <c r="MQ368"/>
      <c r="MR368" t="s">
        <v>797</v>
      </c>
      <c r="MS368"/>
      <c r="MT368"/>
      <c r="MU368"/>
      <c r="MV368"/>
      <c r="MW368"/>
      <c r="MX368"/>
      <c r="MY368"/>
      <c r="MZ368"/>
      <c r="NA368"/>
      <c r="NB368"/>
      <c r="NC368"/>
      <c r="ND368"/>
      <c r="NE368"/>
      <c r="NF368"/>
      <c r="NG368"/>
      <c r="NH368"/>
      <c r="NI368"/>
      <c r="NJ368"/>
      <c r="NK368" t="s">
        <v>824</v>
      </c>
      <c r="NL368">
        <v>1000</v>
      </c>
      <c r="NM368">
        <v>800</v>
      </c>
      <c r="NN368">
        <v>400</v>
      </c>
      <c r="NO368"/>
      <c r="NP368">
        <v>400</v>
      </c>
      <c r="NQ368">
        <v>0</v>
      </c>
      <c r="NR368">
        <v>0</v>
      </c>
      <c r="NS368"/>
      <c r="NT368" t="s">
        <v>795</v>
      </c>
      <c r="NU368" t="s">
        <v>796</v>
      </c>
      <c r="NV368"/>
      <c r="NW368" t="s">
        <v>797</v>
      </c>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t="s">
        <v>794</v>
      </c>
      <c r="RA368"/>
      <c r="RB368">
        <v>1500</v>
      </c>
      <c r="RC368">
        <v>1500</v>
      </c>
      <c r="RD368"/>
      <c r="RE368">
        <v>1500</v>
      </c>
      <c r="RF368">
        <v>0</v>
      </c>
      <c r="RG368">
        <v>0</v>
      </c>
      <c r="RH368"/>
      <c r="RI368" t="s">
        <v>795</v>
      </c>
      <c r="RJ368" t="s">
        <v>796</v>
      </c>
      <c r="RK368"/>
      <c r="RL368" t="s">
        <v>797</v>
      </c>
      <c r="RM368"/>
      <c r="RN368"/>
      <c r="RO368"/>
      <c r="RP368"/>
      <c r="RQ368"/>
      <c r="RR368"/>
      <c r="RS368"/>
      <c r="RT368"/>
      <c r="RU368"/>
      <c r="RV368"/>
      <c r="RW368"/>
      <c r="RX368"/>
      <c r="RY368"/>
      <c r="RZ368"/>
      <c r="SA368"/>
      <c r="SB368"/>
      <c r="SC368"/>
      <c r="SD368"/>
      <c r="SE368" t="s">
        <v>824</v>
      </c>
      <c r="SF368">
        <v>1000</v>
      </c>
      <c r="SG368">
        <v>1000</v>
      </c>
      <c r="SH368">
        <v>200</v>
      </c>
      <c r="SI368"/>
      <c r="SJ368">
        <v>200</v>
      </c>
      <c r="SK368">
        <v>0</v>
      </c>
      <c r="SL368">
        <v>0</v>
      </c>
      <c r="SM368"/>
      <c r="SN368" t="s">
        <v>795</v>
      </c>
      <c r="SO368" t="s">
        <v>796</v>
      </c>
      <c r="SP368"/>
      <c r="SQ368" t="s">
        <v>797</v>
      </c>
      <c r="SR368"/>
      <c r="SS368"/>
      <c r="ST368"/>
      <c r="SU368"/>
      <c r="SV368"/>
      <c r="SW368"/>
      <c r="SX368"/>
      <c r="SY368"/>
      <c r="SZ368"/>
      <c r="TA368"/>
      <c r="TB368"/>
      <c r="TC368"/>
      <c r="TD368"/>
      <c r="TE368"/>
      <c r="TF368"/>
      <c r="TG368"/>
      <c r="TH368"/>
      <c r="TI368"/>
      <c r="TJ368" t="s">
        <v>824</v>
      </c>
      <c r="TK368">
        <v>1000</v>
      </c>
      <c r="TL368">
        <v>700</v>
      </c>
      <c r="TM368">
        <v>105</v>
      </c>
      <c r="TN368"/>
      <c r="TO368">
        <v>105</v>
      </c>
      <c r="TP368">
        <v>0</v>
      </c>
      <c r="TQ368">
        <v>0</v>
      </c>
      <c r="TR368"/>
      <c r="TS368" t="s">
        <v>795</v>
      </c>
      <c r="TT368" t="s">
        <v>796</v>
      </c>
      <c r="TU368"/>
      <c r="TV368" t="s">
        <v>797</v>
      </c>
      <c r="TW368"/>
      <c r="TX368"/>
      <c r="TY368"/>
      <c r="TZ368"/>
      <c r="UA368"/>
      <c r="UB368"/>
      <c r="UC368"/>
      <c r="UD368"/>
      <c r="UE368"/>
      <c r="UF368"/>
      <c r="UG368"/>
      <c r="UH368"/>
      <c r="UI368"/>
      <c r="UJ368"/>
      <c r="UK368"/>
      <c r="UL368"/>
      <c r="UM368"/>
      <c r="UN368"/>
      <c r="UO368" t="s">
        <v>794</v>
      </c>
      <c r="UP368"/>
      <c r="UQ368">
        <v>200</v>
      </c>
      <c r="UR368">
        <v>200</v>
      </c>
      <c r="US368"/>
      <c r="UT368">
        <v>200</v>
      </c>
      <c r="UU368">
        <v>0</v>
      </c>
      <c r="UV368">
        <v>0</v>
      </c>
      <c r="UW368"/>
      <c r="UX368" t="s">
        <v>795</v>
      </c>
      <c r="UY368" t="s">
        <v>796</v>
      </c>
      <c r="UZ368"/>
      <c r="VA368" t="s">
        <v>797</v>
      </c>
      <c r="VB368"/>
      <c r="VC368"/>
      <c r="VD368"/>
      <c r="VE368"/>
      <c r="VF368"/>
      <c r="VG368"/>
      <c r="VH368"/>
      <c r="VI368"/>
      <c r="VJ368"/>
      <c r="VK368"/>
      <c r="VL368"/>
      <c r="VM368"/>
      <c r="VN368"/>
      <c r="VO368"/>
      <c r="VP368"/>
      <c r="VQ368"/>
      <c r="VR368"/>
      <c r="VS368"/>
      <c r="VT368" t="s">
        <v>794</v>
      </c>
      <c r="VU368"/>
      <c r="VV368">
        <v>1500</v>
      </c>
      <c r="VW368">
        <v>1500</v>
      </c>
      <c r="VX368"/>
      <c r="VY368">
        <v>1500</v>
      </c>
      <c r="VZ368">
        <v>0</v>
      </c>
      <c r="WA368">
        <v>0</v>
      </c>
      <c r="WB368"/>
      <c r="WC368" t="s">
        <v>795</v>
      </c>
      <c r="WD368" t="s">
        <v>796</v>
      </c>
      <c r="WE368"/>
      <c r="WF368" t="s">
        <v>797</v>
      </c>
      <c r="WG368"/>
      <c r="WH368"/>
      <c r="WI368"/>
      <c r="WJ368"/>
      <c r="WK368"/>
      <c r="WL368"/>
      <c r="WM368"/>
      <c r="WN368"/>
      <c r="WO368"/>
      <c r="WP368"/>
      <c r="WQ368"/>
      <c r="WR368"/>
      <c r="WS368"/>
      <c r="WT368"/>
      <c r="WU368"/>
      <c r="WV368"/>
      <c r="WW368"/>
      <c r="WX368"/>
      <c r="WY368" t="s">
        <v>794</v>
      </c>
      <c r="WZ368"/>
      <c r="XA368">
        <v>3000</v>
      </c>
      <c r="XB368">
        <v>3000</v>
      </c>
      <c r="XC368"/>
      <c r="XD368">
        <v>3000</v>
      </c>
      <c r="XE368">
        <v>0</v>
      </c>
      <c r="XF368">
        <v>0</v>
      </c>
      <c r="XG368"/>
      <c r="XH368" t="s">
        <v>795</v>
      </c>
      <c r="XI368" t="s">
        <v>796</v>
      </c>
      <c r="XJ368"/>
      <c r="XK368" t="s">
        <v>797</v>
      </c>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t="s">
        <v>794</v>
      </c>
      <c r="ZH368"/>
      <c r="ZI368">
        <v>1500</v>
      </c>
      <c r="ZJ368">
        <v>1500</v>
      </c>
      <c r="ZK368"/>
      <c r="ZL368">
        <v>1500</v>
      </c>
      <c r="ZM368">
        <v>0</v>
      </c>
      <c r="ZN368">
        <v>0</v>
      </c>
      <c r="ZO368"/>
      <c r="ZP368" t="s">
        <v>795</v>
      </c>
      <c r="ZQ368" t="s">
        <v>796</v>
      </c>
      <c r="ZR368"/>
      <c r="ZS368" t="s">
        <v>797</v>
      </c>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t="s">
        <v>2100</v>
      </c>
      <c r="AAW368">
        <v>432462139</v>
      </c>
      <c r="AAX368" s="315">
        <v>45074.220555555563</v>
      </c>
      <c r="AAY368"/>
      <c r="AAZ368"/>
      <c r="ABA368" t="s">
        <v>2081</v>
      </c>
      <c r="ABB368"/>
      <c r="ABC368" t="s">
        <v>2263</v>
      </c>
      <c r="ABD368"/>
      <c r="ABE368">
        <v>368</v>
      </c>
    </row>
    <row r="369" spans="1:733" x14ac:dyDescent="0.45">
      <c r="A369" s="261" t="s">
        <v>2966</v>
      </c>
      <c r="B369" s="262">
        <v>45072.50477684028</v>
      </c>
      <c r="C369" s="262">
        <v>45072.515596226847</v>
      </c>
      <c r="D369" s="262">
        <v>45072</v>
      </c>
      <c r="E369" s="261" t="s">
        <v>2106</v>
      </c>
      <c r="F369" s="315">
        <v>45072</v>
      </c>
      <c r="G369" t="s">
        <v>818</v>
      </c>
      <c r="H369" t="s">
        <v>1909</v>
      </c>
      <c r="I369" t="s">
        <v>1909</v>
      </c>
      <c r="J369" t="s">
        <v>1909</v>
      </c>
      <c r="K369" t="s">
        <v>793</v>
      </c>
      <c r="L369" s="261" t="s">
        <v>2962</v>
      </c>
      <c r="M369">
        <v>1</v>
      </c>
      <c r="N369">
        <v>1</v>
      </c>
      <c r="O369">
        <v>1</v>
      </c>
      <c r="P369">
        <v>1</v>
      </c>
      <c r="Q369">
        <v>1</v>
      </c>
      <c r="R369">
        <v>1</v>
      </c>
      <c r="S369">
        <v>1</v>
      </c>
      <c r="T369">
        <v>1</v>
      </c>
      <c r="U369">
        <v>0</v>
      </c>
      <c r="V369">
        <v>0</v>
      </c>
      <c r="W369">
        <v>1</v>
      </c>
      <c r="X369">
        <v>1</v>
      </c>
      <c r="Y369">
        <v>0</v>
      </c>
      <c r="Z369">
        <v>1</v>
      </c>
      <c r="AA369">
        <v>1</v>
      </c>
      <c r="AB369">
        <v>0</v>
      </c>
      <c r="AC369">
        <v>1</v>
      </c>
      <c r="AD369">
        <v>1</v>
      </c>
      <c r="AE369">
        <v>1</v>
      </c>
      <c r="AF369">
        <v>1</v>
      </c>
      <c r="AG369">
        <v>0</v>
      </c>
      <c r="AH369">
        <v>1</v>
      </c>
      <c r="AI369">
        <v>0</v>
      </c>
      <c r="AJ369" t="s">
        <v>794</v>
      </c>
      <c r="AK369"/>
      <c r="AL369">
        <v>500</v>
      </c>
      <c r="AM369">
        <v>500</v>
      </c>
      <c r="AN369"/>
      <c r="AO369">
        <v>500</v>
      </c>
      <c r="AP369">
        <v>0</v>
      </c>
      <c r="AQ369">
        <v>0</v>
      </c>
      <c r="AR369"/>
      <c r="AS369" t="s">
        <v>795</v>
      </c>
      <c r="AT369" t="s">
        <v>796</v>
      </c>
      <c r="AU369"/>
      <c r="AV369" t="s">
        <v>797</v>
      </c>
      <c r="AW369"/>
      <c r="AX369"/>
      <c r="AY369"/>
      <c r="AZ369"/>
      <c r="BA369"/>
      <c r="BB369"/>
      <c r="BC369"/>
      <c r="BD369"/>
      <c r="BE369"/>
      <c r="BF369"/>
      <c r="BG369"/>
      <c r="BH369"/>
      <c r="BI369"/>
      <c r="BJ369"/>
      <c r="BK369"/>
      <c r="BL369"/>
      <c r="BM369"/>
      <c r="BN369"/>
      <c r="BO369" t="s">
        <v>794</v>
      </c>
      <c r="BP369"/>
      <c r="BQ369">
        <v>1500</v>
      </c>
      <c r="BR369">
        <v>1500</v>
      </c>
      <c r="BS369"/>
      <c r="BT369">
        <v>1500</v>
      </c>
      <c r="BU369">
        <v>0</v>
      </c>
      <c r="BV369">
        <v>0</v>
      </c>
      <c r="BW369"/>
      <c r="BX369" t="s">
        <v>795</v>
      </c>
      <c r="BY369" t="s">
        <v>796</v>
      </c>
      <c r="BZ369"/>
      <c r="CA369" t="s">
        <v>797</v>
      </c>
      <c r="CB369"/>
      <c r="CC369"/>
      <c r="CD369"/>
      <c r="CE369"/>
      <c r="CF369"/>
      <c r="CG369"/>
      <c r="CH369"/>
      <c r="CI369"/>
      <c r="CJ369"/>
      <c r="CK369"/>
      <c r="CL369"/>
      <c r="CM369"/>
      <c r="CN369"/>
      <c r="CO369"/>
      <c r="CP369"/>
      <c r="CQ369"/>
      <c r="CR369"/>
      <c r="CS369"/>
      <c r="CT369" t="s">
        <v>794</v>
      </c>
      <c r="CU369"/>
      <c r="CV369">
        <v>3000</v>
      </c>
      <c r="CW369">
        <v>3000</v>
      </c>
      <c r="CX369"/>
      <c r="CY369">
        <v>3000</v>
      </c>
      <c r="CZ369">
        <v>0</v>
      </c>
      <c r="DA369">
        <v>0</v>
      </c>
      <c r="DB369"/>
      <c r="DC369" t="s">
        <v>795</v>
      </c>
      <c r="DD369" t="s">
        <v>796</v>
      </c>
      <c r="DE369"/>
      <c r="DF369" t="s">
        <v>797</v>
      </c>
      <c r="DG369"/>
      <c r="DH369"/>
      <c r="DI369"/>
      <c r="DJ369"/>
      <c r="DK369"/>
      <c r="DL369"/>
      <c r="DM369"/>
      <c r="DN369"/>
      <c r="DO369"/>
      <c r="DP369"/>
      <c r="DQ369"/>
      <c r="DR369"/>
      <c r="DS369"/>
      <c r="DT369"/>
      <c r="DU369"/>
      <c r="DV369"/>
      <c r="DW369"/>
      <c r="DX369"/>
      <c r="DY369" t="s">
        <v>794</v>
      </c>
      <c r="DZ369"/>
      <c r="EA369">
        <v>6000</v>
      </c>
      <c r="EB369">
        <v>6000</v>
      </c>
      <c r="EC369"/>
      <c r="ED369">
        <v>6000</v>
      </c>
      <c r="EE369">
        <v>0</v>
      </c>
      <c r="EF369">
        <v>0</v>
      </c>
      <c r="EG369"/>
      <c r="EH369" t="s">
        <v>795</v>
      </c>
      <c r="EI369" t="s">
        <v>796</v>
      </c>
      <c r="EJ369"/>
      <c r="EK369" t="s">
        <v>797</v>
      </c>
      <c r="EL369"/>
      <c r="EM369"/>
      <c r="EN369"/>
      <c r="EO369"/>
      <c r="EP369"/>
      <c r="EQ369"/>
      <c r="ER369"/>
      <c r="ES369"/>
      <c r="ET369"/>
      <c r="EU369"/>
      <c r="EV369"/>
      <c r="EW369"/>
      <c r="EX369"/>
      <c r="EY369"/>
      <c r="EZ369"/>
      <c r="FA369"/>
      <c r="FB369"/>
      <c r="FC369"/>
      <c r="FD369" t="s">
        <v>794</v>
      </c>
      <c r="FE369"/>
      <c r="FF369">
        <v>3000</v>
      </c>
      <c r="FG369">
        <v>3000</v>
      </c>
      <c r="FH369"/>
      <c r="FI369">
        <v>3000</v>
      </c>
      <c r="FJ369">
        <v>0</v>
      </c>
      <c r="FK369">
        <v>0</v>
      </c>
      <c r="FL369"/>
      <c r="FM369" t="s">
        <v>795</v>
      </c>
      <c r="FN369" t="s">
        <v>796</v>
      </c>
      <c r="FO369"/>
      <c r="FP369" t="s">
        <v>797</v>
      </c>
      <c r="FQ369"/>
      <c r="FR369"/>
      <c r="FS369"/>
      <c r="FT369"/>
      <c r="FU369"/>
      <c r="FV369"/>
      <c r="FW369"/>
      <c r="FX369"/>
      <c r="FY369"/>
      <c r="FZ369"/>
      <c r="GA369"/>
      <c r="GB369"/>
      <c r="GC369"/>
      <c r="GD369"/>
      <c r="GE369"/>
      <c r="GF369"/>
      <c r="GG369"/>
      <c r="GH369"/>
      <c r="GI369" t="s">
        <v>794</v>
      </c>
      <c r="GJ369"/>
      <c r="GK369">
        <v>10000</v>
      </c>
      <c r="GL369">
        <v>10000</v>
      </c>
      <c r="GM369">
        <v>0</v>
      </c>
      <c r="GN369">
        <v>0</v>
      </c>
      <c r="GO369"/>
      <c r="GP369" t="s">
        <v>795</v>
      </c>
      <c r="GQ369" t="s">
        <v>796</v>
      </c>
      <c r="GR369"/>
      <c r="GS369" t="s">
        <v>797</v>
      </c>
      <c r="GT369"/>
      <c r="GU369"/>
      <c r="GV369"/>
      <c r="GW369"/>
      <c r="GX369"/>
      <c r="GY369"/>
      <c r="GZ369"/>
      <c r="HA369"/>
      <c r="HB369"/>
      <c r="HC369"/>
      <c r="HD369"/>
      <c r="HE369"/>
      <c r="HF369"/>
      <c r="HG369"/>
      <c r="HH369"/>
      <c r="HI369"/>
      <c r="HJ369"/>
      <c r="HK369"/>
      <c r="HL369" t="s">
        <v>794</v>
      </c>
      <c r="HM369"/>
      <c r="HN369">
        <v>5000</v>
      </c>
      <c r="HO369">
        <v>5000</v>
      </c>
      <c r="HP369"/>
      <c r="HQ369">
        <v>5000</v>
      </c>
      <c r="HR369">
        <v>0</v>
      </c>
      <c r="HS369">
        <v>0</v>
      </c>
      <c r="HT369"/>
      <c r="HU369" t="s">
        <v>795</v>
      </c>
      <c r="HV369" t="s">
        <v>796</v>
      </c>
      <c r="HW369"/>
      <c r="HX369" t="s">
        <v>797</v>
      </c>
      <c r="HY369"/>
      <c r="HZ369"/>
      <c r="IA369"/>
      <c r="IB369"/>
      <c r="IC369"/>
      <c r="ID369"/>
      <c r="IE369"/>
      <c r="IF369"/>
      <c r="IG369"/>
      <c r="IH369"/>
      <c r="II369"/>
      <c r="IJ369"/>
      <c r="IK369"/>
      <c r="IL369"/>
      <c r="IM369"/>
      <c r="IN369"/>
      <c r="IO369"/>
      <c r="IP369"/>
      <c r="IQ369" t="s">
        <v>794</v>
      </c>
      <c r="IR369"/>
      <c r="IS369">
        <v>7500</v>
      </c>
      <c r="IT369">
        <v>7500</v>
      </c>
      <c r="IU369"/>
      <c r="IV369">
        <v>7500</v>
      </c>
      <c r="IW369">
        <v>0</v>
      </c>
      <c r="IX369">
        <v>0</v>
      </c>
      <c r="IY369"/>
      <c r="IZ369" t="s">
        <v>795</v>
      </c>
      <c r="JA369" t="s">
        <v>796</v>
      </c>
      <c r="JB369"/>
      <c r="JC369" t="s">
        <v>797</v>
      </c>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t="s">
        <v>824</v>
      </c>
      <c r="MG369">
        <v>1000</v>
      </c>
      <c r="MH369">
        <v>500</v>
      </c>
      <c r="MI369">
        <v>250</v>
      </c>
      <c r="MJ369"/>
      <c r="MK369">
        <v>250</v>
      </c>
      <c r="ML369">
        <v>0</v>
      </c>
      <c r="MM369">
        <v>0</v>
      </c>
      <c r="MN369"/>
      <c r="MO369" t="s">
        <v>795</v>
      </c>
      <c r="MP369" t="s">
        <v>796</v>
      </c>
      <c r="MQ369"/>
      <c r="MR369" t="s">
        <v>797</v>
      </c>
      <c r="MS369"/>
      <c r="MT369"/>
      <c r="MU369"/>
      <c r="MV369"/>
      <c r="MW369"/>
      <c r="MX369"/>
      <c r="MY369"/>
      <c r="MZ369"/>
      <c r="NA369"/>
      <c r="NB369"/>
      <c r="NC369"/>
      <c r="ND369"/>
      <c r="NE369"/>
      <c r="NF369"/>
      <c r="NG369"/>
      <c r="NH369"/>
      <c r="NI369"/>
      <c r="NJ369"/>
      <c r="NK369" t="s">
        <v>824</v>
      </c>
      <c r="NL369">
        <v>1000</v>
      </c>
      <c r="NM369">
        <v>800</v>
      </c>
      <c r="NN369">
        <v>400</v>
      </c>
      <c r="NO369"/>
      <c r="NP369">
        <v>400</v>
      </c>
      <c r="NQ369">
        <v>0</v>
      </c>
      <c r="NR369">
        <v>0</v>
      </c>
      <c r="NS369"/>
      <c r="NT369" t="s">
        <v>795</v>
      </c>
      <c r="NU369" t="s">
        <v>796</v>
      </c>
      <c r="NV369"/>
      <c r="NW369" t="s">
        <v>797</v>
      </c>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t="s">
        <v>794</v>
      </c>
      <c r="RA369"/>
      <c r="RB369">
        <v>1500</v>
      </c>
      <c r="RC369">
        <v>1500</v>
      </c>
      <c r="RD369"/>
      <c r="RE369">
        <v>1500</v>
      </c>
      <c r="RF369">
        <v>0</v>
      </c>
      <c r="RG369">
        <v>0</v>
      </c>
      <c r="RH369"/>
      <c r="RI369" t="s">
        <v>795</v>
      </c>
      <c r="RJ369" t="s">
        <v>796</v>
      </c>
      <c r="RK369"/>
      <c r="RL369" t="s">
        <v>797</v>
      </c>
      <c r="RM369"/>
      <c r="RN369"/>
      <c r="RO369"/>
      <c r="RP369"/>
      <c r="RQ369"/>
      <c r="RR369"/>
      <c r="RS369"/>
      <c r="RT369"/>
      <c r="RU369"/>
      <c r="RV369"/>
      <c r="RW369"/>
      <c r="RX369"/>
      <c r="RY369"/>
      <c r="RZ369"/>
      <c r="SA369"/>
      <c r="SB369"/>
      <c r="SC369"/>
      <c r="SD369"/>
      <c r="SE369" t="s">
        <v>824</v>
      </c>
      <c r="SF369">
        <v>1000</v>
      </c>
      <c r="SG369">
        <v>1000</v>
      </c>
      <c r="SH369">
        <v>200</v>
      </c>
      <c r="SI369"/>
      <c r="SJ369">
        <v>200</v>
      </c>
      <c r="SK369">
        <v>0</v>
      </c>
      <c r="SL369">
        <v>0</v>
      </c>
      <c r="SM369"/>
      <c r="SN369" t="s">
        <v>795</v>
      </c>
      <c r="SO369" t="s">
        <v>796</v>
      </c>
      <c r="SP369"/>
      <c r="SQ369" t="s">
        <v>797</v>
      </c>
      <c r="SR369"/>
      <c r="SS369"/>
      <c r="ST369"/>
      <c r="SU369"/>
      <c r="SV369"/>
      <c r="SW369"/>
      <c r="SX369"/>
      <c r="SY369"/>
      <c r="SZ369"/>
      <c r="TA369"/>
      <c r="TB369"/>
      <c r="TC369"/>
      <c r="TD369"/>
      <c r="TE369"/>
      <c r="TF369"/>
      <c r="TG369"/>
      <c r="TH369"/>
      <c r="TI369"/>
      <c r="TJ369" t="s">
        <v>824</v>
      </c>
      <c r="TK369">
        <v>1000</v>
      </c>
      <c r="TL369">
        <v>700</v>
      </c>
      <c r="TM369">
        <v>105</v>
      </c>
      <c r="TN369"/>
      <c r="TO369">
        <v>105</v>
      </c>
      <c r="TP369">
        <v>0</v>
      </c>
      <c r="TQ369">
        <v>0</v>
      </c>
      <c r="TR369"/>
      <c r="TS369" t="s">
        <v>795</v>
      </c>
      <c r="TT369" t="s">
        <v>796</v>
      </c>
      <c r="TU369"/>
      <c r="TV369" t="s">
        <v>797</v>
      </c>
      <c r="TW369"/>
      <c r="TX369"/>
      <c r="TY369"/>
      <c r="TZ369"/>
      <c r="UA369"/>
      <c r="UB369"/>
      <c r="UC369"/>
      <c r="UD369"/>
      <c r="UE369"/>
      <c r="UF369"/>
      <c r="UG369"/>
      <c r="UH369"/>
      <c r="UI369"/>
      <c r="UJ369"/>
      <c r="UK369"/>
      <c r="UL369"/>
      <c r="UM369"/>
      <c r="UN369"/>
      <c r="UO369" t="s">
        <v>794</v>
      </c>
      <c r="UP369"/>
      <c r="UQ369">
        <v>200</v>
      </c>
      <c r="UR369">
        <v>200</v>
      </c>
      <c r="US369"/>
      <c r="UT369">
        <v>200</v>
      </c>
      <c r="UU369">
        <v>0</v>
      </c>
      <c r="UV369">
        <v>0</v>
      </c>
      <c r="UW369"/>
      <c r="UX369" t="s">
        <v>795</v>
      </c>
      <c r="UY369" t="s">
        <v>796</v>
      </c>
      <c r="UZ369"/>
      <c r="VA369" t="s">
        <v>797</v>
      </c>
      <c r="VB369"/>
      <c r="VC369"/>
      <c r="VD369"/>
      <c r="VE369"/>
      <c r="VF369"/>
      <c r="VG369"/>
      <c r="VH369"/>
      <c r="VI369"/>
      <c r="VJ369"/>
      <c r="VK369"/>
      <c r="VL369"/>
      <c r="VM369"/>
      <c r="VN369"/>
      <c r="VO369"/>
      <c r="VP369"/>
      <c r="VQ369"/>
      <c r="VR369"/>
      <c r="VS369"/>
      <c r="VT369" t="s">
        <v>794</v>
      </c>
      <c r="VU369"/>
      <c r="VV369">
        <v>1500</v>
      </c>
      <c r="VW369">
        <v>1500</v>
      </c>
      <c r="VX369"/>
      <c r="VY369">
        <v>1500</v>
      </c>
      <c r="VZ369">
        <v>0</v>
      </c>
      <c r="WA369">
        <v>0</v>
      </c>
      <c r="WB369"/>
      <c r="WC369" t="s">
        <v>795</v>
      </c>
      <c r="WD369" t="s">
        <v>796</v>
      </c>
      <c r="WE369"/>
      <c r="WF369" t="s">
        <v>797</v>
      </c>
      <c r="WG369"/>
      <c r="WH369"/>
      <c r="WI369"/>
      <c r="WJ369"/>
      <c r="WK369"/>
      <c r="WL369"/>
      <c r="WM369"/>
      <c r="WN369"/>
      <c r="WO369"/>
      <c r="WP369"/>
      <c r="WQ369"/>
      <c r="WR369"/>
      <c r="WS369"/>
      <c r="WT369"/>
      <c r="WU369"/>
      <c r="WV369"/>
      <c r="WW369"/>
      <c r="WX369"/>
      <c r="WY369" t="s">
        <v>794</v>
      </c>
      <c r="WZ369"/>
      <c r="XA369">
        <v>3000</v>
      </c>
      <c r="XB369">
        <v>3000</v>
      </c>
      <c r="XC369"/>
      <c r="XD369">
        <v>3000</v>
      </c>
      <c r="XE369">
        <v>0</v>
      </c>
      <c r="XF369">
        <v>0</v>
      </c>
      <c r="XG369"/>
      <c r="XH369" t="s">
        <v>795</v>
      </c>
      <c r="XI369" t="s">
        <v>796</v>
      </c>
      <c r="XJ369"/>
      <c r="XK369" t="s">
        <v>797</v>
      </c>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t="s">
        <v>794</v>
      </c>
      <c r="ZH369"/>
      <c r="ZI369">
        <v>1500</v>
      </c>
      <c r="ZJ369">
        <v>1500</v>
      </c>
      <c r="ZK369"/>
      <c r="ZL369">
        <v>1500</v>
      </c>
      <c r="ZM369">
        <v>0</v>
      </c>
      <c r="ZN369">
        <v>0</v>
      </c>
      <c r="ZO369"/>
      <c r="ZP369" t="s">
        <v>795</v>
      </c>
      <c r="ZQ369" t="s">
        <v>796</v>
      </c>
      <c r="ZR369"/>
      <c r="ZS369" t="s">
        <v>797</v>
      </c>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t="s">
        <v>2100</v>
      </c>
      <c r="AAW369">
        <v>432462151</v>
      </c>
      <c r="AAX369" s="315">
        <v>45074.220578703702</v>
      </c>
      <c r="AAY369"/>
      <c r="AAZ369"/>
      <c r="ABA369" t="s">
        <v>2081</v>
      </c>
      <c r="ABB369"/>
      <c r="ABC369" t="s">
        <v>2263</v>
      </c>
      <c r="ABD369"/>
      <c r="ABE369">
        <v>369</v>
      </c>
    </row>
    <row r="370" spans="1:733" x14ac:dyDescent="0.45">
      <c r="A370" s="261" t="s">
        <v>2967</v>
      </c>
      <c r="B370" s="262">
        <v>45072.598874560194</v>
      </c>
      <c r="C370" s="262">
        <v>45072.610600949083</v>
      </c>
      <c r="D370" s="262">
        <v>45072</v>
      </c>
      <c r="E370" s="261" t="s">
        <v>2106</v>
      </c>
      <c r="F370" s="315">
        <v>45072</v>
      </c>
      <c r="G370" t="s">
        <v>818</v>
      </c>
      <c r="H370" t="s">
        <v>1909</v>
      </c>
      <c r="I370" t="s">
        <v>1909</v>
      </c>
      <c r="J370" t="s">
        <v>1909</v>
      </c>
      <c r="K370" t="s">
        <v>793</v>
      </c>
      <c r="L370" s="261" t="s">
        <v>2968</v>
      </c>
      <c r="M370">
        <v>1</v>
      </c>
      <c r="N370">
        <v>1</v>
      </c>
      <c r="O370">
        <v>1</v>
      </c>
      <c r="P370">
        <v>1</v>
      </c>
      <c r="Q370">
        <v>1</v>
      </c>
      <c r="R370">
        <v>1</v>
      </c>
      <c r="S370">
        <v>1</v>
      </c>
      <c r="T370">
        <v>1</v>
      </c>
      <c r="U370">
        <v>0</v>
      </c>
      <c r="V370">
        <v>0</v>
      </c>
      <c r="W370">
        <v>1</v>
      </c>
      <c r="X370">
        <v>1</v>
      </c>
      <c r="Y370">
        <v>0</v>
      </c>
      <c r="Z370">
        <v>1</v>
      </c>
      <c r="AA370">
        <v>1</v>
      </c>
      <c r="AB370">
        <v>0</v>
      </c>
      <c r="AC370">
        <v>1</v>
      </c>
      <c r="AD370">
        <v>1</v>
      </c>
      <c r="AE370">
        <v>1</v>
      </c>
      <c r="AF370">
        <v>1</v>
      </c>
      <c r="AG370">
        <v>0</v>
      </c>
      <c r="AH370">
        <v>1</v>
      </c>
      <c r="AI370">
        <v>0</v>
      </c>
      <c r="AJ370" t="s">
        <v>794</v>
      </c>
      <c r="AK370"/>
      <c r="AL370">
        <v>500</v>
      </c>
      <c r="AM370">
        <v>500</v>
      </c>
      <c r="AN370"/>
      <c r="AO370">
        <v>500</v>
      </c>
      <c r="AP370">
        <v>0</v>
      </c>
      <c r="AQ370">
        <v>0</v>
      </c>
      <c r="AR370"/>
      <c r="AS370" t="s">
        <v>795</v>
      </c>
      <c r="AT370" t="s">
        <v>796</v>
      </c>
      <c r="AU370"/>
      <c r="AV370" t="s">
        <v>797</v>
      </c>
      <c r="AW370"/>
      <c r="AX370"/>
      <c r="AY370"/>
      <c r="AZ370"/>
      <c r="BA370"/>
      <c r="BB370"/>
      <c r="BC370"/>
      <c r="BD370"/>
      <c r="BE370"/>
      <c r="BF370"/>
      <c r="BG370"/>
      <c r="BH370"/>
      <c r="BI370"/>
      <c r="BJ370"/>
      <c r="BK370"/>
      <c r="BL370"/>
      <c r="BM370"/>
      <c r="BN370"/>
      <c r="BO370" t="s">
        <v>794</v>
      </c>
      <c r="BP370"/>
      <c r="BQ370">
        <v>1500</v>
      </c>
      <c r="BR370">
        <v>1500</v>
      </c>
      <c r="BS370"/>
      <c r="BT370">
        <v>1500</v>
      </c>
      <c r="BU370">
        <v>0</v>
      </c>
      <c r="BV370">
        <v>0</v>
      </c>
      <c r="BW370"/>
      <c r="BX370" t="s">
        <v>795</v>
      </c>
      <c r="BY370" t="s">
        <v>796</v>
      </c>
      <c r="BZ370"/>
      <c r="CA370" t="s">
        <v>797</v>
      </c>
      <c r="CB370"/>
      <c r="CC370"/>
      <c r="CD370"/>
      <c r="CE370"/>
      <c r="CF370"/>
      <c r="CG370"/>
      <c r="CH370"/>
      <c r="CI370"/>
      <c r="CJ370"/>
      <c r="CK370"/>
      <c r="CL370"/>
      <c r="CM370"/>
      <c r="CN370"/>
      <c r="CO370"/>
      <c r="CP370"/>
      <c r="CQ370"/>
      <c r="CR370"/>
      <c r="CS370"/>
      <c r="CT370" t="s">
        <v>794</v>
      </c>
      <c r="CU370"/>
      <c r="CV370">
        <v>3000</v>
      </c>
      <c r="CW370">
        <v>3000</v>
      </c>
      <c r="CX370"/>
      <c r="CY370">
        <v>3000</v>
      </c>
      <c r="CZ370">
        <v>0</v>
      </c>
      <c r="DA370">
        <v>0</v>
      </c>
      <c r="DB370"/>
      <c r="DC370" t="s">
        <v>795</v>
      </c>
      <c r="DD370" t="s">
        <v>796</v>
      </c>
      <c r="DE370"/>
      <c r="DF370" t="s">
        <v>797</v>
      </c>
      <c r="DG370"/>
      <c r="DH370"/>
      <c r="DI370"/>
      <c r="DJ370"/>
      <c r="DK370"/>
      <c r="DL370"/>
      <c r="DM370"/>
      <c r="DN370"/>
      <c r="DO370"/>
      <c r="DP370"/>
      <c r="DQ370"/>
      <c r="DR370"/>
      <c r="DS370"/>
      <c r="DT370"/>
      <c r="DU370"/>
      <c r="DV370"/>
      <c r="DW370"/>
      <c r="DX370"/>
      <c r="DY370" t="s">
        <v>794</v>
      </c>
      <c r="DZ370"/>
      <c r="EA370">
        <v>6000</v>
      </c>
      <c r="EB370">
        <v>6000</v>
      </c>
      <c r="EC370"/>
      <c r="ED370">
        <v>6000</v>
      </c>
      <c r="EE370">
        <v>0</v>
      </c>
      <c r="EF370">
        <v>0</v>
      </c>
      <c r="EG370"/>
      <c r="EH370" t="s">
        <v>795</v>
      </c>
      <c r="EI370" t="s">
        <v>796</v>
      </c>
      <c r="EJ370"/>
      <c r="EK370" t="s">
        <v>797</v>
      </c>
      <c r="EL370"/>
      <c r="EM370"/>
      <c r="EN370"/>
      <c r="EO370"/>
      <c r="EP370"/>
      <c r="EQ370"/>
      <c r="ER370"/>
      <c r="ES370"/>
      <c r="ET370"/>
      <c r="EU370"/>
      <c r="EV370"/>
      <c r="EW370"/>
      <c r="EX370"/>
      <c r="EY370"/>
      <c r="EZ370"/>
      <c r="FA370"/>
      <c r="FB370"/>
      <c r="FC370"/>
      <c r="FD370" t="s">
        <v>794</v>
      </c>
      <c r="FE370"/>
      <c r="FF370">
        <v>3000</v>
      </c>
      <c r="FG370">
        <v>3000</v>
      </c>
      <c r="FH370"/>
      <c r="FI370">
        <v>3000</v>
      </c>
      <c r="FJ370">
        <v>0</v>
      </c>
      <c r="FK370">
        <v>0</v>
      </c>
      <c r="FL370"/>
      <c r="FM370" t="s">
        <v>795</v>
      </c>
      <c r="FN370" t="s">
        <v>796</v>
      </c>
      <c r="FO370"/>
      <c r="FP370" t="s">
        <v>797</v>
      </c>
      <c r="FQ370"/>
      <c r="FR370"/>
      <c r="FS370"/>
      <c r="FT370"/>
      <c r="FU370"/>
      <c r="FV370"/>
      <c r="FW370"/>
      <c r="FX370"/>
      <c r="FY370"/>
      <c r="FZ370"/>
      <c r="GA370"/>
      <c r="GB370"/>
      <c r="GC370"/>
      <c r="GD370"/>
      <c r="GE370"/>
      <c r="GF370"/>
      <c r="GG370"/>
      <c r="GH370"/>
      <c r="GI370" t="s">
        <v>794</v>
      </c>
      <c r="GJ370"/>
      <c r="GK370">
        <v>10000</v>
      </c>
      <c r="GL370">
        <v>10000</v>
      </c>
      <c r="GM370">
        <v>0</v>
      </c>
      <c r="GN370">
        <v>0</v>
      </c>
      <c r="GO370"/>
      <c r="GP370" t="s">
        <v>795</v>
      </c>
      <c r="GQ370" t="s">
        <v>796</v>
      </c>
      <c r="GR370"/>
      <c r="GS370" t="s">
        <v>797</v>
      </c>
      <c r="GT370"/>
      <c r="GU370"/>
      <c r="GV370"/>
      <c r="GW370"/>
      <c r="GX370"/>
      <c r="GY370"/>
      <c r="GZ370"/>
      <c r="HA370"/>
      <c r="HB370"/>
      <c r="HC370"/>
      <c r="HD370"/>
      <c r="HE370"/>
      <c r="HF370"/>
      <c r="HG370"/>
      <c r="HH370"/>
      <c r="HI370"/>
      <c r="HJ370"/>
      <c r="HK370"/>
      <c r="HL370" t="s">
        <v>794</v>
      </c>
      <c r="HM370"/>
      <c r="HN370">
        <v>5000</v>
      </c>
      <c r="HO370">
        <v>5000</v>
      </c>
      <c r="HP370"/>
      <c r="HQ370">
        <v>5000</v>
      </c>
      <c r="HR370">
        <v>0</v>
      </c>
      <c r="HS370">
        <v>0</v>
      </c>
      <c r="HT370"/>
      <c r="HU370" t="s">
        <v>795</v>
      </c>
      <c r="HV370" t="s">
        <v>796</v>
      </c>
      <c r="HW370"/>
      <c r="HX370" t="s">
        <v>797</v>
      </c>
      <c r="HY370"/>
      <c r="HZ370"/>
      <c r="IA370"/>
      <c r="IB370"/>
      <c r="IC370"/>
      <c r="ID370"/>
      <c r="IE370"/>
      <c r="IF370"/>
      <c r="IG370"/>
      <c r="IH370"/>
      <c r="II370"/>
      <c r="IJ370"/>
      <c r="IK370"/>
      <c r="IL370"/>
      <c r="IM370"/>
      <c r="IN370"/>
      <c r="IO370"/>
      <c r="IP370"/>
      <c r="IQ370" t="s">
        <v>794</v>
      </c>
      <c r="IR370"/>
      <c r="IS370">
        <v>7500</v>
      </c>
      <c r="IT370">
        <v>7500</v>
      </c>
      <c r="IU370"/>
      <c r="IV370">
        <v>7500</v>
      </c>
      <c r="IW370">
        <v>0</v>
      </c>
      <c r="IX370">
        <v>0</v>
      </c>
      <c r="IY370"/>
      <c r="IZ370" t="s">
        <v>795</v>
      </c>
      <c r="JA370" t="s">
        <v>796</v>
      </c>
      <c r="JB370"/>
      <c r="JC370" t="s">
        <v>797</v>
      </c>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t="s">
        <v>824</v>
      </c>
      <c r="MG370">
        <v>1000</v>
      </c>
      <c r="MH370">
        <v>500</v>
      </c>
      <c r="MI370">
        <v>250</v>
      </c>
      <c r="MJ370"/>
      <c r="MK370">
        <v>250</v>
      </c>
      <c r="ML370">
        <v>0</v>
      </c>
      <c r="MM370">
        <v>0</v>
      </c>
      <c r="MN370"/>
      <c r="MO370" t="s">
        <v>795</v>
      </c>
      <c r="MP370" t="s">
        <v>796</v>
      </c>
      <c r="MQ370"/>
      <c r="MR370" t="s">
        <v>797</v>
      </c>
      <c r="MS370"/>
      <c r="MT370"/>
      <c r="MU370"/>
      <c r="MV370"/>
      <c r="MW370"/>
      <c r="MX370"/>
      <c r="MY370"/>
      <c r="MZ370"/>
      <c r="NA370"/>
      <c r="NB370"/>
      <c r="NC370"/>
      <c r="ND370"/>
      <c r="NE370"/>
      <c r="NF370"/>
      <c r="NG370"/>
      <c r="NH370"/>
      <c r="NI370"/>
      <c r="NJ370"/>
      <c r="NK370" t="s">
        <v>824</v>
      </c>
      <c r="NL370">
        <v>1000</v>
      </c>
      <c r="NM370">
        <v>800</v>
      </c>
      <c r="NN370">
        <v>400</v>
      </c>
      <c r="NO370"/>
      <c r="NP370">
        <v>400</v>
      </c>
      <c r="NQ370">
        <v>0</v>
      </c>
      <c r="NR370">
        <v>0</v>
      </c>
      <c r="NS370"/>
      <c r="NT370" t="s">
        <v>795</v>
      </c>
      <c r="NU370" t="s">
        <v>796</v>
      </c>
      <c r="NV370"/>
      <c r="NW370" t="s">
        <v>797</v>
      </c>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t="s">
        <v>794</v>
      </c>
      <c r="RA370"/>
      <c r="RB370">
        <v>1500</v>
      </c>
      <c r="RC370">
        <v>1500</v>
      </c>
      <c r="RD370"/>
      <c r="RE370">
        <v>1500</v>
      </c>
      <c r="RF370">
        <v>0</v>
      </c>
      <c r="RG370">
        <v>0</v>
      </c>
      <c r="RH370"/>
      <c r="RI370" t="s">
        <v>795</v>
      </c>
      <c r="RJ370" t="s">
        <v>796</v>
      </c>
      <c r="RK370"/>
      <c r="RL370" t="s">
        <v>797</v>
      </c>
      <c r="RM370"/>
      <c r="RN370"/>
      <c r="RO370"/>
      <c r="RP370"/>
      <c r="RQ370"/>
      <c r="RR370"/>
      <c r="RS370"/>
      <c r="RT370"/>
      <c r="RU370"/>
      <c r="RV370"/>
      <c r="RW370"/>
      <c r="RX370"/>
      <c r="RY370"/>
      <c r="RZ370"/>
      <c r="SA370"/>
      <c r="SB370"/>
      <c r="SC370"/>
      <c r="SD370"/>
      <c r="SE370" t="s">
        <v>824</v>
      </c>
      <c r="SF370">
        <v>1000</v>
      </c>
      <c r="SG370">
        <v>1000</v>
      </c>
      <c r="SH370">
        <v>200</v>
      </c>
      <c r="SI370"/>
      <c r="SJ370">
        <v>200</v>
      </c>
      <c r="SK370">
        <v>0</v>
      </c>
      <c r="SL370">
        <v>0</v>
      </c>
      <c r="SM370"/>
      <c r="SN370" t="s">
        <v>795</v>
      </c>
      <c r="SO370" t="s">
        <v>796</v>
      </c>
      <c r="SP370"/>
      <c r="SQ370" t="s">
        <v>797</v>
      </c>
      <c r="SR370"/>
      <c r="SS370"/>
      <c r="ST370"/>
      <c r="SU370"/>
      <c r="SV370"/>
      <c r="SW370"/>
      <c r="SX370"/>
      <c r="SY370"/>
      <c r="SZ370"/>
      <c r="TA370"/>
      <c r="TB370"/>
      <c r="TC370"/>
      <c r="TD370"/>
      <c r="TE370"/>
      <c r="TF370"/>
      <c r="TG370"/>
      <c r="TH370"/>
      <c r="TI370"/>
      <c r="TJ370" t="s">
        <v>824</v>
      </c>
      <c r="TK370">
        <v>1000</v>
      </c>
      <c r="TL370">
        <v>700</v>
      </c>
      <c r="TM370">
        <v>105</v>
      </c>
      <c r="TN370"/>
      <c r="TO370">
        <v>105</v>
      </c>
      <c r="TP370">
        <v>0</v>
      </c>
      <c r="TQ370">
        <v>0</v>
      </c>
      <c r="TR370"/>
      <c r="TS370" t="s">
        <v>795</v>
      </c>
      <c r="TT370" t="s">
        <v>796</v>
      </c>
      <c r="TU370"/>
      <c r="TV370" t="s">
        <v>797</v>
      </c>
      <c r="TW370"/>
      <c r="TX370"/>
      <c r="TY370"/>
      <c r="TZ370"/>
      <c r="UA370"/>
      <c r="UB370"/>
      <c r="UC370"/>
      <c r="UD370"/>
      <c r="UE370"/>
      <c r="UF370"/>
      <c r="UG370"/>
      <c r="UH370"/>
      <c r="UI370"/>
      <c r="UJ370"/>
      <c r="UK370"/>
      <c r="UL370"/>
      <c r="UM370"/>
      <c r="UN370"/>
      <c r="UO370" t="s">
        <v>794</v>
      </c>
      <c r="UP370"/>
      <c r="UQ370">
        <v>200</v>
      </c>
      <c r="UR370">
        <v>200</v>
      </c>
      <c r="US370"/>
      <c r="UT370">
        <v>200</v>
      </c>
      <c r="UU370">
        <v>0</v>
      </c>
      <c r="UV370">
        <v>0</v>
      </c>
      <c r="UW370"/>
      <c r="UX370" t="s">
        <v>795</v>
      </c>
      <c r="UY370" t="s">
        <v>796</v>
      </c>
      <c r="UZ370"/>
      <c r="VA370" t="s">
        <v>797</v>
      </c>
      <c r="VB370"/>
      <c r="VC370"/>
      <c r="VD370"/>
      <c r="VE370"/>
      <c r="VF370"/>
      <c r="VG370"/>
      <c r="VH370"/>
      <c r="VI370"/>
      <c r="VJ370"/>
      <c r="VK370"/>
      <c r="VL370"/>
      <c r="VM370"/>
      <c r="VN370"/>
      <c r="VO370"/>
      <c r="VP370"/>
      <c r="VQ370"/>
      <c r="VR370"/>
      <c r="VS370"/>
      <c r="VT370" t="s">
        <v>794</v>
      </c>
      <c r="VU370"/>
      <c r="VV370">
        <v>1500</v>
      </c>
      <c r="VW370">
        <v>1500</v>
      </c>
      <c r="VX370"/>
      <c r="VY370">
        <v>1500</v>
      </c>
      <c r="VZ370">
        <v>0</v>
      </c>
      <c r="WA370">
        <v>0</v>
      </c>
      <c r="WB370"/>
      <c r="WC370" t="s">
        <v>795</v>
      </c>
      <c r="WD370" t="s">
        <v>796</v>
      </c>
      <c r="WE370"/>
      <c r="WF370" t="s">
        <v>797</v>
      </c>
      <c r="WG370"/>
      <c r="WH370"/>
      <c r="WI370"/>
      <c r="WJ370"/>
      <c r="WK370"/>
      <c r="WL370"/>
      <c r="WM370"/>
      <c r="WN370"/>
      <c r="WO370"/>
      <c r="WP370"/>
      <c r="WQ370"/>
      <c r="WR370"/>
      <c r="WS370"/>
      <c r="WT370"/>
      <c r="WU370"/>
      <c r="WV370"/>
      <c r="WW370"/>
      <c r="WX370"/>
      <c r="WY370" t="s">
        <v>794</v>
      </c>
      <c r="WZ370"/>
      <c r="XA370">
        <v>3000</v>
      </c>
      <c r="XB370">
        <v>3000</v>
      </c>
      <c r="XC370"/>
      <c r="XD370">
        <v>3000</v>
      </c>
      <c r="XE370">
        <v>0</v>
      </c>
      <c r="XF370">
        <v>0</v>
      </c>
      <c r="XG370"/>
      <c r="XH370" t="s">
        <v>795</v>
      </c>
      <c r="XI370" t="s">
        <v>796</v>
      </c>
      <c r="XJ370"/>
      <c r="XK370" t="s">
        <v>797</v>
      </c>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t="s">
        <v>794</v>
      </c>
      <c r="ZH370"/>
      <c r="ZI370">
        <v>1500</v>
      </c>
      <c r="ZJ370">
        <v>1500</v>
      </c>
      <c r="ZK370"/>
      <c r="ZL370">
        <v>1500</v>
      </c>
      <c r="ZM370">
        <v>0</v>
      </c>
      <c r="ZN370">
        <v>0</v>
      </c>
      <c r="ZO370"/>
      <c r="ZP370" t="s">
        <v>795</v>
      </c>
      <c r="ZQ370" t="s">
        <v>796</v>
      </c>
      <c r="ZR370"/>
      <c r="ZS370" t="s">
        <v>797</v>
      </c>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t="s">
        <v>2100</v>
      </c>
      <c r="AAW370">
        <v>432462166</v>
      </c>
      <c r="AAX370" s="315">
        <v>45074.220601851848</v>
      </c>
      <c r="AAY370"/>
      <c r="AAZ370"/>
      <c r="ABA370" t="s">
        <v>2081</v>
      </c>
      <c r="ABB370"/>
      <c r="ABC370" t="s">
        <v>2263</v>
      </c>
      <c r="ABD370"/>
      <c r="ABE370">
        <v>370</v>
      </c>
    </row>
    <row r="371" spans="1:733" x14ac:dyDescent="0.45">
      <c r="A371" s="261" t="s">
        <v>2969</v>
      </c>
      <c r="B371" s="262">
        <v>45073.32403880787</v>
      </c>
      <c r="C371" s="262">
        <v>45073.339043344909</v>
      </c>
      <c r="D371" s="262">
        <v>45073</v>
      </c>
      <c r="E371" s="261" t="s">
        <v>2106</v>
      </c>
      <c r="F371" s="315">
        <v>45073</v>
      </c>
      <c r="G371" t="s">
        <v>818</v>
      </c>
      <c r="H371" t="s">
        <v>1909</v>
      </c>
      <c r="I371" t="s">
        <v>1909</v>
      </c>
      <c r="J371" t="s">
        <v>1909</v>
      </c>
      <c r="K371" t="s">
        <v>793</v>
      </c>
      <c r="L371" s="261" t="s">
        <v>816</v>
      </c>
      <c r="M371">
        <v>0</v>
      </c>
      <c r="N371">
        <v>0</v>
      </c>
      <c r="O371">
        <v>0</v>
      </c>
      <c r="P371">
        <v>0</v>
      </c>
      <c r="Q371">
        <v>0</v>
      </c>
      <c r="R371">
        <v>0</v>
      </c>
      <c r="S371">
        <v>0</v>
      </c>
      <c r="T371">
        <v>0</v>
      </c>
      <c r="U371">
        <v>0</v>
      </c>
      <c r="V371">
        <v>0</v>
      </c>
      <c r="W371">
        <v>0</v>
      </c>
      <c r="X371">
        <v>0</v>
      </c>
      <c r="Y371">
        <v>0</v>
      </c>
      <c r="Z371">
        <v>0</v>
      </c>
      <c r="AA371">
        <v>0</v>
      </c>
      <c r="AB371">
        <v>1</v>
      </c>
      <c r="AC371">
        <v>0</v>
      </c>
      <c r="AD371">
        <v>0</v>
      </c>
      <c r="AE371">
        <v>0</v>
      </c>
      <c r="AF371">
        <v>0</v>
      </c>
      <c r="AG371">
        <v>0</v>
      </c>
      <c r="AH371">
        <v>0</v>
      </c>
      <c r="AI371">
        <v>0</v>
      </c>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t="s">
        <v>794</v>
      </c>
      <c r="PV371"/>
      <c r="PW371">
        <v>1500</v>
      </c>
      <c r="PX371">
        <v>1500</v>
      </c>
      <c r="PY371"/>
      <c r="PZ371">
        <v>1500</v>
      </c>
      <c r="QA371">
        <v>0</v>
      </c>
      <c r="QB371">
        <v>0</v>
      </c>
      <c r="QC371"/>
      <c r="QD371" t="s">
        <v>805</v>
      </c>
      <c r="QE371"/>
      <c r="QF371"/>
      <c r="QG371" t="s">
        <v>797</v>
      </c>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t="s">
        <v>2100</v>
      </c>
      <c r="AAW371">
        <v>432462207</v>
      </c>
      <c r="AAX371" s="315">
        <v>45074.220648148148</v>
      </c>
      <c r="AAY371"/>
      <c r="AAZ371"/>
      <c r="ABA371" t="s">
        <v>2081</v>
      </c>
      <c r="ABB371"/>
      <c r="ABC371" t="s">
        <v>2263</v>
      </c>
      <c r="ABD371"/>
      <c r="ABE371">
        <v>371</v>
      </c>
    </row>
    <row r="372" spans="1:733" x14ac:dyDescent="0.45">
      <c r="A372" s="261" t="s">
        <v>2970</v>
      </c>
      <c r="B372" s="262">
        <v>45073.339168391212</v>
      </c>
      <c r="C372" s="262">
        <v>45073.342017071758</v>
      </c>
      <c r="D372" s="262">
        <v>45073</v>
      </c>
      <c r="E372" s="261" t="s">
        <v>2106</v>
      </c>
      <c r="F372" s="315">
        <v>45073</v>
      </c>
      <c r="G372" t="s">
        <v>818</v>
      </c>
      <c r="H372" t="s">
        <v>1909</v>
      </c>
      <c r="I372" t="s">
        <v>1909</v>
      </c>
      <c r="J372" t="s">
        <v>1909</v>
      </c>
      <c r="K372" t="s">
        <v>793</v>
      </c>
      <c r="L372" s="261" t="s">
        <v>816</v>
      </c>
      <c r="M372">
        <v>0</v>
      </c>
      <c r="N372">
        <v>0</v>
      </c>
      <c r="O372">
        <v>0</v>
      </c>
      <c r="P372">
        <v>0</v>
      </c>
      <c r="Q372">
        <v>0</v>
      </c>
      <c r="R372">
        <v>0</v>
      </c>
      <c r="S372">
        <v>0</v>
      </c>
      <c r="T372">
        <v>0</v>
      </c>
      <c r="U372">
        <v>0</v>
      </c>
      <c r="V372">
        <v>0</v>
      </c>
      <c r="W372">
        <v>0</v>
      </c>
      <c r="X372">
        <v>0</v>
      </c>
      <c r="Y372">
        <v>0</v>
      </c>
      <c r="Z372">
        <v>0</v>
      </c>
      <c r="AA372">
        <v>0</v>
      </c>
      <c r="AB372">
        <v>1</v>
      </c>
      <c r="AC372">
        <v>0</v>
      </c>
      <c r="AD372">
        <v>0</v>
      </c>
      <c r="AE372">
        <v>0</v>
      </c>
      <c r="AF372">
        <v>0</v>
      </c>
      <c r="AG372">
        <v>0</v>
      </c>
      <c r="AH372">
        <v>0</v>
      </c>
      <c r="AI372">
        <v>0</v>
      </c>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t="s">
        <v>794</v>
      </c>
      <c r="PV372"/>
      <c r="PW372">
        <v>1500</v>
      </c>
      <c r="PX372">
        <v>1500</v>
      </c>
      <c r="PY372"/>
      <c r="PZ372">
        <v>1500</v>
      </c>
      <c r="QA372">
        <v>0</v>
      </c>
      <c r="QB372">
        <v>0</v>
      </c>
      <c r="QC372"/>
      <c r="QD372" t="s">
        <v>805</v>
      </c>
      <c r="QE372"/>
      <c r="QF372"/>
      <c r="QG372" t="s">
        <v>797</v>
      </c>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t="s">
        <v>2100</v>
      </c>
      <c r="AAW372">
        <v>432462225</v>
      </c>
      <c r="AAX372" s="315">
        <v>45074.220659722218</v>
      </c>
      <c r="AAY372"/>
      <c r="AAZ372"/>
      <c r="ABA372" t="s">
        <v>2081</v>
      </c>
      <c r="ABB372"/>
      <c r="ABC372" t="s">
        <v>2263</v>
      </c>
      <c r="ABD372"/>
      <c r="ABE372">
        <v>372</v>
      </c>
    </row>
    <row r="373" spans="1:733" x14ac:dyDescent="0.45">
      <c r="A373" s="261" t="s">
        <v>2971</v>
      </c>
      <c r="B373" s="262">
        <v>45073.342541759259</v>
      </c>
      <c r="C373" s="262">
        <v>45073.348246064823</v>
      </c>
      <c r="D373" s="262">
        <v>45073</v>
      </c>
      <c r="E373" s="261" t="s">
        <v>2106</v>
      </c>
      <c r="F373" s="315">
        <v>45073</v>
      </c>
      <c r="G373" t="s">
        <v>818</v>
      </c>
      <c r="H373" t="s">
        <v>1909</v>
      </c>
      <c r="I373" t="s">
        <v>1909</v>
      </c>
      <c r="J373" t="s">
        <v>1909</v>
      </c>
      <c r="K373" t="s">
        <v>793</v>
      </c>
      <c r="L373" s="261" t="s">
        <v>816</v>
      </c>
      <c r="M373">
        <v>0</v>
      </c>
      <c r="N373">
        <v>0</v>
      </c>
      <c r="O373">
        <v>0</v>
      </c>
      <c r="P373">
        <v>0</v>
      </c>
      <c r="Q373">
        <v>0</v>
      </c>
      <c r="R373">
        <v>0</v>
      </c>
      <c r="S373">
        <v>0</v>
      </c>
      <c r="T373">
        <v>0</v>
      </c>
      <c r="U373">
        <v>0</v>
      </c>
      <c r="V373">
        <v>0</v>
      </c>
      <c r="W373">
        <v>0</v>
      </c>
      <c r="X373">
        <v>0</v>
      </c>
      <c r="Y373">
        <v>0</v>
      </c>
      <c r="Z373">
        <v>0</v>
      </c>
      <c r="AA373">
        <v>0</v>
      </c>
      <c r="AB373">
        <v>1</v>
      </c>
      <c r="AC373">
        <v>0</v>
      </c>
      <c r="AD373">
        <v>0</v>
      </c>
      <c r="AE373">
        <v>0</v>
      </c>
      <c r="AF373">
        <v>0</v>
      </c>
      <c r="AG373">
        <v>0</v>
      </c>
      <c r="AH373">
        <v>0</v>
      </c>
      <c r="AI373">
        <v>0</v>
      </c>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t="s">
        <v>794</v>
      </c>
      <c r="PV373"/>
      <c r="PW373">
        <v>1500</v>
      </c>
      <c r="PX373">
        <v>1500</v>
      </c>
      <c r="PY373"/>
      <c r="PZ373">
        <v>1500</v>
      </c>
      <c r="QA373">
        <v>0</v>
      </c>
      <c r="QB373">
        <v>0</v>
      </c>
      <c r="QC373"/>
      <c r="QD373" t="s">
        <v>805</v>
      </c>
      <c r="QE373"/>
      <c r="QF373"/>
      <c r="QG373" t="s">
        <v>797</v>
      </c>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t="s">
        <v>2100</v>
      </c>
      <c r="AAW373">
        <v>432462236</v>
      </c>
      <c r="AAX373" s="315">
        <v>45074.220682870371</v>
      </c>
      <c r="AAY373"/>
      <c r="AAZ373"/>
      <c r="ABA373" t="s">
        <v>2081</v>
      </c>
      <c r="ABB373"/>
      <c r="ABC373" t="s">
        <v>2263</v>
      </c>
      <c r="ABD373"/>
      <c r="ABE373">
        <v>373</v>
      </c>
    </row>
    <row r="374" spans="1:733" x14ac:dyDescent="0.45">
      <c r="A374" s="261" t="s">
        <v>2972</v>
      </c>
      <c r="B374" s="262">
        <v>45073.349975879617</v>
      </c>
      <c r="C374" s="262">
        <v>45073.351944085647</v>
      </c>
      <c r="D374" s="262">
        <v>45073</v>
      </c>
      <c r="E374" s="261" t="s">
        <v>2106</v>
      </c>
      <c r="F374" s="315">
        <v>45073</v>
      </c>
      <c r="G374" t="s">
        <v>818</v>
      </c>
      <c r="H374" t="s">
        <v>1909</v>
      </c>
      <c r="I374" t="s">
        <v>1909</v>
      </c>
      <c r="J374" t="s">
        <v>1909</v>
      </c>
      <c r="K374" t="s">
        <v>793</v>
      </c>
      <c r="L374" s="261" t="s">
        <v>816</v>
      </c>
      <c r="M374">
        <v>0</v>
      </c>
      <c r="N374">
        <v>0</v>
      </c>
      <c r="O374">
        <v>0</v>
      </c>
      <c r="P374">
        <v>0</v>
      </c>
      <c r="Q374">
        <v>0</v>
      </c>
      <c r="R374">
        <v>0</v>
      </c>
      <c r="S374">
        <v>0</v>
      </c>
      <c r="T374">
        <v>0</v>
      </c>
      <c r="U374">
        <v>0</v>
      </c>
      <c r="V374">
        <v>0</v>
      </c>
      <c r="W374">
        <v>0</v>
      </c>
      <c r="X374">
        <v>0</v>
      </c>
      <c r="Y374">
        <v>0</v>
      </c>
      <c r="Z374">
        <v>0</v>
      </c>
      <c r="AA374">
        <v>0</v>
      </c>
      <c r="AB374">
        <v>1</v>
      </c>
      <c r="AC374">
        <v>0</v>
      </c>
      <c r="AD374">
        <v>0</v>
      </c>
      <c r="AE374">
        <v>0</v>
      </c>
      <c r="AF374">
        <v>0</v>
      </c>
      <c r="AG374">
        <v>0</v>
      </c>
      <c r="AH374">
        <v>0</v>
      </c>
      <c r="AI374">
        <v>0</v>
      </c>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t="s">
        <v>794</v>
      </c>
      <c r="PV374"/>
      <c r="PW374">
        <v>1500</v>
      </c>
      <c r="PX374">
        <v>1500</v>
      </c>
      <c r="PY374"/>
      <c r="PZ374">
        <v>1500</v>
      </c>
      <c r="QA374">
        <v>0</v>
      </c>
      <c r="QB374">
        <v>0</v>
      </c>
      <c r="QC374"/>
      <c r="QD374" t="s">
        <v>805</v>
      </c>
      <c r="QE374"/>
      <c r="QF374"/>
      <c r="QG374" t="s">
        <v>797</v>
      </c>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t="s">
        <v>2100</v>
      </c>
      <c r="AAW374">
        <v>432462272</v>
      </c>
      <c r="AAX374" s="315">
        <v>45074.220729166671</v>
      </c>
      <c r="AAY374"/>
      <c r="AAZ374"/>
      <c r="ABA374" t="s">
        <v>2081</v>
      </c>
      <c r="ABB374"/>
      <c r="ABC374" t="s">
        <v>2263</v>
      </c>
      <c r="ABD374"/>
      <c r="ABE374">
        <v>374</v>
      </c>
    </row>
    <row r="375" spans="1:733" x14ac:dyDescent="0.45">
      <c r="A375" s="261" t="s">
        <v>2973</v>
      </c>
      <c r="B375" s="262">
        <v>45073.352040671292</v>
      </c>
      <c r="C375" s="262">
        <v>45073.353813483787</v>
      </c>
      <c r="D375" s="262">
        <v>45073</v>
      </c>
      <c r="E375" s="261" t="s">
        <v>2106</v>
      </c>
      <c r="F375" s="315">
        <v>45073</v>
      </c>
      <c r="G375" t="s">
        <v>818</v>
      </c>
      <c r="H375" t="s">
        <v>1909</v>
      </c>
      <c r="I375" t="s">
        <v>1909</v>
      </c>
      <c r="J375" t="s">
        <v>1909</v>
      </c>
      <c r="K375" t="s">
        <v>793</v>
      </c>
      <c r="L375" s="261" t="s">
        <v>816</v>
      </c>
      <c r="M375">
        <v>0</v>
      </c>
      <c r="N375">
        <v>0</v>
      </c>
      <c r="O375">
        <v>0</v>
      </c>
      <c r="P375">
        <v>0</v>
      </c>
      <c r="Q375">
        <v>0</v>
      </c>
      <c r="R375">
        <v>0</v>
      </c>
      <c r="S375">
        <v>0</v>
      </c>
      <c r="T375">
        <v>0</v>
      </c>
      <c r="U375">
        <v>0</v>
      </c>
      <c r="V375">
        <v>0</v>
      </c>
      <c r="W375">
        <v>0</v>
      </c>
      <c r="X375">
        <v>0</v>
      </c>
      <c r="Y375">
        <v>0</v>
      </c>
      <c r="Z375">
        <v>0</v>
      </c>
      <c r="AA375">
        <v>0</v>
      </c>
      <c r="AB375">
        <v>1</v>
      </c>
      <c r="AC375">
        <v>0</v>
      </c>
      <c r="AD375">
        <v>0</v>
      </c>
      <c r="AE375">
        <v>0</v>
      </c>
      <c r="AF375">
        <v>0</v>
      </c>
      <c r="AG375">
        <v>0</v>
      </c>
      <c r="AH375">
        <v>0</v>
      </c>
      <c r="AI375">
        <v>0</v>
      </c>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t="s">
        <v>794</v>
      </c>
      <c r="PV375"/>
      <c r="PW375">
        <v>1500</v>
      </c>
      <c r="PX375">
        <v>1500</v>
      </c>
      <c r="PY375"/>
      <c r="PZ375">
        <v>1500</v>
      </c>
      <c r="QA375">
        <v>0</v>
      </c>
      <c r="QB375">
        <v>0</v>
      </c>
      <c r="QC375"/>
      <c r="QD375" t="s">
        <v>805</v>
      </c>
      <c r="QE375"/>
      <c r="QF375"/>
      <c r="QG375" t="s">
        <v>797</v>
      </c>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t="s">
        <v>2100</v>
      </c>
      <c r="AAW375">
        <v>432462284</v>
      </c>
      <c r="AAX375" s="315">
        <v>45074.22074074074</v>
      </c>
      <c r="AAY375"/>
      <c r="AAZ375"/>
      <c r="ABA375" t="s">
        <v>2081</v>
      </c>
      <c r="ABB375"/>
      <c r="ABC375" t="s">
        <v>2263</v>
      </c>
      <c r="ABD375"/>
      <c r="ABE375">
        <v>375</v>
      </c>
    </row>
    <row r="376" spans="1:733" x14ac:dyDescent="0.45">
      <c r="A376" s="261" t="s">
        <v>2974</v>
      </c>
      <c r="B376" s="262">
        <v>45073.354014004617</v>
      </c>
      <c r="C376" s="262">
        <v>45073.35668600694</v>
      </c>
      <c r="D376" s="262">
        <v>45073</v>
      </c>
      <c r="E376" s="261" t="s">
        <v>2106</v>
      </c>
      <c r="F376" s="315">
        <v>45073</v>
      </c>
      <c r="G376" t="s">
        <v>818</v>
      </c>
      <c r="H376" t="s">
        <v>1909</v>
      </c>
      <c r="I376" t="s">
        <v>1909</v>
      </c>
      <c r="J376" t="s">
        <v>1909</v>
      </c>
      <c r="K376" t="s">
        <v>793</v>
      </c>
      <c r="L376" s="261" t="s">
        <v>804</v>
      </c>
      <c r="M376">
        <v>0</v>
      </c>
      <c r="N376">
        <v>0</v>
      </c>
      <c r="O376">
        <v>0</v>
      </c>
      <c r="P376">
        <v>0</v>
      </c>
      <c r="Q376">
        <v>0</v>
      </c>
      <c r="R376">
        <v>0</v>
      </c>
      <c r="S376">
        <v>0</v>
      </c>
      <c r="T376">
        <v>0</v>
      </c>
      <c r="U376">
        <v>0</v>
      </c>
      <c r="V376">
        <v>1</v>
      </c>
      <c r="W376">
        <v>0</v>
      </c>
      <c r="X376">
        <v>0</v>
      </c>
      <c r="Y376">
        <v>0</v>
      </c>
      <c r="Z376">
        <v>0</v>
      </c>
      <c r="AA376">
        <v>0</v>
      </c>
      <c r="AB376">
        <v>0</v>
      </c>
      <c r="AC376">
        <v>0</v>
      </c>
      <c r="AD376">
        <v>0</v>
      </c>
      <c r="AE376">
        <v>0</v>
      </c>
      <c r="AF376">
        <v>0</v>
      </c>
      <c r="AG376">
        <v>0</v>
      </c>
      <c r="AH376">
        <v>0</v>
      </c>
      <c r="AI376">
        <v>0</v>
      </c>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t="s">
        <v>799</v>
      </c>
      <c r="LB376"/>
      <c r="LC376">
        <v>125</v>
      </c>
      <c r="LD376">
        <v>125</v>
      </c>
      <c r="LE376"/>
      <c r="LF376">
        <v>125</v>
      </c>
      <c r="LG376">
        <v>0</v>
      </c>
      <c r="LH376">
        <v>0</v>
      </c>
      <c r="LI376"/>
      <c r="LJ376" t="s">
        <v>805</v>
      </c>
      <c r="LK376"/>
      <c r="LL376"/>
      <c r="LM376" t="s">
        <v>797</v>
      </c>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t="s">
        <v>2100</v>
      </c>
      <c r="AAW376">
        <v>432462297</v>
      </c>
      <c r="AAX376" s="315">
        <v>45074.22075231481</v>
      </c>
      <c r="AAY376"/>
      <c r="AAZ376"/>
      <c r="ABA376" t="s">
        <v>2081</v>
      </c>
      <c r="ABB376"/>
      <c r="ABC376" t="s">
        <v>2263</v>
      </c>
      <c r="ABD376"/>
      <c r="ABE376">
        <v>376</v>
      </c>
    </row>
    <row r="377" spans="1:733" x14ac:dyDescent="0.45">
      <c r="A377" s="261" t="s">
        <v>2975</v>
      </c>
      <c r="B377" s="262">
        <v>45073.356793472223</v>
      </c>
      <c r="C377" s="262">
        <v>45073.358661342587</v>
      </c>
      <c r="D377" s="262">
        <v>45073</v>
      </c>
      <c r="E377" s="261" t="s">
        <v>2106</v>
      </c>
      <c r="F377" s="315">
        <v>45073</v>
      </c>
      <c r="G377" t="s">
        <v>818</v>
      </c>
      <c r="H377" t="s">
        <v>1909</v>
      </c>
      <c r="I377" t="s">
        <v>1909</v>
      </c>
      <c r="J377" t="s">
        <v>1909</v>
      </c>
      <c r="K377" t="s">
        <v>793</v>
      </c>
      <c r="L377" s="261" t="s">
        <v>804</v>
      </c>
      <c r="M377">
        <v>0</v>
      </c>
      <c r="N377">
        <v>0</v>
      </c>
      <c r="O377">
        <v>0</v>
      </c>
      <c r="P377">
        <v>0</v>
      </c>
      <c r="Q377">
        <v>0</v>
      </c>
      <c r="R377">
        <v>0</v>
      </c>
      <c r="S377">
        <v>0</v>
      </c>
      <c r="T377">
        <v>0</v>
      </c>
      <c r="U377">
        <v>0</v>
      </c>
      <c r="V377">
        <v>1</v>
      </c>
      <c r="W377">
        <v>0</v>
      </c>
      <c r="X377">
        <v>0</v>
      </c>
      <c r="Y377">
        <v>0</v>
      </c>
      <c r="Z377">
        <v>0</v>
      </c>
      <c r="AA377">
        <v>0</v>
      </c>
      <c r="AB377">
        <v>0</v>
      </c>
      <c r="AC377">
        <v>0</v>
      </c>
      <c r="AD377">
        <v>0</v>
      </c>
      <c r="AE377">
        <v>0</v>
      </c>
      <c r="AF377">
        <v>0</v>
      </c>
      <c r="AG377">
        <v>0</v>
      </c>
      <c r="AH377">
        <v>0</v>
      </c>
      <c r="AI377">
        <v>0</v>
      </c>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t="s">
        <v>799</v>
      </c>
      <c r="LB377"/>
      <c r="LC377">
        <v>125</v>
      </c>
      <c r="LD377">
        <v>125</v>
      </c>
      <c r="LE377"/>
      <c r="LF377">
        <v>125</v>
      </c>
      <c r="LG377">
        <v>0</v>
      </c>
      <c r="LH377">
        <v>0</v>
      </c>
      <c r="LI377"/>
      <c r="LJ377" t="s">
        <v>805</v>
      </c>
      <c r="LK377"/>
      <c r="LL377"/>
      <c r="LM377" t="s">
        <v>797</v>
      </c>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t="s">
        <v>2100</v>
      </c>
      <c r="AAW377">
        <v>432462312</v>
      </c>
      <c r="AAX377" s="315">
        <v>45074.220775462964</v>
      </c>
      <c r="AAY377"/>
      <c r="AAZ377"/>
      <c r="ABA377" t="s">
        <v>2081</v>
      </c>
      <c r="ABB377"/>
      <c r="ABC377" t="s">
        <v>2263</v>
      </c>
      <c r="ABD377"/>
      <c r="ABE377">
        <v>377</v>
      </c>
    </row>
    <row r="378" spans="1:733" x14ac:dyDescent="0.45">
      <c r="A378" s="261" t="s">
        <v>2976</v>
      </c>
      <c r="B378" s="262">
        <v>45073.358733923611</v>
      </c>
      <c r="C378" s="262">
        <v>45073.362679537036</v>
      </c>
      <c r="D378" s="262">
        <v>45073</v>
      </c>
      <c r="E378" s="261" t="s">
        <v>2106</v>
      </c>
      <c r="F378" s="315">
        <v>45073</v>
      </c>
      <c r="G378" t="s">
        <v>818</v>
      </c>
      <c r="H378" t="s">
        <v>1909</v>
      </c>
      <c r="I378" t="s">
        <v>1909</v>
      </c>
      <c r="J378" t="s">
        <v>1909</v>
      </c>
      <c r="K378" t="s">
        <v>793</v>
      </c>
      <c r="L378" s="261" t="s">
        <v>804</v>
      </c>
      <c r="M378">
        <v>0</v>
      </c>
      <c r="N378">
        <v>0</v>
      </c>
      <c r="O378">
        <v>0</v>
      </c>
      <c r="P378">
        <v>0</v>
      </c>
      <c r="Q378">
        <v>0</v>
      </c>
      <c r="R378">
        <v>0</v>
      </c>
      <c r="S378">
        <v>0</v>
      </c>
      <c r="T378">
        <v>0</v>
      </c>
      <c r="U378">
        <v>0</v>
      </c>
      <c r="V378">
        <v>1</v>
      </c>
      <c r="W378">
        <v>0</v>
      </c>
      <c r="X378">
        <v>0</v>
      </c>
      <c r="Y378">
        <v>0</v>
      </c>
      <c r="Z378">
        <v>0</v>
      </c>
      <c r="AA378">
        <v>0</v>
      </c>
      <c r="AB378">
        <v>0</v>
      </c>
      <c r="AC378">
        <v>0</v>
      </c>
      <c r="AD378">
        <v>0</v>
      </c>
      <c r="AE378">
        <v>0</v>
      </c>
      <c r="AF378">
        <v>0</v>
      </c>
      <c r="AG378">
        <v>0</v>
      </c>
      <c r="AH378">
        <v>0</v>
      </c>
      <c r="AI378">
        <v>0</v>
      </c>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t="s">
        <v>799</v>
      </c>
      <c r="LB378"/>
      <c r="LC378">
        <v>125</v>
      </c>
      <c r="LD378">
        <v>125</v>
      </c>
      <c r="LE378"/>
      <c r="LF378">
        <v>125</v>
      </c>
      <c r="LG378">
        <v>0</v>
      </c>
      <c r="LH378">
        <v>0</v>
      </c>
      <c r="LI378"/>
      <c r="LJ378" t="s">
        <v>805</v>
      </c>
      <c r="LK378"/>
      <c r="LL378"/>
      <c r="LM378" t="s">
        <v>797</v>
      </c>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t="s">
        <v>2100</v>
      </c>
      <c r="AAW378">
        <v>432462320</v>
      </c>
      <c r="AAX378" s="315">
        <v>45074.220787037033</v>
      </c>
      <c r="AAY378"/>
      <c r="AAZ378"/>
      <c r="ABA378" t="s">
        <v>2081</v>
      </c>
      <c r="ABB378"/>
      <c r="ABC378" t="s">
        <v>2263</v>
      </c>
      <c r="ABD378"/>
      <c r="ABE378">
        <v>378</v>
      </c>
    </row>
    <row r="379" spans="1:733" x14ac:dyDescent="0.45">
      <c r="A379" s="261" t="s">
        <v>2977</v>
      </c>
      <c r="B379" s="262">
        <v>45073.362822048613</v>
      </c>
      <c r="C379" s="262">
        <v>45073.364260277784</v>
      </c>
      <c r="D379" s="262">
        <v>45073</v>
      </c>
      <c r="E379" s="261" t="s">
        <v>2106</v>
      </c>
      <c r="F379" s="315">
        <v>45073</v>
      </c>
      <c r="G379" t="s">
        <v>818</v>
      </c>
      <c r="H379" t="s">
        <v>1909</v>
      </c>
      <c r="I379" t="s">
        <v>1909</v>
      </c>
      <c r="J379" t="s">
        <v>1909</v>
      </c>
      <c r="K379" t="s">
        <v>793</v>
      </c>
      <c r="L379" s="261" t="s">
        <v>804</v>
      </c>
      <c r="M379">
        <v>0</v>
      </c>
      <c r="N379">
        <v>0</v>
      </c>
      <c r="O379">
        <v>0</v>
      </c>
      <c r="P379">
        <v>0</v>
      </c>
      <c r="Q379">
        <v>0</v>
      </c>
      <c r="R379">
        <v>0</v>
      </c>
      <c r="S379">
        <v>0</v>
      </c>
      <c r="T379">
        <v>0</v>
      </c>
      <c r="U379">
        <v>0</v>
      </c>
      <c r="V379">
        <v>1</v>
      </c>
      <c r="W379">
        <v>0</v>
      </c>
      <c r="X379">
        <v>0</v>
      </c>
      <c r="Y379">
        <v>0</v>
      </c>
      <c r="Z379">
        <v>0</v>
      </c>
      <c r="AA379">
        <v>0</v>
      </c>
      <c r="AB379">
        <v>0</v>
      </c>
      <c r="AC379">
        <v>0</v>
      </c>
      <c r="AD379">
        <v>0</v>
      </c>
      <c r="AE379">
        <v>0</v>
      </c>
      <c r="AF379">
        <v>0</v>
      </c>
      <c r="AG379">
        <v>0</v>
      </c>
      <c r="AH379">
        <v>0</v>
      </c>
      <c r="AI379">
        <v>0</v>
      </c>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t="s">
        <v>799</v>
      </c>
      <c r="LB379"/>
      <c r="LC379">
        <v>125</v>
      </c>
      <c r="LD379">
        <v>125</v>
      </c>
      <c r="LE379"/>
      <c r="LF379">
        <v>125</v>
      </c>
      <c r="LG379">
        <v>0</v>
      </c>
      <c r="LH379">
        <v>0</v>
      </c>
      <c r="LI379"/>
      <c r="LJ379" t="s">
        <v>805</v>
      </c>
      <c r="LK379"/>
      <c r="LL379"/>
      <c r="LM379" t="s">
        <v>797</v>
      </c>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t="s">
        <v>2100</v>
      </c>
      <c r="AAW379">
        <v>432462329</v>
      </c>
      <c r="AAX379" s="315">
        <v>45074.22079861111</v>
      </c>
      <c r="AAY379"/>
      <c r="AAZ379"/>
      <c r="ABA379" t="s">
        <v>2081</v>
      </c>
      <c r="ABB379"/>
      <c r="ABC379" t="s">
        <v>2263</v>
      </c>
      <c r="ABD379"/>
      <c r="ABE379">
        <v>379</v>
      </c>
    </row>
    <row r="380" spans="1:733" x14ac:dyDescent="0.45">
      <c r="A380" s="261" t="s">
        <v>2978</v>
      </c>
      <c r="B380" s="262">
        <v>45073.364530023136</v>
      </c>
      <c r="C380" s="262">
        <v>45073.36665512732</v>
      </c>
      <c r="D380" s="262">
        <v>45073</v>
      </c>
      <c r="E380" s="261" t="s">
        <v>2106</v>
      </c>
      <c r="F380" s="315">
        <v>45073</v>
      </c>
      <c r="G380" t="s">
        <v>818</v>
      </c>
      <c r="H380" t="s">
        <v>1909</v>
      </c>
      <c r="I380" t="s">
        <v>1909</v>
      </c>
      <c r="J380" t="s">
        <v>1909</v>
      </c>
      <c r="K380" t="s">
        <v>793</v>
      </c>
      <c r="L380" s="261" t="s">
        <v>804</v>
      </c>
      <c r="M380">
        <v>0</v>
      </c>
      <c r="N380">
        <v>0</v>
      </c>
      <c r="O380">
        <v>0</v>
      </c>
      <c r="P380">
        <v>0</v>
      </c>
      <c r="Q380">
        <v>0</v>
      </c>
      <c r="R380">
        <v>0</v>
      </c>
      <c r="S380">
        <v>0</v>
      </c>
      <c r="T380">
        <v>0</v>
      </c>
      <c r="U380">
        <v>0</v>
      </c>
      <c r="V380">
        <v>1</v>
      </c>
      <c r="W380">
        <v>0</v>
      </c>
      <c r="X380">
        <v>0</v>
      </c>
      <c r="Y380">
        <v>0</v>
      </c>
      <c r="Z380">
        <v>0</v>
      </c>
      <c r="AA380">
        <v>0</v>
      </c>
      <c r="AB380">
        <v>0</v>
      </c>
      <c r="AC380">
        <v>0</v>
      </c>
      <c r="AD380">
        <v>0</v>
      </c>
      <c r="AE380">
        <v>0</v>
      </c>
      <c r="AF380">
        <v>0</v>
      </c>
      <c r="AG380">
        <v>0</v>
      </c>
      <c r="AH380">
        <v>0</v>
      </c>
      <c r="AI380">
        <v>0</v>
      </c>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t="s">
        <v>799</v>
      </c>
      <c r="LB380"/>
      <c r="LC380">
        <v>125</v>
      </c>
      <c r="LD380">
        <v>125</v>
      </c>
      <c r="LE380"/>
      <c r="LF380">
        <v>125</v>
      </c>
      <c r="LG380">
        <v>0</v>
      </c>
      <c r="LH380">
        <v>0</v>
      </c>
      <c r="LI380"/>
      <c r="LJ380" t="s">
        <v>805</v>
      </c>
      <c r="LK380"/>
      <c r="LL380"/>
      <c r="LM380" t="s">
        <v>797</v>
      </c>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t="s">
        <v>2100</v>
      </c>
      <c r="AAW380">
        <v>432462338</v>
      </c>
      <c r="AAX380" s="315">
        <v>45074.220810185187</v>
      </c>
      <c r="AAY380"/>
      <c r="AAZ380"/>
      <c r="ABA380" t="s">
        <v>2081</v>
      </c>
      <c r="ABB380"/>
      <c r="ABC380" t="s">
        <v>2263</v>
      </c>
      <c r="ABD380"/>
      <c r="ABE380">
        <v>380</v>
      </c>
    </row>
    <row r="381" spans="1:733" x14ac:dyDescent="0.45">
      <c r="A381" s="261" t="s">
        <v>2979</v>
      </c>
      <c r="B381" s="262">
        <v>45073.366940312488</v>
      </c>
      <c r="C381" s="262">
        <v>45073.368867604157</v>
      </c>
      <c r="D381" s="262">
        <v>45073</v>
      </c>
      <c r="E381" s="261" t="s">
        <v>2106</v>
      </c>
      <c r="F381" s="315">
        <v>45073</v>
      </c>
      <c r="G381" t="s">
        <v>818</v>
      </c>
      <c r="H381" t="s">
        <v>1909</v>
      </c>
      <c r="I381" t="s">
        <v>1909</v>
      </c>
      <c r="J381" t="s">
        <v>1909</v>
      </c>
      <c r="K381" t="s">
        <v>793</v>
      </c>
      <c r="L381" s="261" t="s">
        <v>832</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1</v>
      </c>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t="s">
        <v>794</v>
      </c>
      <c r="AAM381"/>
      <c r="AAN381" t="s">
        <v>794</v>
      </c>
      <c r="AAO381"/>
      <c r="AAP381"/>
      <c r="AAQ381"/>
      <c r="AAR381"/>
      <c r="AAS381"/>
      <c r="AAT381"/>
      <c r="AAU381"/>
      <c r="AAV381" t="s">
        <v>2100</v>
      </c>
      <c r="AAW381">
        <v>432462349</v>
      </c>
      <c r="AAX381" s="315">
        <v>45074.220833333333</v>
      </c>
      <c r="AAY381"/>
      <c r="AAZ381"/>
      <c r="ABA381" t="s">
        <v>2081</v>
      </c>
      <c r="ABB381"/>
      <c r="ABC381" t="s">
        <v>2263</v>
      </c>
      <c r="ABD381"/>
      <c r="ABE381">
        <v>381</v>
      </c>
    </row>
    <row r="382" spans="1:733" x14ac:dyDescent="0.45">
      <c r="A382" s="261" t="s">
        <v>2980</v>
      </c>
      <c r="B382" s="262">
        <v>45073.36900288194</v>
      </c>
      <c r="C382" s="262">
        <v>45073.371339872683</v>
      </c>
      <c r="D382" s="262">
        <v>45073</v>
      </c>
      <c r="E382" s="261" t="s">
        <v>2106</v>
      </c>
      <c r="F382" s="315">
        <v>45073</v>
      </c>
      <c r="G382" t="s">
        <v>818</v>
      </c>
      <c r="H382" t="s">
        <v>1909</v>
      </c>
      <c r="I382" t="s">
        <v>1909</v>
      </c>
      <c r="J382" t="s">
        <v>1909</v>
      </c>
      <c r="K382" t="s">
        <v>793</v>
      </c>
      <c r="L382" s="261" t="s">
        <v>832</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1</v>
      </c>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t="s">
        <v>794</v>
      </c>
      <c r="AAM382"/>
      <c r="AAN382" t="s">
        <v>797</v>
      </c>
      <c r="AAO382">
        <v>100</v>
      </c>
      <c r="AAP382">
        <v>100</v>
      </c>
      <c r="AAQ382"/>
      <c r="AAR382"/>
      <c r="AAS382"/>
      <c r="AAT382"/>
      <c r="AAU382"/>
      <c r="AAV382" t="s">
        <v>2100</v>
      </c>
      <c r="AAW382">
        <v>432462357</v>
      </c>
      <c r="AAX382" s="315">
        <v>45074.22084490741</v>
      </c>
      <c r="AAY382"/>
      <c r="AAZ382"/>
      <c r="ABA382" t="s">
        <v>2081</v>
      </c>
      <c r="ABB382"/>
      <c r="ABC382" t="s">
        <v>2263</v>
      </c>
      <c r="ABD382"/>
      <c r="ABE382">
        <v>382</v>
      </c>
    </row>
    <row r="383" spans="1:733" x14ac:dyDescent="0.45">
      <c r="A383" s="261" t="s">
        <v>2981</v>
      </c>
      <c r="B383" s="262">
        <v>45073.371863553242</v>
      </c>
      <c r="C383" s="262">
        <v>45073.37342462963</v>
      </c>
      <c r="D383" s="262">
        <v>45073</v>
      </c>
      <c r="E383" s="261" t="s">
        <v>2106</v>
      </c>
      <c r="F383" s="315">
        <v>45073</v>
      </c>
      <c r="G383" t="s">
        <v>818</v>
      </c>
      <c r="H383" t="s">
        <v>1909</v>
      </c>
      <c r="I383" t="s">
        <v>1909</v>
      </c>
      <c r="J383" t="s">
        <v>1909</v>
      </c>
      <c r="K383" t="s">
        <v>793</v>
      </c>
      <c r="L383" s="261" t="s">
        <v>832</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1</v>
      </c>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t="s">
        <v>794</v>
      </c>
      <c r="AAM383"/>
      <c r="AAN383" t="s">
        <v>797</v>
      </c>
      <c r="AAO383">
        <v>100</v>
      </c>
      <c r="AAP383">
        <v>100</v>
      </c>
      <c r="AAQ383"/>
      <c r="AAR383"/>
      <c r="AAS383"/>
      <c r="AAT383"/>
      <c r="AAU383"/>
      <c r="AAV383" t="s">
        <v>2100</v>
      </c>
      <c r="AAW383">
        <v>432462374</v>
      </c>
      <c r="AAX383" s="315">
        <v>45074.220868055563</v>
      </c>
      <c r="AAY383"/>
      <c r="AAZ383"/>
      <c r="ABA383" t="s">
        <v>2081</v>
      </c>
      <c r="ABB383"/>
      <c r="ABC383" t="s">
        <v>2263</v>
      </c>
      <c r="ABD383"/>
      <c r="ABE383">
        <v>383</v>
      </c>
    </row>
    <row r="384" spans="1:733" x14ac:dyDescent="0.45">
      <c r="A384" s="261" t="s">
        <v>2982</v>
      </c>
      <c r="B384" s="262">
        <v>45073.373532569443</v>
      </c>
      <c r="C384" s="262">
        <v>45073.375177858798</v>
      </c>
      <c r="D384" s="262">
        <v>45073</v>
      </c>
      <c r="E384" s="261" t="s">
        <v>2106</v>
      </c>
      <c r="F384" s="315">
        <v>45073</v>
      </c>
      <c r="G384" t="s">
        <v>818</v>
      </c>
      <c r="H384" t="s">
        <v>1909</v>
      </c>
      <c r="I384" t="s">
        <v>1909</v>
      </c>
      <c r="J384" t="s">
        <v>1909</v>
      </c>
      <c r="K384" t="s">
        <v>793</v>
      </c>
      <c r="L384" s="261" t="s">
        <v>832</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1</v>
      </c>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t="s">
        <v>794</v>
      </c>
      <c r="AAM384"/>
      <c r="AAN384" t="s">
        <v>797</v>
      </c>
      <c r="AAO384">
        <v>100</v>
      </c>
      <c r="AAP384">
        <v>100</v>
      </c>
      <c r="AAQ384"/>
      <c r="AAR384"/>
      <c r="AAS384"/>
      <c r="AAT384"/>
      <c r="AAU384"/>
      <c r="AAV384" t="s">
        <v>2100</v>
      </c>
      <c r="AAW384">
        <v>432462384</v>
      </c>
      <c r="AAX384" s="315">
        <v>45074.220879629633</v>
      </c>
      <c r="AAY384"/>
      <c r="AAZ384"/>
      <c r="ABA384" t="s">
        <v>2081</v>
      </c>
      <c r="ABB384"/>
      <c r="ABC384" t="s">
        <v>2263</v>
      </c>
      <c r="ABD384"/>
      <c r="ABE384">
        <v>384</v>
      </c>
    </row>
    <row r="385" spans="1:733" x14ac:dyDescent="0.45">
      <c r="A385" s="261" t="s">
        <v>2983</v>
      </c>
      <c r="B385" s="262">
        <v>45073.375280740744</v>
      </c>
      <c r="C385" s="262">
        <v>45073.377088506953</v>
      </c>
      <c r="D385" s="262">
        <v>45073</v>
      </c>
      <c r="E385" s="261" t="s">
        <v>2106</v>
      </c>
      <c r="F385" s="315">
        <v>45073</v>
      </c>
      <c r="G385" t="s">
        <v>818</v>
      </c>
      <c r="H385" t="s">
        <v>1909</v>
      </c>
      <c r="I385" t="s">
        <v>1909</v>
      </c>
      <c r="J385" t="s">
        <v>1909</v>
      </c>
      <c r="K385" t="s">
        <v>793</v>
      </c>
      <c r="L385" s="261" t="s">
        <v>832</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1</v>
      </c>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t="s">
        <v>794</v>
      </c>
      <c r="AAM385"/>
      <c r="AAN385" t="s">
        <v>794</v>
      </c>
      <c r="AAO385"/>
      <c r="AAP385"/>
      <c r="AAQ385"/>
      <c r="AAR385"/>
      <c r="AAS385"/>
      <c r="AAT385"/>
      <c r="AAU385"/>
      <c r="AAV385" t="s">
        <v>2100</v>
      </c>
      <c r="AAW385">
        <v>432462397</v>
      </c>
      <c r="AAX385" s="315">
        <v>45074.220902777779</v>
      </c>
      <c r="AAY385"/>
      <c r="AAZ385"/>
      <c r="ABA385" t="s">
        <v>2081</v>
      </c>
      <c r="ABB385"/>
      <c r="ABC385" t="s">
        <v>2263</v>
      </c>
      <c r="ABD385"/>
      <c r="ABE385">
        <v>385</v>
      </c>
    </row>
    <row r="386" spans="1:733" x14ac:dyDescent="0.45">
      <c r="A386" s="261" t="s">
        <v>2984</v>
      </c>
      <c r="B386" s="262">
        <v>45073.422177638888</v>
      </c>
      <c r="C386" s="262">
        <v>45073.428072858791</v>
      </c>
      <c r="D386" s="262">
        <v>45073</v>
      </c>
      <c r="E386" s="261" t="s">
        <v>2106</v>
      </c>
      <c r="F386" s="315">
        <v>45073</v>
      </c>
      <c r="G386" t="s">
        <v>818</v>
      </c>
      <c r="H386" t="s">
        <v>1909</v>
      </c>
      <c r="I386" t="s">
        <v>1909</v>
      </c>
      <c r="J386" t="s">
        <v>1909</v>
      </c>
      <c r="K386" t="s">
        <v>793</v>
      </c>
      <c r="L386" s="261" t="s">
        <v>2470</v>
      </c>
      <c r="M386">
        <v>0</v>
      </c>
      <c r="N386">
        <v>0</v>
      </c>
      <c r="O386">
        <v>0</v>
      </c>
      <c r="P386">
        <v>0</v>
      </c>
      <c r="Q386">
        <v>0</v>
      </c>
      <c r="R386">
        <v>0</v>
      </c>
      <c r="S386">
        <v>0</v>
      </c>
      <c r="T386">
        <v>0</v>
      </c>
      <c r="U386">
        <v>1</v>
      </c>
      <c r="V386">
        <v>0</v>
      </c>
      <c r="W386">
        <v>0</v>
      </c>
      <c r="X386">
        <v>0</v>
      </c>
      <c r="Y386">
        <v>1</v>
      </c>
      <c r="Z386">
        <v>0</v>
      </c>
      <c r="AA386">
        <v>0</v>
      </c>
      <c r="AB386">
        <v>0</v>
      </c>
      <c r="AC386">
        <v>0</v>
      </c>
      <c r="AD386">
        <v>0</v>
      </c>
      <c r="AE386">
        <v>0</v>
      </c>
      <c r="AF386">
        <v>0</v>
      </c>
      <c r="AG386">
        <v>0</v>
      </c>
      <c r="AH386">
        <v>0</v>
      </c>
      <c r="AI386">
        <v>0</v>
      </c>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t="s">
        <v>824</v>
      </c>
      <c r="JW386">
        <v>1000</v>
      </c>
      <c r="JX386">
        <v>700</v>
      </c>
      <c r="JY386">
        <v>245</v>
      </c>
      <c r="JZ386"/>
      <c r="KA386">
        <v>245</v>
      </c>
      <c r="KB386">
        <v>0</v>
      </c>
      <c r="KC386">
        <v>0</v>
      </c>
      <c r="KD386"/>
      <c r="KE386" t="s">
        <v>805</v>
      </c>
      <c r="KF386"/>
      <c r="KG386"/>
      <c r="KH386" t="s">
        <v>797</v>
      </c>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t="s">
        <v>824</v>
      </c>
      <c r="OQ386">
        <v>1000</v>
      </c>
      <c r="OR386">
        <v>1000</v>
      </c>
      <c r="OS386">
        <v>150</v>
      </c>
      <c r="OT386"/>
      <c r="OU386">
        <v>150</v>
      </c>
      <c r="OV386">
        <v>0</v>
      </c>
      <c r="OW386">
        <v>0</v>
      </c>
      <c r="OX386"/>
      <c r="OY386" t="s">
        <v>805</v>
      </c>
      <c r="OZ386"/>
      <c r="PA386"/>
      <c r="PB386" t="s">
        <v>797</v>
      </c>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t="s">
        <v>2100</v>
      </c>
      <c r="AAW386">
        <v>432462410</v>
      </c>
      <c r="AAX386" s="315">
        <v>45074.220925925933</v>
      </c>
      <c r="AAY386"/>
      <c r="AAZ386"/>
      <c r="ABA386" t="s">
        <v>2081</v>
      </c>
      <c r="ABB386"/>
      <c r="ABC386" t="s">
        <v>2263</v>
      </c>
      <c r="ABD386"/>
      <c r="ABE386">
        <v>386</v>
      </c>
    </row>
    <row r="387" spans="1:733" x14ac:dyDescent="0.45">
      <c r="A387" s="261" t="s">
        <v>2985</v>
      </c>
      <c r="B387" s="262">
        <v>45073.428446944439</v>
      </c>
      <c r="C387" s="262">
        <v>45073.430505729157</v>
      </c>
      <c r="D387" s="262">
        <v>45073</v>
      </c>
      <c r="E387" s="261" t="s">
        <v>2106</v>
      </c>
      <c r="F387" s="315">
        <v>45073</v>
      </c>
      <c r="G387" t="s">
        <v>818</v>
      </c>
      <c r="H387" t="s">
        <v>1909</v>
      </c>
      <c r="I387" t="s">
        <v>1909</v>
      </c>
      <c r="J387" t="s">
        <v>1909</v>
      </c>
      <c r="K387" t="s">
        <v>793</v>
      </c>
      <c r="L387" s="261" t="s">
        <v>2986</v>
      </c>
      <c r="M387">
        <v>0</v>
      </c>
      <c r="N387">
        <v>0</v>
      </c>
      <c r="O387">
        <v>0</v>
      </c>
      <c r="P387">
        <v>0</v>
      </c>
      <c r="Q387">
        <v>0</v>
      </c>
      <c r="R387">
        <v>0</v>
      </c>
      <c r="S387">
        <v>0</v>
      </c>
      <c r="T387">
        <v>0</v>
      </c>
      <c r="U387">
        <v>1</v>
      </c>
      <c r="V387">
        <v>0</v>
      </c>
      <c r="W387">
        <v>0</v>
      </c>
      <c r="X387">
        <v>0</v>
      </c>
      <c r="Y387">
        <v>1</v>
      </c>
      <c r="Z387">
        <v>0</v>
      </c>
      <c r="AA387">
        <v>0</v>
      </c>
      <c r="AB387">
        <v>0</v>
      </c>
      <c r="AC387">
        <v>0</v>
      </c>
      <c r="AD387">
        <v>0</v>
      </c>
      <c r="AE387">
        <v>0</v>
      </c>
      <c r="AF387">
        <v>0</v>
      </c>
      <c r="AG387">
        <v>0</v>
      </c>
      <c r="AH387">
        <v>0</v>
      </c>
      <c r="AI387">
        <v>0</v>
      </c>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t="s">
        <v>824</v>
      </c>
      <c r="JW387">
        <v>1000</v>
      </c>
      <c r="JX387">
        <v>700</v>
      </c>
      <c r="JY387">
        <v>245</v>
      </c>
      <c r="JZ387"/>
      <c r="KA387">
        <v>245</v>
      </c>
      <c r="KB387">
        <v>0</v>
      </c>
      <c r="KC387">
        <v>0</v>
      </c>
      <c r="KD387"/>
      <c r="KE387" t="s">
        <v>805</v>
      </c>
      <c r="KF387"/>
      <c r="KG387"/>
      <c r="KH387" t="s">
        <v>797</v>
      </c>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t="s">
        <v>824</v>
      </c>
      <c r="OQ387">
        <v>1000</v>
      </c>
      <c r="OR387">
        <v>1000</v>
      </c>
      <c r="OS387">
        <v>150</v>
      </c>
      <c r="OT387"/>
      <c r="OU387">
        <v>150</v>
      </c>
      <c r="OV387">
        <v>0</v>
      </c>
      <c r="OW387">
        <v>0</v>
      </c>
      <c r="OX387"/>
      <c r="OY387" t="s">
        <v>805</v>
      </c>
      <c r="OZ387"/>
      <c r="PA387"/>
      <c r="PB387" t="s">
        <v>797</v>
      </c>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t="s">
        <v>2100</v>
      </c>
      <c r="AAW387">
        <v>432462428</v>
      </c>
      <c r="AAX387" s="315">
        <v>45074.220937499987</v>
      </c>
      <c r="AAY387"/>
      <c r="AAZ387"/>
      <c r="ABA387" t="s">
        <v>2081</v>
      </c>
      <c r="ABB387"/>
      <c r="ABC387" t="s">
        <v>2263</v>
      </c>
      <c r="ABD387"/>
      <c r="ABE387">
        <v>387</v>
      </c>
    </row>
    <row r="388" spans="1:733" x14ac:dyDescent="0.45">
      <c r="A388" s="261" t="s">
        <v>2987</v>
      </c>
      <c r="B388" s="262">
        <v>45073.430603923611</v>
      </c>
      <c r="C388" s="262">
        <v>45073.432606874987</v>
      </c>
      <c r="D388" s="262">
        <v>45073</v>
      </c>
      <c r="E388" s="261" t="s">
        <v>2106</v>
      </c>
      <c r="F388" s="315">
        <v>45073</v>
      </c>
      <c r="G388" t="s">
        <v>818</v>
      </c>
      <c r="H388" t="s">
        <v>1909</v>
      </c>
      <c r="I388" t="s">
        <v>1909</v>
      </c>
      <c r="J388" t="s">
        <v>1909</v>
      </c>
      <c r="K388" t="s">
        <v>793</v>
      </c>
      <c r="L388" s="261" t="s">
        <v>2470</v>
      </c>
      <c r="M388">
        <v>0</v>
      </c>
      <c r="N388">
        <v>0</v>
      </c>
      <c r="O388">
        <v>0</v>
      </c>
      <c r="P388">
        <v>0</v>
      </c>
      <c r="Q388">
        <v>0</v>
      </c>
      <c r="R388">
        <v>0</v>
      </c>
      <c r="S388">
        <v>0</v>
      </c>
      <c r="T388">
        <v>0</v>
      </c>
      <c r="U388">
        <v>1</v>
      </c>
      <c r="V388">
        <v>0</v>
      </c>
      <c r="W388">
        <v>0</v>
      </c>
      <c r="X388">
        <v>0</v>
      </c>
      <c r="Y388">
        <v>1</v>
      </c>
      <c r="Z388">
        <v>0</v>
      </c>
      <c r="AA388">
        <v>0</v>
      </c>
      <c r="AB388">
        <v>0</v>
      </c>
      <c r="AC388">
        <v>0</v>
      </c>
      <c r="AD388">
        <v>0</v>
      </c>
      <c r="AE388">
        <v>0</v>
      </c>
      <c r="AF388">
        <v>0</v>
      </c>
      <c r="AG388">
        <v>0</v>
      </c>
      <c r="AH388">
        <v>0</v>
      </c>
      <c r="AI388">
        <v>0</v>
      </c>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t="s">
        <v>824</v>
      </c>
      <c r="JW388">
        <v>1000</v>
      </c>
      <c r="JX388">
        <v>700</v>
      </c>
      <c r="JY388">
        <v>245</v>
      </c>
      <c r="JZ388"/>
      <c r="KA388">
        <v>245</v>
      </c>
      <c r="KB388">
        <v>0</v>
      </c>
      <c r="KC388">
        <v>0</v>
      </c>
      <c r="KD388"/>
      <c r="KE388" t="s">
        <v>805</v>
      </c>
      <c r="KF388"/>
      <c r="KG388"/>
      <c r="KH388" t="s">
        <v>797</v>
      </c>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t="s">
        <v>824</v>
      </c>
      <c r="OQ388">
        <v>1000</v>
      </c>
      <c r="OR388">
        <v>1000</v>
      </c>
      <c r="OS388">
        <v>150</v>
      </c>
      <c r="OT388"/>
      <c r="OU388">
        <v>150</v>
      </c>
      <c r="OV388">
        <v>0</v>
      </c>
      <c r="OW388">
        <v>0</v>
      </c>
      <c r="OX388"/>
      <c r="OY388" t="s">
        <v>805</v>
      </c>
      <c r="OZ388"/>
      <c r="PA388"/>
      <c r="PB388" t="s">
        <v>797</v>
      </c>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t="s">
        <v>2100</v>
      </c>
      <c r="AAW388">
        <v>432462438</v>
      </c>
      <c r="AAX388" s="315">
        <v>45074.220960648148</v>
      </c>
      <c r="AAY388"/>
      <c r="AAZ388"/>
      <c r="ABA388" t="s">
        <v>2081</v>
      </c>
      <c r="ABB388"/>
      <c r="ABC388" t="s">
        <v>2263</v>
      </c>
      <c r="ABD388"/>
      <c r="ABE388">
        <v>388</v>
      </c>
    </row>
    <row r="389" spans="1:733" x14ac:dyDescent="0.45">
      <c r="A389" s="261" t="s">
        <v>2988</v>
      </c>
      <c r="B389" s="262">
        <v>45073.43270326389</v>
      </c>
      <c r="C389" s="262">
        <v>45073.435120798611</v>
      </c>
      <c r="D389" s="262">
        <v>45073</v>
      </c>
      <c r="E389" s="261" t="s">
        <v>2106</v>
      </c>
      <c r="F389" s="315">
        <v>45073</v>
      </c>
      <c r="G389" t="s">
        <v>818</v>
      </c>
      <c r="H389" t="s">
        <v>1909</v>
      </c>
      <c r="I389" t="s">
        <v>1909</v>
      </c>
      <c r="J389" t="s">
        <v>1909</v>
      </c>
      <c r="K389" t="s">
        <v>793</v>
      </c>
      <c r="L389" s="261" t="s">
        <v>2986</v>
      </c>
      <c r="M389">
        <v>0</v>
      </c>
      <c r="N389">
        <v>0</v>
      </c>
      <c r="O389">
        <v>0</v>
      </c>
      <c r="P389">
        <v>0</v>
      </c>
      <c r="Q389">
        <v>0</v>
      </c>
      <c r="R389">
        <v>0</v>
      </c>
      <c r="S389">
        <v>0</v>
      </c>
      <c r="T389">
        <v>0</v>
      </c>
      <c r="U389">
        <v>1</v>
      </c>
      <c r="V389">
        <v>0</v>
      </c>
      <c r="W389">
        <v>0</v>
      </c>
      <c r="X389">
        <v>0</v>
      </c>
      <c r="Y389">
        <v>1</v>
      </c>
      <c r="Z389">
        <v>0</v>
      </c>
      <c r="AA389">
        <v>0</v>
      </c>
      <c r="AB389">
        <v>0</v>
      </c>
      <c r="AC389">
        <v>0</v>
      </c>
      <c r="AD389">
        <v>0</v>
      </c>
      <c r="AE389">
        <v>0</v>
      </c>
      <c r="AF389">
        <v>0</v>
      </c>
      <c r="AG389">
        <v>0</v>
      </c>
      <c r="AH389">
        <v>0</v>
      </c>
      <c r="AI389">
        <v>0</v>
      </c>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t="s">
        <v>824</v>
      </c>
      <c r="JW389">
        <v>1000</v>
      </c>
      <c r="JX389">
        <v>700</v>
      </c>
      <c r="JY389">
        <v>245</v>
      </c>
      <c r="JZ389"/>
      <c r="KA389">
        <v>245</v>
      </c>
      <c r="KB389">
        <v>0</v>
      </c>
      <c r="KC389">
        <v>0</v>
      </c>
      <c r="KD389"/>
      <c r="KE389" t="s">
        <v>805</v>
      </c>
      <c r="KF389"/>
      <c r="KG389"/>
      <c r="KH389" t="s">
        <v>797</v>
      </c>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t="s">
        <v>824</v>
      </c>
      <c r="OQ389">
        <v>1000</v>
      </c>
      <c r="OR389">
        <v>1000</v>
      </c>
      <c r="OS389">
        <v>150</v>
      </c>
      <c r="OT389"/>
      <c r="OU389">
        <v>150</v>
      </c>
      <c r="OV389">
        <v>0</v>
      </c>
      <c r="OW389">
        <v>0</v>
      </c>
      <c r="OX389"/>
      <c r="OY389" t="s">
        <v>805</v>
      </c>
      <c r="OZ389"/>
      <c r="PA389"/>
      <c r="PB389" t="s">
        <v>797</v>
      </c>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t="s">
        <v>2100</v>
      </c>
      <c r="AAW389">
        <v>432462448</v>
      </c>
      <c r="AAX389" s="315">
        <v>45074.220972222218</v>
      </c>
      <c r="AAY389"/>
      <c r="AAZ389"/>
      <c r="ABA389" t="s">
        <v>2081</v>
      </c>
      <c r="ABB389"/>
      <c r="ABC389" t="s">
        <v>2263</v>
      </c>
      <c r="ABD389"/>
      <c r="ABE389">
        <v>389</v>
      </c>
    </row>
    <row r="390" spans="1:733" x14ac:dyDescent="0.45">
      <c r="A390" s="261" t="s">
        <v>2989</v>
      </c>
      <c r="B390" s="262">
        <v>45073.4353371412</v>
      </c>
      <c r="C390" s="262">
        <v>45073.44359490741</v>
      </c>
      <c r="D390" s="262">
        <v>45073</v>
      </c>
      <c r="E390" s="261" t="s">
        <v>2106</v>
      </c>
      <c r="F390" s="315">
        <v>45073</v>
      </c>
      <c r="G390" t="s">
        <v>818</v>
      </c>
      <c r="H390" t="s">
        <v>1909</v>
      </c>
      <c r="I390" t="s">
        <v>1909</v>
      </c>
      <c r="J390" t="s">
        <v>1909</v>
      </c>
      <c r="K390" t="s">
        <v>793</v>
      </c>
      <c r="L390" s="261" t="s">
        <v>2986</v>
      </c>
      <c r="M390">
        <v>0</v>
      </c>
      <c r="N390">
        <v>0</v>
      </c>
      <c r="O390">
        <v>0</v>
      </c>
      <c r="P390">
        <v>0</v>
      </c>
      <c r="Q390">
        <v>0</v>
      </c>
      <c r="R390">
        <v>0</v>
      </c>
      <c r="S390">
        <v>0</v>
      </c>
      <c r="T390">
        <v>0</v>
      </c>
      <c r="U390">
        <v>1</v>
      </c>
      <c r="V390">
        <v>0</v>
      </c>
      <c r="W390">
        <v>0</v>
      </c>
      <c r="X390">
        <v>0</v>
      </c>
      <c r="Y390">
        <v>1</v>
      </c>
      <c r="Z390">
        <v>0</v>
      </c>
      <c r="AA390">
        <v>0</v>
      </c>
      <c r="AB390">
        <v>0</v>
      </c>
      <c r="AC390">
        <v>0</v>
      </c>
      <c r="AD390">
        <v>0</v>
      </c>
      <c r="AE390">
        <v>0</v>
      </c>
      <c r="AF390">
        <v>0</v>
      </c>
      <c r="AG390">
        <v>0</v>
      </c>
      <c r="AH390">
        <v>0</v>
      </c>
      <c r="AI390">
        <v>0</v>
      </c>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t="s">
        <v>824</v>
      </c>
      <c r="JW390">
        <v>1000</v>
      </c>
      <c r="JX390">
        <v>700</v>
      </c>
      <c r="JY390">
        <v>245</v>
      </c>
      <c r="JZ390"/>
      <c r="KA390">
        <v>245</v>
      </c>
      <c r="KB390">
        <v>0</v>
      </c>
      <c r="KC390">
        <v>0</v>
      </c>
      <c r="KD390"/>
      <c r="KE390" t="s">
        <v>805</v>
      </c>
      <c r="KF390"/>
      <c r="KG390"/>
      <c r="KH390" t="s">
        <v>797</v>
      </c>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t="s">
        <v>824</v>
      </c>
      <c r="OQ390">
        <v>1000</v>
      </c>
      <c r="OR390">
        <v>1000</v>
      </c>
      <c r="OS390">
        <v>150</v>
      </c>
      <c r="OT390"/>
      <c r="OU390">
        <v>150</v>
      </c>
      <c r="OV390">
        <v>0</v>
      </c>
      <c r="OW390">
        <v>0</v>
      </c>
      <c r="OX390"/>
      <c r="OY390" t="s">
        <v>805</v>
      </c>
      <c r="OZ390"/>
      <c r="PA390"/>
      <c r="PB390" t="s">
        <v>797</v>
      </c>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t="s">
        <v>2100</v>
      </c>
      <c r="AAW390">
        <v>432462458</v>
      </c>
      <c r="AAX390" s="315">
        <v>45074.220995370371</v>
      </c>
      <c r="AAY390"/>
      <c r="AAZ390"/>
      <c r="ABA390" t="s">
        <v>2081</v>
      </c>
      <c r="ABB390"/>
      <c r="ABC390" t="s">
        <v>2263</v>
      </c>
      <c r="ABD390"/>
      <c r="ABE390">
        <v>390</v>
      </c>
    </row>
    <row r="391" spans="1:733" x14ac:dyDescent="0.45">
      <c r="A391" s="261" t="s">
        <v>2990</v>
      </c>
      <c r="B391" s="262">
        <v>45075.344625358797</v>
      </c>
      <c r="C391" s="262">
        <v>45075.369771122692</v>
      </c>
      <c r="D391" s="262">
        <v>45075</v>
      </c>
      <c r="E391" s="261" t="s">
        <v>2991</v>
      </c>
      <c r="F391" s="315">
        <v>45071</v>
      </c>
      <c r="G391" t="s">
        <v>857</v>
      </c>
      <c r="H391" t="s">
        <v>862</v>
      </c>
      <c r="I391" t="s">
        <v>862</v>
      </c>
      <c r="J391" t="s">
        <v>862</v>
      </c>
      <c r="K391" t="s">
        <v>831</v>
      </c>
      <c r="L391" s="261" t="s">
        <v>2480</v>
      </c>
      <c r="M391">
        <v>0</v>
      </c>
      <c r="N391">
        <v>0</v>
      </c>
      <c r="O391">
        <v>0</v>
      </c>
      <c r="P391">
        <v>0</v>
      </c>
      <c r="Q391">
        <v>0</v>
      </c>
      <c r="R391">
        <v>0</v>
      </c>
      <c r="S391">
        <v>0</v>
      </c>
      <c r="T391">
        <v>0</v>
      </c>
      <c r="U391">
        <v>0</v>
      </c>
      <c r="V391">
        <v>1</v>
      </c>
      <c r="W391">
        <v>1</v>
      </c>
      <c r="X391">
        <v>1</v>
      </c>
      <c r="Y391">
        <v>1</v>
      </c>
      <c r="Z391">
        <v>0</v>
      </c>
      <c r="AA391">
        <v>0</v>
      </c>
      <c r="AB391">
        <v>0</v>
      </c>
      <c r="AC391">
        <v>0</v>
      </c>
      <c r="AD391">
        <v>0</v>
      </c>
      <c r="AE391">
        <v>0</v>
      </c>
      <c r="AF391">
        <v>0</v>
      </c>
      <c r="AG391">
        <v>0</v>
      </c>
      <c r="AH391">
        <v>0</v>
      </c>
      <c r="AI391">
        <v>0</v>
      </c>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t="s">
        <v>824</v>
      </c>
      <c r="LB391">
        <v>1000</v>
      </c>
      <c r="LC391">
        <v>850</v>
      </c>
      <c r="LD391">
        <v>425</v>
      </c>
      <c r="LE391"/>
      <c r="LF391">
        <v>425</v>
      </c>
      <c r="LG391">
        <v>0</v>
      </c>
      <c r="LH391">
        <v>0</v>
      </c>
      <c r="LI391"/>
      <c r="LJ391" t="s">
        <v>805</v>
      </c>
      <c r="LK391"/>
      <c r="LL391"/>
      <c r="LM391" t="s">
        <v>797</v>
      </c>
      <c r="LN391"/>
      <c r="LO391"/>
      <c r="LP391"/>
      <c r="LQ391"/>
      <c r="LR391"/>
      <c r="LS391"/>
      <c r="LT391"/>
      <c r="LU391"/>
      <c r="LV391"/>
      <c r="LW391"/>
      <c r="LX391"/>
      <c r="LY391"/>
      <c r="LZ391"/>
      <c r="MA391"/>
      <c r="MB391"/>
      <c r="MC391"/>
      <c r="MD391"/>
      <c r="ME391"/>
      <c r="MF391" t="s">
        <v>824</v>
      </c>
      <c r="MG391">
        <v>1000</v>
      </c>
      <c r="MH391">
        <v>900</v>
      </c>
      <c r="MI391">
        <v>450</v>
      </c>
      <c r="MJ391"/>
      <c r="MK391">
        <v>450</v>
      </c>
      <c r="ML391">
        <v>0</v>
      </c>
      <c r="MM391">
        <v>0</v>
      </c>
      <c r="MN391"/>
      <c r="MO391" t="s">
        <v>805</v>
      </c>
      <c r="MP391"/>
      <c r="MQ391"/>
      <c r="MR391" t="s">
        <v>797</v>
      </c>
      <c r="MS391"/>
      <c r="MT391"/>
      <c r="MU391"/>
      <c r="MV391"/>
      <c r="MW391"/>
      <c r="MX391"/>
      <c r="MY391"/>
      <c r="MZ391"/>
      <c r="NA391"/>
      <c r="NB391"/>
      <c r="NC391"/>
      <c r="ND391"/>
      <c r="NE391"/>
      <c r="NF391"/>
      <c r="NG391"/>
      <c r="NH391"/>
      <c r="NI391"/>
      <c r="NJ391"/>
      <c r="NK391" t="s">
        <v>824</v>
      </c>
      <c r="NL391">
        <v>1000</v>
      </c>
      <c r="NM391">
        <v>1500</v>
      </c>
      <c r="NN391">
        <v>750</v>
      </c>
      <c r="NO391"/>
      <c r="NP391">
        <v>750</v>
      </c>
      <c r="NQ391">
        <v>0</v>
      </c>
      <c r="NR391">
        <v>0</v>
      </c>
      <c r="NS391"/>
      <c r="NT391" t="s">
        <v>805</v>
      </c>
      <c r="NU391"/>
      <c r="NV391"/>
      <c r="NW391" t="s">
        <v>797</v>
      </c>
      <c r="NX391"/>
      <c r="NY391"/>
      <c r="NZ391"/>
      <c r="OA391"/>
      <c r="OB391"/>
      <c r="OC391"/>
      <c r="OD391"/>
      <c r="OE391"/>
      <c r="OF391"/>
      <c r="OG391"/>
      <c r="OH391"/>
      <c r="OI391"/>
      <c r="OJ391"/>
      <c r="OK391"/>
      <c r="OL391"/>
      <c r="OM391"/>
      <c r="ON391"/>
      <c r="OO391"/>
      <c r="OP391" t="s">
        <v>824</v>
      </c>
      <c r="OQ391">
        <v>1000</v>
      </c>
      <c r="OR391">
        <v>750</v>
      </c>
      <c r="OS391">
        <v>113</v>
      </c>
      <c r="OT391"/>
      <c r="OU391">
        <v>135</v>
      </c>
      <c r="OV391">
        <v>-16.296296296296301</v>
      </c>
      <c r="OW391">
        <v>-22</v>
      </c>
      <c r="OX391" t="s">
        <v>2992</v>
      </c>
      <c r="OY391" t="s">
        <v>801</v>
      </c>
      <c r="OZ391"/>
      <c r="PA391" t="s">
        <v>808</v>
      </c>
      <c r="PB391" t="s">
        <v>797</v>
      </c>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t="s">
        <v>2993</v>
      </c>
      <c r="AAW391">
        <v>433011666</v>
      </c>
      <c r="AAX391" s="315">
        <v>45075.370057870372</v>
      </c>
      <c r="AAY391"/>
      <c r="AAZ391"/>
      <c r="ABA391" t="s">
        <v>2081</v>
      </c>
      <c r="ABB391"/>
      <c r="ABC391" t="s">
        <v>2263</v>
      </c>
      <c r="ABD391"/>
      <c r="ABE391">
        <v>391</v>
      </c>
    </row>
    <row r="392" spans="1:733" x14ac:dyDescent="0.45">
      <c r="A392" s="261" t="s">
        <v>2994</v>
      </c>
      <c r="B392" s="262">
        <v>45075.36977715278</v>
      </c>
      <c r="C392" s="262">
        <v>45075.387038865738</v>
      </c>
      <c r="D392" s="262">
        <v>45075</v>
      </c>
      <c r="E392" s="261" t="s">
        <v>2991</v>
      </c>
      <c r="F392" s="315">
        <v>45071</v>
      </c>
      <c r="G392" t="s">
        <v>857</v>
      </c>
      <c r="H392" t="s">
        <v>862</v>
      </c>
      <c r="I392" t="s">
        <v>862</v>
      </c>
      <c r="J392" t="s">
        <v>862</v>
      </c>
      <c r="K392" t="s">
        <v>831</v>
      </c>
      <c r="L392" s="261" t="s">
        <v>2202</v>
      </c>
      <c r="M392">
        <v>0</v>
      </c>
      <c r="N392">
        <v>0</v>
      </c>
      <c r="O392">
        <v>0</v>
      </c>
      <c r="P392">
        <v>0</v>
      </c>
      <c r="Q392">
        <v>0</v>
      </c>
      <c r="R392">
        <v>0</v>
      </c>
      <c r="S392">
        <v>0</v>
      </c>
      <c r="T392">
        <v>0</v>
      </c>
      <c r="U392">
        <v>0</v>
      </c>
      <c r="V392">
        <v>0</v>
      </c>
      <c r="W392">
        <v>1</v>
      </c>
      <c r="X392">
        <v>0</v>
      </c>
      <c r="Y392">
        <v>1</v>
      </c>
      <c r="Z392">
        <v>0</v>
      </c>
      <c r="AA392">
        <v>1</v>
      </c>
      <c r="AB392">
        <v>0</v>
      </c>
      <c r="AC392">
        <v>1</v>
      </c>
      <c r="AD392">
        <v>0</v>
      </c>
      <c r="AE392">
        <v>0</v>
      </c>
      <c r="AF392">
        <v>0</v>
      </c>
      <c r="AG392">
        <v>0</v>
      </c>
      <c r="AH392">
        <v>0</v>
      </c>
      <c r="AI392">
        <v>0</v>
      </c>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t="s">
        <v>824</v>
      </c>
      <c r="MG392">
        <v>1000</v>
      </c>
      <c r="MH392">
        <v>900</v>
      </c>
      <c r="MI392">
        <v>450</v>
      </c>
      <c r="MJ392"/>
      <c r="MK392">
        <v>450</v>
      </c>
      <c r="ML392">
        <v>0</v>
      </c>
      <c r="MM392">
        <v>0</v>
      </c>
      <c r="MN392"/>
      <c r="MO392" t="s">
        <v>805</v>
      </c>
      <c r="MP392"/>
      <c r="MQ392"/>
      <c r="MR392" t="s">
        <v>797</v>
      </c>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t="s">
        <v>824</v>
      </c>
      <c r="OQ392">
        <v>1000</v>
      </c>
      <c r="OR392">
        <v>900</v>
      </c>
      <c r="OS392">
        <v>135</v>
      </c>
      <c r="OT392"/>
      <c r="OU392">
        <v>135</v>
      </c>
      <c r="OV392">
        <v>0</v>
      </c>
      <c r="OW392">
        <v>0</v>
      </c>
      <c r="OX392"/>
      <c r="OY392" t="s">
        <v>805</v>
      </c>
      <c r="OZ392"/>
      <c r="PA392"/>
      <c r="PB392" t="s">
        <v>797</v>
      </c>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t="s">
        <v>794</v>
      </c>
      <c r="RA392"/>
      <c r="RB392">
        <v>4000</v>
      </c>
      <c r="RC392">
        <v>4000</v>
      </c>
      <c r="RD392"/>
      <c r="RE392">
        <v>3000</v>
      </c>
      <c r="RF392">
        <v>33.333333333333329</v>
      </c>
      <c r="RG392">
        <v>1000</v>
      </c>
      <c r="RH392" t="s">
        <v>2995</v>
      </c>
      <c r="RI392" t="s">
        <v>801</v>
      </c>
      <c r="RJ392"/>
      <c r="RK392" t="s">
        <v>860</v>
      </c>
      <c r="RL392" t="s">
        <v>794</v>
      </c>
      <c r="RM392" t="s">
        <v>2233</v>
      </c>
      <c r="RN392">
        <v>1</v>
      </c>
      <c r="RO392">
        <v>1</v>
      </c>
      <c r="RP392">
        <v>1</v>
      </c>
      <c r="RQ392">
        <v>0</v>
      </c>
      <c r="RR392">
        <v>0</v>
      </c>
      <c r="RS392">
        <v>0</v>
      </c>
      <c r="RT392">
        <v>0</v>
      </c>
      <c r="RU392">
        <v>0</v>
      </c>
      <c r="RV392">
        <v>0</v>
      </c>
      <c r="RW392">
        <v>0</v>
      </c>
      <c r="RX392">
        <v>0</v>
      </c>
      <c r="RY392">
        <v>0</v>
      </c>
      <c r="RZ392">
        <v>0</v>
      </c>
      <c r="SA392">
        <v>0</v>
      </c>
      <c r="SB392">
        <v>0</v>
      </c>
      <c r="SC392" t="s">
        <v>2996</v>
      </c>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t="s">
        <v>824</v>
      </c>
      <c r="TK392">
        <v>500</v>
      </c>
      <c r="TL392">
        <v>500</v>
      </c>
      <c r="TM392">
        <v>150</v>
      </c>
      <c r="TN392"/>
      <c r="TO392">
        <v>150</v>
      </c>
      <c r="TP392">
        <v>0</v>
      </c>
      <c r="TQ392">
        <v>0</v>
      </c>
      <c r="TR392"/>
      <c r="TS392" t="s">
        <v>801</v>
      </c>
      <c r="TT392"/>
      <c r="TU392" t="s">
        <v>844</v>
      </c>
      <c r="TV392" t="s">
        <v>794</v>
      </c>
      <c r="TW392" t="s">
        <v>2233</v>
      </c>
      <c r="TX392">
        <v>1</v>
      </c>
      <c r="TY392">
        <v>1</v>
      </c>
      <c r="TZ392">
        <v>1</v>
      </c>
      <c r="UA392">
        <v>0</v>
      </c>
      <c r="UB392">
        <v>0</v>
      </c>
      <c r="UC392">
        <v>0</v>
      </c>
      <c r="UD392">
        <v>0</v>
      </c>
      <c r="UE392">
        <v>0</v>
      </c>
      <c r="UF392">
        <v>0</v>
      </c>
      <c r="UG392">
        <v>0</v>
      </c>
      <c r="UH392">
        <v>0</v>
      </c>
      <c r="UI392">
        <v>0</v>
      </c>
      <c r="UJ392">
        <v>0</v>
      </c>
      <c r="UK392">
        <v>0</v>
      </c>
      <c r="UL392">
        <v>0</v>
      </c>
      <c r="UM392" t="s">
        <v>2996</v>
      </c>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t="s">
        <v>2997</v>
      </c>
      <c r="AAW392">
        <v>433029045</v>
      </c>
      <c r="AAX392" s="315">
        <v>45075.387361111112</v>
      </c>
      <c r="AAY392"/>
      <c r="AAZ392"/>
      <c r="ABA392" t="s">
        <v>2081</v>
      </c>
      <c r="ABB392"/>
      <c r="ABC392" t="s">
        <v>2263</v>
      </c>
      <c r="ABD392"/>
      <c r="ABE392">
        <v>392</v>
      </c>
    </row>
    <row r="393" spans="1:733" x14ac:dyDescent="0.45">
      <c r="A393" s="261" t="s">
        <v>2998</v>
      </c>
      <c r="B393" s="262">
        <v>45075.387042303228</v>
      </c>
      <c r="C393" s="262">
        <v>45075.407668703701</v>
      </c>
      <c r="D393" s="262">
        <v>45075</v>
      </c>
      <c r="E393" s="261" t="s">
        <v>2991</v>
      </c>
      <c r="F393" s="315">
        <v>45072</v>
      </c>
      <c r="G393" t="s">
        <v>857</v>
      </c>
      <c r="H393" t="s">
        <v>862</v>
      </c>
      <c r="I393" t="s">
        <v>862</v>
      </c>
      <c r="J393" t="s">
        <v>862</v>
      </c>
      <c r="K393" t="s">
        <v>831</v>
      </c>
      <c r="L393" s="261" t="s">
        <v>2999</v>
      </c>
      <c r="M393">
        <v>1</v>
      </c>
      <c r="N393">
        <v>1</v>
      </c>
      <c r="O393">
        <v>1</v>
      </c>
      <c r="P393">
        <v>1</v>
      </c>
      <c r="Q393">
        <v>0</v>
      </c>
      <c r="R393">
        <v>0</v>
      </c>
      <c r="S393">
        <v>1</v>
      </c>
      <c r="T393">
        <v>1</v>
      </c>
      <c r="U393">
        <v>0</v>
      </c>
      <c r="V393">
        <v>0</v>
      </c>
      <c r="W393">
        <v>0</v>
      </c>
      <c r="X393">
        <v>0</v>
      </c>
      <c r="Y393">
        <v>0</v>
      </c>
      <c r="Z393">
        <v>1</v>
      </c>
      <c r="AA393">
        <v>1</v>
      </c>
      <c r="AB393">
        <v>0</v>
      </c>
      <c r="AC393">
        <v>0</v>
      </c>
      <c r="AD393">
        <v>1</v>
      </c>
      <c r="AE393">
        <v>0</v>
      </c>
      <c r="AF393">
        <v>1</v>
      </c>
      <c r="AG393">
        <v>0</v>
      </c>
      <c r="AH393">
        <v>1</v>
      </c>
      <c r="AI393">
        <v>0</v>
      </c>
      <c r="AJ393" t="s">
        <v>794</v>
      </c>
      <c r="AK393"/>
      <c r="AL393">
        <v>2500</v>
      </c>
      <c r="AM393">
        <v>2500</v>
      </c>
      <c r="AN393"/>
      <c r="AO393">
        <v>2000</v>
      </c>
      <c r="AP393">
        <v>25</v>
      </c>
      <c r="AQ393">
        <v>500</v>
      </c>
      <c r="AR393" t="s">
        <v>3000</v>
      </c>
      <c r="AS393" t="s">
        <v>795</v>
      </c>
      <c r="AT393" t="s">
        <v>796</v>
      </c>
      <c r="AU393"/>
      <c r="AV393" t="s">
        <v>794</v>
      </c>
      <c r="AW393" t="s">
        <v>2101</v>
      </c>
      <c r="AX393">
        <v>1</v>
      </c>
      <c r="AY393">
        <v>1</v>
      </c>
      <c r="AZ393">
        <v>0</v>
      </c>
      <c r="BA393">
        <v>1</v>
      </c>
      <c r="BB393">
        <v>0</v>
      </c>
      <c r="BC393">
        <v>0</v>
      </c>
      <c r="BD393">
        <v>0</v>
      </c>
      <c r="BE393">
        <v>0</v>
      </c>
      <c r="BF393">
        <v>0</v>
      </c>
      <c r="BG393">
        <v>0</v>
      </c>
      <c r="BH393">
        <v>0</v>
      </c>
      <c r="BI393">
        <v>0</v>
      </c>
      <c r="BJ393">
        <v>0</v>
      </c>
      <c r="BK393">
        <v>0</v>
      </c>
      <c r="BL393">
        <v>0</v>
      </c>
      <c r="BM393"/>
      <c r="BN393"/>
      <c r="BO393" t="s">
        <v>794</v>
      </c>
      <c r="BP393"/>
      <c r="BQ393">
        <v>3000</v>
      </c>
      <c r="BR393">
        <v>3000</v>
      </c>
      <c r="BS393"/>
      <c r="BT393">
        <v>3250</v>
      </c>
      <c r="BU393">
        <v>-7.6923076923076934</v>
      </c>
      <c r="BV393">
        <v>-250</v>
      </c>
      <c r="BW393"/>
      <c r="BX393" t="s">
        <v>795</v>
      </c>
      <c r="BY393" t="s">
        <v>796</v>
      </c>
      <c r="BZ393"/>
      <c r="CA393" t="s">
        <v>797</v>
      </c>
      <c r="CB393"/>
      <c r="CC393"/>
      <c r="CD393"/>
      <c r="CE393"/>
      <c r="CF393"/>
      <c r="CG393"/>
      <c r="CH393"/>
      <c r="CI393"/>
      <c r="CJ393"/>
      <c r="CK393"/>
      <c r="CL393"/>
      <c r="CM393"/>
      <c r="CN393"/>
      <c r="CO393"/>
      <c r="CP393"/>
      <c r="CQ393"/>
      <c r="CR393"/>
      <c r="CS393"/>
      <c r="CT393" t="s">
        <v>794</v>
      </c>
      <c r="CU393"/>
      <c r="CV393">
        <v>6000</v>
      </c>
      <c r="CW393">
        <v>6000</v>
      </c>
      <c r="CX393"/>
      <c r="CY393">
        <v>7000</v>
      </c>
      <c r="CZ393">
        <v>-14.285714285714279</v>
      </c>
      <c r="DA393">
        <v>-1000</v>
      </c>
      <c r="DB393" t="s">
        <v>3001</v>
      </c>
      <c r="DC393" t="s">
        <v>801</v>
      </c>
      <c r="DD393"/>
      <c r="DE393" t="s">
        <v>859</v>
      </c>
      <c r="DF393" t="s">
        <v>794</v>
      </c>
      <c r="DG393" t="s">
        <v>2212</v>
      </c>
      <c r="DH393">
        <v>1</v>
      </c>
      <c r="DI393">
        <v>1</v>
      </c>
      <c r="DJ393">
        <v>0</v>
      </c>
      <c r="DK393">
        <v>1</v>
      </c>
      <c r="DL393">
        <v>0</v>
      </c>
      <c r="DM393">
        <v>0</v>
      </c>
      <c r="DN393">
        <v>0</v>
      </c>
      <c r="DO393">
        <v>0</v>
      </c>
      <c r="DP393">
        <v>0</v>
      </c>
      <c r="DQ393">
        <v>0</v>
      </c>
      <c r="DR393">
        <v>0</v>
      </c>
      <c r="DS393">
        <v>0</v>
      </c>
      <c r="DT393">
        <v>1</v>
      </c>
      <c r="DU393">
        <v>0</v>
      </c>
      <c r="DV393">
        <v>0</v>
      </c>
      <c r="DW393"/>
      <c r="DX393"/>
      <c r="DY393" t="s">
        <v>794</v>
      </c>
      <c r="DZ393"/>
      <c r="EA393">
        <v>10000</v>
      </c>
      <c r="EB393">
        <v>10000</v>
      </c>
      <c r="EC393"/>
      <c r="ED393">
        <v>8000</v>
      </c>
      <c r="EE393">
        <v>25</v>
      </c>
      <c r="EF393">
        <v>2000</v>
      </c>
      <c r="EG393" t="s">
        <v>3002</v>
      </c>
      <c r="EH393" t="s">
        <v>795</v>
      </c>
      <c r="EI393" t="s">
        <v>796</v>
      </c>
      <c r="EJ393"/>
      <c r="EK393" t="s">
        <v>794</v>
      </c>
      <c r="EL393" t="s">
        <v>2118</v>
      </c>
      <c r="EM393">
        <v>1</v>
      </c>
      <c r="EN393">
        <v>1</v>
      </c>
      <c r="EO393">
        <v>0</v>
      </c>
      <c r="EP393">
        <v>0</v>
      </c>
      <c r="EQ393">
        <v>0</v>
      </c>
      <c r="ER393">
        <v>0</v>
      </c>
      <c r="ES393">
        <v>0</v>
      </c>
      <c r="ET393">
        <v>0</v>
      </c>
      <c r="EU393">
        <v>0</v>
      </c>
      <c r="EV393">
        <v>0</v>
      </c>
      <c r="EW393">
        <v>0</v>
      </c>
      <c r="EX393">
        <v>0</v>
      </c>
      <c r="EY393">
        <v>1</v>
      </c>
      <c r="EZ393">
        <v>0</v>
      </c>
      <c r="FA393">
        <v>0</v>
      </c>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t="s">
        <v>794</v>
      </c>
      <c r="HM393"/>
      <c r="HN393">
        <v>6000</v>
      </c>
      <c r="HO393">
        <v>6000</v>
      </c>
      <c r="HP393"/>
      <c r="HQ393">
        <v>6500</v>
      </c>
      <c r="HR393">
        <v>-7.6923076923076934</v>
      </c>
      <c r="HS393">
        <v>-500</v>
      </c>
      <c r="HT393"/>
      <c r="HU393" t="s">
        <v>805</v>
      </c>
      <c r="HV393"/>
      <c r="HW393"/>
      <c r="HX393" t="s">
        <v>797</v>
      </c>
      <c r="HY393"/>
      <c r="HZ393"/>
      <c r="IA393"/>
      <c r="IB393"/>
      <c r="IC393"/>
      <c r="ID393"/>
      <c r="IE393"/>
      <c r="IF393"/>
      <c r="IG393"/>
      <c r="IH393"/>
      <c r="II393"/>
      <c r="IJ393"/>
      <c r="IK393"/>
      <c r="IL393"/>
      <c r="IM393"/>
      <c r="IN393"/>
      <c r="IO393"/>
      <c r="IP393"/>
      <c r="IQ393" t="s">
        <v>794</v>
      </c>
      <c r="IR393"/>
      <c r="IS393">
        <v>13500</v>
      </c>
      <c r="IT393">
        <v>13500</v>
      </c>
      <c r="IU393"/>
      <c r="IV393">
        <v>7500</v>
      </c>
      <c r="IW393">
        <v>80</v>
      </c>
      <c r="IX393">
        <v>6000</v>
      </c>
      <c r="IY393" t="s">
        <v>3003</v>
      </c>
      <c r="IZ393" t="s">
        <v>795</v>
      </c>
      <c r="JA393" t="s">
        <v>796</v>
      </c>
      <c r="JB393"/>
      <c r="JC393" t="s">
        <v>794</v>
      </c>
      <c r="JD393" t="s">
        <v>3004</v>
      </c>
      <c r="JE393">
        <v>1</v>
      </c>
      <c r="JF393">
        <v>1</v>
      </c>
      <c r="JG393">
        <v>0</v>
      </c>
      <c r="JH393">
        <v>1</v>
      </c>
      <c r="JI393">
        <v>0</v>
      </c>
      <c r="JJ393">
        <v>1</v>
      </c>
      <c r="JK393">
        <v>0</v>
      </c>
      <c r="JL393">
        <v>0</v>
      </c>
      <c r="JM393">
        <v>0</v>
      </c>
      <c r="JN393">
        <v>0</v>
      </c>
      <c r="JO393">
        <v>1</v>
      </c>
      <c r="JP393">
        <v>0</v>
      </c>
      <c r="JQ393">
        <v>1</v>
      </c>
      <c r="JR393">
        <v>0</v>
      </c>
      <c r="JS393">
        <v>0</v>
      </c>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t="s">
        <v>824</v>
      </c>
      <c r="SF393">
        <v>1000</v>
      </c>
      <c r="SG393">
        <v>2500</v>
      </c>
      <c r="SH393">
        <v>500</v>
      </c>
      <c r="SI393"/>
      <c r="SJ393">
        <v>400</v>
      </c>
      <c r="SK393">
        <v>25</v>
      </c>
      <c r="SL393">
        <v>100</v>
      </c>
      <c r="SM393" t="s">
        <v>3005</v>
      </c>
      <c r="SN393" t="s">
        <v>801</v>
      </c>
      <c r="SO393"/>
      <c r="SP393" t="s">
        <v>859</v>
      </c>
      <c r="SQ393" t="s">
        <v>794</v>
      </c>
      <c r="SR393" t="s">
        <v>3006</v>
      </c>
      <c r="SS393">
        <v>1</v>
      </c>
      <c r="ST393">
        <v>1</v>
      </c>
      <c r="SU393">
        <v>1</v>
      </c>
      <c r="SV393">
        <v>0</v>
      </c>
      <c r="SW393">
        <v>0</v>
      </c>
      <c r="SX393">
        <v>1</v>
      </c>
      <c r="SY393">
        <v>0</v>
      </c>
      <c r="SZ393">
        <v>0</v>
      </c>
      <c r="TA393">
        <v>0</v>
      </c>
      <c r="TB393">
        <v>0</v>
      </c>
      <c r="TC393">
        <v>0</v>
      </c>
      <c r="TD393">
        <v>0</v>
      </c>
      <c r="TE393">
        <v>0</v>
      </c>
      <c r="TF393">
        <v>0</v>
      </c>
      <c r="TG393">
        <v>0</v>
      </c>
      <c r="TH393" t="s">
        <v>2996</v>
      </c>
      <c r="TI393"/>
      <c r="TJ393" t="s">
        <v>824</v>
      </c>
      <c r="TK393">
        <v>500</v>
      </c>
      <c r="TL393">
        <v>500</v>
      </c>
      <c r="TM393">
        <v>150</v>
      </c>
      <c r="TN393"/>
      <c r="TO393">
        <v>150</v>
      </c>
      <c r="TP393">
        <v>0</v>
      </c>
      <c r="TQ393">
        <v>0</v>
      </c>
      <c r="TR393"/>
      <c r="TS393" t="s">
        <v>801</v>
      </c>
      <c r="TT393"/>
      <c r="TU393" t="s">
        <v>859</v>
      </c>
      <c r="TV393" t="s">
        <v>797</v>
      </c>
      <c r="TW393"/>
      <c r="TX393"/>
      <c r="TY393"/>
      <c r="TZ393"/>
      <c r="UA393"/>
      <c r="UB393"/>
      <c r="UC393"/>
      <c r="UD393"/>
      <c r="UE393"/>
      <c r="UF393"/>
      <c r="UG393"/>
      <c r="UH393"/>
      <c r="UI393"/>
      <c r="UJ393"/>
      <c r="UK393"/>
      <c r="UL393"/>
      <c r="UM393"/>
      <c r="UN393"/>
      <c r="UO393" t="s">
        <v>794</v>
      </c>
      <c r="UP393"/>
      <c r="UQ393">
        <v>500</v>
      </c>
      <c r="UR393">
        <v>500</v>
      </c>
      <c r="US393"/>
      <c r="UT393">
        <v>500</v>
      </c>
      <c r="UU393">
        <v>0</v>
      </c>
      <c r="UV393">
        <v>0</v>
      </c>
      <c r="UW393"/>
      <c r="UX393" t="s">
        <v>795</v>
      </c>
      <c r="UY393" t="s">
        <v>803</v>
      </c>
      <c r="UZ393"/>
      <c r="VA393" t="s">
        <v>794</v>
      </c>
      <c r="VB393" t="s">
        <v>2101</v>
      </c>
      <c r="VC393">
        <v>1</v>
      </c>
      <c r="VD393">
        <v>1</v>
      </c>
      <c r="VE393">
        <v>0</v>
      </c>
      <c r="VF393">
        <v>1</v>
      </c>
      <c r="VG393">
        <v>0</v>
      </c>
      <c r="VH393">
        <v>0</v>
      </c>
      <c r="VI393">
        <v>0</v>
      </c>
      <c r="VJ393">
        <v>0</v>
      </c>
      <c r="VK393">
        <v>0</v>
      </c>
      <c r="VL393">
        <v>0</v>
      </c>
      <c r="VM393">
        <v>0</v>
      </c>
      <c r="VN393">
        <v>0</v>
      </c>
      <c r="VO393">
        <v>0</v>
      </c>
      <c r="VP393">
        <v>0</v>
      </c>
      <c r="VQ393">
        <v>0</v>
      </c>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t="s">
        <v>797</v>
      </c>
      <c r="WZ393">
        <v>10</v>
      </c>
      <c r="XA393">
        <v>2500</v>
      </c>
      <c r="XB393">
        <v>5000</v>
      </c>
      <c r="XC393"/>
      <c r="XD393">
        <v>2500</v>
      </c>
      <c r="XE393">
        <v>100</v>
      </c>
      <c r="XF393">
        <v>2500</v>
      </c>
      <c r="XG393" t="s">
        <v>3007</v>
      </c>
      <c r="XH393" t="s">
        <v>795</v>
      </c>
      <c r="XI393" t="s">
        <v>796</v>
      </c>
      <c r="XJ393"/>
      <c r="XK393" t="s">
        <v>794</v>
      </c>
      <c r="XL393" t="s">
        <v>2212</v>
      </c>
      <c r="XM393">
        <v>1</v>
      </c>
      <c r="XN393">
        <v>1</v>
      </c>
      <c r="XO393">
        <v>0</v>
      </c>
      <c r="XP393">
        <v>1</v>
      </c>
      <c r="XQ393">
        <v>0</v>
      </c>
      <c r="XR393">
        <v>0</v>
      </c>
      <c r="XS393">
        <v>0</v>
      </c>
      <c r="XT393">
        <v>0</v>
      </c>
      <c r="XU393">
        <v>0</v>
      </c>
      <c r="XV393">
        <v>0</v>
      </c>
      <c r="XW393">
        <v>0</v>
      </c>
      <c r="XX393">
        <v>0</v>
      </c>
      <c r="XY393">
        <v>1</v>
      </c>
      <c r="XZ393">
        <v>0</v>
      </c>
      <c r="YA393">
        <v>0</v>
      </c>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t="s">
        <v>794</v>
      </c>
      <c r="ZH393"/>
      <c r="ZI393">
        <v>3000</v>
      </c>
      <c r="ZJ393">
        <v>3000</v>
      </c>
      <c r="ZK393"/>
      <c r="ZL393">
        <v>3000</v>
      </c>
      <c r="ZM393">
        <v>0</v>
      </c>
      <c r="ZN393">
        <v>0</v>
      </c>
      <c r="ZO393"/>
      <c r="ZP393" t="s">
        <v>801</v>
      </c>
      <c r="ZQ393"/>
      <c r="ZR393" t="s">
        <v>860</v>
      </c>
      <c r="ZS393" t="s">
        <v>794</v>
      </c>
      <c r="ZT393" t="s">
        <v>2212</v>
      </c>
      <c r="ZU393">
        <v>1</v>
      </c>
      <c r="ZV393">
        <v>1</v>
      </c>
      <c r="ZW393">
        <v>0</v>
      </c>
      <c r="ZX393">
        <v>1</v>
      </c>
      <c r="ZY393">
        <v>0</v>
      </c>
      <c r="ZZ393">
        <v>0</v>
      </c>
      <c r="AAA393">
        <v>0</v>
      </c>
      <c r="AAB393">
        <v>0</v>
      </c>
      <c r="AAC393">
        <v>0</v>
      </c>
      <c r="AAD393">
        <v>0</v>
      </c>
      <c r="AAE393">
        <v>0</v>
      </c>
      <c r="AAF393">
        <v>0</v>
      </c>
      <c r="AAG393">
        <v>1</v>
      </c>
      <c r="AAH393">
        <v>0</v>
      </c>
      <c r="AAI393">
        <v>0</v>
      </c>
      <c r="AAJ393"/>
      <c r="AAK393"/>
      <c r="AAL393"/>
      <c r="AAM393"/>
      <c r="AAN393"/>
      <c r="AAO393"/>
      <c r="AAP393"/>
      <c r="AAQ393"/>
      <c r="AAR393"/>
      <c r="AAS393"/>
      <c r="AAT393"/>
      <c r="AAU393"/>
      <c r="AAV393"/>
      <c r="AAW393">
        <v>433051864</v>
      </c>
      <c r="AAX393" s="315">
        <v>45075.407731481479</v>
      </c>
      <c r="AAY393"/>
      <c r="AAZ393"/>
      <c r="ABA393" t="s">
        <v>2081</v>
      </c>
      <c r="ABB393"/>
      <c r="ABC393" t="s">
        <v>2263</v>
      </c>
      <c r="ABD393"/>
      <c r="ABE393">
        <v>393</v>
      </c>
    </row>
    <row r="394" spans="1:733" x14ac:dyDescent="0.45">
      <c r="A394" s="261" t="s">
        <v>3008</v>
      </c>
      <c r="B394" s="262">
        <v>45075.407670972229</v>
      </c>
      <c r="C394" s="262">
        <v>45075.430570324083</v>
      </c>
      <c r="D394" s="262">
        <v>45075</v>
      </c>
      <c r="E394" s="261" t="s">
        <v>2991</v>
      </c>
      <c r="F394" s="315">
        <v>45072</v>
      </c>
      <c r="G394" t="s">
        <v>857</v>
      </c>
      <c r="H394" t="s">
        <v>862</v>
      </c>
      <c r="I394" t="s">
        <v>862</v>
      </c>
      <c r="J394" t="s">
        <v>862</v>
      </c>
      <c r="K394" t="s">
        <v>831</v>
      </c>
      <c r="L394" s="261" t="s">
        <v>3009</v>
      </c>
      <c r="M394">
        <v>0</v>
      </c>
      <c r="N394">
        <v>0</v>
      </c>
      <c r="O394">
        <v>0</v>
      </c>
      <c r="P394">
        <v>0</v>
      </c>
      <c r="Q394">
        <v>0</v>
      </c>
      <c r="R394">
        <v>0</v>
      </c>
      <c r="S394">
        <v>0</v>
      </c>
      <c r="T394">
        <v>0</v>
      </c>
      <c r="U394">
        <v>0</v>
      </c>
      <c r="V394">
        <v>1</v>
      </c>
      <c r="W394">
        <v>0</v>
      </c>
      <c r="X394">
        <v>0</v>
      </c>
      <c r="Y394">
        <v>0</v>
      </c>
      <c r="Z394">
        <v>0</v>
      </c>
      <c r="AA394">
        <v>0</v>
      </c>
      <c r="AB394">
        <v>0</v>
      </c>
      <c r="AC394">
        <v>0</v>
      </c>
      <c r="AD394">
        <v>0</v>
      </c>
      <c r="AE394">
        <v>0</v>
      </c>
      <c r="AF394">
        <v>0</v>
      </c>
      <c r="AG394">
        <v>1</v>
      </c>
      <c r="AH394">
        <v>0</v>
      </c>
      <c r="AI394">
        <v>1</v>
      </c>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t="s">
        <v>824</v>
      </c>
      <c r="LB394">
        <v>1000</v>
      </c>
      <c r="LC394">
        <v>850</v>
      </c>
      <c r="LD394">
        <v>425</v>
      </c>
      <c r="LE394"/>
      <c r="LF394">
        <v>425</v>
      </c>
      <c r="LG394">
        <v>0</v>
      </c>
      <c r="LH394">
        <v>0</v>
      </c>
      <c r="LI394"/>
      <c r="LJ394" t="s">
        <v>805</v>
      </c>
      <c r="LK394"/>
      <c r="LL394"/>
      <c r="LM394" t="s">
        <v>797</v>
      </c>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t="s">
        <v>794</v>
      </c>
      <c r="YE394"/>
      <c r="YF394">
        <v>100</v>
      </c>
      <c r="YG394">
        <v>100</v>
      </c>
      <c r="YH394">
        <v>0</v>
      </c>
      <c r="YI394">
        <v>0</v>
      </c>
      <c r="YJ394"/>
      <c r="YK394" t="s">
        <v>805</v>
      </c>
      <c r="YL394"/>
      <c r="YM394"/>
      <c r="YN394" t="s">
        <v>797</v>
      </c>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t="s">
        <v>794</v>
      </c>
      <c r="AAM394"/>
      <c r="AAN394" t="s">
        <v>797</v>
      </c>
      <c r="AAO394">
        <v>100</v>
      </c>
      <c r="AAP394">
        <v>100</v>
      </c>
      <c r="AAQ394"/>
      <c r="AAR394"/>
      <c r="AAS394"/>
      <c r="AAT394"/>
      <c r="AAU394"/>
      <c r="AAV394"/>
      <c r="AAW394">
        <v>433075332</v>
      </c>
      <c r="AAX394" s="315">
        <v>45075.430706018517</v>
      </c>
      <c r="AAY394"/>
      <c r="AAZ394"/>
      <c r="ABA394" t="s">
        <v>2081</v>
      </c>
      <c r="ABB394"/>
      <c r="ABC394" t="s">
        <v>2263</v>
      </c>
      <c r="ABD394"/>
      <c r="ABE394">
        <v>394</v>
      </c>
    </row>
    <row r="395" spans="1:733" x14ac:dyDescent="0.45">
      <c r="A395" s="261" t="s">
        <v>3010</v>
      </c>
      <c r="B395" s="262">
        <v>45075.430572858793</v>
      </c>
      <c r="C395" s="262">
        <v>45075.432576331019</v>
      </c>
      <c r="D395" s="262">
        <v>45075</v>
      </c>
      <c r="E395" s="261" t="s">
        <v>2991</v>
      </c>
      <c r="F395" s="315">
        <v>45072</v>
      </c>
      <c r="G395" t="s">
        <v>857</v>
      </c>
      <c r="H395" t="s">
        <v>862</v>
      </c>
      <c r="I395" t="s">
        <v>862</v>
      </c>
      <c r="J395" t="s">
        <v>862</v>
      </c>
      <c r="K395" t="s">
        <v>793</v>
      </c>
      <c r="L395" s="261" t="s">
        <v>823</v>
      </c>
      <c r="M395">
        <v>0</v>
      </c>
      <c r="N395">
        <v>0</v>
      </c>
      <c r="O395">
        <v>0</v>
      </c>
      <c r="P395">
        <v>0</v>
      </c>
      <c r="Q395">
        <v>0</v>
      </c>
      <c r="R395">
        <v>0</v>
      </c>
      <c r="S395">
        <v>0</v>
      </c>
      <c r="T395">
        <v>0</v>
      </c>
      <c r="U395">
        <v>0</v>
      </c>
      <c r="V395">
        <v>0</v>
      </c>
      <c r="W395">
        <v>1</v>
      </c>
      <c r="X395">
        <v>0</v>
      </c>
      <c r="Y395">
        <v>0</v>
      </c>
      <c r="Z395">
        <v>0</v>
      </c>
      <c r="AA395">
        <v>0</v>
      </c>
      <c r="AB395">
        <v>0</v>
      </c>
      <c r="AC395">
        <v>0</v>
      </c>
      <c r="AD395">
        <v>0</v>
      </c>
      <c r="AE395">
        <v>0</v>
      </c>
      <c r="AF395">
        <v>0</v>
      </c>
      <c r="AG395">
        <v>0</v>
      </c>
      <c r="AH395">
        <v>0</v>
      </c>
      <c r="AI395">
        <v>0</v>
      </c>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t="s">
        <v>824</v>
      </c>
      <c r="MG395">
        <v>1000</v>
      </c>
      <c r="MH395">
        <v>900</v>
      </c>
      <c r="MI395">
        <v>450</v>
      </c>
      <c r="MJ395"/>
      <c r="MK395">
        <v>450</v>
      </c>
      <c r="ML395">
        <v>0</v>
      </c>
      <c r="MM395">
        <v>0</v>
      </c>
      <c r="MN395"/>
      <c r="MO395" t="s">
        <v>806</v>
      </c>
      <c r="MP395"/>
      <c r="MQ395"/>
      <c r="MR395" t="s">
        <v>797</v>
      </c>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v>433077178</v>
      </c>
      <c r="AAX395" s="315">
        <v>45075.432592592602</v>
      </c>
      <c r="AAY395"/>
      <c r="AAZ395"/>
      <c r="ABA395" t="s">
        <v>2081</v>
      </c>
      <c r="ABB395"/>
      <c r="ABC395" t="s">
        <v>2263</v>
      </c>
      <c r="ABD395"/>
      <c r="ABE395">
        <v>395</v>
      </c>
    </row>
    <row r="396" spans="1:733" x14ac:dyDescent="0.45">
      <c r="A396" s="261" t="s">
        <v>3011</v>
      </c>
      <c r="B396" s="262">
        <v>45075.432578368047</v>
      </c>
      <c r="C396" s="262">
        <v>45075.43670810185</v>
      </c>
      <c r="D396" s="262">
        <v>45075</v>
      </c>
      <c r="E396" s="261" t="s">
        <v>2991</v>
      </c>
      <c r="F396" s="315">
        <v>45072</v>
      </c>
      <c r="G396" t="s">
        <v>857</v>
      </c>
      <c r="H396" t="s">
        <v>862</v>
      </c>
      <c r="I396" t="s">
        <v>862</v>
      </c>
      <c r="J396" t="s">
        <v>862</v>
      </c>
      <c r="K396" t="s">
        <v>793</v>
      </c>
      <c r="L396" s="261" t="s">
        <v>3012</v>
      </c>
      <c r="M396">
        <v>0</v>
      </c>
      <c r="N396">
        <v>0</v>
      </c>
      <c r="O396">
        <v>0</v>
      </c>
      <c r="P396">
        <v>0</v>
      </c>
      <c r="Q396">
        <v>0</v>
      </c>
      <c r="R396">
        <v>0</v>
      </c>
      <c r="S396">
        <v>0</v>
      </c>
      <c r="T396">
        <v>0</v>
      </c>
      <c r="U396">
        <v>0</v>
      </c>
      <c r="V396">
        <v>0</v>
      </c>
      <c r="W396">
        <v>0</v>
      </c>
      <c r="X396">
        <v>0</v>
      </c>
      <c r="Y396">
        <v>1</v>
      </c>
      <c r="Z396">
        <v>0</v>
      </c>
      <c r="AA396">
        <v>0</v>
      </c>
      <c r="AB396">
        <v>0</v>
      </c>
      <c r="AC396">
        <v>1</v>
      </c>
      <c r="AD396">
        <v>0</v>
      </c>
      <c r="AE396">
        <v>0</v>
      </c>
      <c r="AF396">
        <v>0</v>
      </c>
      <c r="AG396">
        <v>0</v>
      </c>
      <c r="AH396">
        <v>0</v>
      </c>
      <c r="AI396">
        <v>0</v>
      </c>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t="s">
        <v>824</v>
      </c>
      <c r="OQ396">
        <v>1000</v>
      </c>
      <c r="OR396">
        <v>900</v>
      </c>
      <c r="OS396">
        <v>135</v>
      </c>
      <c r="OT396"/>
      <c r="OU396">
        <v>135</v>
      </c>
      <c r="OV396">
        <v>0</v>
      </c>
      <c r="OW396">
        <v>0</v>
      </c>
      <c r="OX396"/>
      <c r="OY396" t="s">
        <v>805</v>
      </c>
      <c r="OZ396"/>
      <c r="PA396"/>
      <c r="PB396" t="s">
        <v>797</v>
      </c>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t="s">
        <v>794</v>
      </c>
      <c r="RA396"/>
      <c r="RB396">
        <v>4000</v>
      </c>
      <c r="RC396">
        <v>4000</v>
      </c>
      <c r="RD396"/>
      <c r="RE396">
        <v>3000</v>
      </c>
      <c r="RF396">
        <v>33.333333333333329</v>
      </c>
      <c r="RG396">
        <v>1000</v>
      </c>
      <c r="RH396" t="s">
        <v>3013</v>
      </c>
      <c r="RI396" t="s">
        <v>801</v>
      </c>
      <c r="RJ396"/>
      <c r="RK396" t="s">
        <v>860</v>
      </c>
      <c r="RL396" t="s">
        <v>794</v>
      </c>
      <c r="RM396" t="s">
        <v>3014</v>
      </c>
      <c r="RN396">
        <v>1</v>
      </c>
      <c r="RO396">
        <v>1</v>
      </c>
      <c r="RP396">
        <v>1</v>
      </c>
      <c r="RQ396">
        <v>1</v>
      </c>
      <c r="RR396">
        <v>0</v>
      </c>
      <c r="RS396">
        <v>0</v>
      </c>
      <c r="RT396">
        <v>0</v>
      </c>
      <c r="RU396">
        <v>0</v>
      </c>
      <c r="RV396">
        <v>0</v>
      </c>
      <c r="RW396">
        <v>0</v>
      </c>
      <c r="RX396">
        <v>0</v>
      </c>
      <c r="RY396">
        <v>0</v>
      </c>
      <c r="RZ396">
        <v>1</v>
      </c>
      <c r="SA396">
        <v>0</v>
      </c>
      <c r="SB396">
        <v>0</v>
      </c>
      <c r="SC396" t="s">
        <v>2996</v>
      </c>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t="s">
        <v>3015</v>
      </c>
      <c r="AAW396">
        <v>433081684</v>
      </c>
      <c r="AAX396" s="315">
        <v>45075.436759259261</v>
      </c>
      <c r="AAY396"/>
      <c r="AAZ396"/>
      <c r="ABA396" t="s">
        <v>2081</v>
      </c>
      <c r="ABB396"/>
      <c r="ABC396" t="s">
        <v>2263</v>
      </c>
      <c r="ABD396"/>
      <c r="ABE396">
        <v>396</v>
      </c>
    </row>
    <row r="397" spans="1:733" x14ac:dyDescent="0.45">
      <c r="A397" s="261" t="s">
        <v>3016</v>
      </c>
      <c r="B397" s="262">
        <v>45075.436709085647</v>
      </c>
      <c r="C397" s="262">
        <v>45075.441771423611</v>
      </c>
      <c r="D397" s="262">
        <v>45075</v>
      </c>
      <c r="E397" s="261" t="s">
        <v>2991</v>
      </c>
      <c r="F397" s="315">
        <v>45072</v>
      </c>
      <c r="G397" t="s">
        <v>857</v>
      </c>
      <c r="H397" t="s">
        <v>862</v>
      </c>
      <c r="I397" t="s">
        <v>862</v>
      </c>
      <c r="J397" t="s">
        <v>862</v>
      </c>
      <c r="K397" t="s">
        <v>793</v>
      </c>
      <c r="L397" s="261" t="s">
        <v>3017</v>
      </c>
      <c r="M397">
        <v>0</v>
      </c>
      <c r="N397">
        <v>0</v>
      </c>
      <c r="O397">
        <v>0</v>
      </c>
      <c r="P397">
        <v>0</v>
      </c>
      <c r="Q397">
        <v>0</v>
      </c>
      <c r="R397">
        <v>0</v>
      </c>
      <c r="S397">
        <v>0</v>
      </c>
      <c r="T397">
        <v>0</v>
      </c>
      <c r="U397">
        <v>0</v>
      </c>
      <c r="V397">
        <v>1</v>
      </c>
      <c r="W397">
        <v>1</v>
      </c>
      <c r="X397">
        <v>1</v>
      </c>
      <c r="Y397">
        <v>0</v>
      </c>
      <c r="Z397">
        <v>0</v>
      </c>
      <c r="AA397">
        <v>0</v>
      </c>
      <c r="AB397">
        <v>0</v>
      </c>
      <c r="AC397">
        <v>1</v>
      </c>
      <c r="AD397">
        <v>0</v>
      </c>
      <c r="AE397">
        <v>0</v>
      </c>
      <c r="AF397">
        <v>0</v>
      </c>
      <c r="AG397">
        <v>0</v>
      </c>
      <c r="AH397">
        <v>0</v>
      </c>
      <c r="AI397">
        <v>0</v>
      </c>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t="s">
        <v>824</v>
      </c>
      <c r="LB397">
        <v>1000</v>
      </c>
      <c r="LC397">
        <v>850</v>
      </c>
      <c r="LD397">
        <v>425</v>
      </c>
      <c r="LE397"/>
      <c r="LF397">
        <v>425</v>
      </c>
      <c r="LG397">
        <v>0</v>
      </c>
      <c r="LH397">
        <v>0</v>
      </c>
      <c r="LI397"/>
      <c r="LJ397" t="s">
        <v>805</v>
      </c>
      <c r="LK397"/>
      <c r="LL397"/>
      <c r="LM397" t="s">
        <v>797</v>
      </c>
      <c r="LN397"/>
      <c r="LO397"/>
      <c r="LP397"/>
      <c r="LQ397"/>
      <c r="LR397"/>
      <c r="LS397"/>
      <c r="LT397"/>
      <c r="LU397"/>
      <c r="LV397"/>
      <c r="LW397"/>
      <c r="LX397"/>
      <c r="LY397"/>
      <c r="LZ397"/>
      <c r="MA397"/>
      <c r="MB397"/>
      <c r="MC397"/>
      <c r="MD397"/>
      <c r="ME397"/>
      <c r="MF397" t="s">
        <v>824</v>
      </c>
      <c r="MG397">
        <v>1000</v>
      </c>
      <c r="MH397">
        <v>750</v>
      </c>
      <c r="MI397">
        <v>375</v>
      </c>
      <c r="MJ397"/>
      <c r="MK397">
        <v>450</v>
      </c>
      <c r="ML397">
        <v>-16.666666666666661</v>
      </c>
      <c r="MM397">
        <v>-75</v>
      </c>
      <c r="MN397" t="s">
        <v>3018</v>
      </c>
      <c r="MO397" t="s">
        <v>805</v>
      </c>
      <c r="MP397"/>
      <c r="MQ397"/>
      <c r="MR397" t="s">
        <v>797</v>
      </c>
      <c r="MS397"/>
      <c r="MT397"/>
      <c r="MU397"/>
      <c r="MV397"/>
      <c r="MW397"/>
      <c r="MX397"/>
      <c r="MY397"/>
      <c r="MZ397"/>
      <c r="NA397"/>
      <c r="NB397"/>
      <c r="NC397"/>
      <c r="ND397"/>
      <c r="NE397"/>
      <c r="NF397"/>
      <c r="NG397"/>
      <c r="NH397"/>
      <c r="NI397"/>
      <c r="NJ397"/>
      <c r="NK397" t="s">
        <v>824</v>
      </c>
      <c r="NL397">
        <v>1000</v>
      </c>
      <c r="NM397">
        <v>1500</v>
      </c>
      <c r="NN397">
        <v>750</v>
      </c>
      <c r="NO397"/>
      <c r="NP397">
        <v>750</v>
      </c>
      <c r="NQ397">
        <v>0</v>
      </c>
      <c r="NR397">
        <v>0</v>
      </c>
      <c r="NS397"/>
      <c r="NT397" t="s">
        <v>806</v>
      </c>
      <c r="NU397"/>
      <c r="NV397"/>
      <c r="NW397" t="s">
        <v>794</v>
      </c>
      <c r="NX397" t="s">
        <v>2089</v>
      </c>
      <c r="NY397">
        <v>1</v>
      </c>
      <c r="NZ397">
        <v>1</v>
      </c>
      <c r="OA397">
        <v>0</v>
      </c>
      <c r="OB397">
        <v>0</v>
      </c>
      <c r="OC397">
        <v>0</v>
      </c>
      <c r="OD397">
        <v>0</v>
      </c>
      <c r="OE397">
        <v>0</v>
      </c>
      <c r="OF397">
        <v>0</v>
      </c>
      <c r="OG397">
        <v>0</v>
      </c>
      <c r="OH397">
        <v>0</v>
      </c>
      <c r="OI397">
        <v>0</v>
      </c>
      <c r="OJ397">
        <v>0</v>
      </c>
      <c r="OK397">
        <v>0</v>
      </c>
      <c r="OL397">
        <v>0</v>
      </c>
      <c r="OM397">
        <v>0</v>
      </c>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t="s">
        <v>794</v>
      </c>
      <c r="RA397"/>
      <c r="RB397">
        <v>4000</v>
      </c>
      <c r="RC397">
        <v>4000</v>
      </c>
      <c r="RD397"/>
      <c r="RE397">
        <v>3000</v>
      </c>
      <c r="RF397">
        <v>33.333333333333329</v>
      </c>
      <c r="RG397">
        <v>1000</v>
      </c>
      <c r="RH397" t="s">
        <v>3019</v>
      </c>
      <c r="RI397" t="s">
        <v>801</v>
      </c>
      <c r="RJ397"/>
      <c r="RK397" t="s">
        <v>859</v>
      </c>
      <c r="RL397" t="s">
        <v>794</v>
      </c>
      <c r="RM397" t="s">
        <v>2101</v>
      </c>
      <c r="RN397">
        <v>1</v>
      </c>
      <c r="RO397">
        <v>1</v>
      </c>
      <c r="RP397">
        <v>0</v>
      </c>
      <c r="RQ397">
        <v>1</v>
      </c>
      <c r="RR397">
        <v>0</v>
      </c>
      <c r="RS397">
        <v>0</v>
      </c>
      <c r="RT397">
        <v>0</v>
      </c>
      <c r="RU397">
        <v>0</v>
      </c>
      <c r="RV397">
        <v>0</v>
      </c>
      <c r="RW397">
        <v>0</v>
      </c>
      <c r="RX397">
        <v>0</v>
      </c>
      <c r="RY397">
        <v>0</v>
      </c>
      <c r="RZ397">
        <v>0</v>
      </c>
      <c r="SA397">
        <v>0</v>
      </c>
      <c r="SB397">
        <v>0</v>
      </c>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v>433086972</v>
      </c>
      <c r="AAX397" s="315">
        <v>45075.441840277781</v>
      </c>
      <c r="AAY397"/>
      <c r="AAZ397"/>
      <c r="ABA397" t="s">
        <v>2081</v>
      </c>
      <c r="ABB397"/>
      <c r="ABC397" t="s">
        <v>2263</v>
      </c>
      <c r="ABD397"/>
      <c r="ABE397">
        <v>397</v>
      </c>
    </row>
    <row r="398" spans="1:733" x14ac:dyDescent="0.45">
      <c r="A398" s="261" t="s">
        <v>3020</v>
      </c>
      <c r="B398" s="262">
        <v>45075.441780995367</v>
      </c>
      <c r="C398" s="262">
        <v>45075.44486231482</v>
      </c>
      <c r="D398" s="262">
        <v>45075</v>
      </c>
      <c r="E398" s="261" t="s">
        <v>2991</v>
      </c>
      <c r="F398" s="315">
        <v>45072</v>
      </c>
      <c r="G398" t="s">
        <v>857</v>
      </c>
      <c r="H398" t="s">
        <v>862</v>
      </c>
      <c r="I398" t="s">
        <v>862</v>
      </c>
      <c r="J398" t="s">
        <v>862</v>
      </c>
      <c r="K398" t="s">
        <v>793</v>
      </c>
      <c r="L398" s="261" t="s">
        <v>3021</v>
      </c>
      <c r="M398">
        <v>0</v>
      </c>
      <c r="N398">
        <v>0</v>
      </c>
      <c r="O398">
        <v>0</v>
      </c>
      <c r="P398">
        <v>0</v>
      </c>
      <c r="Q398">
        <v>0</v>
      </c>
      <c r="R398">
        <v>0</v>
      </c>
      <c r="S398">
        <v>0</v>
      </c>
      <c r="T398">
        <v>0</v>
      </c>
      <c r="U398">
        <v>0</v>
      </c>
      <c r="V398">
        <v>1</v>
      </c>
      <c r="W398">
        <v>1</v>
      </c>
      <c r="X398">
        <v>0</v>
      </c>
      <c r="Y398">
        <v>0</v>
      </c>
      <c r="Z398">
        <v>0</v>
      </c>
      <c r="AA398">
        <v>0</v>
      </c>
      <c r="AB398">
        <v>0</v>
      </c>
      <c r="AC398">
        <v>0</v>
      </c>
      <c r="AD398">
        <v>0</v>
      </c>
      <c r="AE398">
        <v>0</v>
      </c>
      <c r="AF398">
        <v>0</v>
      </c>
      <c r="AG398">
        <v>0</v>
      </c>
      <c r="AH398">
        <v>0</v>
      </c>
      <c r="AI398">
        <v>0</v>
      </c>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t="s">
        <v>824</v>
      </c>
      <c r="LB398">
        <v>1000</v>
      </c>
      <c r="LC398">
        <v>850</v>
      </c>
      <c r="LD398">
        <v>425</v>
      </c>
      <c r="LE398"/>
      <c r="LF398">
        <v>425</v>
      </c>
      <c r="LG398">
        <v>0</v>
      </c>
      <c r="LH398">
        <v>0</v>
      </c>
      <c r="LI398"/>
      <c r="LJ398" t="s">
        <v>805</v>
      </c>
      <c r="LK398"/>
      <c r="LL398"/>
      <c r="LM398" t="s">
        <v>797</v>
      </c>
      <c r="LN398"/>
      <c r="LO398"/>
      <c r="LP398"/>
      <c r="LQ398"/>
      <c r="LR398"/>
      <c r="LS398"/>
      <c r="LT398"/>
      <c r="LU398"/>
      <c r="LV398"/>
      <c r="LW398"/>
      <c r="LX398"/>
      <c r="LY398"/>
      <c r="LZ398"/>
      <c r="MA398"/>
      <c r="MB398"/>
      <c r="MC398"/>
      <c r="MD398"/>
      <c r="ME398"/>
      <c r="MF398" t="s">
        <v>824</v>
      </c>
      <c r="MG398">
        <v>1000</v>
      </c>
      <c r="MH398">
        <v>750</v>
      </c>
      <c r="MI398">
        <v>375</v>
      </c>
      <c r="MJ398"/>
      <c r="MK398">
        <v>450</v>
      </c>
      <c r="ML398">
        <v>-16.666666666666661</v>
      </c>
      <c r="MM398">
        <v>-75</v>
      </c>
      <c r="MN398" t="s">
        <v>3022</v>
      </c>
      <c r="MO398" t="s">
        <v>805</v>
      </c>
      <c r="MP398"/>
      <c r="MQ398"/>
      <c r="MR398" t="s">
        <v>797</v>
      </c>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t="s">
        <v>3023</v>
      </c>
      <c r="AAW398">
        <v>433090239</v>
      </c>
      <c r="AAX398" s="315">
        <v>45075.444918981477</v>
      </c>
      <c r="AAY398"/>
      <c r="AAZ398"/>
      <c r="ABA398" t="s">
        <v>2081</v>
      </c>
      <c r="ABB398"/>
      <c r="ABC398" t="s">
        <v>2263</v>
      </c>
      <c r="ABD398"/>
      <c r="ABE398">
        <v>398</v>
      </c>
    </row>
    <row r="399" spans="1:733" x14ac:dyDescent="0.45">
      <c r="A399" s="261" t="s">
        <v>3024</v>
      </c>
      <c r="B399" s="262">
        <v>45075.444863287034</v>
      </c>
      <c r="C399" s="262">
        <v>45075.448121354173</v>
      </c>
      <c r="D399" s="262">
        <v>45075</v>
      </c>
      <c r="E399" s="261" t="s">
        <v>2991</v>
      </c>
      <c r="F399" s="315">
        <v>45072</v>
      </c>
      <c r="G399" t="s">
        <v>857</v>
      </c>
      <c r="H399" t="s">
        <v>862</v>
      </c>
      <c r="I399" t="s">
        <v>862</v>
      </c>
      <c r="J399" t="s">
        <v>862</v>
      </c>
      <c r="K399" t="s">
        <v>793</v>
      </c>
      <c r="L399" s="261" t="s">
        <v>3025</v>
      </c>
      <c r="M399">
        <v>0</v>
      </c>
      <c r="N399">
        <v>0</v>
      </c>
      <c r="O399">
        <v>0</v>
      </c>
      <c r="P399">
        <v>0</v>
      </c>
      <c r="Q399">
        <v>0</v>
      </c>
      <c r="R399">
        <v>0</v>
      </c>
      <c r="S399">
        <v>0</v>
      </c>
      <c r="T399">
        <v>0</v>
      </c>
      <c r="U399">
        <v>0</v>
      </c>
      <c r="V399">
        <v>0</v>
      </c>
      <c r="W399">
        <v>0</v>
      </c>
      <c r="X399">
        <v>1</v>
      </c>
      <c r="Y399">
        <v>1</v>
      </c>
      <c r="Z399">
        <v>0</v>
      </c>
      <c r="AA399">
        <v>1</v>
      </c>
      <c r="AB399">
        <v>0</v>
      </c>
      <c r="AC399">
        <v>1</v>
      </c>
      <c r="AD399">
        <v>0</v>
      </c>
      <c r="AE399">
        <v>0</v>
      </c>
      <c r="AF399">
        <v>0</v>
      </c>
      <c r="AG399">
        <v>0</v>
      </c>
      <c r="AH399">
        <v>0</v>
      </c>
      <c r="AI399">
        <v>0</v>
      </c>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t="s">
        <v>824</v>
      </c>
      <c r="NL399">
        <v>1000</v>
      </c>
      <c r="NM399">
        <v>1500</v>
      </c>
      <c r="NN399">
        <v>750</v>
      </c>
      <c r="NO399"/>
      <c r="NP399">
        <v>750</v>
      </c>
      <c r="NQ399">
        <v>0</v>
      </c>
      <c r="NR399">
        <v>0</v>
      </c>
      <c r="NS399"/>
      <c r="NT399" t="s">
        <v>806</v>
      </c>
      <c r="NU399"/>
      <c r="NV399"/>
      <c r="NW399" t="s">
        <v>797</v>
      </c>
      <c r="NX399"/>
      <c r="NY399"/>
      <c r="NZ399"/>
      <c r="OA399"/>
      <c r="OB399"/>
      <c r="OC399"/>
      <c r="OD399"/>
      <c r="OE399"/>
      <c r="OF399"/>
      <c r="OG399"/>
      <c r="OH399"/>
      <c r="OI399"/>
      <c r="OJ399"/>
      <c r="OK399"/>
      <c r="OL399"/>
      <c r="OM399"/>
      <c r="ON399"/>
      <c r="OO399"/>
      <c r="OP399" t="s">
        <v>824</v>
      </c>
      <c r="OQ399">
        <v>1000</v>
      </c>
      <c r="OR399">
        <v>900</v>
      </c>
      <c r="OS399">
        <v>135</v>
      </c>
      <c r="OT399"/>
      <c r="OU399">
        <v>135</v>
      </c>
      <c r="OV399">
        <v>0</v>
      </c>
      <c r="OW399">
        <v>0</v>
      </c>
      <c r="OX399"/>
      <c r="OY399" t="s">
        <v>805</v>
      </c>
      <c r="OZ399"/>
      <c r="PA399"/>
      <c r="PB399" t="s">
        <v>797</v>
      </c>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t="s">
        <v>794</v>
      </c>
      <c r="RA399"/>
      <c r="RB399">
        <v>4000</v>
      </c>
      <c r="RC399">
        <v>4000</v>
      </c>
      <c r="RD399"/>
      <c r="RE399">
        <v>3000</v>
      </c>
      <c r="RF399">
        <v>33.333333333333329</v>
      </c>
      <c r="RG399">
        <v>1000</v>
      </c>
      <c r="RH399" t="s">
        <v>3026</v>
      </c>
      <c r="RI399" t="s">
        <v>801</v>
      </c>
      <c r="RJ399"/>
      <c r="RK399" t="s">
        <v>859</v>
      </c>
      <c r="RL399" t="s">
        <v>794</v>
      </c>
      <c r="RM399" t="s">
        <v>2212</v>
      </c>
      <c r="RN399">
        <v>1</v>
      </c>
      <c r="RO399">
        <v>1</v>
      </c>
      <c r="RP399">
        <v>0</v>
      </c>
      <c r="RQ399">
        <v>1</v>
      </c>
      <c r="RR399">
        <v>0</v>
      </c>
      <c r="RS399">
        <v>0</v>
      </c>
      <c r="RT399">
        <v>0</v>
      </c>
      <c r="RU399">
        <v>0</v>
      </c>
      <c r="RV399">
        <v>0</v>
      </c>
      <c r="RW399">
        <v>0</v>
      </c>
      <c r="RX399">
        <v>0</v>
      </c>
      <c r="RY399">
        <v>0</v>
      </c>
      <c r="RZ399">
        <v>1</v>
      </c>
      <c r="SA399">
        <v>0</v>
      </c>
      <c r="SB399">
        <v>0</v>
      </c>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t="s">
        <v>824</v>
      </c>
      <c r="TK399">
        <v>500</v>
      </c>
      <c r="TL399">
        <v>500</v>
      </c>
      <c r="TM399">
        <v>150</v>
      </c>
      <c r="TN399"/>
      <c r="TO399">
        <v>150</v>
      </c>
      <c r="TP399">
        <v>0</v>
      </c>
      <c r="TQ399">
        <v>0</v>
      </c>
      <c r="TR399"/>
      <c r="TS399" t="s">
        <v>801</v>
      </c>
      <c r="TT399"/>
      <c r="TU399" t="s">
        <v>859</v>
      </c>
      <c r="TV399" t="s">
        <v>794</v>
      </c>
      <c r="TW399" t="s">
        <v>2096</v>
      </c>
      <c r="TX399">
        <v>1</v>
      </c>
      <c r="TY399">
        <v>0</v>
      </c>
      <c r="TZ399">
        <v>0</v>
      </c>
      <c r="UA399">
        <v>1</v>
      </c>
      <c r="UB399">
        <v>0</v>
      </c>
      <c r="UC399">
        <v>0</v>
      </c>
      <c r="UD399">
        <v>0</v>
      </c>
      <c r="UE399">
        <v>0</v>
      </c>
      <c r="UF399">
        <v>0</v>
      </c>
      <c r="UG399">
        <v>0</v>
      </c>
      <c r="UH399">
        <v>0</v>
      </c>
      <c r="UI399">
        <v>0</v>
      </c>
      <c r="UJ399">
        <v>0</v>
      </c>
      <c r="UK399">
        <v>0</v>
      </c>
      <c r="UL399">
        <v>0</v>
      </c>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v>433094003</v>
      </c>
      <c r="AAX399" s="315">
        <v>45075.448159722218</v>
      </c>
      <c r="AAY399"/>
      <c r="AAZ399"/>
      <c r="ABA399" t="s">
        <v>2081</v>
      </c>
      <c r="ABB399"/>
      <c r="ABC399" t="s">
        <v>2263</v>
      </c>
      <c r="ABD399"/>
      <c r="ABE399">
        <v>399</v>
      </c>
    </row>
    <row r="400" spans="1:733" x14ac:dyDescent="0.45">
      <c r="A400" s="261" t="s">
        <v>3027</v>
      </c>
      <c r="B400" s="262">
        <v>45075.448137708343</v>
      </c>
      <c r="C400" s="262">
        <v>45075.453354108802</v>
      </c>
      <c r="D400" s="262">
        <v>45075</v>
      </c>
      <c r="E400" s="261" t="s">
        <v>2991</v>
      </c>
      <c r="F400" s="315">
        <v>45072</v>
      </c>
      <c r="G400" t="s">
        <v>857</v>
      </c>
      <c r="H400" t="s">
        <v>862</v>
      </c>
      <c r="I400" t="s">
        <v>862</v>
      </c>
      <c r="J400" t="s">
        <v>862</v>
      </c>
      <c r="K400" t="s">
        <v>793</v>
      </c>
      <c r="L400" s="261" t="s">
        <v>3028</v>
      </c>
      <c r="M400">
        <v>0</v>
      </c>
      <c r="N400">
        <v>0</v>
      </c>
      <c r="O400">
        <v>0</v>
      </c>
      <c r="P400">
        <v>0</v>
      </c>
      <c r="Q400">
        <v>0</v>
      </c>
      <c r="R400">
        <v>0</v>
      </c>
      <c r="S400">
        <v>0</v>
      </c>
      <c r="T400">
        <v>0</v>
      </c>
      <c r="U400">
        <v>0</v>
      </c>
      <c r="V400">
        <v>0</v>
      </c>
      <c r="W400">
        <v>1</v>
      </c>
      <c r="X400">
        <v>0</v>
      </c>
      <c r="Y400">
        <v>1</v>
      </c>
      <c r="Z400">
        <v>0</v>
      </c>
      <c r="AA400">
        <v>0</v>
      </c>
      <c r="AB400">
        <v>0</v>
      </c>
      <c r="AC400">
        <v>1</v>
      </c>
      <c r="AD400">
        <v>0</v>
      </c>
      <c r="AE400">
        <v>0</v>
      </c>
      <c r="AF400">
        <v>0</v>
      </c>
      <c r="AG400">
        <v>0</v>
      </c>
      <c r="AH400">
        <v>0</v>
      </c>
      <c r="AI400">
        <v>0</v>
      </c>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t="s">
        <v>824</v>
      </c>
      <c r="MG400">
        <v>1000</v>
      </c>
      <c r="MH400">
        <v>900</v>
      </c>
      <c r="MI400">
        <v>450</v>
      </c>
      <c r="MJ400"/>
      <c r="MK400">
        <v>450</v>
      </c>
      <c r="ML400">
        <v>0</v>
      </c>
      <c r="MM400">
        <v>0</v>
      </c>
      <c r="MN400"/>
      <c r="MO400" t="s">
        <v>805</v>
      </c>
      <c r="MP400"/>
      <c r="MQ400"/>
      <c r="MR400" t="s">
        <v>797</v>
      </c>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t="s">
        <v>824</v>
      </c>
      <c r="OQ400">
        <v>1000</v>
      </c>
      <c r="OR400">
        <v>750</v>
      </c>
      <c r="OS400">
        <v>113</v>
      </c>
      <c r="OT400"/>
      <c r="OU400">
        <v>135</v>
      </c>
      <c r="OV400">
        <v>-16.296296296296301</v>
      </c>
      <c r="OW400">
        <v>-22</v>
      </c>
      <c r="OX400" t="s">
        <v>3029</v>
      </c>
      <c r="OY400" t="s">
        <v>806</v>
      </c>
      <c r="OZ400"/>
      <c r="PA400"/>
      <c r="PB400" t="s">
        <v>794</v>
      </c>
      <c r="PC400" t="s">
        <v>2101</v>
      </c>
      <c r="PD400">
        <v>1</v>
      </c>
      <c r="PE400">
        <v>1</v>
      </c>
      <c r="PF400">
        <v>0</v>
      </c>
      <c r="PG400">
        <v>1</v>
      </c>
      <c r="PH400">
        <v>0</v>
      </c>
      <c r="PI400">
        <v>0</v>
      </c>
      <c r="PJ400">
        <v>0</v>
      </c>
      <c r="PK400">
        <v>0</v>
      </c>
      <c r="PL400">
        <v>0</v>
      </c>
      <c r="PM400">
        <v>0</v>
      </c>
      <c r="PN400">
        <v>0</v>
      </c>
      <c r="PO400">
        <v>0</v>
      </c>
      <c r="PP400">
        <v>0</v>
      </c>
      <c r="PQ400">
        <v>0</v>
      </c>
      <c r="PR400">
        <v>0</v>
      </c>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t="s">
        <v>794</v>
      </c>
      <c r="RA400"/>
      <c r="RB400">
        <v>4000</v>
      </c>
      <c r="RC400">
        <v>4000</v>
      </c>
      <c r="RD400"/>
      <c r="RE400">
        <v>3000</v>
      </c>
      <c r="RF400">
        <v>33.333333333333329</v>
      </c>
      <c r="RG400">
        <v>1000</v>
      </c>
      <c r="RH400" t="s">
        <v>3030</v>
      </c>
      <c r="RI400" t="s">
        <v>801</v>
      </c>
      <c r="RJ400"/>
      <c r="RK400" t="s">
        <v>860</v>
      </c>
      <c r="RL400" t="s">
        <v>794</v>
      </c>
      <c r="RM400" t="s">
        <v>2101</v>
      </c>
      <c r="RN400">
        <v>1</v>
      </c>
      <c r="RO400">
        <v>1</v>
      </c>
      <c r="RP400">
        <v>0</v>
      </c>
      <c r="RQ400">
        <v>1</v>
      </c>
      <c r="RR400">
        <v>0</v>
      </c>
      <c r="RS400">
        <v>0</v>
      </c>
      <c r="RT400">
        <v>0</v>
      </c>
      <c r="RU400">
        <v>0</v>
      </c>
      <c r="RV400">
        <v>0</v>
      </c>
      <c r="RW400">
        <v>0</v>
      </c>
      <c r="RX400">
        <v>0</v>
      </c>
      <c r="RY400">
        <v>0</v>
      </c>
      <c r="RZ400">
        <v>0</v>
      </c>
      <c r="SA400">
        <v>0</v>
      </c>
      <c r="SB400">
        <v>0</v>
      </c>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v>433101775</v>
      </c>
      <c r="AAX400" s="315">
        <v>45075.453414351847</v>
      </c>
      <c r="AAY400"/>
      <c r="AAZ400"/>
      <c r="ABA400" t="s">
        <v>2081</v>
      </c>
      <c r="ABB400"/>
      <c r="ABC400" t="s">
        <v>2263</v>
      </c>
      <c r="ABD400"/>
      <c r="ABE400">
        <v>400</v>
      </c>
    </row>
    <row r="401" spans="1:733" x14ac:dyDescent="0.45">
      <c r="A401" s="261" t="s">
        <v>3031</v>
      </c>
      <c r="B401" s="262">
        <v>45075.453355335652</v>
      </c>
      <c r="C401" s="262">
        <v>45075.455448553243</v>
      </c>
      <c r="D401" s="262">
        <v>45075</v>
      </c>
      <c r="E401" s="261" t="s">
        <v>2991</v>
      </c>
      <c r="F401" s="315">
        <v>45072</v>
      </c>
      <c r="G401" t="s">
        <v>857</v>
      </c>
      <c r="H401" t="s">
        <v>862</v>
      </c>
      <c r="I401" t="s">
        <v>862</v>
      </c>
      <c r="J401" t="s">
        <v>862</v>
      </c>
      <c r="K401" t="s">
        <v>793</v>
      </c>
      <c r="L401" s="261" t="s">
        <v>3032</v>
      </c>
      <c r="M401">
        <v>0</v>
      </c>
      <c r="N401">
        <v>0</v>
      </c>
      <c r="O401">
        <v>0</v>
      </c>
      <c r="P401">
        <v>0</v>
      </c>
      <c r="Q401">
        <v>0</v>
      </c>
      <c r="R401">
        <v>0</v>
      </c>
      <c r="S401">
        <v>0</v>
      </c>
      <c r="T401">
        <v>0</v>
      </c>
      <c r="U401">
        <v>0</v>
      </c>
      <c r="V401">
        <v>1</v>
      </c>
      <c r="W401">
        <v>0</v>
      </c>
      <c r="X401">
        <v>0</v>
      </c>
      <c r="Y401">
        <v>0</v>
      </c>
      <c r="Z401">
        <v>0</v>
      </c>
      <c r="AA401">
        <v>1</v>
      </c>
      <c r="AB401">
        <v>0</v>
      </c>
      <c r="AC401">
        <v>0</v>
      </c>
      <c r="AD401">
        <v>0</v>
      </c>
      <c r="AE401">
        <v>0</v>
      </c>
      <c r="AF401">
        <v>0</v>
      </c>
      <c r="AG401">
        <v>0</v>
      </c>
      <c r="AH401">
        <v>0</v>
      </c>
      <c r="AI401">
        <v>0</v>
      </c>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t="s">
        <v>824</v>
      </c>
      <c r="LB401">
        <v>1000</v>
      </c>
      <c r="LC401">
        <v>900</v>
      </c>
      <c r="LD401">
        <v>450</v>
      </c>
      <c r="LE401"/>
      <c r="LF401">
        <v>425</v>
      </c>
      <c r="LG401">
        <v>5.8823529411764701</v>
      </c>
      <c r="LH401">
        <v>25</v>
      </c>
      <c r="LI401"/>
      <c r="LJ401" t="s">
        <v>805</v>
      </c>
      <c r="LK401"/>
      <c r="LL401"/>
      <c r="LM401" t="s">
        <v>797</v>
      </c>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t="s">
        <v>824</v>
      </c>
      <c r="TK401">
        <v>500</v>
      </c>
      <c r="TL401">
        <v>500</v>
      </c>
      <c r="TM401">
        <v>150</v>
      </c>
      <c r="TN401"/>
      <c r="TO401">
        <v>150</v>
      </c>
      <c r="TP401">
        <v>0</v>
      </c>
      <c r="TQ401">
        <v>0</v>
      </c>
      <c r="TR401"/>
      <c r="TS401" t="s">
        <v>801</v>
      </c>
      <c r="TT401"/>
      <c r="TU401" t="s">
        <v>859</v>
      </c>
      <c r="TV401" t="s">
        <v>794</v>
      </c>
      <c r="TW401" t="s">
        <v>2101</v>
      </c>
      <c r="TX401">
        <v>1</v>
      </c>
      <c r="TY401">
        <v>1</v>
      </c>
      <c r="TZ401">
        <v>0</v>
      </c>
      <c r="UA401">
        <v>1</v>
      </c>
      <c r="UB401">
        <v>0</v>
      </c>
      <c r="UC401">
        <v>0</v>
      </c>
      <c r="UD401">
        <v>0</v>
      </c>
      <c r="UE401">
        <v>0</v>
      </c>
      <c r="UF401">
        <v>0</v>
      </c>
      <c r="UG401">
        <v>0</v>
      </c>
      <c r="UH401">
        <v>0</v>
      </c>
      <c r="UI401">
        <v>0</v>
      </c>
      <c r="UJ401">
        <v>0</v>
      </c>
      <c r="UK401">
        <v>0</v>
      </c>
      <c r="UL401">
        <v>0</v>
      </c>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v>433104584</v>
      </c>
      <c r="AAX401" s="315">
        <v>45075.455509259264</v>
      </c>
      <c r="AAY401"/>
      <c r="AAZ401"/>
      <c r="ABA401" t="s">
        <v>2081</v>
      </c>
      <c r="ABB401"/>
      <c r="ABC401" t="s">
        <v>2263</v>
      </c>
      <c r="ABD401"/>
      <c r="ABE401">
        <v>401</v>
      </c>
    </row>
    <row r="402" spans="1:733" x14ac:dyDescent="0.45">
      <c r="A402" s="261" t="s">
        <v>3033</v>
      </c>
      <c r="B402" s="262">
        <v>45075.455453518523</v>
      </c>
      <c r="C402" s="262">
        <v>45075.460613958327</v>
      </c>
      <c r="D402" s="262">
        <v>45075</v>
      </c>
      <c r="E402" s="261" t="s">
        <v>2991</v>
      </c>
      <c r="F402" s="315">
        <v>45072</v>
      </c>
      <c r="G402" t="s">
        <v>857</v>
      </c>
      <c r="H402" t="s">
        <v>862</v>
      </c>
      <c r="I402" t="s">
        <v>862</v>
      </c>
      <c r="J402" t="s">
        <v>862</v>
      </c>
      <c r="K402" t="s">
        <v>793</v>
      </c>
      <c r="L402" s="261" t="s">
        <v>3034</v>
      </c>
      <c r="M402">
        <v>0</v>
      </c>
      <c r="N402">
        <v>0</v>
      </c>
      <c r="O402">
        <v>0</v>
      </c>
      <c r="P402">
        <v>0</v>
      </c>
      <c r="Q402">
        <v>0</v>
      </c>
      <c r="R402">
        <v>0</v>
      </c>
      <c r="S402">
        <v>0</v>
      </c>
      <c r="T402">
        <v>0</v>
      </c>
      <c r="U402">
        <v>0</v>
      </c>
      <c r="V402">
        <v>0</v>
      </c>
      <c r="W402">
        <v>0</v>
      </c>
      <c r="X402">
        <v>1</v>
      </c>
      <c r="Y402">
        <v>0</v>
      </c>
      <c r="Z402">
        <v>0</v>
      </c>
      <c r="AA402">
        <v>1</v>
      </c>
      <c r="AB402">
        <v>0</v>
      </c>
      <c r="AC402">
        <v>0</v>
      </c>
      <c r="AD402">
        <v>0</v>
      </c>
      <c r="AE402">
        <v>0</v>
      </c>
      <c r="AF402">
        <v>0</v>
      </c>
      <c r="AG402">
        <v>0</v>
      </c>
      <c r="AH402">
        <v>0</v>
      </c>
      <c r="AI402">
        <v>0</v>
      </c>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t="s">
        <v>824</v>
      </c>
      <c r="NL402">
        <v>1000</v>
      </c>
      <c r="NM402">
        <v>1500</v>
      </c>
      <c r="NN402">
        <v>750</v>
      </c>
      <c r="NO402"/>
      <c r="NP402">
        <v>750</v>
      </c>
      <c r="NQ402">
        <v>0</v>
      </c>
      <c r="NR402">
        <v>0</v>
      </c>
      <c r="NS402"/>
      <c r="NT402" t="s">
        <v>806</v>
      </c>
      <c r="NU402"/>
      <c r="NV402"/>
      <c r="NW402" t="s">
        <v>797</v>
      </c>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t="s">
        <v>824</v>
      </c>
      <c r="TK402">
        <v>500</v>
      </c>
      <c r="TL402">
        <v>500</v>
      </c>
      <c r="TM402">
        <v>150</v>
      </c>
      <c r="TN402"/>
      <c r="TO402">
        <v>150</v>
      </c>
      <c r="TP402">
        <v>0</v>
      </c>
      <c r="TQ402">
        <v>0</v>
      </c>
      <c r="TR402"/>
      <c r="TS402" t="s">
        <v>801</v>
      </c>
      <c r="TT402"/>
      <c r="TU402" t="s">
        <v>859</v>
      </c>
      <c r="TV402" t="s">
        <v>797</v>
      </c>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v>433110345</v>
      </c>
      <c r="AAX402" s="315">
        <v>45075.4606712963</v>
      </c>
      <c r="AAY402"/>
      <c r="AAZ402"/>
      <c r="ABA402" t="s">
        <v>2081</v>
      </c>
      <c r="ABB402"/>
      <c r="ABC402" t="s">
        <v>2263</v>
      </c>
      <c r="ABD402"/>
      <c r="ABE402">
        <v>402</v>
      </c>
    </row>
    <row r="403" spans="1:733" x14ac:dyDescent="0.45">
      <c r="A403" s="261" t="s">
        <v>3035</v>
      </c>
      <c r="B403" s="262">
        <v>45075.460615358803</v>
      </c>
      <c r="C403" s="262">
        <v>45075.46939435185</v>
      </c>
      <c r="D403" s="262">
        <v>45075</v>
      </c>
      <c r="E403" s="261" t="s">
        <v>2991</v>
      </c>
      <c r="F403" s="315">
        <v>45073</v>
      </c>
      <c r="G403" t="s">
        <v>857</v>
      </c>
      <c r="H403" t="s">
        <v>862</v>
      </c>
      <c r="I403" t="s">
        <v>862</v>
      </c>
      <c r="J403" t="s">
        <v>862</v>
      </c>
      <c r="K403" t="s">
        <v>831</v>
      </c>
      <c r="L403" s="261" t="s">
        <v>3036</v>
      </c>
      <c r="M403">
        <v>0</v>
      </c>
      <c r="N403">
        <v>1</v>
      </c>
      <c r="O403">
        <v>0</v>
      </c>
      <c r="P403">
        <v>0</v>
      </c>
      <c r="Q403">
        <v>0</v>
      </c>
      <c r="R403">
        <v>0</v>
      </c>
      <c r="S403">
        <v>0</v>
      </c>
      <c r="T403">
        <v>0</v>
      </c>
      <c r="U403">
        <v>0</v>
      </c>
      <c r="V403">
        <v>0</v>
      </c>
      <c r="W403">
        <v>0</v>
      </c>
      <c r="X403">
        <v>0</v>
      </c>
      <c r="Y403">
        <v>0</v>
      </c>
      <c r="Z403">
        <v>1</v>
      </c>
      <c r="AA403">
        <v>0</v>
      </c>
      <c r="AB403">
        <v>0</v>
      </c>
      <c r="AC403">
        <v>0</v>
      </c>
      <c r="AD403">
        <v>1</v>
      </c>
      <c r="AE403">
        <v>0</v>
      </c>
      <c r="AF403">
        <v>0</v>
      </c>
      <c r="AG403">
        <v>1</v>
      </c>
      <c r="AH403">
        <v>1</v>
      </c>
      <c r="AI403">
        <v>1</v>
      </c>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t="s">
        <v>794</v>
      </c>
      <c r="BP403"/>
      <c r="BQ403">
        <v>2500</v>
      </c>
      <c r="BR403">
        <v>2500</v>
      </c>
      <c r="BS403"/>
      <c r="BT403">
        <v>3250</v>
      </c>
      <c r="BU403">
        <v>-23.07692307692308</v>
      </c>
      <c r="BV403">
        <v>-750</v>
      </c>
      <c r="BW403" t="s">
        <v>3037</v>
      </c>
      <c r="BX403" t="s">
        <v>795</v>
      </c>
      <c r="BY403" t="s">
        <v>796</v>
      </c>
      <c r="BZ403"/>
      <c r="CA403" t="s">
        <v>797</v>
      </c>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t="s">
        <v>824</v>
      </c>
      <c r="SF403">
        <v>1000</v>
      </c>
      <c r="SG403">
        <v>2500</v>
      </c>
      <c r="SH403">
        <v>500</v>
      </c>
      <c r="SI403"/>
      <c r="SJ403">
        <v>400</v>
      </c>
      <c r="SK403">
        <v>25</v>
      </c>
      <c r="SL403">
        <v>100</v>
      </c>
      <c r="SM403" t="s">
        <v>3038</v>
      </c>
      <c r="SN403" t="s">
        <v>801</v>
      </c>
      <c r="SO403"/>
      <c r="SP403" t="s">
        <v>859</v>
      </c>
      <c r="SQ403" t="s">
        <v>794</v>
      </c>
      <c r="SR403" t="s">
        <v>2101</v>
      </c>
      <c r="SS403">
        <v>1</v>
      </c>
      <c r="ST403">
        <v>1</v>
      </c>
      <c r="SU403">
        <v>0</v>
      </c>
      <c r="SV403">
        <v>1</v>
      </c>
      <c r="SW403">
        <v>0</v>
      </c>
      <c r="SX403">
        <v>0</v>
      </c>
      <c r="SY403">
        <v>0</v>
      </c>
      <c r="SZ403">
        <v>0</v>
      </c>
      <c r="TA403">
        <v>0</v>
      </c>
      <c r="TB403">
        <v>0</v>
      </c>
      <c r="TC403">
        <v>0</v>
      </c>
      <c r="TD403">
        <v>0</v>
      </c>
      <c r="TE403">
        <v>0</v>
      </c>
      <c r="TF403">
        <v>0</v>
      </c>
      <c r="TG403">
        <v>0</v>
      </c>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t="s">
        <v>794</v>
      </c>
      <c r="UP403"/>
      <c r="UQ403">
        <v>500</v>
      </c>
      <c r="UR403">
        <v>500</v>
      </c>
      <c r="US403"/>
      <c r="UT403">
        <v>500</v>
      </c>
      <c r="UU403">
        <v>0</v>
      </c>
      <c r="UV403">
        <v>0</v>
      </c>
      <c r="UW403"/>
      <c r="UX403" t="s">
        <v>795</v>
      </c>
      <c r="UY403" t="s">
        <v>796</v>
      </c>
      <c r="UZ403"/>
      <c r="VA403" t="s">
        <v>794</v>
      </c>
      <c r="VB403" t="s">
        <v>2212</v>
      </c>
      <c r="VC403">
        <v>1</v>
      </c>
      <c r="VD403">
        <v>1</v>
      </c>
      <c r="VE403">
        <v>0</v>
      </c>
      <c r="VF403">
        <v>1</v>
      </c>
      <c r="VG403">
        <v>0</v>
      </c>
      <c r="VH403">
        <v>0</v>
      </c>
      <c r="VI403">
        <v>0</v>
      </c>
      <c r="VJ403">
        <v>0</v>
      </c>
      <c r="VK403">
        <v>0</v>
      </c>
      <c r="VL403">
        <v>0</v>
      </c>
      <c r="VM403">
        <v>0</v>
      </c>
      <c r="VN403">
        <v>0</v>
      </c>
      <c r="VO403">
        <v>1</v>
      </c>
      <c r="VP403">
        <v>0</v>
      </c>
      <c r="VQ403">
        <v>0</v>
      </c>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t="s">
        <v>794</v>
      </c>
      <c r="YE403"/>
      <c r="YF403">
        <v>100</v>
      </c>
      <c r="YG403">
        <v>100</v>
      </c>
      <c r="YH403">
        <v>0</v>
      </c>
      <c r="YI403">
        <v>0</v>
      </c>
      <c r="YJ403"/>
      <c r="YK403" t="s">
        <v>805</v>
      </c>
      <c r="YL403"/>
      <c r="YM403"/>
      <c r="YN403" t="s">
        <v>797</v>
      </c>
      <c r="YO403"/>
      <c r="YP403"/>
      <c r="YQ403"/>
      <c r="YR403"/>
      <c r="YS403"/>
      <c r="YT403"/>
      <c r="YU403"/>
      <c r="YV403"/>
      <c r="YW403"/>
      <c r="YX403"/>
      <c r="YY403"/>
      <c r="YZ403"/>
      <c r="ZA403"/>
      <c r="ZB403"/>
      <c r="ZC403"/>
      <c r="ZD403"/>
      <c r="ZE403"/>
      <c r="ZF403"/>
      <c r="ZG403" t="s">
        <v>794</v>
      </c>
      <c r="ZH403"/>
      <c r="ZI403">
        <v>3000</v>
      </c>
      <c r="ZJ403">
        <v>3000</v>
      </c>
      <c r="ZK403"/>
      <c r="ZL403">
        <v>3000</v>
      </c>
      <c r="ZM403">
        <v>0</v>
      </c>
      <c r="ZN403">
        <v>0</v>
      </c>
      <c r="ZO403"/>
      <c r="ZP403" t="s">
        <v>801</v>
      </c>
      <c r="ZQ403"/>
      <c r="ZR403" t="s">
        <v>860</v>
      </c>
      <c r="ZS403" t="s">
        <v>794</v>
      </c>
      <c r="ZT403" t="s">
        <v>2101</v>
      </c>
      <c r="ZU403">
        <v>1</v>
      </c>
      <c r="ZV403">
        <v>1</v>
      </c>
      <c r="ZW403">
        <v>0</v>
      </c>
      <c r="ZX403">
        <v>1</v>
      </c>
      <c r="ZY403">
        <v>0</v>
      </c>
      <c r="ZZ403">
        <v>0</v>
      </c>
      <c r="AAA403">
        <v>0</v>
      </c>
      <c r="AAB403">
        <v>0</v>
      </c>
      <c r="AAC403">
        <v>0</v>
      </c>
      <c r="AAD403">
        <v>0</v>
      </c>
      <c r="AAE403">
        <v>0</v>
      </c>
      <c r="AAF403">
        <v>0</v>
      </c>
      <c r="AAG403">
        <v>0</v>
      </c>
      <c r="AAH403">
        <v>0</v>
      </c>
      <c r="AAI403">
        <v>0</v>
      </c>
      <c r="AAJ403"/>
      <c r="AAK403"/>
      <c r="AAL403" t="s">
        <v>794</v>
      </c>
      <c r="AAM403"/>
      <c r="AAN403" t="s">
        <v>797</v>
      </c>
      <c r="AAO403">
        <v>100</v>
      </c>
      <c r="AAP403">
        <v>100</v>
      </c>
      <c r="AAQ403"/>
      <c r="AAR403"/>
      <c r="AAS403"/>
      <c r="AAT403"/>
      <c r="AAU403"/>
      <c r="AAV403" t="s">
        <v>3039</v>
      </c>
      <c r="AAW403">
        <v>433118194</v>
      </c>
      <c r="AAX403" s="315">
        <v>45075.469456018523</v>
      </c>
      <c r="AAY403"/>
      <c r="AAZ403"/>
      <c r="ABA403" t="s">
        <v>2081</v>
      </c>
      <c r="ABB403"/>
      <c r="ABC403" t="s">
        <v>2263</v>
      </c>
      <c r="ABD403"/>
      <c r="ABE403">
        <v>403</v>
      </c>
    </row>
    <row r="404" spans="1:733" x14ac:dyDescent="0.45">
      <c r="A404" s="261" t="s">
        <v>3040</v>
      </c>
      <c r="B404" s="262">
        <v>45075.46939528935</v>
      </c>
      <c r="C404" s="262">
        <v>45075.491819826391</v>
      </c>
      <c r="D404" s="262">
        <v>45075</v>
      </c>
      <c r="E404" s="261" t="s">
        <v>2991</v>
      </c>
      <c r="F404" s="315">
        <v>45073</v>
      </c>
      <c r="G404" t="s">
        <v>857</v>
      </c>
      <c r="H404" t="s">
        <v>862</v>
      </c>
      <c r="I404" t="s">
        <v>862</v>
      </c>
      <c r="J404" t="s">
        <v>862</v>
      </c>
      <c r="K404" t="s">
        <v>831</v>
      </c>
      <c r="L404" s="261" t="s">
        <v>3041</v>
      </c>
      <c r="M404">
        <v>1</v>
      </c>
      <c r="N404">
        <v>1</v>
      </c>
      <c r="O404">
        <v>1</v>
      </c>
      <c r="P404">
        <v>1</v>
      </c>
      <c r="Q404">
        <v>1</v>
      </c>
      <c r="R404">
        <v>0</v>
      </c>
      <c r="S404">
        <v>0</v>
      </c>
      <c r="T404">
        <v>1</v>
      </c>
      <c r="U404">
        <v>0</v>
      </c>
      <c r="V404">
        <v>0</v>
      </c>
      <c r="W404">
        <v>0</v>
      </c>
      <c r="X404">
        <v>0</v>
      </c>
      <c r="Y404">
        <v>0</v>
      </c>
      <c r="Z404">
        <v>1</v>
      </c>
      <c r="AA404">
        <v>0</v>
      </c>
      <c r="AB404">
        <v>0</v>
      </c>
      <c r="AC404">
        <v>0</v>
      </c>
      <c r="AD404">
        <v>0</v>
      </c>
      <c r="AE404">
        <v>0</v>
      </c>
      <c r="AF404">
        <v>0</v>
      </c>
      <c r="AG404">
        <v>1</v>
      </c>
      <c r="AH404">
        <v>1</v>
      </c>
      <c r="AI404">
        <v>1</v>
      </c>
      <c r="AJ404" t="s">
        <v>794</v>
      </c>
      <c r="AK404"/>
      <c r="AL404">
        <v>2500</v>
      </c>
      <c r="AM404">
        <v>2500</v>
      </c>
      <c r="AN404"/>
      <c r="AO404">
        <v>2000</v>
      </c>
      <c r="AP404">
        <v>25</v>
      </c>
      <c r="AQ404">
        <v>500</v>
      </c>
      <c r="AR404" t="s">
        <v>3042</v>
      </c>
      <c r="AS404" t="s">
        <v>795</v>
      </c>
      <c r="AT404" t="s">
        <v>800</v>
      </c>
      <c r="AU404"/>
      <c r="AV404" t="s">
        <v>794</v>
      </c>
      <c r="AW404" t="s">
        <v>2089</v>
      </c>
      <c r="AX404">
        <v>1</v>
      </c>
      <c r="AY404">
        <v>1</v>
      </c>
      <c r="AZ404">
        <v>0</v>
      </c>
      <c r="BA404">
        <v>0</v>
      </c>
      <c r="BB404">
        <v>0</v>
      </c>
      <c r="BC404">
        <v>0</v>
      </c>
      <c r="BD404">
        <v>0</v>
      </c>
      <c r="BE404">
        <v>0</v>
      </c>
      <c r="BF404">
        <v>0</v>
      </c>
      <c r="BG404">
        <v>0</v>
      </c>
      <c r="BH404">
        <v>0</v>
      </c>
      <c r="BI404">
        <v>0</v>
      </c>
      <c r="BJ404">
        <v>0</v>
      </c>
      <c r="BK404">
        <v>0</v>
      </c>
      <c r="BL404">
        <v>0</v>
      </c>
      <c r="BM404"/>
      <c r="BN404"/>
      <c r="BO404" t="s">
        <v>794</v>
      </c>
      <c r="BP404"/>
      <c r="BQ404">
        <v>2500</v>
      </c>
      <c r="BR404">
        <v>2500</v>
      </c>
      <c r="BS404"/>
      <c r="BT404">
        <v>3250</v>
      </c>
      <c r="BU404">
        <v>-23.07692307692308</v>
      </c>
      <c r="BV404">
        <v>-750</v>
      </c>
      <c r="BW404" t="s">
        <v>3043</v>
      </c>
      <c r="BX404" t="s">
        <v>795</v>
      </c>
      <c r="BY404" t="s">
        <v>796</v>
      </c>
      <c r="BZ404"/>
      <c r="CA404" t="s">
        <v>794</v>
      </c>
      <c r="CB404" t="s">
        <v>2101</v>
      </c>
      <c r="CC404">
        <v>1</v>
      </c>
      <c r="CD404">
        <v>1</v>
      </c>
      <c r="CE404">
        <v>0</v>
      </c>
      <c r="CF404">
        <v>1</v>
      </c>
      <c r="CG404">
        <v>0</v>
      </c>
      <c r="CH404">
        <v>0</v>
      </c>
      <c r="CI404">
        <v>0</v>
      </c>
      <c r="CJ404">
        <v>0</v>
      </c>
      <c r="CK404">
        <v>0</v>
      </c>
      <c r="CL404">
        <v>0</v>
      </c>
      <c r="CM404">
        <v>0</v>
      </c>
      <c r="CN404">
        <v>0</v>
      </c>
      <c r="CO404">
        <v>0</v>
      </c>
      <c r="CP404">
        <v>0</v>
      </c>
      <c r="CQ404">
        <v>0</v>
      </c>
      <c r="CR404"/>
      <c r="CS404"/>
      <c r="CT404" t="s">
        <v>794</v>
      </c>
      <c r="CU404"/>
      <c r="CV404">
        <v>7500</v>
      </c>
      <c r="CW404">
        <v>7500</v>
      </c>
      <c r="CX404"/>
      <c r="CY404">
        <v>7000</v>
      </c>
      <c r="CZ404">
        <v>7.1428571428571423</v>
      </c>
      <c r="DA404">
        <v>500</v>
      </c>
      <c r="DB404"/>
      <c r="DC404" t="s">
        <v>795</v>
      </c>
      <c r="DD404" t="s">
        <v>800</v>
      </c>
      <c r="DE404"/>
      <c r="DF404" t="s">
        <v>794</v>
      </c>
      <c r="DG404" t="s">
        <v>2089</v>
      </c>
      <c r="DH404">
        <v>1</v>
      </c>
      <c r="DI404">
        <v>1</v>
      </c>
      <c r="DJ404">
        <v>0</v>
      </c>
      <c r="DK404">
        <v>0</v>
      </c>
      <c r="DL404">
        <v>0</v>
      </c>
      <c r="DM404">
        <v>0</v>
      </c>
      <c r="DN404">
        <v>0</v>
      </c>
      <c r="DO404">
        <v>0</v>
      </c>
      <c r="DP404">
        <v>0</v>
      </c>
      <c r="DQ404">
        <v>0</v>
      </c>
      <c r="DR404">
        <v>0</v>
      </c>
      <c r="DS404">
        <v>0</v>
      </c>
      <c r="DT404">
        <v>0</v>
      </c>
      <c r="DU404">
        <v>0</v>
      </c>
      <c r="DV404">
        <v>0</v>
      </c>
      <c r="DW404"/>
      <c r="DX404"/>
      <c r="DY404" t="s">
        <v>794</v>
      </c>
      <c r="DZ404"/>
      <c r="EA404">
        <v>7500</v>
      </c>
      <c r="EB404">
        <v>7500</v>
      </c>
      <c r="EC404"/>
      <c r="ED404">
        <v>8000</v>
      </c>
      <c r="EE404">
        <v>-6.25</v>
      </c>
      <c r="EF404">
        <v>-500</v>
      </c>
      <c r="EG404"/>
      <c r="EH404" t="s">
        <v>795</v>
      </c>
      <c r="EI404" t="s">
        <v>796</v>
      </c>
      <c r="EJ404"/>
      <c r="EK404" t="s">
        <v>794</v>
      </c>
      <c r="EL404" t="s">
        <v>2101</v>
      </c>
      <c r="EM404">
        <v>1</v>
      </c>
      <c r="EN404">
        <v>1</v>
      </c>
      <c r="EO404">
        <v>0</v>
      </c>
      <c r="EP404">
        <v>1</v>
      </c>
      <c r="EQ404">
        <v>0</v>
      </c>
      <c r="ER404">
        <v>0</v>
      </c>
      <c r="ES404">
        <v>0</v>
      </c>
      <c r="ET404">
        <v>0</v>
      </c>
      <c r="EU404">
        <v>0</v>
      </c>
      <c r="EV404">
        <v>0</v>
      </c>
      <c r="EW404">
        <v>0</v>
      </c>
      <c r="EX404">
        <v>0</v>
      </c>
      <c r="EY404">
        <v>0</v>
      </c>
      <c r="EZ404">
        <v>0</v>
      </c>
      <c r="FA404">
        <v>0</v>
      </c>
      <c r="FB404"/>
      <c r="FC404"/>
      <c r="FD404" t="s">
        <v>794</v>
      </c>
      <c r="FE404"/>
      <c r="FF404">
        <v>5000</v>
      </c>
      <c r="FG404">
        <v>5000</v>
      </c>
      <c r="FH404"/>
      <c r="FI404">
        <v>3000</v>
      </c>
      <c r="FJ404">
        <v>66.666666666666657</v>
      </c>
      <c r="FK404">
        <v>2000</v>
      </c>
      <c r="FL404" t="s">
        <v>3044</v>
      </c>
      <c r="FM404" t="s">
        <v>795</v>
      </c>
      <c r="FN404" t="s">
        <v>803</v>
      </c>
      <c r="FO404"/>
      <c r="FP404" t="s">
        <v>794</v>
      </c>
      <c r="FQ404" t="s">
        <v>2101</v>
      </c>
      <c r="FR404">
        <v>1</v>
      </c>
      <c r="FS404">
        <v>1</v>
      </c>
      <c r="FT404">
        <v>0</v>
      </c>
      <c r="FU404">
        <v>1</v>
      </c>
      <c r="FV404">
        <v>0</v>
      </c>
      <c r="FW404">
        <v>0</v>
      </c>
      <c r="FX404">
        <v>0</v>
      </c>
      <c r="FY404">
        <v>0</v>
      </c>
      <c r="FZ404">
        <v>0</v>
      </c>
      <c r="GA404">
        <v>0</v>
      </c>
      <c r="GB404">
        <v>0</v>
      </c>
      <c r="GC404">
        <v>0</v>
      </c>
      <c r="GD404">
        <v>0</v>
      </c>
      <c r="GE404">
        <v>0</v>
      </c>
      <c r="GF404">
        <v>0</v>
      </c>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t="s">
        <v>794</v>
      </c>
      <c r="IR404"/>
      <c r="IS404">
        <v>13500</v>
      </c>
      <c r="IT404">
        <v>13500</v>
      </c>
      <c r="IU404"/>
      <c r="IV404">
        <v>7500</v>
      </c>
      <c r="IW404">
        <v>80</v>
      </c>
      <c r="IX404">
        <v>6000</v>
      </c>
      <c r="IY404" t="s">
        <v>3045</v>
      </c>
      <c r="IZ404" t="s">
        <v>795</v>
      </c>
      <c r="JA404" t="s">
        <v>796</v>
      </c>
      <c r="JB404"/>
      <c r="JC404" t="s">
        <v>794</v>
      </c>
      <c r="JD404" t="s">
        <v>2217</v>
      </c>
      <c r="JE404">
        <v>1</v>
      </c>
      <c r="JF404">
        <v>1</v>
      </c>
      <c r="JG404">
        <v>0</v>
      </c>
      <c r="JH404">
        <v>1</v>
      </c>
      <c r="JI404">
        <v>0</v>
      </c>
      <c r="JJ404">
        <v>1</v>
      </c>
      <c r="JK404">
        <v>0</v>
      </c>
      <c r="JL404">
        <v>0</v>
      </c>
      <c r="JM404">
        <v>0</v>
      </c>
      <c r="JN404">
        <v>0</v>
      </c>
      <c r="JO404">
        <v>0</v>
      </c>
      <c r="JP404">
        <v>0</v>
      </c>
      <c r="JQ404">
        <v>1</v>
      </c>
      <c r="JR404">
        <v>0</v>
      </c>
      <c r="JS404">
        <v>0</v>
      </c>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t="s">
        <v>824</v>
      </c>
      <c r="SF404">
        <v>1000</v>
      </c>
      <c r="SG404">
        <v>2500</v>
      </c>
      <c r="SH404">
        <v>500</v>
      </c>
      <c r="SI404"/>
      <c r="SJ404">
        <v>400</v>
      </c>
      <c r="SK404">
        <v>25</v>
      </c>
      <c r="SL404">
        <v>100</v>
      </c>
      <c r="SM404" t="s">
        <v>3046</v>
      </c>
      <c r="SN404" t="s">
        <v>801</v>
      </c>
      <c r="SO404"/>
      <c r="SP404" t="s">
        <v>860</v>
      </c>
      <c r="SQ404" t="s">
        <v>794</v>
      </c>
      <c r="SR404" t="s">
        <v>2089</v>
      </c>
      <c r="SS404">
        <v>1</v>
      </c>
      <c r="ST404">
        <v>1</v>
      </c>
      <c r="SU404">
        <v>0</v>
      </c>
      <c r="SV404">
        <v>0</v>
      </c>
      <c r="SW404">
        <v>0</v>
      </c>
      <c r="SX404">
        <v>0</v>
      </c>
      <c r="SY404">
        <v>0</v>
      </c>
      <c r="SZ404">
        <v>0</v>
      </c>
      <c r="TA404">
        <v>0</v>
      </c>
      <c r="TB404">
        <v>0</v>
      </c>
      <c r="TC404">
        <v>0</v>
      </c>
      <c r="TD404">
        <v>0</v>
      </c>
      <c r="TE404">
        <v>0</v>
      </c>
      <c r="TF404">
        <v>0</v>
      </c>
      <c r="TG404">
        <v>0</v>
      </c>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t="s">
        <v>794</v>
      </c>
      <c r="YE404"/>
      <c r="YF404">
        <v>100</v>
      </c>
      <c r="YG404">
        <v>100</v>
      </c>
      <c r="YH404">
        <v>0</v>
      </c>
      <c r="YI404">
        <v>0</v>
      </c>
      <c r="YJ404"/>
      <c r="YK404" t="s">
        <v>805</v>
      </c>
      <c r="YL404"/>
      <c r="YM404"/>
      <c r="YN404" t="s">
        <v>797</v>
      </c>
      <c r="YO404"/>
      <c r="YP404"/>
      <c r="YQ404"/>
      <c r="YR404"/>
      <c r="YS404"/>
      <c r="YT404"/>
      <c r="YU404"/>
      <c r="YV404"/>
      <c r="YW404"/>
      <c r="YX404"/>
      <c r="YY404"/>
      <c r="YZ404"/>
      <c r="ZA404"/>
      <c r="ZB404"/>
      <c r="ZC404"/>
      <c r="ZD404"/>
      <c r="ZE404"/>
      <c r="ZF404"/>
      <c r="ZG404" t="s">
        <v>794</v>
      </c>
      <c r="ZH404"/>
      <c r="ZI404">
        <v>3000</v>
      </c>
      <c r="ZJ404">
        <v>3000</v>
      </c>
      <c r="ZK404"/>
      <c r="ZL404">
        <v>3000</v>
      </c>
      <c r="ZM404">
        <v>0</v>
      </c>
      <c r="ZN404">
        <v>0</v>
      </c>
      <c r="ZO404"/>
      <c r="ZP404" t="s">
        <v>801</v>
      </c>
      <c r="ZQ404"/>
      <c r="ZR404" t="s">
        <v>860</v>
      </c>
      <c r="ZS404" t="s">
        <v>794</v>
      </c>
      <c r="ZT404" t="s">
        <v>2132</v>
      </c>
      <c r="ZU404">
        <v>1</v>
      </c>
      <c r="ZV404">
        <v>1</v>
      </c>
      <c r="ZW404">
        <v>0</v>
      </c>
      <c r="ZX404">
        <v>1</v>
      </c>
      <c r="ZY404">
        <v>0</v>
      </c>
      <c r="ZZ404">
        <v>1</v>
      </c>
      <c r="AAA404">
        <v>0</v>
      </c>
      <c r="AAB404">
        <v>0</v>
      </c>
      <c r="AAC404">
        <v>0</v>
      </c>
      <c r="AAD404">
        <v>0</v>
      </c>
      <c r="AAE404">
        <v>0</v>
      </c>
      <c r="AAF404">
        <v>0</v>
      </c>
      <c r="AAG404">
        <v>0</v>
      </c>
      <c r="AAH404">
        <v>0</v>
      </c>
      <c r="AAI404">
        <v>0</v>
      </c>
      <c r="AAJ404"/>
      <c r="AAK404"/>
      <c r="AAL404" t="s">
        <v>794</v>
      </c>
      <c r="AAM404"/>
      <c r="AAN404" t="s">
        <v>797</v>
      </c>
      <c r="AAO404">
        <v>100</v>
      </c>
      <c r="AAP404">
        <v>100</v>
      </c>
      <c r="AAQ404"/>
      <c r="AAR404"/>
      <c r="AAS404"/>
      <c r="AAT404"/>
      <c r="AAU404"/>
      <c r="AAV404"/>
      <c r="AAW404">
        <v>433141252</v>
      </c>
      <c r="AAX404" s="315">
        <v>45075.491886574076</v>
      </c>
      <c r="AAY404"/>
      <c r="AAZ404"/>
      <c r="ABA404" t="s">
        <v>2081</v>
      </c>
      <c r="ABB404"/>
      <c r="ABC404" t="s">
        <v>2263</v>
      </c>
      <c r="ABD404"/>
      <c r="ABE404">
        <v>404</v>
      </c>
    </row>
    <row r="405" spans="1:733" x14ac:dyDescent="0.45">
      <c r="A405" s="261" t="s">
        <v>3047</v>
      </c>
      <c r="B405" s="262">
        <v>45075.49182200231</v>
      </c>
      <c r="C405" s="262">
        <v>45075.49545126158</v>
      </c>
      <c r="D405" s="262">
        <v>45075</v>
      </c>
      <c r="E405" s="261" t="s">
        <v>2991</v>
      </c>
      <c r="F405" s="315">
        <v>45073</v>
      </c>
      <c r="G405" t="s">
        <v>857</v>
      </c>
      <c r="H405" t="s">
        <v>862</v>
      </c>
      <c r="I405" t="s">
        <v>862</v>
      </c>
      <c r="J405" t="s">
        <v>862</v>
      </c>
      <c r="K405" t="s">
        <v>831</v>
      </c>
      <c r="L405" s="261" t="s">
        <v>3048</v>
      </c>
      <c r="M405">
        <v>0</v>
      </c>
      <c r="N405">
        <v>0</v>
      </c>
      <c r="O405">
        <v>1</v>
      </c>
      <c r="P405">
        <v>1</v>
      </c>
      <c r="Q405">
        <v>0</v>
      </c>
      <c r="R405">
        <v>0</v>
      </c>
      <c r="S405">
        <v>0</v>
      </c>
      <c r="T405">
        <v>0</v>
      </c>
      <c r="U405">
        <v>0</v>
      </c>
      <c r="V405">
        <v>0</v>
      </c>
      <c r="W405">
        <v>0</v>
      </c>
      <c r="X405">
        <v>0</v>
      </c>
      <c r="Y405">
        <v>0</v>
      </c>
      <c r="Z405">
        <v>0</v>
      </c>
      <c r="AA405">
        <v>0</v>
      </c>
      <c r="AB405">
        <v>0</v>
      </c>
      <c r="AC405">
        <v>0</v>
      </c>
      <c r="AD405">
        <v>0</v>
      </c>
      <c r="AE405">
        <v>0</v>
      </c>
      <c r="AF405">
        <v>0</v>
      </c>
      <c r="AG405">
        <v>0</v>
      </c>
      <c r="AH405">
        <v>1</v>
      </c>
      <c r="AI405">
        <v>0</v>
      </c>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t="s">
        <v>794</v>
      </c>
      <c r="CU405"/>
      <c r="CV405">
        <v>6000</v>
      </c>
      <c r="CW405">
        <v>6000</v>
      </c>
      <c r="CX405"/>
      <c r="CY405">
        <v>7000</v>
      </c>
      <c r="CZ405">
        <v>-14.285714285714279</v>
      </c>
      <c r="DA405">
        <v>-1000</v>
      </c>
      <c r="DB405" t="s">
        <v>3049</v>
      </c>
      <c r="DC405" t="s">
        <v>795</v>
      </c>
      <c r="DD405" t="s">
        <v>796</v>
      </c>
      <c r="DE405"/>
      <c r="DF405" t="s">
        <v>797</v>
      </c>
      <c r="DG405"/>
      <c r="DH405"/>
      <c r="DI405"/>
      <c r="DJ405"/>
      <c r="DK405"/>
      <c r="DL405"/>
      <c r="DM405"/>
      <c r="DN405"/>
      <c r="DO405"/>
      <c r="DP405"/>
      <c r="DQ405"/>
      <c r="DR405"/>
      <c r="DS405"/>
      <c r="DT405"/>
      <c r="DU405"/>
      <c r="DV405"/>
      <c r="DW405"/>
      <c r="DX405"/>
      <c r="DY405" t="s">
        <v>794</v>
      </c>
      <c r="DZ405"/>
      <c r="EA405">
        <v>7500</v>
      </c>
      <c r="EB405">
        <v>7500</v>
      </c>
      <c r="EC405"/>
      <c r="ED405">
        <v>8000</v>
      </c>
      <c r="EE405">
        <v>-6.25</v>
      </c>
      <c r="EF405">
        <v>-500</v>
      </c>
      <c r="EG405"/>
      <c r="EH405" t="s">
        <v>795</v>
      </c>
      <c r="EI405" t="s">
        <v>800</v>
      </c>
      <c r="EJ405"/>
      <c r="EK405" t="s">
        <v>794</v>
      </c>
      <c r="EL405" t="s">
        <v>2101</v>
      </c>
      <c r="EM405">
        <v>1</v>
      </c>
      <c r="EN405">
        <v>1</v>
      </c>
      <c r="EO405">
        <v>0</v>
      </c>
      <c r="EP405">
        <v>1</v>
      </c>
      <c r="EQ405">
        <v>0</v>
      </c>
      <c r="ER405">
        <v>0</v>
      </c>
      <c r="ES405">
        <v>0</v>
      </c>
      <c r="ET405">
        <v>0</v>
      </c>
      <c r="EU405">
        <v>0</v>
      </c>
      <c r="EV405">
        <v>0</v>
      </c>
      <c r="EW405">
        <v>0</v>
      </c>
      <c r="EX405">
        <v>0</v>
      </c>
      <c r="EY405">
        <v>0</v>
      </c>
      <c r="EZ405">
        <v>0</v>
      </c>
      <c r="FA405">
        <v>0</v>
      </c>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t="s">
        <v>794</v>
      </c>
      <c r="ZH405"/>
      <c r="ZI405">
        <v>3000</v>
      </c>
      <c r="ZJ405">
        <v>3000</v>
      </c>
      <c r="ZK405"/>
      <c r="ZL405">
        <v>3000</v>
      </c>
      <c r="ZM405">
        <v>0</v>
      </c>
      <c r="ZN405">
        <v>0</v>
      </c>
      <c r="ZO405"/>
      <c r="ZP405" t="s">
        <v>801</v>
      </c>
      <c r="ZQ405"/>
      <c r="ZR405" t="s">
        <v>859</v>
      </c>
      <c r="ZS405" t="s">
        <v>794</v>
      </c>
      <c r="ZT405" t="s">
        <v>2235</v>
      </c>
      <c r="ZU405">
        <v>1</v>
      </c>
      <c r="ZV405">
        <v>1</v>
      </c>
      <c r="ZW405">
        <v>1</v>
      </c>
      <c r="ZX405">
        <v>1</v>
      </c>
      <c r="ZY405">
        <v>0</v>
      </c>
      <c r="ZZ405">
        <v>0</v>
      </c>
      <c r="AAA405">
        <v>0</v>
      </c>
      <c r="AAB405">
        <v>0</v>
      </c>
      <c r="AAC405">
        <v>0</v>
      </c>
      <c r="AAD405">
        <v>0</v>
      </c>
      <c r="AAE405">
        <v>0</v>
      </c>
      <c r="AAF405">
        <v>0</v>
      </c>
      <c r="AAG405">
        <v>0</v>
      </c>
      <c r="AAH405">
        <v>0</v>
      </c>
      <c r="AAI405">
        <v>0</v>
      </c>
      <c r="AAJ405" t="s">
        <v>2996</v>
      </c>
      <c r="AAK405"/>
      <c r="AAL405"/>
      <c r="AAM405"/>
      <c r="AAN405"/>
      <c r="AAO405"/>
      <c r="AAP405"/>
      <c r="AAQ405"/>
      <c r="AAR405"/>
      <c r="AAS405"/>
      <c r="AAT405"/>
      <c r="AAU405"/>
      <c r="AAV405"/>
      <c r="AAW405">
        <v>433145107</v>
      </c>
      <c r="AAX405" s="315">
        <v>45075.495520833327</v>
      </c>
      <c r="AAY405"/>
      <c r="AAZ405"/>
      <c r="ABA405" t="s">
        <v>2081</v>
      </c>
      <c r="ABB405"/>
      <c r="ABC405" t="s">
        <v>2263</v>
      </c>
      <c r="ABD405"/>
      <c r="ABE405">
        <v>405</v>
      </c>
    </row>
    <row r="406" spans="1:733" x14ac:dyDescent="0.45">
      <c r="A406" s="261" t="s">
        <v>3050</v>
      </c>
      <c r="B406" s="262">
        <v>45075.495453449083</v>
      </c>
      <c r="C406" s="262">
        <v>45075.501081018519</v>
      </c>
      <c r="D406" s="262">
        <v>45075</v>
      </c>
      <c r="E406" s="261" t="s">
        <v>2991</v>
      </c>
      <c r="F406" s="315">
        <v>45074</v>
      </c>
      <c r="G406" t="s">
        <v>857</v>
      </c>
      <c r="H406" t="s">
        <v>862</v>
      </c>
      <c r="I406" t="s">
        <v>862</v>
      </c>
      <c r="J406" t="s">
        <v>862</v>
      </c>
      <c r="K406" t="s">
        <v>831</v>
      </c>
      <c r="L406" s="261" t="s">
        <v>3051</v>
      </c>
      <c r="M406">
        <v>0</v>
      </c>
      <c r="N406">
        <v>1</v>
      </c>
      <c r="O406">
        <v>0</v>
      </c>
      <c r="P406">
        <v>0</v>
      </c>
      <c r="Q406">
        <v>0</v>
      </c>
      <c r="R406">
        <v>0</v>
      </c>
      <c r="S406">
        <v>0</v>
      </c>
      <c r="T406">
        <v>0</v>
      </c>
      <c r="U406">
        <v>0</v>
      </c>
      <c r="V406">
        <v>0</v>
      </c>
      <c r="W406">
        <v>0</v>
      </c>
      <c r="X406">
        <v>0</v>
      </c>
      <c r="Y406">
        <v>0</v>
      </c>
      <c r="Z406">
        <v>0</v>
      </c>
      <c r="AA406">
        <v>0</v>
      </c>
      <c r="AB406">
        <v>0</v>
      </c>
      <c r="AC406">
        <v>0</v>
      </c>
      <c r="AD406">
        <v>1</v>
      </c>
      <c r="AE406">
        <v>0</v>
      </c>
      <c r="AF406">
        <v>1</v>
      </c>
      <c r="AG406">
        <v>0</v>
      </c>
      <c r="AH406">
        <v>0</v>
      </c>
      <c r="AI406">
        <v>0</v>
      </c>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t="s">
        <v>794</v>
      </c>
      <c r="BP406"/>
      <c r="BQ406">
        <v>2500</v>
      </c>
      <c r="BR406">
        <v>2500</v>
      </c>
      <c r="BS406"/>
      <c r="BT406">
        <v>3250</v>
      </c>
      <c r="BU406">
        <v>-23.07692307692308</v>
      </c>
      <c r="BV406">
        <v>-750</v>
      </c>
      <c r="BW406" t="s">
        <v>3052</v>
      </c>
      <c r="BX406" t="s">
        <v>795</v>
      </c>
      <c r="BY406" t="s">
        <v>796</v>
      </c>
      <c r="BZ406"/>
      <c r="CA406" t="s">
        <v>797</v>
      </c>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t="s">
        <v>794</v>
      </c>
      <c r="UP406"/>
      <c r="UQ406">
        <v>500</v>
      </c>
      <c r="UR406">
        <v>500</v>
      </c>
      <c r="US406"/>
      <c r="UT406">
        <v>500</v>
      </c>
      <c r="UU406">
        <v>0</v>
      </c>
      <c r="UV406">
        <v>0</v>
      </c>
      <c r="UW406"/>
      <c r="UX406" t="s">
        <v>795</v>
      </c>
      <c r="UY406" t="s">
        <v>796</v>
      </c>
      <c r="UZ406"/>
      <c r="VA406" t="s">
        <v>797</v>
      </c>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t="s">
        <v>794</v>
      </c>
      <c r="WZ406"/>
      <c r="XA406">
        <v>5000</v>
      </c>
      <c r="XB406">
        <v>5000</v>
      </c>
      <c r="XC406"/>
      <c r="XD406">
        <v>2500</v>
      </c>
      <c r="XE406">
        <v>100</v>
      </c>
      <c r="XF406">
        <v>2500</v>
      </c>
      <c r="XG406" t="s">
        <v>3042</v>
      </c>
      <c r="XH406" t="s">
        <v>795</v>
      </c>
      <c r="XI406" t="s">
        <v>796</v>
      </c>
      <c r="XJ406"/>
      <c r="XK406" t="s">
        <v>794</v>
      </c>
      <c r="XL406" t="s">
        <v>2089</v>
      </c>
      <c r="XM406">
        <v>1</v>
      </c>
      <c r="XN406">
        <v>1</v>
      </c>
      <c r="XO406">
        <v>0</v>
      </c>
      <c r="XP406">
        <v>0</v>
      </c>
      <c r="XQ406">
        <v>0</v>
      </c>
      <c r="XR406">
        <v>0</v>
      </c>
      <c r="XS406">
        <v>0</v>
      </c>
      <c r="XT406">
        <v>0</v>
      </c>
      <c r="XU406">
        <v>0</v>
      </c>
      <c r="XV406">
        <v>0</v>
      </c>
      <c r="XW406">
        <v>0</v>
      </c>
      <c r="XX406">
        <v>0</v>
      </c>
      <c r="XY406">
        <v>0</v>
      </c>
      <c r="XZ406">
        <v>0</v>
      </c>
      <c r="YA406">
        <v>0</v>
      </c>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v>433150672</v>
      </c>
      <c r="AAX406" s="315">
        <v>45075.501134259262</v>
      </c>
      <c r="AAY406"/>
      <c r="AAZ406"/>
      <c r="ABA406" t="s">
        <v>2081</v>
      </c>
      <c r="ABB406"/>
      <c r="ABC406" t="s">
        <v>2263</v>
      </c>
      <c r="ABD406"/>
      <c r="ABE406">
        <v>406</v>
      </c>
    </row>
    <row r="407" spans="1:733" x14ac:dyDescent="0.45">
      <c r="A407" s="261" t="s">
        <v>3053</v>
      </c>
      <c r="B407" s="262">
        <v>45075.501082314819</v>
      </c>
      <c r="C407" s="262">
        <v>45075.507125439814</v>
      </c>
      <c r="D407" s="262">
        <v>45075</v>
      </c>
      <c r="E407" s="261" t="s">
        <v>2991</v>
      </c>
      <c r="F407" s="315">
        <v>45074</v>
      </c>
      <c r="G407" t="s">
        <v>857</v>
      </c>
      <c r="H407" t="s">
        <v>862</v>
      </c>
      <c r="I407" t="s">
        <v>862</v>
      </c>
      <c r="J407" t="s">
        <v>862</v>
      </c>
      <c r="K407" t="s">
        <v>831</v>
      </c>
      <c r="L407" s="261" t="s">
        <v>3054</v>
      </c>
      <c r="M407">
        <v>0</v>
      </c>
      <c r="N407">
        <v>0</v>
      </c>
      <c r="O407">
        <v>1</v>
      </c>
      <c r="P407">
        <v>0</v>
      </c>
      <c r="Q407">
        <v>0</v>
      </c>
      <c r="R407">
        <v>0</v>
      </c>
      <c r="S407">
        <v>1</v>
      </c>
      <c r="T407">
        <v>0</v>
      </c>
      <c r="U407">
        <v>0</v>
      </c>
      <c r="V407">
        <v>0</v>
      </c>
      <c r="W407">
        <v>0</v>
      </c>
      <c r="X407">
        <v>0</v>
      </c>
      <c r="Y407">
        <v>0</v>
      </c>
      <c r="Z407">
        <v>1</v>
      </c>
      <c r="AA407">
        <v>0</v>
      </c>
      <c r="AB407">
        <v>0</v>
      </c>
      <c r="AC407">
        <v>0</v>
      </c>
      <c r="AD407">
        <v>0</v>
      </c>
      <c r="AE407">
        <v>0</v>
      </c>
      <c r="AF407">
        <v>0</v>
      </c>
      <c r="AG407">
        <v>0</v>
      </c>
      <c r="AH407">
        <v>0</v>
      </c>
      <c r="AI407">
        <v>0</v>
      </c>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t="s">
        <v>794</v>
      </c>
      <c r="CU407"/>
      <c r="CV407">
        <v>7500</v>
      </c>
      <c r="CW407">
        <v>7500</v>
      </c>
      <c r="CX407"/>
      <c r="CY407">
        <v>7000</v>
      </c>
      <c r="CZ407">
        <v>7.1428571428571423</v>
      </c>
      <c r="DA407">
        <v>500</v>
      </c>
      <c r="DB407"/>
      <c r="DC407" t="s">
        <v>801</v>
      </c>
      <c r="DD407"/>
      <c r="DE407" t="s">
        <v>859</v>
      </c>
      <c r="DF407" t="s">
        <v>794</v>
      </c>
      <c r="DG407" t="s">
        <v>2235</v>
      </c>
      <c r="DH407">
        <v>1</v>
      </c>
      <c r="DI407">
        <v>1</v>
      </c>
      <c r="DJ407">
        <v>1</v>
      </c>
      <c r="DK407">
        <v>1</v>
      </c>
      <c r="DL407">
        <v>0</v>
      </c>
      <c r="DM407">
        <v>0</v>
      </c>
      <c r="DN407">
        <v>0</v>
      </c>
      <c r="DO407">
        <v>0</v>
      </c>
      <c r="DP407">
        <v>0</v>
      </c>
      <c r="DQ407">
        <v>0</v>
      </c>
      <c r="DR407">
        <v>0</v>
      </c>
      <c r="DS407">
        <v>0</v>
      </c>
      <c r="DT407">
        <v>0</v>
      </c>
      <c r="DU407">
        <v>0</v>
      </c>
      <c r="DV407">
        <v>0</v>
      </c>
      <c r="DW407" t="s">
        <v>2996</v>
      </c>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t="s">
        <v>794</v>
      </c>
      <c r="HM407"/>
      <c r="HN407">
        <v>7000</v>
      </c>
      <c r="HO407">
        <v>7000</v>
      </c>
      <c r="HP407"/>
      <c r="HQ407">
        <v>6500</v>
      </c>
      <c r="HR407">
        <v>7.6923076923076934</v>
      </c>
      <c r="HS407">
        <v>500</v>
      </c>
      <c r="HT407"/>
      <c r="HU407" t="s">
        <v>806</v>
      </c>
      <c r="HV407"/>
      <c r="HW407"/>
      <c r="HX407" t="s">
        <v>797</v>
      </c>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t="s">
        <v>824</v>
      </c>
      <c r="SF407">
        <v>1000</v>
      </c>
      <c r="SG407">
        <v>2500</v>
      </c>
      <c r="SH407">
        <v>500</v>
      </c>
      <c r="SI407"/>
      <c r="SJ407">
        <v>400</v>
      </c>
      <c r="SK407">
        <v>25</v>
      </c>
      <c r="SL407">
        <v>100</v>
      </c>
      <c r="SM407" t="s">
        <v>3055</v>
      </c>
      <c r="SN407" t="s">
        <v>801</v>
      </c>
      <c r="SO407"/>
      <c r="SP407" t="s">
        <v>860</v>
      </c>
      <c r="SQ407" t="s">
        <v>794</v>
      </c>
      <c r="SR407" t="s">
        <v>3056</v>
      </c>
      <c r="SS407">
        <v>1</v>
      </c>
      <c r="ST407">
        <v>1</v>
      </c>
      <c r="SU407">
        <v>1</v>
      </c>
      <c r="SV407">
        <v>1</v>
      </c>
      <c r="SW407">
        <v>0</v>
      </c>
      <c r="SX407">
        <v>1</v>
      </c>
      <c r="SY407">
        <v>0</v>
      </c>
      <c r="SZ407">
        <v>0</v>
      </c>
      <c r="TA407">
        <v>0</v>
      </c>
      <c r="TB407">
        <v>0</v>
      </c>
      <c r="TC407">
        <v>0</v>
      </c>
      <c r="TD407">
        <v>0</v>
      </c>
      <c r="TE407">
        <v>1</v>
      </c>
      <c r="TF407">
        <v>0</v>
      </c>
      <c r="TG407">
        <v>0</v>
      </c>
      <c r="TH407" t="s">
        <v>2996</v>
      </c>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v>433156751</v>
      </c>
      <c r="AAX407" s="315">
        <v>45075.507187499999</v>
      </c>
      <c r="AAY407"/>
      <c r="AAZ407"/>
      <c r="ABA407" t="s">
        <v>2081</v>
      </c>
      <c r="ABB407"/>
      <c r="ABC407" t="s">
        <v>2263</v>
      </c>
      <c r="ABD407"/>
      <c r="ABE407">
        <v>407</v>
      </c>
    </row>
    <row r="408" spans="1:733" x14ac:dyDescent="0.45">
      <c r="A408" s="261" t="s">
        <v>3057</v>
      </c>
      <c r="B408" s="262">
        <v>45075.507126412027</v>
      </c>
      <c r="C408" s="262">
        <v>45075.517242905087</v>
      </c>
      <c r="D408" s="262">
        <v>45075</v>
      </c>
      <c r="E408" s="261" t="s">
        <v>2991</v>
      </c>
      <c r="F408" s="315">
        <v>45074</v>
      </c>
      <c r="G408" t="s">
        <v>857</v>
      </c>
      <c r="H408" t="s">
        <v>862</v>
      </c>
      <c r="I408" t="s">
        <v>862</v>
      </c>
      <c r="J408" t="s">
        <v>862</v>
      </c>
      <c r="K408" t="s">
        <v>831</v>
      </c>
      <c r="L408" s="261" t="s">
        <v>3058</v>
      </c>
      <c r="M408">
        <v>1</v>
      </c>
      <c r="N408">
        <v>1</v>
      </c>
      <c r="O408">
        <v>1</v>
      </c>
      <c r="P408">
        <v>0</v>
      </c>
      <c r="Q408">
        <v>0</v>
      </c>
      <c r="R408">
        <v>0</v>
      </c>
      <c r="S408">
        <v>0</v>
      </c>
      <c r="T408">
        <v>1</v>
      </c>
      <c r="U408">
        <v>0</v>
      </c>
      <c r="V408">
        <v>0</v>
      </c>
      <c r="W408">
        <v>0</v>
      </c>
      <c r="X408">
        <v>0</v>
      </c>
      <c r="Y408">
        <v>0</v>
      </c>
      <c r="Z408">
        <v>1</v>
      </c>
      <c r="AA408">
        <v>0</v>
      </c>
      <c r="AB408">
        <v>0</v>
      </c>
      <c r="AC408">
        <v>0</v>
      </c>
      <c r="AD408">
        <v>0</v>
      </c>
      <c r="AE408">
        <v>0</v>
      </c>
      <c r="AF408">
        <v>0</v>
      </c>
      <c r="AG408">
        <v>1</v>
      </c>
      <c r="AH408">
        <v>1</v>
      </c>
      <c r="AI408">
        <v>1</v>
      </c>
      <c r="AJ408" t="s">
        <v>794</v>
      </c>
      <c r="AK408"/>
      <c r="AL408">
        <v>2500</v>
      </c>
      <c r="AM408">
        <v>2500</v>
      </c>
      <c r="AN408"/>
      <c r="AO408">
        <v>2000</v>
      </c>
      <c r="AP408">
        <v>25</v>
      </c>
      <c r="AQ408">
        <v>500</v>
      </c>
      <c r="AR408" t="s">
        <v>3059</v>
      </c>
      <c r="AS408" t="s">
        <v>795</v>
      </c>
      <c r="AT408" t="s">
        <v>803</v>
      </c>
      <c r="AU408"/>
      <c r="AV408" t="s">
        <v>794</v>
      </c>
      <c r="AW408" t="s">
        <v>2101</v>
      </c>
      <c r="AX408">
        <v>1</v>
      </c>
      <c r="AY408">
        <v>1</v>
      </c>
      <c r="AZ408">
        <v>0</v>
      </c>
      <c r="BA408">
        <v>1</v>
      </c>
      <c r="BB408">
        <v>0</v>
      </c>
      <c r="BC408">
        <v>0</v>
      </c>
      <c r="BD408">
        <v>0</v>
      </c>
      <c r="BE408">
        <v>0</v>
      </c>
      <c r="BF408">
        <v>0</v>
      </c>
      <c r="BG408">
        <v>0</v>
      </c>
      <c r="BH408">
        <v>0</v>
      </c>
      <c r="BI408">
        <v>0</v>
      </c>
      <c r="BJ408">
        <v>0</v>
      </c>
      <c r="BK408">
        <v>0</v>
      </c>
      <c r="BL408">
        <v>0</v>
      </c>
      <c r="BM408"/>
      <c r="BN408"/>
      <c r="BO408" t="s">
        <v>794</v>
      </c>
      <c r="BP408"/>
      <c r="BQ408">
        <v>2500</v>
      </c>
      <c r="BR408">
        <v>2500</v>
      </c>
      <c r="BS408"/>
      <c r="BT408">
        <v>3250</v>
      </c>
      <c r="BU408">
        <v>-23.07692307692308</v>
      </c>
      <c r="BV408">
        <v>-750</v>
      </c>
      <c r="BW408" t="s">
        <v>3060</v>
      </c>
      <c r="BX408" t="s">
        <v>801</v>
      </c>
      <c r="BY408"/>
      <c r="BZ408" t="s">
        <v>860</v>
      </c>
      <c r="CA408" t="s">
        <v>797</v>
      </c>
      <c r="CB408"/>
      <c r="CC408"/>
      <c r="CD408"/>
      <c r="CE408"/>
      <c r="CF408"/>
      <c r="CG408"/>
      <c r="CH408"/>
      <c r="CI408"/>
      <c r="CJ408"/>
      <c r="CK408"/>
      <c r="CL408"/>
      <c r="CM408"/>
      <c r="CN408"/>
      <c r="CO408"/>
      <c r="CP408"/>
      <c r="CQ408"/>
      <c r="CR408"/>
      <c r="CS408"/>
      <c r="CT408" t="s">
        <v>794</v>
      </c>
      <c r="CU408"/>
      <c r="CV408">
        <v>5000</v>
      </c>
      <c r="CW408">
        <v>5000</v>
      </c>
      <c r="CX408"/>
      <c r="CY408">
        <v>7000</v>
      </c>
      <c r="CZ408">
        <v>-28.571428571428569</v>
      </c>
      <c r="DA408">
        <v>-2000</v>
      </c>
      <c r="DB408" t="s">
        <v>3049</v>
      </c>
      <c r="DC408" t="s">
        <v>801</v>
      </c>
      <c r="DD408"/>
      <c r="DE408" t="s">
        <v>859</v>
      </c>
      <c r="DF408" t="s">
        <v>794</v>
      </c>
      <c r="DG408" t="s">
        <v>2101</v>
      </c>
      <c r="DH408">
        <v>1</v>
      </c>
      <c r="DI408">
        <v>1</v>
      </c>
      <c r="DJ408">
        <v>0</v>
      </c>
      <c r="DK408">
        <v>1</v>
      </c>
      <c r="DL408">
        <v>0</v>
      </c>
      <c r="DM408">
        <v>0</v>
      </c>
      <c r="DN408">
        <v>0</v>
      </c>
      <c r="DO408">
        <v>0</v>
      </c>
      <c r="DP408">
        <v>0</v>
      </c>
      <c r="DQ408">
        <v>0</v>
      </c>
      <c r="DR408">
        <v>0</v>
      </c>
      <c r="DS408">
        <v>0</v>
      </c>
      <c r="DT408">
        <v>0</v>
      </c>
      <c r="DU408">
        <v>0</v>
      </c>
      <c r="DV408">
        <v>0</v>
      </c>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t="s">
        <v>794</v>
      </c>
      <c r="IR408"/>
      <c r="IS408">
        <v>13500</v>
      </c>
      <c r="IT408">
        <v>13500</v>
      </c>
      <c r="IU408"/>
      <c r="IV408">
        <v>7500</v>
      </c>
      <c r="IW408">
        <v>80</v>
      </c>
      <c r="IX408">
        <v>6000</v>
      </c>
      <c r="IY408" t="s">
        <v>3013</v>
      </c>
      <c r="IZ408" t="s">
        <v>795</v>
      </c>
      <c r="JA408" t="s">
        <v>796</v>
      </c>
      <c r="JB408"/>
      <c r="JC408" t="s">
        <v>794</v>
      </c>
      <c r="JD408" t="s">
        <v>2124</v>
      </c>
      <c r="JE408">
        <v>0</v>
      </c>
      <c r="JF408">
        <v>1</v>
      </c>
      <c r="JG408">
        <v>0</v>
      </c>
      <c r="JH408">
        <v>1</v>
      </c>
      <c r="JI408">
        <v>0</v>
      </c>
      <c r="JJ408">
        <v>0</v>
      </c>
      <c r="JK408">
        <v>0</v>
      </c>
      <c r="JL408">
        <v>0</v>
      </c>
      <c r="JM408">
        <v>0</v>
      </c>
      <c r="JN408">
        <v>0</v>
      </c>
      <c r="JO408">
        <v>0</v>
      </c>
      <c r="JP408">
        <v>0</v>
      </c>
      <c r="JQ408">
        <v>1</v>
      </c>
      <c r="JR408">
        <v>0</v>
      </c>
      <c r="JS408">
        <v>0</v>
      </c>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t="s">
        <v>824</v>
      </c>
      <c r="SF408">
        <v>1000</v>
      </c>
      <c r="SG408">
        <v>2500</v>
      </c>
      <c r="SH408">
        <v>500</v>
      </c>
      <c r="SI408"/>
      <c r="SJ408">
        <v>400</v>
      </c>
      <c r="SK408">
        <v>25</v>
      </c>
      <c r="SL408">
        <v>100</v>
      </c>
      <c r="SM408" t="s">
        <v>3061</v>
      </c>
      <c r="SN408" t="s">
        <v>801</v>
      </c>
      <c r="SO408"/>
      <c r="SP408" t="s">
        <v>860</v>
      </c>
      <c r="SQ408" t="s">
        <v>794</v>
      </c>
      <c r="SR408" t="s">
        <v>2217</v>
      </c>
      <c r="SS408">
        <v>1</v>
      </c>
      <c r="ST408">
        <v>1</v>
      </c>
      <c r="SU408">
        <v>0</v>
      </c>
      <c r="SV408">
        <v>1</v>
      </c>
      <c r="SW408">
        <v>0</v>
      </c>
      <c r="SX408">
        <v>1</v>
      </c>
      <c r="SY408">
        <v>0</v>
      </c>
      <c r="SZ408">
        <v>0</v>
      </c>
      <c r="TA408">
        <v>0</v>
      </c>
      <c r="TB408">
        <v>0</v>
      </c>
      <c r="TC408">
        <v>0</v>
      </c>
      <c r="TD408">
        <v>0</v>
      </c>
      <c r="TE408">
        <v>1</v>
      </c>
      <c r="TF408">
        <v>0</v>
      </c>
      <c r="TG408">
        <v>0</v>
      </c>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t="s">
        <v>794</v>
      </c>
      <c r="YE408"/>
      <c r="YF408">
        <v>100</v>
      </c>
      <c r="YG408">
        <v>100</v>
      </c>
      <c r="YH408">
        <v>0</v>
      </c>
      <c r="YI408">
        <v>0</v>
      </c>
      <c r="YJ408"/>
      <c r="YK408" t="s">
        <v>805</v>
      </c>
      <c r="YL408"/>
      <c r="YM408"/>
      <c r="YN408" t="s">
        <v>797</v>
      </c>
      <c r="YO408"/>
      <c r="YP408"/>
      <c r="YQ408"/>
      <c r="YR408"/>
      <c r="YS408"/>
      <c r="YT408"/>
      <c r="YU408"/>
      <c r="YV408"/>
      <c r="YW408"/>
      <c r="YX408"/>
      <c r="YY408"/>
      <c r="YZ408"/>
      <c r="ZA408"/>
      <c r="ZB408"/>
      <c r="ZC408"/>
      <c r="ZD408"/>
      <c r="ZE408"/>
      <c r="ZF408"/>
      <c r="ZG408" t="s">
        <v>794</v>
      </c>
      <c r="ZH408"/>
      <c r="ZI408">
        <v>3000</v>
      </c>
      <c r="ZJ408">
        <v>3000</v>
      </c>
      <c r="ZK408"/>
      <c r="ZL408">
        <v>3000</v>
      </c>
      <c r="ZM408">
        <v>0</v>
      </c>
      <c r="ZN408">
        <v>0</v>
      </c>
      <c r="ZO408"/>
      <c r="ZP408" t="s">
        <v>801</v>
      </c>
      <c r="ZQ408"/>
      <c r="ZR408" t="s">
        <v>860</v>
      </c>
      <c r="ZS408" t="s">
        <v>797</v>
      </c>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t="s">
        <v>3062</v>
      </c>
      <c r="AAW408">
        <v>433168129</v>
      </c>
      <c r="AAX408" s="315">
        <v>45075.517361111109</v>
      </c>
      <c r="AAY408"/>
      <c r="AAZ408"/>
      <c r="ABA408" t="s">
        <v>2081</v>
      </c>
      <c r="ABB408"/>
      <c r="ABC408" t="s">
        <v>2263</v>
      </c>
      <c r="ABD408"/>
      <c r="ABE408">
        <v>408</v>
      </c>
    </row>
    <row r="409" spans="1:733" x14ac:dyDescent="0.45">
      <c r="A409" s="261" t="s">
        <v>3063</v>
      </c>
      <c r="B409" s="262">
        <v>45075.517243796297</v>
      </c>
      <c r="C409" s="262">
        <v>45075.560639375013</v>
      </c>
      <c r="D409" s="262">
        <v>45075</v>
      </c>
      <c r="E409" s="261" t="s">
        <v>2991</v>
      </c>
      <c r="F409" s="315">
        <v>45074</v>
      </c>
      <c r="G409" t="s">
        <v>857</v>
      </c>
      <c r="H409" t="s">
        <v>862</v>
      </c>
      <c r="I409" t="s">
        <v>862</v>
      </c>
      <c r="J409" t="s">
        <v>862</v>
      </c>
      <c r="K409" t="s">
        <v>831</v>
      </c>
      <c r="L409" s="261" t="s">
        <v>3064</v>
      </c>
      <c r="M409">
        <v>0</v>
      </c>
      <c r="N409">
        <v>0</v>
      </c>
      <c r="O409">
        <v>0</v>
      </c>
      <c r="P409">
        <v>1</v>
      </c>
      <c r="Q409">
        <v>0</v>
      </c>
      <c r="R409">
        <v>0</v>
      </c>
      <c r="S409">
        <v>1</v>
      </c>
      <c r="T409">
        <v>1</v>
      </c>
      <c r="U409">
        <v>0</v>
      </c>
      <c r="V409">
        <v>0</v>
      </c>
      <c r="W409">
        <v>0</v>
      </c>
      <c r="X409">
        <v>0</v>
      </c>
      <c r="Y409">
        <v>0</v>
      </c>
      <c r="Z409">
        <v>0</v>
      </c>
      <c r="AA409">
        <v>0</v>
      </c>
      <c r="AB409">
        <v>0</v>
      </c>
      <c r="AC409">
        <v>0</v>
      </c>
      <c r="AD409">
        <v>1</v>
      </c>
      <c r="AE409">
        <v>0</v>
      </c>
      <c r="AF409">
        <v>1</v>
      </c>
      <c r="AG409">
        <v>0</v>
      </c>
      <c r="AH409">
        <v>0</v>
      </c>
      <c r="AI409">
        <v>0</v>
      </c>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t="s">
        <v>794</v>
      </c>
      <c r="DZ409"/>
      <c r="EA409">
        <v>7500</v>
      </c>
      <c r="EB409">
        <v>7500</v>
      </c>
      <c r="EC409"/>
      <c r="ED409">
        <v>8000</v>
      </c>
      <c r="EE409">
        <v>-6.25</v>
      </c>
      <c r="EF409">
        <v>-500</v>
      </c>
      <c r="EG409"/>
      <c r="EH409" t="s">
        <v>795</v>
      </c>
      <c r="EI409" t="s">
        <v>796</v>
      </c>
      <c r="EJ409"/>
      <c r="EK409" t="s">
        <v>794</v>
      </c>
      <c r="EL409" t="s">
        <v>2101</v>
      </c>
      <c r="EM409">
        <v>1</v>
      </c>
      <c r="EN409">
        <v>1</v>
      </c>
      <c r="EO409">
        <v>0</v>
      </c>
      <c r="EP409">
        <v>1</v>
      </c>
      <c r="EQ409">
        <v>0</v>
      </c>
      <c r="ER409">
        <v>0</v>
      </c>
      <c r="ES409">
        <v>0</v>
      </c>
      <c r="ET409">
        <v>0</v>
      </c>
      <c r="EU409">
        <v>0</v>
      </c>
      <c r="EV409">
        <v>0</v>
      </c>
      <c r="EW409">
        <v>0</v>
      </c>
      <c r="EX409">
        <v>0</v>
      </c>
      <c r="EY409">
        <v>0</v>
      </c>
      <c r="EZ409">
        <v>0</v>
      </c>
      <c r="FA409">
        <v>0</v>
      </c>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t="s">
        <v>794</v>
      </c>
      <c r="HM409"/>
      <c r="HN409">
        <v>7000</v>
      </c>
      <c r="HO409">
        <v>7000</v>
      </c>
      <c r="HP409"/>
      <c r="HQ409">
        <v>6500</v>
      </c>
      <c r="HR409">
        <v>7.6923076923076934</v>
      </c>
      <c r="HS409">
        <v>500</v>
      </c>
      <c r="HT409"/>
      <c r="HU409" t="s">
        <v>806</v>
      </c>
      <c r="HV409"/>
      <c r="HW409"/>
      <c r="HX409" t="s">
        <v>794</v>
      </c>
      <c r="HY409" t="s">
        <v>2089</v>
      </c>
      <c r="HZ409">
        <v>1</v>
      </c>
      <c r="IA409">
        <v>1</v>
      </c>
      <c r="IB409">
        <v>0</v>
      </c>
      <c r="IC409">
        <v>0</v>
      </c>
      <c r="ID409">
        <v>0</v>
      </c>
      <c r="IE409">
        <v>0</v>
      </c>
      <c r="IF409">
        <v>0</v>
      </c>
      <c r="IG409">
        <v>0</v>
      </c>
      <c r="IH409">
        <v>0</v>
      </c>
      <c r="II409">
        <v>0</v>
      </c>
      <c r="IJ409">
        <v>0</v>
      </c>
      <c r="IK409">
        <v>0</v>
      </c>
      <c r="IL409">
        <v>0</v>
      </c>
      <c r="IM409">
        <v>0</v>
      </c>
      <c r="IN409">
        <v>0</v>
      </c>
      <c r="IO409"/>
      <c r="IP409"/>
      <c r="IQ409" t="s">
        <v>794</v>
      </c>
      <c r="IR409"/>
      <c r="IS409">
        <v>13500</v>
      </c>
      <c r="IT409">
        <v>13500</v>
      </c>
      <c r="IU409"/>
      <c r="IV409">
        <v>7500</v>
      </c>
      <c r="IW409">
        <v>80</v>
      </c>
      <c r="IX409">
        <v>6000</v>
      </c>
      <c r="IY409" t="s">
        <v>3065</v>
      </c>
      <c r="IZ409" t="s">
        <v>795</v>
      </c>
      <c r="JA409" t="s">
        <v>796</v>
      </c>
      <c r="JB409"/>
      <c r="JC409" t="s">
        <v>794</v>
      </c>
      <c r="JD409" t="s">
        <v>2118</v>
      </c>
      <c r="JE409">
        <v>1</v>
      </c>
      <c r="JF409">
        <v>1</v>
      </c>
      <c r="JG409">
        <v>0</v>
      </c>
      <c r="JH409">
        <v>0</v>
      </c>
      <c r="JI409">
        <v>0</v>
      </c>
      <c r="JJ409">
        <v>0</v>
      </c>
      <c r="JK409">
        <v>0</v>
      </c>
      <c r="JL409">
        <v>0</v>
      </c>
      <c r="JM409">
        <v>0</v>
      </c>
      <c r="JN409">
        <v>0</v>
      </c>
      <c r="JO409">
        <v>0</v>
      </c>
      <c r="JP409">
        <v>0</v>
      </c>
      <c r="JQ409">
        <v>1</v>
      </c>
      <c r="JR409">
        <v>0</v>
      </c>
      <c r="JS409">
        <v>0</v>
      </c>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t="s">
        <v>794</v>
      </c>
      <c r="UP409"/>
      <c r="UQ409">
        <v>500</v>
      </c>
      <c r="UR409">
        <v>500</v>
      </c>
      <c r="US409"/>
      <c r="UT409">
        <v>500</v>
      </c>
      <c r="UU409">
        <v>0</v>
      </c>
      <c r="UV409">
        <v>0</v>
      </c>
      <c r="UW409"/>
      <c r="UX409" t="s">
        <v>795</v>
      </c>
      <c r="UY409" t="s">
        <v>796</v>
      </c>
      <c r="UZ409"/>
      <c r="VA409" t="s">
        <v>794</v>
      </c>
      <c r="VB409" t="s">
        <v>2089</v>
      </c>
      <c r="VC409">
        <v>1</v>
      </c>
      <c r="VD409">
        <v>1</v>
      </c>
      <c r="VE409">
        <v>0</v>
      </c>
      <c r="VF409">
        <v>0</v>
      </c>
      <c r="VG409">
        <v>0</v>
      </c>
      <c r="VH409">
        <v>0</v>
      </c>
      <c r="VI409">
        <v>0</v>
      </c>
      <c r="VJ409">
        <v>0</v>
      </c>
      <c r="VK409">
        <v>0</v>
      </c>
      <c r="VL409">
        <v>0</v>
      </c>
      <c r="VM409">
        <v>0</v>
      </c>
      <c r="VN409">
        <v>0</v>
      </c>
      <c r="VO409">
        <v>0</v>
      </c>
      <c r="VP409">
        <v>0</v>
      </c>
      <c r="VQ409">
        <v>0</v>
      </c>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t="s">
        <v>797</v>
      </c>
      <c r="WZ409">
        <v>10</v>
      </c>
      <c r="XA409">
        <v>2500</v>
      </c>
      <c r="XB409">
        <v>5000</v>
      </c>
      <c r="XC409"/>
      <c r="XD409">
        <v>2500</v>
      </c>
      <c r="XE409">
        <v>100</v>
      </c>
      <c r="XF409">
        <v>2500</v>
      </c>
      <c r="XG409" t="s">
        <v>3066</v>
      </c>
      <c r="XH409" t="s">
        <v>795</v>
      </c>
      <c r="XI409" t="s">
        <v>796</v>
      </c>
      <c r="XJ409"/>
      <c r="XK409" t="s">
        <v>794</v>
      </c>
      <c r="XL409" t="s">
        <v>2101</v>
      </c>
      <c r="XM409">
        <v>1</v>
      </c>
      <c r="XN409">
        <v>1</v>
      </c>
      <c r="XO409">
        <v>0</v>
      </c>
      <c r="XP409">
        <v>1</v>
      </c>
      <c r="XQ409">
        <v>0</v>
      </c>
      <c r="XR409">
        <v>0</v>
      </c>
      <c r="XS409">
        <v>0</v>
      </c>
      <c r="XT409">
        <v>0</v>
      </c>
      <c r="XU409">
        <v>0</v>
      </c>
      <c r="XV409">
        <v>0</v>
      </c>
      <c r="XW409">
        <v>0</v>
      </c>
      <c r="XX409">
        <v>0</v>
      </c>
      <c r="XY409">
        <v>0</v>
      </c>
      <c r="XZ409">
        <v>0</v>
      </c>
      <c r="YA409">
        <v>0</v>
      </c>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v>433215521</v>
      </c>
      <c r="AAX409" s="315">
        <v>45075.560717592598</v>
      </c>
      <c r="AAY409"/>
      <c r="AAZ409"/>
      <c r="ABA409" t="s">
        <v>2081</v>
      </c>
      <c r="ABB409"/>
      <c r="ABC409" t="s">
        <v>2263</v>
      </c>
      <c r="ABD409"/>
      <c r="ABE409">
        <v>409</v>
      </c>
    </row>
    <row r="410" spans="1:733" x14ac:dyDescent="0.45">
      <c r="A410" s="261" t="s">
        <v>3067</v>
      </c>
      <c r="B410" s="262">
        <v>45075.560651238433</v>
      </c>
      <c r="C410" s="262">
        <v>45075.565536898153</v>
      </c>
      <c r="D410" s="262">
        <v>45075</v>
      </c>
      <c r="E410" s="261" t="s">
        <v>2991</v>
      </c>
      <c r="F410" s="315">
        <v>45074</v>
      </c>
      <c r="G410" t="s">
        <v>857</v>
      </c>
      <c r="H410" t="s">
        <v>862</v>
      </c>
      <c r="I410" t="s">
        <v>862</v>
      </c>
      <c r="J410" t="s">
        <v>862</v>
      </c>
      <c r="K410" t="s">
        <v>831</v>
      </c>
      <c r="L410" s="261" t="s">
        <v>3068</v>
      </c>
      <c r="M410">
        <v>1</v>
      </c>
      <c r="N410">
        <v>0</v>
      </c>
      <c r="O410">
        <v>0</v>
      </c>
      <c r="P410">
        <v>0</v>
      </c>
      <c r="Q410">
        <v>0</v>
      </c>
      <c r="R410">
        <v>0</v>
      </c>
      <c r="S410">
        <v>1</v>
      </c>
      <c r="T410">
        <v>0</v>
      </c>
      <c r="U410">
        <v>0</v>
      </c>
      <c r="V410">
        <v>0</v>
      </c>
      <c r="W410">
        <v>0</v>
      </c>
      <c r="X410">
        <v>0</v>
      </c>
      <c r="Y410">
        <v>0</v>
      </c>
      <c r="Z410">
        <v>0</v>
      </c>
      <c r="AA410">
        <v>0</v>
      </c>
      <c r="AB410">
        <v>0</v>
      </c>
      <c r="AC410">
        <v>0</v>
      </c>
      <c r="AD410">
        <v>1</v>
      </c>
      <c r="AE410">
        <v>0</v>
      </c>
      <c r="AF410">
        <v>1</v>
      </c>
      <c r="AG410">
        <v>1</v>
      </c>
      <c r="AH410">
        <v>0</v>
      </c>
      <c r="AI410">
        <v>1</v>
      </c>
      <c r="AJ410" t="s">
        <v>794</v>
      </c>
      <c r="AK410"/>
      <c r="AL410">
        <v>2500</v>
      </c>
      <c r="AM410">
        <v>2500</v>
      </c>
      <c r="AN410"/>
      <c r="AO410">
        <v>2000</v>
      </c>
      <c r="AP410">
        <v>25</v>
      </c>
      <c r="AQ410">
        <v>500</v>
      </c>
      <c r="AR410" t="s">
        <v>3069</v>
      </c>
      <c r="AS410" t="s">
        <v>795</v>
      </c>
      <c r="AT410" t="s">
        <v>796</v>
      </c>
      <c r="AU410"/>
      <c r="AV410" t="s">
        <v>794</v>
      </c>
      <c r="AW410" t="s">
        <v>2101</v>
      </c>
      <c r="AX410">
        <v>1</v>
      </c>
      <c r="AY410">
        <v>1</v>
      </c>
      <c r="AZ410">
        <v>0</v>
      </c>
      <c r="BA410">
        <v>1</v>
      </c>
      <c r="BB410">
        <v>0</v>
      </c>
      <c r="BC410">
        <v>0</v>
      </c>
      <c r="BD410">
        <v>0</v>
      </c>
      <c r="BE410">
        <v>0</v>
      </c>
      <c r="BF410">
        <v>0</v>
      </c>
      <c r="BG410">
        <v>0</v>
      </c>
      <c r="BH410">
        <v>0</v>
      </c>
      <c r="BI410">
        <v>0</v>
      </c>
      <c r="BJ410">
        <v>0</v>
      </c>
      <c r="BK410">
        <v>0</v>
      </c>
      <c r="BL410">
        <v>0</v>
      </c>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t="s">
        <v>794</v>
      </c>
      <c r="HM410"/>
      <c r="HN410">
        <v>6000</v>
      </c>
      <c r="HO410">
        <v>6000</v>
      </c>
      <c r="HP410"/>
      <c r="HQ410">
        <v>6500</v>
      </c>
      <c r="HR410">
        <v>-7.6923076923076934</v>
      </c>
      <c r="HS410">
        <v>-500</v>
      </c>
      <c r="HT410"/>
      <c r="HU410" t="s">
        <v>806</v>
      </c>
      <c r="HV410"/>
      <c r="HW410"/>
      <c r="HX410" t="s">
        <v>794</v>
      </c>
      <c r="HY410" t="s">
        <v>2101</v>
      </c>
      <c r="HZ410">
        <v>1</v>
      </c>
      <c r="IA410">
        <v>1</v>
      </c>
      <c r="IB410">
        <v>0</v>
      </c>
      <c r="IC410">
        <v>1</v>
      </c>
      <c r="ID410">
        <v>0</v>
      </c>
      <c r="IE410">
        <v>0</v>
      </c>
      <c r="IF410">
        <v>0</v>
      </c>
      <c r="IG410">
        <v>0</v>
      </c>
      <c r="IH410">
        <v>0</v>
      </c>
      <c r="II410">
        <v>0</v>
      </c>
      <c r="IJ410">
        <v>0</v>
      </c>
      <c r="IK410">
        <v>0</v>
      </c>
      <c r="IL410">
        <v>0</v>
      </c>
      <c r="IM410">
        <v>0</v>
      </c>
      <c r="IN410">
        <v>0</v>
      </c>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t="s">
        <v>794</v>
      </c>
      <c r="UP410"/>
      <c r="UQ410">
        <v>500</v>
      </c>
      <c r="UR410">
        <v>500</v>
      </c>
      <c r="US410"/>
      <c r="UT410">
        <v>500</v>
      </c>
      <c r="UU410">
        <v>0</v>
      </c>
      <c r="UV410">
        <v>0</v>
      </c>
      <c r="UW410"/>
      <c r="UX410" t="s">
        <v>795</v>
      </c>
      <c r="UY410" t="s">
        <v>796</v>
      </c>
      <c r="UZ410"/>
      <c r="VA410" t="s">
        <v>794</v>
      </c>
      <c r="VB410" t="s">
        <v>2089</v>
      </c>
      <c r="VC410">
        <v>1</v>
      </c>
      <c r="VD410">
        <v>1</v>
      </c>
      <c r="VE410">
        <v>0</v>
      </c>
      <c r="VF410">
        <v>0</v>
      </c>
      <c r="VG410">
        <v>0</v>
      </c>
      <c r="VH410">
        <v>0</v>
      </c>
      <c r="VI410">
        <v>0</v>
      </c>
      <c r="VJ410">
        <v>0</v>
      </c>
      <c r="VK410">
        <v>0</v>
      </c>
      <c r="VL410">
        <v>0</v>
      </c>
      <c r="VM410">
        <v>0</v>
      </c>
      <c r="VN410">
        <v>0</v>
      </c>
      <c r="VO410">
        <v>0</v>
      </c>
      <c r="VP410">
        <v>0</v>
      </c>
      <c r="VQ410">
        <v>0</v>
      </c>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t="s">
        <v>797</v>
      </c>
      <c r="WZ410">
        <v>10</v>
      </c>
      <c r="XA410">
        <v>2500</v>
      </c>
      <c r="XB410">
        <v>5000</v>
      </c>
      <c r="XC410"/>
      <c r="XD410">
        <v>2500</v>
      </c>
      <c r="XE410">
        <v>100</v>
      </c>
      <c r="XF410">
        <v>2500</v>
      </c>
      <c r="XG410" t="s">
        <v>3070</v>
      </c>
      <c r="XH410" t="s">
        <v>795</v>
      </c>
      <c r="XI410" t="s">
        <v>796</v>
      </c>
      <c r="XJ410"/>
      <c r="XK410" t="s">
        <v>797</v>
      </c>
      <c r="XL410"/>
      <c r="XM410"/>
      <c r="XN410"/>
      <c r="XO410"/>
      <c r="XP410"/>
      <c r="XQ410"/>
      <c r="XR410"/>
      <c r="XS410"/>
      <c r="XT410"/>
      <c r="XU410"/>
      <c r="XV410"/>
      <c r="XW410"/>
      <c r="XX410"/>
      <c r="XY410"/>
      <c r="XZ410"/>
      <c r="YA410"/>
      <c r="YB410"/>
      <c r="YC410"/>
      <c r="YD410" t="s">
        <v>794</v>
      </c>
      <c r="YE410"/>
      <c r="YF410">
        <v>100</v>
      </c>
      <c r="YG410">
        <v>100</v>
      </c>
      <c r="YH410">
        <v>0</v>
      </c>
      <c r="YI410">
        <v>0</v>
      </c>
      <c r="YJ410"/>
      <c r="YK410" t="s">
        <v>805</v>
      </c>
      <c r="YL410"/>
      <c r="YM410"/>
      <c r="YN410" t="s">
        <v>797</v>
      </c>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t="s">
        <v>794</v>
      </c>
      <c r="AAM410"/>
      <c r="AAN410" t="s">
        <v>797</v>
      </c>
      <c r="AAO410">
        <v>100</v>
      </c>
      <c r="AAP410">
        <v>100</v>
      </c>
      <c r="AAQ410"/>
      <c r="AAR410"/>
      <c r="AAS410"/>
      <c r="AAT410"/>
      <c r="AAU410"/>
      <c r="AAV410"/>
      <c r="AAW410">
        <v>433221409</v>
      </c>
      <c r="AAX410" s="315">
        <v>45075.565636574072</v>
      </c>
      <c r="AAY410"/>
      <c r="AAZ410"/>
      <c r="ABA410" t="s">
        <v>2081</v>
      </c>
      <c r="ABB410"/>
      <c r="ABC410" t="s">
        <v>2263</v>
      </c>
      <c r="ABD410"/>
      <c r="ABE410">
        <v>410</v>
      </c>
    </row>
    <row r="411" spans="1:733" x14ac:dyDescent="0.45">
      <c r="A411" s="261" t="s">
        <v>3071</v>
      </c>
      <c r="B411" s="262">
        <v>45075.565556643523</v>
      </c>
      <c r="C411" s="262">
        <v>45075.574440092591</v>
      </c>
      <c r="D411" s="262">
        <v>45075</v>
      </c>
      <c r="E411" s="261" t="s">
        <v>2991</v>
      </c>
      <c r="F411" s="315">
        <v>45074</v>
      </c>
      <c r="G411" t="s">
        <v>857</v>
      </c>
      <c r="H411" t="s">
        <v>862</v>
      </c>
      <c r="I411" t="s">
        <v>862</v>
      </c>
      <c r="J411" t="s">
        <v>862</v>
      </c>
      <c r="K411" t="s">
        <v>831</v>
      </c>
      <c r="L411" s="261" t="s">
        <v>3072</v>
      </c>
      <c r="M411">
        <v>0</v>
      </c>
      <c r="N411">
        <v>0</v>
      </c>
      <c r="O411">
        <v>0</v>
      </c>
      <c r="P411">
        <v>0</v>
      </c>
      <c r="Q411">
        <v>1</v>
      </c>
      <c r="R411">
        <v>0</v>
      </c>
      <c r="S411">
        <v>0</v>
      </c>
      <c r="T411">
        <v>1</v>
      </c>
      <c r="U411">
        <v>0</v>
      </c>
      <c r="V411">
        <v>0</v>
      </c>
      <c r="W411">
        <v>0</v>
      </c>
      <c r="X411">
        <v>0</v>
      </c>
      <c r="Y411">
        <v>0</v>
      </c>
      <c r="Z411">
        <v>0</v>
      </c>
      <c r="AA411">
        <v>0</v>
      </c>
      <c r="AB411">
        <v>0</v>
      </c>
      <c r="AC411">
        <v>0</v>
      </c>
      <c r="AD411">
        <v>0</v>
      </c>
      <c r="AE411">
        <v>0</v>
      </c>
      <c r="AF411">
        <v>1</v>
      </c>
      <c r="AG411">
        <v>0</v>
      </c>
      <c r="AH411">
        <v>0</v>
      </c>
      <c r="AI411">
        <v>0</v>
      </c>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t="s">
        <v>794</v>
      </c>
      <c r="FE411"/>
      <c r="FF411">
        <v>5000</v>
      </c>
      <c r="FG411">
        <v>5000</v>
      </c>
      <c r="FH411"/>
      <c r="FI411">
        <v>3000</v>
      </c>
      <c r="FJ411">
        <v>66.666666666666657</v>
      </c>
      <c r="FK411">
        <v>2000</v>
      </c>
      <c r="FL411" t="s">
        <v>3073</v>
      </c>
      <c r="FM411" t="s">
        <v>795</v>
      </c>
      <c r="FN411" t="s">
        <v>796</v>
      </c>
      <c r="FO411"/>
      <c r="FP411" t="s">
        <v>794</v>
      </c>
      <c r="FQ411" t="s">
        <v>2089</v>
      </c>
      <c r="FR411">
        <v>1</v>
      </c>
      <c r="FS411">
        <v>1</v>
      </c>
      <c r="FT411">
        <v>0</v>
      </c>
      <c r="FU411">
        <v>0</v>
      </c>
      <c r="FV411">
        <v>0</v>
      </c>
      <c r="FW411">
        <v>0</v>
      </c>
      <c r="FX411">
        <v>0</v>
      </c>
      <c r="FY411">
        <v>0</v>
      </c>
      <c r="FZ411">
        <v>0</v>
      </c>
      <c r="GA411">
        <v>0</v>
      </c>
      <c r="GB411">
        <v>0</v>
      </c>
      <c r="GC411">
        <v>0</v>
      </c>
      <c r="GD411">
        <v>0</v>
      </c>
      <c r="GE411">
        <v>0</v>
      </c>
      <c r="GF411">
        <v>0</v>
      </c>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t="s">
        <v>794</v>
      </c>
      <c r="IR411"/>
      <c r="IS411">
        <v>13500</v>
      </c>
      <c r="IT411">
        <v>13500</v>
      </c>
      <c r="IU411"/>
      <c r="IV411">
        <v>7500</v>
      </c>
      <c r="IW411">
        <v>80</v>
      </c>
      <c r="IX411">
        <v>6000</v>
      </c>
      <c r="IY411" t="s">
        <v>3074</v>
      </c>
      <c r="IZ411" t="s">
        <v>795</v>
      </c>
      <c r="JA411" t="s">
        <v>796</v>
      </c>
      <c r="JB411"/>
      <c r="JC411" t="s">
        <v>794</v>
      </c>
      <c r="JD411" t="s">
        <v>2212</v>
      </c>
      <c r="JE411">
        <v>1</v>
      </c>
      <c r="JF411">
        <v>1</v>
      </c>
      <c r="JG411">
        <v>0</v>
      </c>
      <c r="JH411">
        <v>1</v>
      </c>
      <c r="JI411">
        <v>0</v>
      </c>
      <c r="JJ411">
        <v>0</v>
      </c>
      <c r="JK411">
        <v>0</v>
      </c>
      <c r="JL411">
        <v>0</v>
      </c>
      <c r="JM411">
        <v>0</v>
      </c>
      <c r="JN411">
        <v>0</v>
      </c>
      <c r="JO411">
        <v>0</v>
      </c>
      <c r="JP411">
        <v>0</v>
      </c>
      <c r="JQ411">
        <v>1</v>
      </c>
      <c r="JR411">
        <v>0</v>
      </c>
      <c r="JS411">
        <v>0</v>
      </c>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t="s">
        <v>794</v>
      </c>
      <c r="WZ411"/>
      <c r="XA411">
        <v>5000</v>
      </c>
      <c r="XB411">
        <v>5000</v>
      </c>
      <c r="XC411"/>
      <c r="XD411">
        <v>2500</v>
      </c>
      <c r="XE411">
        <v>100</v>
      </c>
      <c r="XF411">
        <v>2500</v>
      </c>
      <c r="XG411" t="s">
        <v>3075</v>
      </c>
      <c r="XH411" t="s">
        <v>801</v>
      </c>
      <c r="XI411"/>
      <c r="XJ411" t="s">
        <v>859</v>
      </c>
      <c r="XK411" t="s">
        <v>794</v>
      </c>
      <c r="XL411" t="s">
        <v>3014</v>
      </c>
      <c r="XM411">
        <v>1</v>
      </c>
      <c r="XN411">
        <v>1</v>
      </c>
      <c r="XO411">
        <v>1</v>
      </c>
      <c r="XP411">
        <v>1</v>
      </c>
      <c r="XQ411">
        <v>0</v>
      </c>
      <c r="XR411">
        <v>0</v>
      </c>
      <c r="XS411">
        <v>0</v>
      </c>
      <c r="XT411">
        <v>0</v>
      </c>
      <c r="XU411">
        <v>0</v>
      </c>
      <c r="XV411">
        <v>0</v>
      </c>
      <c r="XW411">
        <v>0</v>
      </c>
      <c r="XX411">
        <v>0</v>
      </c>
      <c r="XY411">
        <v>1</v>
      </c>
      <c r="XZ411">
        <v>0</v>
      </c>
      <c r="YA411">
        <v>0</v>
      </c>
      <c r="YB411" t="s">
        <v>2996</v>
      </c>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v>433233068</v>
      </c>
      <c r="AAX411" s="315">
        <v>45075.574513888889</v>
      </c>
      <c r="AAY411"/>
      <c r="AAZ411"/>
      <c r="ABA411" t="s">
        <v>2081</v>
      </c>
      <c r="ABB411"/>
      <c r="ABC411" t="s">
        <v>2263</v>
      </c>
      <c r="ABD411"/>
      <c r="ABE411">
        <v>411</v>
      </c>
    </row>
    <row r="412" spans="1:733" x14ac:dyDescent="0.45">
      <c r="A412" s="261" t="s">
        <v>3076</v>
      </c>
      <c r="B412" s="262">
        <v>45075.574441932869</v>
      </c>
      <c r="C412" s="262">
        <v>45075.578271585648</v>
      </c>
      <c r="D412" s="262">
        <v>45075</v>
      </c>
      <c r="E412" s="261" t="s">
        <v>2991</v>
      </c>
      <c r="F412" s="315">
        <v>45074</v>
      </c>
      <c r="G412" t="s">
        <v>857</v>
      </c>
      <c r="H412" t="s">
        <v>862</v>
      </c>
      <c r="I412" t="s">
        <v>862</v>
      </c>
      <c r="J412" t="s">
        <v>862</v>
      </c>
      <c r="K412" t="s">
        <v>831</v>
      </c>
      <c r="L412" s="261" t="s">
        <v>826</v>
      </c>
      <c r="M412">
        <v>0</v>
      </c>
      <c r="N412">
        <v>0</v>
      </c>
      <c r="O412">
        <v>0</v>
      </c>
      <c r="P412">
        <v>0</v>
      </c>
      <c r="Q412">
        <v>0</v>
      </c>
      <c r="R412">
        <v>0</v>
      </c>
      <c r="S412">
        <v>0</v>
      </c>
      <c r="T412">
        <v>0</v>
      </c>
      <c r="U412">
        <v>0</v>
      </c>
      <c r="V412">
        <v>0</v>
      </c>
      <c r="W412">
        <v>0</v>
      </c>
      <c r="X412">
        <v>0</v>
      </c>
      <c r="Y412">
        <v>0</v>
      </c>
      <c r="Z412">
        <v>0</v>
      </c>
      <c r="AA412">
        <v>0</v>
      </c>
      <c r="AB412">
        <v>0</v>
      </c>
      <c r="AC412">
        <v>0</v>
      </c>
      <c r="AD412">
        <v>0</v>
      </c>
      <c r="AE412">
        <v>1</v>
      </c>
      <c r="AF412">
        <v>0</v>
      </c>
      <c r="AG412">
        <v>0</v>
      </c>
      <c r="AH412">
        <v>0</v>
      </c>
      <c r="AI412">
        <v>0</v>
      </c>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t="s">
        <v>794</v>
      </c>
      <c r="VU412"/>
      <c r="VV412">
        <v>4000</v>
      </c>
      <c r="VW412">
        <v>4000</v>
      </c>
      <c r="VX412"/>
      <c r="VY412">
        <v>1500</v>
      </c>
      <c r="VZ412">
        <v>166.66666666666671</v>
      </c>
      <c r="WA412">
        <v>2500</v>
      </c>
      <c r="WB412" t="s">
        <v>3077</v>
      </c>
      <c r="WC412" t="s">
        <v>795</v>
      </c>
      <c r="WD412" t="s">
        <v>796</v>
      </c>
      <c r="WE412"/>
      <c r="WF412" t="s">
        <v>794</v>
      </c>
      <c r="WG412" t="s">
        <v>2089</v>
      </c>
      <c r="WH412">
        <v>1</v>
      </c>
      <c r="WI412">
        <v>1</v>
      </c>
      <c r="WJ412">
        <v>0</v>
      </c>
      <c r="WK412">
        <v>0</v>
      </c>
      <c r="WL412">
        <v>0</v>
      </c>
      <c r="WM412">
        <v>0</v>
      </c>
      <c r="WN412">
        <v>0</v>
      </c>
      <c r="WO412">
        <v>0</v>
      </c>
      <c r="WP412">
        <v>0</v>
      </c>
      <c r="WQ412">
        <v>0</v>
      </c>
      <c r="WR412">
        <v>0</v>
      </c>
      <c r="WS412">
        <v>0</v>
      </c>
      <c r="WT412">
        <v>0</v>
      </c>
      <c r="WU412">
        <v>0</v>
      </c>
      <c r="WV412">
        <v>0</v>
      </c>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v>433236978</v>
      </c>
      <c r="AAX412" s="315">
        <v>45075.578333333338</v>
      </c>
      <c r="AAY412"/>
      <c r="AAZ412"/>
      <c r="ABA412" t="s">
        <v>2081</v>
      </c>
      <c r="ABB412"/>
      <c r="ABC412" t="s">
        <v>2263</v>
      </c>
      <c r="ABD412"/>
      <c r="ABE412">
        <v>412</v>
      </c>
    </row>
    <row r="413" spans="1:733" x14ac:dyDescent="0.45">
      <c r="A413" s="261" t="s">
        <v>3078</v>
      </c>
      <c r="B413" s="262">
        <v>45075.578276921296</v>
      </c>
      <c r="C413" s="262">
        <v>45075.581571562499</v>
      </c>
      <c r="D413" s="262">
        <v>45075</v>
      </c>
      <c r="E413" s="261" t="s">
        <v>2991</v>
      </c>
      <c r="F413" s="315">
        <v>45075</v>
      </c>
      <c r="G413" t="s">
        <v>857</v>
      </c>
      <c r="H413" t="s">
        <v>862</v>
      </c>
      <c r="I413" t="s">
        <v>862</v>
      </c>
      <c r="J413" t="s">
        <v>862</v>
      </c>
      <c r="K413" t="s">
        <v>831</v>
      </c>
      <c r="L413" s="261" t="s">
        <v>835</v>
      </c>
      <c r="M413">
        <v>0</v>
      </c>
      <c r="N413">
        <v>0</v>
      </c>
      <c r="O413">
        <v>0</v>
      </c>
      <c r="P413">
        <v>0</v>
      </c>
      <c r="Q413">
        <v>0</v>
      </c>
      <c r="R413">
        <v>0</v>
      </c>
      <c r="S413">
        <v>0</v>
      </c>
      <c r="T413">
        <v>0</v>
      </c>
      <c r="U413">
        <v>1</v>
      </c>
      <c r="V413">
        <v>0</v>
      </c>
      <c r="W413">
        <v>0</v>
      </c>
      <c r="X413">
        <v>0</v>
      </c>
      <c r="Y413">
        <v>0</v>
      </c>
      <c r="Z413">
        <v>0</v>
      </c>
      <c r="AA413">
        <v>0</v>
      </c>
      <c r="AB413">
        <v>0</v>
      </c>
      <c r="AC413">
        <v>0</v>
      </c>
      <c r="AD413">
        <v>0</v>
      </c>
      <c r="AE413">
        <v>0</v>
      </c>
      <c r="AF413">
        <v>0</v>
      </c>
      <c r="AG413">
        <v>0</v>
      </c>
      <c r="AH413">
        <v>0</v>
      </c>
      <c r="AI413">
        <v>0</v>
      </c>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t="s">
        <v>824</v>
      </c>
      <c r="JW413">
        <v>1000</v>
      </c>
      <c r="JX413">
        <v>600</v>
      </c>
      <c r="JY413">
        <v>210</v>
      </c>
      <c r="JZ413"/>
      <c r="KA413">
        <v>228</v>
      </c>
      <c r="KB413">
        <v>-7.8947368421052628</v>
      </c>
      <c r="KC413">
        <v>-18</v>
      </c>
      <c r="KD413"/>
      <c r="KE413" t="s">
        <v>805</v>
      </c>
      <c r="KF413"/>
      <c r="KG413"/>
      <c r="KH413" t="s">
        <v>797</v>
      </c>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v>433240462</v>
      </c>
      <c r="AAX413" s="315">
        <v>45075.581631944442</v>
      </c>
      <c r="AAY413"/>
      <c r="AAZ413"/>
      <c r="ABA413" t="s">
        <v>2081</v>
      </c>
      <c r="ABB413"/>
      <c r="ABC413" t="s">
        <v>2263</v>
      </c>
      <c r="ABD413"/>
      <c r="ABE413">
        <v>413</v>
      </c>
    </row>
    <row r="414" spans="1:733" x14ac:dyDescent="0.45">
      <c r="A414" s="261" t="s">
        <v>3079</v>
      </c>
      <c r="B414" s="262">
        <v>45075.581573124997</v>
      </c>
      <c r="C414" s="262">
        <v>45075.58337359954</v>
      </c>
      <c r="D414" s="262">
        <v>45075</v>
      </c>
      <c r="E414" s="261" t="s">
        <v>2991</v>
      </c>
      <c r="F414" s="315">
        <v>45075</v>
      </c>
      <c r="G414" t="s">
        <v>857</v>
      </c>
      <c r="H414" t="s">
        <v>862</v>
      </c>
      <c r="I414" t="s">
        <v>862</v>
      </c>
      <c r="J414" t="s">
        <v>862</v>
      </c>
      <c r="K414" t="s">
        <v>831</v>
      </c>
      <c r="L414" s="261" t="s">
        <v>835</v>
      </c>
      <c r="M414">
        <v>0</v>
      </c>
      <c r="N414">
        <v>0</v>
      </c>
      <c r="O414">
        <v>0</v>
      </c>
      <c r="P414">
        <v>0</v>
      </c>
      <c r="Q414">
        <v>0</v>
      </c>
      <c r="R414">
        <v>0</v>
      </c>
      <c r="S414">
        <v>0</v>
      </c>
      <c r="T414">
        <v>0</v>
      </c>
      <c r="U414">
        <v>1</v>
      </c>
      <c r="V414">
        <v>0</v>
      </c>
      <c r="W414">
        <v>0</v>
      </c>
      <c r="X414">
        <v>0</v>
      </c>
      <c r="Y414">
        <v>0</v>
      </c>
      <c r="Z414">
        <v>0</v>
      </c>
      <c r="AA414">
        <v>0</v>
      </c>
      <c r="AB414">
        <v>0</v>
      </c>
      <c r="AC414">
        <v>0</v>
      </c>
      <c r="AD414">
        <v>0</v>
      </c>
      <c r="AE414">
        <v>0</v>
      </c>
      <c r="AF414">
        <v>0</v>
      </c>
      <c r="AG414">
        <v>0</v>
      </c>
      <c r="AH414">
        <v>0</v>
      </c>
      <c r="AI414">
        <v>0</v>
      </c>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t="s">
        <v>824</v>
      </c>
      <c r="JW414">
        <v>1000</v>
      </c>
      <c r="JX414">
        <v>650</v>
      </c>
      <c r="JY414">
        <v>228</v>
      </c>
      <c r="JZ414"/>
      <c r="KA414">
        <v>228</v>
      </c>
      <c r="KB414">
        <v>0</v>
      </c>
      <c r="KC414">
        <v>0</v>
      </c>
      <c r="KD414"/>
      <c r="KE414" t="s">
        <v>805</v>
      </c>
      <c r="KF414"/>
      <c r="KG414"/>
      <c r="KH414" t="s">
        <v>797</v>
      </c>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t="s">
        <v>3080</v>
      </c>
      <c r="AAW414">
        <v>433242251</v>
      </c>
      <c r="AAX414" s="315">
        <v>45075.583402777767</v>
      </c>
      <c r="AAY414"/>
      <c r="AAZ414"/>
      <c r="ABA414" t="s">
        <v>2081</v>
      </c>
      <c r="ABB414"/>
      <c r="ABC414" t="s">
        <v>2263</v>
      </c>
      <c r="ABD414"/>
      <c r="ABE414">
        <v>414</v>
      </c>
    </row>
    <row r="415" spans="1:733" x14ac:dyDescent="0.45">
      <c r="A415" s="261" t="s">
        <v>3081</v>
      </c>
      <c r="B415" s="262">
        <v>45072.355777303237</v>
      </c>
      <c r="C415" s="262">
        <v>45072.358582638888</v>
      </c>
      <c r="D415" s="262">
        <v>45072</v>
      </c>
      <c r="E415" s="261" t="s">
        <v>3082</v>
      </c>
      <c r="F415" s="315">
        <v>45072</v>
      </c>
      <c r="G415" t="s">
        <v>791</v>
      </c>
      <c r="H415" t="s">
        <v>792</v>
      </c>
      <c r="I415" t="s">
        <v>792</v>
      </c>
      <c r="J415" t="s">
        <v>792</v>
      </c>
      <c r="K415" t="s">
        <v>793</v>
      </c>
      <c r="L415" s="261" t="s">
        <v>839</v>
      </c>
      <c r="M415">
        <v>0</v>
      </c>
      <c r="N415">
        <v>0</v>
      </c>
      <c r="O415">
        <v>0</v>
      </c>
      <c r="P415">
        <v>0</v>
      </c>
      <c r="Q415">
        <v>0</v>
      </c>
      <c r="R415">
        <v>0</v>
      </c>
      <c r="S415">
        <v>0</v>
      </c>
      <c r="T415">
        <v>0</v>
      </c>
      <c r="U415">
        <v>0</v>
      </c>
      <c r="V415">
        <v>0</v>
      </c>
      <c r="W415">
        <v>0</v>
      </c>
      <c r="X415">
        <v>0</v>
      </c>
      <c r="Y415">
        <v>1</v>
      </c>
      <c r="Z415">
        <v>0</v>
      </c>
      <c r="AA415">
        <v>0</v>
      </c>
      <c r="AB415">
        <v>0</v>
      </c>
      <c r="AC415">
        <v>0</v>
      </c>
      <c r="AD415">
        <v>0</v>
      </c>
      <c r="AE415">
        <v>0</v>
      </c>
      <c r="AF415">
        <v>0</v>
      </c>
      <c r="AG415">
        <v>0</v>
      </c>
      <c r="AH415">
        <v>0</v>
      </c>
      <c r="AI415">
        <v>0</v>
      </c>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t="s">
        <v>799</v>
      </c>
      <c r="OQ415"/>
      <c r="OR415">
        <v>100</v>
      </c>
      <c r="OS415">
        <v>100</v>
      </c>
      <c r="OT415"/>
      <c r="OU415">
        <v>100</v>
      </c>
      <c r="OV415">
        <v>0</v>
      </c>
      <c r="OW415">
        <v>0</v>
      </c>
      <c r="OX415"/>
      <c r="OY415" t="s">
        <v>805</v>
      </c>
      <c r="OZ415"/>
      <c r="PA415"/>
      <c r="PB415" t="s">
        <v>797</v>
      </c>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t="s">
        <v>2090</v>
      </c>
      <c r="AAW415">
        <v>433559782</v>
      </c>
      <c r="AAX415" s="315">
        <v>45076.327337962968</v>
      </c>
      <c r="AAY415"/>
      <c r="AAZ415"/>
      <c r="ABA415" t="s">
        <v>2081</v>
      </c>
      <c r="ABB415"/>
      <c r="ABC415" t="s">
        <v>2263</v>
      </c>
      <c r="ABD415"/>
      <c r="ABE415">
        <v>415</v>
      </c>
    </row>
    <row r="416" spans="1:733" x14ac:dyDescent="0.45">
      <c r="A416" s="261" t="s">
        <v>3083</v>
      </c>
      <c r="B416" s="262">
        <v>45072.374180567131</v>
      </c>
      <c r="C416" s="262">
        <v>45072.416943842589</v>
      </c>
      <c r="D416" s="262">
        <v>45072</v>
      </c>
      <c r="E416" s="261" t="s">
        <v>3082</v>
      </c>
      <c r="F416" s="315">
        <v>45072</v>
      </c>
      <c r="G416" t="s">
        <v>791</v>
      </c>
      <c r="H416" t="s">
        <v>792</v>
      </c>
      <c r="I416" t="s">
        <v>792</v>
      </c>
      <c r="J416" t="s">
        <v>792</v>
      </c>
      <c r="K416" t="s">
        <v>793</v>
      </c>
      <c r="L416" s="261" t="s">
        <v>3084</v>
      </c>
      <c r="M416">
        <v>0</v>
      </c>
      <c r="N416">
        <v>0</v>
      </c>
      <c r="O416">
        <v>0</v>
      </c>
      <c r="P416">
        <v>0</v>
      </c>
      <c r="Q416">
        <v>0</v>
      </c>
      <c r="R416">
        <v>0</v>
      </c>
      <c r="S416">
        <v>0</v>
      </c>
      <c r="T416">
        <v>0</v>
      </c>
      <c r="U416">
        <v>0</v>
      </c>
      <c r="V416">
        <v>0</v>
      </c>
      <c r="W416">
        <v>1</v>
      </c>
      <c r="X416">
        <v>0</v>
      </c>
      <c r="Y416">
        <v>1</v>
      </c>
      <c r="Z416">
        <v>0</v>
      </c>
      <c r="AA416">
        <v>1</v>
      </c>
      <c r="AB416">
        <v>0</v>
      </c>
      <c r="AC416">
        <v>0</v>
      </c>
      <c r="AD416">
        <v>0</v>
      </c>
      <c r="AE416">
        <v>0</v>
      </c>
      <c r="AF416">
        <v>0</v>
      </c>
      <c r="AG416">
        <v>0</v>
      </c>
      <c r="AH416">
        <v>0</v>
      </c>
      <c r="AI416">
        <v>0</v>
      </c>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t="s">
        <v>799</v>
      </c>
      <c r="MG416"/>
      <c r="MH416">
        <v>250</v>
      </c>
      <c r="MI416">
        <v>250</v>
      </c>
      <c r="MJ416"/>
      <c r="MK416">
        <v>100</v>
      </c>
      <c r="ML416">
        <v>150</v>
      </c>
      <c r="MM416">
        <v>150</v>
      </c>
      <c r="MN416" t="s">
        <v>3085</v>
      </c>
      <c r="MO416" t="s">
        <v>805</v>
      </c>
      <c r="MP416"/>
      <c r="MQ416"/>
      <c r="MR416" t="s">
        <v>797</v>
      </c>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t="s">
        <v>799</v>
      </c>
      <c r="OQ416"/>
      <c r="OR416">
        <v>100</v>
      </c>
      <c r="OS416">
        <v>100</v>
      </c>
      <c r="OT416"/>
      <c r="OU416">
        <v>100</v>
      </c>
      <c r="OV416">
        <v>0</v>
      </c>
      <c r="OW416">
        <v>0</v>
      </c>
      <c r="OX416"/>
      <c r="OY416" t="s">
        <v>805</v>
      </c>
      <c r="OZ416"/>
      <c r="PA416"/>
      <c r="PB416" t="s">
        <v>797</v>
      </c>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t="s">
        <v>799</v>
      </c>
      <c r="TK416"/>
      <c r="TL416">
        <v>150</v>
      </c>
      <c r="TM416">
        <v>150</v>
      </c>
      <c r="TN416"/>
      <c r="TO416">
        <v>150</v>
      </c>
      <c r="TP416">
        <v>0</v>
      </c>
      <c r="TQ416">
        <v>0</v>
      </c>
      <c r="TR416"/>
      <c r="TS416" t="s">
        <v>795</v>
      </c>
      <c r="TT416" t="s">
        <v>796</v>
      </c>
      <c r="TU416"/>
      <c r="TV416" t="s">
        <v>794</v>
      </c>
      <c r="TW416" t="s">
        <v>2091</v>
      </c>
      <c r="TX416">
        <v>0</v>
      </c>
      <c r="TY416">
        <v>1</v>
      </c>
      <c r="TZ416">
        <v>0</v>
      </c>
      <c r="UA416">
        <v>0</v>
      </c>
      <c r="UB416">
        <v>0</v>
      </c>
      <c r="UC416">
        <v>0</v>
      </c>
      <c r="UD416">
        <v>0</v>
      </c>
      <c r="UE416">
        <v>1</v>
      </c>
      <c r="UF416">
        <v>0</v>
      </c>
      <c r="UG416">
        <v>0</v>
      </c>
      <c r="UH416">
        <v>0</v>
      </c>
      <c r="UI416">
        <v>0</v>
      </c>
      <c r="UJ416">
        <v>0</v>
      </c>
      <c r="UK416">
        <v>0</v>
      </c>
      <c r="UL416">
        <v>0</v>
      </c>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t="s">
        <v>3086</v>
      </c>
      <c r="AAW416">
        <v>433559795</v>
      </c>
      <c r="AAX416" s="315">
        <v>45076.327361111107</v>
      </c>
      <c r="AAY416"/>
      <c r="AAZ416"/>
      <c r="ABA416" t="s">
        <v>2081</v>
      </c>
      <c r="ABB416"/>
      <c r="ABC416" t="s">
        <v>2263</v>
      </c>
      <c r="ABD416"/>
      <c r="ABE416">
        <v>416</v>
      </c>
    </row>
    <row r="417" spans="1:733" x14ac:dyDescent="0.45">
      <c r="A417" s="261" t="s">
        <v>3087</v>
      </c>
      <c r="B417" s="262">
        <v>45072.417006342592</v>
      </c>
      <c r="C417" s="262">
        <v>45072.424190682868</v>
      </c>
      <c r="D417" s="262">
        <v>45072</v>
      </c>
      <c r="E417" s="261" t="s">
        <v>3082</v>
      </c>
      <c r="F417" s="315">
        <v>45072</v>
      </c>
      <c r="G417" t="s">
        <v>791</v>
      </c>
      <c r="H417" t="s">
        <v>792</v>
      </c>
      <c r="I417" t="s">
        <v>792</v>
      </c>
      <c r="J417" t="s">
        <v>792</v>
      </c>
      <c r="K417" t="s">
        <v>793</v>
      </c>
      <c r="L417" s="261" t="s">
        <v>3088</v>
      </c>
      <c r="M417">
        <v>0</v>
      </c>
      <c r="N417">
        <v>0</v>
      </c>
      <c r="O417">
        <v>1</v>
      </c>
      <c r="P417">
        <v>1</v>
      </c>
      <c r="Q417">
        <v>1</v>
      </c>
      <c r="R417">
        <v>0</v>
      </c>
      <c r="S417">
        <v>0</v>
      </c>
      <c r="T417">
        <v>1</v>
      </c>
      <c r="U417">
        <v>0</v>
      </c>
      <c r="V417">
        <v>0</v>
      </c>
      <c r="W417">
        <v>0</v>
      </c>
      <c r="X417">
        <v>0</v>
      </c>
      <c r="Y417">
        <v>0</v>
      </c>
      <c r="Z417">
        <v>1</v>
      </c>
      <c r="AA417">
        <v>1</v>
      </c>
      <c r="AB417">
        <v>0</v>
      </c>
      <c r="AC417">
        <v>0</v>
      </c>
      <c r="AD417">
        <v>1</v>
      </c>
      <c r="AE417">
        <v>0</v>
      </c>
      <c r="AF417">
        <v>0</v>
      </c>
      <c r="AG417">
        <v>0</v>
      </c>
      <c r="AH417">
        <v>0</v>
      </c>
      <c r="AI417">
        <v>0</v>
      </c>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t="s">
        <v>794</v>
      </c>
      <c r="CU417"/>
      <c r="CV417">
        <v>4500</v>
      </c>
      <c r="CW417">
        <v>4500</v>
      </c>
      <c r="CX417"/>
      <c r="CY417">
        <v>4500</v>
      </c>
      <c r="CZ417">
        <v>0</v>
      </c>
      <c r="DA417">
        <v>0</v>
      </c>
      <c r="DB417"/>
      <c r="DC417" t="s">
        <v>795</v>
      </c>
      <c r="DD417" t="s">
        <v>796</v>
      </c>
      <c r="DE417"/>
      <c r="DF417" t="s">
        <v>794</v>
      </c>
      <c r="DG417" t="s">
        <v>798</v>
      </c>
      <c r="DH417">
        <v>0</v>
      </c>
      <c r="DI417">
        <v>1</v>
      </c>
      <c r="DJ417">
        <v>0</v>
      </c>
      <c r="DK417">
        <v>0</v>
      </c>
      <c r="DL417">
        <v>0</v>
      </c>
      <c r="DM417">
        <v>0</v>
      </c>
      <c r="DN417">
        <v>0</v>
      </c>
      <c r="DO417">
        <v>0</v>
      </c>
      <c r="DP417">
        <v>0</v>
      </c>
      <c r="DQ417">
        <v>0</v>
      </c>
      <c r="DR417">
        <v>0</v>
      </c>
      <c r="DS417">
        <v>0</v>
      </c>
      <c r="DT417">
        <v>0</v>
      </c>
      <c r="DU417">
        <v>0</v>
      </c>
      <c r="DV417">
        <v>0</v>
      </c>
      <c r="DW417"/>
      <c r="DX417"/>
      <c r="DY417" t="s">
        <v>794</v>
      </c>
      <c r="DZ417"/>
      <c r="EA417">
        <v>4500</v>
      </c>
      <c r="EB417">
        <v>4500</v>
      </c>
      <c r="EC417"/>
      <c r="ED417">
        <v>4500</v>
      </c>
      <c r="EE417">
        <v>0</v>
      </c>
      <c r="EF417">
        <v>0</v>
      </c>
      <c r="EG417"/>
      <c r="EH417" t="s">
        <v>795</v>
      </c>
      <c r="EI417" t="s">
        <v>796</v>
      </c>
      <c r="EJ417"/>
      <c r="EK417" t="s">
        <v>794</v>
      </c>
      <c r="EL417" t="s">
        <v>798</v>
      </c>
      <c r="EM417">
        <v>0</v>
      </c>
      <c r="EN417">
        <v>1</v>
      </c>
      <c r="EO417">
        <v>0</v>
      </c>
      <c r="EP417">
        <v>0</v>
      </c>
      <c r="EQ417">
        <v>0</v>
      </c>
      <c r="ER417">
        <v>0</v>
      </c>
      <c r="ES417">
        <v>0</v>
      </c>
      <c r="ET417">
        <v>0</v>
      </c>
      <c r="EU417">
        <v>0</v>
      </c>
      <c r="EV417">
        <v>0</v>
      </c>
      <c r="EW417">
        <v>0</v>
      </c>
      <c r="EX417">
        <v>0</v>
      </c>
      <c r="EY417">
        <v>0</v>
      </c>
      <c r="EZ417">
        <v>0</v>
      </c>
      <c r="FA417">
        <v>0</v>
      </c>
      <c r="FB417"/>
      <c r="FC417"/>
      <c r="FD417" t="s">
        <v>794</v>
      </c>
      <c r="FE417"/>
      <c r="FF417">
        <v>5000</v>
      </c>
      <c r="FG417">
        <v>5000</v>
      </c>
      <c r="FH417"/>
      <c r="FI417">
        <v>4500</v>
      </c>
      <c r="FJ417">
        <v>11.111111111111111</v>
      </c>
      <c r="FK417">
        <v>500</v>
      </c>
      <c r="FL417" t="s">
        <v>3089</v>
      </c>
      <c r="FM417" t="s">
        <v>795</v>
      </c>
      <c r="FN417" t="s">
        <v>796</v>
      </c>
      <c r="FO417"/>
      <c r="FP417" t="s">
        <v>794</v>
      </c>
      <c r="FQ417" t="s">
        <v>798</v>
      </c>
      <c r="FR417">
        <v>0</v>
      </c>
      <c r="FS417">
        <v>1</v>
      </c>
      <c r="FT417">
        <v>0</v>
      </c>
      <c r="FU417">
        <v>0</v>
      </c>
      <c r="FV417">
        <v>0</v>
      </c>
      <c r="FW417">
        <v>0</v>
      </c>
      <c r="FX417">
        <v>0</v>
      </c>
      <c r="FY417">
        <v>0</v>
      </c>
      <c r="FZ417">
        <v>0</v>
      </c>
      <c r="GA417">
        <v>0</v>
      </c>
      <c r="GB417">
        <v>0</v>
      </c>
      <c r="GC417">
        <v>0</v>
      </c>
      <c r="GD417">
        <v>0</v>
      </c>
      <c r="GE417">
        <v>0</v>
      </c>
      <c r="GF417">
        <v>0</v>
      </c>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t="s">
        <v>794</v>
      </c>
      <c r="IR417"/>
      <c r="IS417">
        <v>10000</v>
      </c>
      <c r="IT417">
        <v>10000</v>
      </c>
      <c r="IU417"/>
      <c r="IV417">
        <v>10000</v>
      </c>
      <c r="IW417">
        <v>0</v>
      </c>
      <c r="IX417">
        <v>0</v>
      </c>
      <c r="IY417"/>
      <c r="IZ417" t="s">
        <v>795</v>
      </c>
      <c r="JA417" t="s">
        <v>796</v>
      </c>
      <c r="JB417"/>
      <c r="JC417" t="s">
        <v>794</v>
      </c>
      <c r="JD417" t="s">
        <v>798</v>
      </c>
      <c r="JE417">
        <v>0</v>
      </c>
      <c r="JF417">
        <v>1</v>
      </c>
      <c r="JG417">
        <v>0</v>
      </c>
      <c r="JH417">
        <v>0</v>
      </c>
      <c r="JI417">
        <v>0</v>
      </c>
      <c r="JJ417">
        <v>0</v>
      </c>
      <c r="JK417">
        <v>0</v>
      </c>
      <c r="JL417">
        <v>0</v>
      </c>
      <c r="JM417">
        <v>0</v>
      </c>
      <c r="JN417">
        <v>0</v>
      </c>
      <c r="JO417">
        <v>0</v>
      </c>
      <c r="JP417">
        <v>0</v>
      </c>
      <c r="JQ417">
        <v>0</v>
      </c>
      <c r="JR417">
        <v>0</v>
      </c>
      <c r="JS417">
        <v>0</v>
      </c>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t="s">
        <v>799</v>
      </c>
      <c r="SF417"/>
      <c r="SG417">
        <v>300</v>
      </c>
      <c r="SH417">
        <v>300</v>
      </c>
      <c r="SI417"/>
      <c r="SJ417">
        <v>300</v>
      </c>
      <c r="SK417">
        <v>0</v>
      </c>
      <c r="SL417">
        <v>0</v>
      </c>
      <c r="SM417"/>
      <c r="SN417" t="s">
        <v>795</v>
      </c>
      <c r="SO417" t="s">
        <v>796</v>
      </c>
      <c r="SP417"/>
      <c r="SQ417" t="s">
        <v>794</v>
      </c>
      <c r="SR417" t="s">
        <v>798</v>
      </c>
      <c r="SS417">
        <v>0</v>
      </c>
      <c r="ST417">
        <v>1</v>
      </c>
      <c r="SU417">
        <v>0</v>
      </c>
      <c r="SV417">
        <v>0</v>
      </c>
      <c r="SW417">
        <v>0</v>
      </c>
      <c r="SX417">
        <v>0</v>
      </c>
      <c r="SY417">
        <v>0</v>
      </c>
      <c r="SZ417">
        <v>0</v>
      </c>
      <c r="TA417">
        <v>0</v>
      </c>
      <c r="TB417">
        <v>0</v>
      </c>
      <c r="TC417">
        <v>0</v>
      </c>
      <c r="TD417">
        <v>0</v>
      </c>
      <c r="TE417">
        <v>0</v>
      </c>
      <c r="TF417">
        <v>0</v>
      </c>
      <c r="TG417">
        <v>0</v>
      </c>
      <c r="TH417"/>
      <c r="TI417"/>
      <c r="TJ417" t="s">
        <v>799</v>
      </c>
      <c r="TK417"/>
      <c r="TL417">
        <v>150</v>
      </c>
      <c r="TM417">
        <v>150</v>
      </c>
      <c r="TN417"/>
      <c r="TO417">
        <v>150</v>
      </c>
      <c r="TP417">
        <v>0</v>
      </c>
      <c r="TQ417">
        <v>0</v>
      </c>
      <c r="TR417"/>
      <c r="TS417" t="s">
        <v>795</v>
      </c>
      <c r="TT417" t="s">
        <v>796</v>
      </c>
      <c r="TU417"/>
      <c r="TV417" t="s">
        <v>794</v>
      </c>
      <c r="TW417" t="s">
        <v>798</v>
      </c>
      <c r="TX417">
        <v>0</v>
      </c>
      <c r="TY417">
        <v>1</v>
      </c>
      <c r="TZ417">
        <v>0</v>
      </c>
      <c r="UA417">
        <v>0</v>
      </c>
      <c r="UB417">
        <v>0</v>
      </c>
      <c r="UC417">
        <v>0</v>
      </c>
      <c r="UD417">
        <v>0</v>
      </c>
      <c r="UE417">
        <v>0</v>
      </c>
      <c r="UF417">
        <v>0</v>
      </c>
      <c r="UG417">
        <v>0</v>
      </c>
      <c r="UH417">
        <v>0</v>
      </c>
      <c r="UI417">
        <v>0</v>
      </c>
      <c r="UJ417">
        <v>0</v>
      </c>
      <c r="UK417">
        <v>0</v>
      </c>
      <c r="UL417">
        <v>0</v>
      </c>
      <c r="UM417"/>
      <c r="UN417"/>
      <c r="UO417" t="s">
        <v>794</v>
      </c>
      <c r="UP417"/>
      <c r="UQ417">
        <v>300</v>
      </c>
      <c r="UR417">
        <v>300</v>
      </c>
      <c r="US417"/>
      <c r="UT417">
        <v>300</v>
      </c>
      <c r="UU417">
        <v>0</v>
      </c>
      <c r="UV417">
        <v>0</v>
      </c>
      <c r="UW417"/>
      <c r="UX417" t="s">
        <v>795</v>
      </c>
      <c r="UY417" t="s">
        <v>796</v>
      </c>
      <c r="UZ417"/>
      <c r="VA417" t="s">
        <v>794</v>
      </c>
      <c r="VB417" t="s">
        <v>798</v>
      </c>
      <c r="VC417">
        <v>0</v>
      </c>
      <c r="VD417">
        <v>1</v>
      </c>
      <c r="VE417">
        <v>0</v>
      </c>
      <c r="VF417">
        <v>0</v>
      </c>
      <c r="VG417">
        <v>0</v>
      </c>
      <c r="VH417">
        <v>0</v>
      </c>
      <c r="VI417">
        <v>0</v>
      </c>
      <c r="VJ417">
        <v>0</v>
      </c>
      <c r="VK417">
        <v>0</v>
      </c>
      <c r="VL417">
        <v>0</v>
      </c>
      <c r="VM417">
        <v>0</v>
      </c>
      <c r="VN417">
        <v>0</v>
      </c>
      <c r="VO417">
        <v>0</v>
      </c>
      <c r="VP417">
        <v>0</v>
      </c>
      <c r="VQ417">
        <v>0</v>
      </c>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t="s">
        <v>3090</v>
      </c>
      <c r="AAW417">
        <v>433559850</v>
      </c>
      <c r="AAX417" s="315">
        <v>45076.32744212963</v>
      </c>
      <c r="AAY417"/>
      <c r="AAZ417"/>
      <c r="ABA417" t="s">
        <v>2081</v>
      </c>
      <c r="ABB417"/>
      <c r="ABC417" t="s">
        <v>2263</v>
      </c>
      <c r="ABD417"/>
      <c r="ABE417">
        <v>417</v>
      </c>
    </row>
    <row r="418" spans="1:733" x14ac:dyDescent="0.45">
      <c r="A418" s="261" t="s">
        <v>3091</v>
      </c>
      <c r="B418" s="262">
        <v>45076.390116817129</v>
      </c>
      <c r="C418" s="262">
        <v>45076.394096840268</v>
      </c>
      <c r="D418" s="262">
        <v>45076</v>
      </c>
      <c r="E418" s="261" t="s">
        <v>3092</v>
      </c>
      <c r="F418" s="315">
        <v>45076</v>
      </c>
      <c r="G418" t="s">
        <v>853</v>
      </c>
      <c r="H418" t="s">
        <v>854</v>
      </c>
      <c r="I418" t="s">
        <v>854</v>
      </c>
      <c r="J418" t="s">
        <v>854</v>
      </c>
      <c r="K418" t="s">
        <v>793</v>
      </c>
      <c r="L418" s="261" t="s">
        <v>3093</v>
      </c>
      <c r="M418">
        <v>0</v>
      </c>
      <c r="N418">
        <v>0</v>
      </c>
      <c r="O418">
        <v>0</v>
      </c>
      <c r="P418">
        <v>1</v>
      </c>
      <c r="Q418">
        <v>0</v>
      </c>
      <c r="R418">
        <v>1</v>
      </c>
      <c r="S418">
        <v>0</v>
      </c>
      <c r="T418">
        <v>0</v>
      </c>
      <c r="U418">
        <v>0</v>
      </c>
      <c r="V418">
        <v>0</v>
      </c>
      <c r="W418">
        <v>0</v>
      </c>
      <c r="X418">
        <v>0</v>
      </c>
      <c r="Y418">
        <v>0</v>
      </c>
      <c r="Z418">
        <v>1</v>
      </c>
      <c r="AA418">
        <v>0</v>
      </c>
      <c r="AB418">
        <v>0</v>
      </c>
      <c r="AC418">
        <v>0</v>
      </c>
      <c r="AD418">
        <v>1</v>
      </c>
      <c r="AE418">
        <v>0</v>
      </c>
      <c r="AF418">
        <v>0</v>
      </c>
      <c r="AG418">
        <v>0</v>
      </c>
      <c r="AH418">
        <v>0</v>
      </c>
      <c r="AI418">
        <v>0</v>
      </c>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t="s">
        <v>794</v>
      </c>
      <c r="DZ418"/>
      <c r="EA418">
        <v>3000</v>
      </c>
      <c r="EB418">
        <v>3000</v>
      </c>
      <c r="EC418"/>
      <c r="ED418"/>
      <c r="EE418"/>
      <c r="EF418"/>
      <c r="EG418"/>
      <c r="EH418" t="s">
        <v>801</v>
      </c>
      <c r="EI418"/>
      <c r="EJ418" t="s">
        <v>849</v>
      </c>
      <c r="EK418" t="s">
        <v>794</v>
      </c>
      <c r="EL418" t="s">
        <v>2234</v>
      </c>
      <c r="EM418">
        <v>1</v>
      </c>
      <c r="EN418">
        <v>1</v>
      </c>
      <c r="EO418">
        <v>0</v>
      </c>
      <c r="EP418">
        <v>1</v>
      </c>
      <c r="EQ418">
        <v>0</v>
      </c>
      <c r="ER418">
        <v>0</v>
      </c>
      <c r="ES418">
        <v>0</v>
      </c>
      <c r="ET418">
        <v>0</v>
      </c>
      <c r="EU418">
        <v>0</v>
      </c>
      <c r="EV418">
        <v>0</v>
      </c>
      <c r="EW418">
        <v>0</v>
      </c>
      <c r="EX418">
        <v>0</v>
      </c>
      <c r="EY418">
        <v>0</v>
      </c>
      <c r="EZ418">
        <v>0</v>
      </c>
      <c r="FA418">
        <v>0</v>
      </c>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t="s">
        <v>794</v>
      </c>
      <c r="GJ418"/>
      <c r="GK418">
        <v>8000</v>
      </c>
      <c r="GL418"/>
      <c r="GM418"/>
      <c r="GN418"/>
      <c r="GO418"/>
      <c r="GP418" t="s">
        <v>801</v>
      </c>
      <c r="GQ418"/>
      <c r="GR418" t="s">
        <v>849</v>
      </c>
      <c r="GS418" t="s">
        <v>794</v>
      </c>
      <c r="GT418" t="s">
        <v>2101</v>
      </c>
      <c r="GU418">
        <v>1</v>
      </c>
      <c r="GV418">
        <v>1</v>
      </c>
      <c r="GW418">
        <v>0</v>
      </c>
      <c r="GX418">
        <v>1</v>
      </c>
      <c r="GY418">
        <v>0</v>
      </c>
      <c r="GZ418">
        <v>0</v>
      </c>
      <c r="HA418">
        <v>0</v>
      </c>
      <c r="HB418">
        <v>0</v>
      </c>
      <c r="HC418">
        <v>0</v>
      </c>
      <c r="HD418">
        <v>0</v>
      </c>
      <c r="HE418">
        <v>0</v>
      </c>
      <c r="HF418">
        <v>0</v>
      </c>
      <c r="HG418">
        <v>0</v>
      </c>
      <c r="HH418">
        <v>0</v>
      </c>
      <c r="HI418">
        <v>0</v>
      </c>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t="s">
        <v>801</v>
      </c>
      <c r="SO418"/>
      <c r="SP418" t="s">
        <v>849</v>
      </c>
      <c r="SQ418" t="s">
        <v>794</v>
      </c>
      <c r="SR418" t="s">
        <v>2132</v>
      </c>
      <c r="SS418">
        <v>1</v>
      </c>
      <c r="ST418">
        <v>1</v>
      </c>
      <c r="SU418">
        <v>0</v>
      </c>
      <c r="SV418">
        <v>1</v>
      </c>
      <c r="SW418">
        <v>0</v>
      </c>
      <c r="SX418">
        <v>1</v>
      </c>
      <c r="SY418">
        <v>0</v>
      </c>
      <c r="SZ418">
        <v>0</v>
      </c>
      <c r="TA418">
        <v>0</v>
      </c>
      <c r="TB418">
        <v>0</v>
      </c>
      <c r="TC418">
        <v>0</v>
      </c>
      <c r="TD418">
        <v>0</v>
      </c>
      <c r="TE418">
        <v>0</v>
      </c>
      <c r="TF418">
        <v>0</v>
      </c>
      <c r="TG418">
        <v>0</v>
      </c>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t="s">
        <v>794</v>
      </c>
      <c r="UP418"/>
      <c r="UQ418">
        <v>250</v>
      </c>
      <c r="UR418">
        <v>250</v>
      </c>
      <c r="US418"/>
      <c r="UT418"/>
      <c r="UU418"/>
      <c r="UV418"/>
      <c r="UW418"/>
      <c r="UX418" t="s">
        <v>801</v>
      </c>
      <c r="UY418"/>
      <c r="UZ418" t="s">
        <v>849</v>
      </c>
      <c r="VA418" t="s">
        <v>794</v>
      </c>
      <c r="VB418" t="s">
        <v>2132</v>
      </c>
      <c r="VC418">
        <v>1</v>
      </c>
      <c r="VD418">
        <v>1</v>
      </c>
      <c r="VE418">
        <v>0</v>
      </c>
      <c r="VF418">
        <v>1</v>
      </c>
      <c r="VG418">
        <v>0</v>
      </c>
      <c r="VH418">
        <v>1</v>
      </c>
      <c r="VI418">
        <v>0</v>
      </c>
      <c r="VJ418">
        <v>0</v>
      </c>
      <c r="VK418">
        <v>0</v>
      </c>
      <c r="VL418">
        <v>0</v>
      </c>
      <c r="VM418">
        <v>0</v>
      </c>
      <c r="VN418">
        <v>0</v>
      </c>
      <c r="VO418">
        <v>0</v>
      </c>
      <c r="VP418">
        <v>0</v>
      </c>
      <c r="VQ418">
        <v>0</v>
      </c>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t="s">
        <v>3094</v>
      </c>
      <c r="AAW418">
        <v>433795230</v>
      </c>
      <c r="AAX418" s="315">
        <v>45076.574155092589</v>
      </c>
      <c r="AAY418"/>
      <c r="AAZ418"/>
      <c r="ABA418" t="s">
        <v>2081</v>
      </c>
      <c r="ABB418"/>
      <c r="ABC418" t="s">
        <v>2263</v>
      </c>
      <c r="ABD418"/>
      <c r="ABE418">
        <v>418</v>
      </c>
    </row>
    <row r="419" spans="1:733" x14ac:dyDescent="0.45">
      <c r="A419" s="261" t="s">
        <v>3095</v>
      </c>
      <c r="B419" s="262">
        <v>45076.395396967593</v>
      </c>
      <c r="C419" s="262">
        <v>45076.40116285879</v>
      </c>
      <c r="D419" s="262">
        <v>45076</v>
      </c>
      <c r="E419" s="261" t="s">
        <v>3092</v>
      </c>
      <c r="F419" s="315">
        <v>45076</v>
      </c>
      <c r="G419" t="s">
        <v>853</v>
      </c>
      <c r="H419" t="s">
        <v>854</v>
      </c>
      <c r="I419" t="s">
        <v>854</v>
      </c>
      <c r="J419" t="s">
        <v>854</v>
      </c>
      <c r="K419" t="s">
        <v>793</v>
      </c>
      <c r="L419" s="261" t="s">
        <v>3096</v>
      </c>
      <c r="M419">
        <v>0</v>
      </c>
      <c r="N419">
        <v>0</v>
      </c>
      <c r="O419">
        <v>0</v>
      </c>
      <c r="P419">
        <v>1</v>
      </c>
      <c r="Q419">
        <v>1</v>
      </c>
      <c r="R419">
        <v>1</v>
      </c>
      <c r="S419">
        <v>0</v>
      </c>
      <c r="T419">
        <v>1</v>
      </c>
      <c r="U419">
        <v>0</v>
      </c>
      <c r="V419">
        <v>0</v>
      </c>
      <c r="W419">
        <v>0</v>
      </c>
      <c r="X419">
        <v>0</v>
      </c>
      <c r="Y419">
        <v>0</v>
      </c>
      <c r="Z419">
        <v>1</v>
      </c>
      <c r="AA419">
        <v>1</v>
      </c>
      <c r="AB419">
        <v>0</v>
      </c>
      <c r="AC419">
        <v>0</v>
      </c>
      <c r="AD419">
        <v>1</v>
      </c>
      <c r="AE419">
        <v>0</v>
      </c>
      <c r="AF419">
        <v>0</v>
      </c>
      <c r="AG419">
        <v>0</v>
      </c>
      <c r="AH419">
        <v>0</v>
      </c>
      <c r="AI419">
        <v>0</v>
      </c>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t="s">
        <v>794</v>
      </c>
      <c r="DZ419"/>
      <c r="EA419">
        <v>5000</v>
      </c>
      <c r="EB419">
        <v>5000</v>
      </c>
      <c r="EC419"/>
      <c r="ED419"/>
      <c r="EE419"/>
      <c r="EF419"/>
      <c r="EG419"/>
      <c r="EH419" t="s">
        <v>801</v>
      </c>
      <c r="EI419"/>
      <c r="EJ419" t="s">
        <v>849</v>
      </c>
      <c r="EK419" t="s">
        <v>794</v>
      </c>
      <c r="EL419" t="s">
        <v>3097</v>
      </c>
      <c r="EM419">
        <v>1</v>
      </c>
      <c r="EN419">
        <v>1</v>
      </c>
      <c r="EO419">
        <v>1</v>
      </c>
      <c r="EP419">
        <v>1</v>
      </c>
      <c r="EQ419">
        <v>0</v>
      </c>
      <c r="ER419">
        <v>1</v>
      </c>
      <c r="ES419">
        <v>0</v>
      </c>
      <c r="ET419">
        <v>0</v>
      </c>
      <c r="EU419">
        <v>0</v>
      </c>
      <c r="EV419">
        <v>0</v>
      </c>
      <c r="EW419">
        <v>0</v>
      </c>
      <c r="EX419">
        <v>0</v>
      </c>
      <c r="EY419">
        <v>0</v>
      </c>
      <c r="EZ419">
        <v>0</v>
      </c>
      <c r="FA419">
        <v>0</v>
      </c>
      <c r="FB419" t="s">
        <v>879</v>
      </c>
      <c r="FC419"/>
      <c r="FD419" t="s">
        <v>794</v>
      </c>
      <c r="FE419"/>
      <c r="FF419">
        <v>5500</v>
      </c>
      <c r="FG419">
        <v>5500</v>
      </c>
      <c r="FH419"/>
      <c r="FI419"/>
      <c r="FJ419"/>
      <c r="FK419"/>
      <c r="FL419"/>
      <c r="FM419" t="s">
        <v>801</v>
      </c>
      <c r="FN419"/>
      <c r="FO419" t="s">
        <v>849</v>
      </c>
      <c r="FP419" t="s">
        <v>794</v>
      </c>
      <c r="FQ419" t="s">
        <v>2139</v>
      </c>
      <c r="FR419">
        <v>0</v>
      </c>
      <c r="FS419">
        <v>1</v>
      </c>
      <c r="FT419">
        <v>0</v>
      </c>
      <c r="FU419">
        <v>1</v>
      </c>
      <c r="FV419">
        <v>0</v>
      </c>
      <c r="FW419">
        <v>1</v>
      </c>
      <c r="FX419">
        <v>0</v>
      </c>
      <c r="FY419">
        <v>0</v>
      </c>
      <c r="FZ419">
        <v>0</v>
      </c>
      <c r="GA419">
        <v>0</v>
      </c>
      <c r="GB419">
        <v>0</v>
      </c>
      <c r="GC419">
        <v>0</v>
      </c>
      <c r="GD419">
        <v>0</v>
      </c>
      <c r="GE419">
        <v>0</v>
      </c>
      <c r="GF419">
        <v>0</v>
      </c>
      <c r="GG419"/>
      <c r="GH419"/>
      <c r="GI419" t="s">
        <v>794</v>
      </c>
      <c r="GJ419"/>
      <c r="GK419">
        <v>7500</v>
      </c>
      <c r="GL419"/>
      <c r="GM419"/>
      <c r="GN419"/>
      <c r="GO419"/>
      <c r="GP419" t="s">
        <v>801</v>
      </c>
      <c r="GQ419"/>
      <c r="GR419" t="s">
        <v>849</v>
      </c>
      <c r="GS419" t="s">
        <v>794</v>
      </c>
      <c r="GT419" t="s">
        <v>2808</v>
      </c>
      <c r="GU419">
        <v>1</v>
      </c>
      <c r="GV419">
        <v>1</v>
      </c>
      <c r="GW419">
        <v>0</v>
      </c>
      <c r="GX419">
        <v>1</v>
      </c>
      <c r="GY419">
        <v>0</v>
      </c>
      <c r="GZ419">
        <v>0</v>
      </c>
      <c r="HA419">
        <v>0</v>
      </c>
      <c r="HB419">
        <v>0</v>
      </c>
      <c r="HC419">
        <v>0</v>
      </c>
      <c r="HD419">
        <v>0</v>
      </c>
      <c r="HE419">
        <v>0</v>
      </c>
      <c r="HF419">
        <v>0</v>
      </c>
      <c r="HG419">
        <v>0</v>
      </c>
      <c r="HH419">
        <v>0</v>
      </c>
      <c r="HI419">
        <v>0</v>
      </c>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t="s">
        <v>794</v>
      </c>
      <c r="IR419"/>
      <c r="IS419">
        <v>3500</v>
      </c>
      <c r="IT419">
        <v>3500</v>
      </c>
      <c r="IU419"/>
      <c r="IV419"/>
      <c r="IW419"/>
      <c r="IX419"/>
      <c r="IY419"/>
      <c r="IZ419" t="s">
        <v>801</v>
      </c>
      <c r="JA419"/>
      <c r="JB419" t="s">
        <v>849</v>
      </c>
      <c r="JC419" t="s">
        <v>794</v>
      </c>
      <c r="JD419" t="s">
        <v>2101</v>
      </c>
      <c r="JE419">
        <v>1</v>
      </c>
      <c r="JF419">
        <v>1</v>
      </c>
      <c r="JG419">
        <v>0</v>
      </c>
      <c r="JH419">
        <v>1</v>
      </c>
      <c r="JI419">
        <v>0</v>
      </c>
      <c r="JJ419">
        <v>0</v>
      </c>
      <c r="JK419">
        <v>0</v>
      </c>
      <c r="JL419">
        <v>0</v>
      </c>
      <c r="JM419">
        <v>0</v>
      </c>
      <c r="JN419">
        <v>0</v>
      </c>
      <c r="JO419">
        <v>0</v>
      </c>
      <c r="JP419">
        <v>0</v>
      </c>
      <c r="JQ419">
        <v>0</v>
      </c>
      <c r="JR419">
        <v>0</v>
      </c>
      <c r="JS419">
        <v>0</v>
      </c>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t="s">
        <v>801</v>
      </c>
      <c r="SO419"/>
      <c r="SP419" t="s">
        <v>849</v>
      </c>
      <c r="SQ419" t="s">
        <v>794</v>
      </c>
      <c r="SR419" t="s">
        <v>2132</v>
      </c>
      <c r="SS419">
        <v>1</v>
      </c>
      <c r="ST419">
        <v>1</v>
      </c>
      <c r="SU419">
        <v>0</v>
      </c>
      <c r="SV419">
        <v>1</v>
      </c>
      <c r="SW419">
        <v>0</v>
      </c>
      <c r="SX419">
        <v>1</v>
      </c>
      <c r="SY419">
        <v>0</v>
      </c>
      <c r="SZ419">
        <v>0</v>
      </c>
      <c r="TA419">
        <v>0</v>
      </c>
      <c r="TB419">
        <v>0</v>
      </c>
      <c r="TC419">
        <v>0</v>
      </c>
      <c r="TD419">
        <v>0</v>
      </c>
      <c r="TE419">
        <v>0</v>
      </c>
      <c r="TF419">
        <v>0</v>
      </c>
      <c r="TG419">
        <v>0</v>
      </c>
      <c r="TH419"/>
      <c r="TI419"/>
      <c r="TJ419"/>
      <c r="TK419"/>
      <c r="TL419"/>
      <c r="TM419"/>
      <c r="TN419"/>
      <c r="TO419"/>
      <c r="TP419"/>
      <c r="TQ419"/>
      <c r="TR419"/>
      <c r="TS419" t="s">
        <v>801</v>
      </c>
      <c r="TT419"/>
      <c r="TU419" t="s">
        <v>849</v>
      </c>
      <c r="TV419" t="s">
        <v>794</v>
      </c>
      <c r="TW419" t="s">
        <v>2101</v>
      </c>
      <c r="TX419">
        <v>1</v>
      </c>
      <c r="TY419">
        <v>1</v>
      </c>
      <c r="TZ419">
        <v>0</v>
      </c>
      <c r="UA419">
        <v>1</v>
      </c>
      <c r="UB419">
        <v>0</v>
      </c>
      <c r="UC419">
        <v>0</v>
      </c>
      <c r="UD419">
        <v>0</v>
      </c>
      <c r="UE419">
        <v>0</v>
      </c>
      <c r="UF419">
        <v>0</v>
      </c>
      <c r="UG419">
        <v>0</v>
      </c>
      <c r="UH419">
        <v>0</v>
      </c>
      <c r="UI419">
        <v>0</v>
      </c>
      <c r="UJ419">
        <v>0</v>
      </c>
      <c r="UK419">
        <v>0</v>
      </c>
      <c r="UL419">
        <v>0</v>
      </c>
      <c r="UM419"/>
      <c r="UN419"/>
      <c r="UO419" t="s">
        <v>794</v>
      </c>
      <c r="UP419"/>
      <c r="UQ419">
        <v>500</v>
      </c>
      <c r="UR419">
        <v>500</v>
      </c>
      <c r="US419"/>
      <c r="UT419"/>
      <c r="UU419"/>
      <c r="UV419"/>
      <c r="UW419"/>
      <c r="UX419" t="s">
        <v>801</v>
      </c>
      <c r="UY419"/>
      <c r="UZ419" t="s">
        <v>849</v>
      </c>
      <c r="VA419" t="s">
        <v>794</v>
      </c>
      <c r="VB419" t="s">
        <v>2101</v>
      </c>
      <c r="VC419">
        <v>1</v>
      </c>
      <c r="VD419">
        <v>1</v>
      </c>
      <c r="VE419">
        <v>0</v>
      </c>
      <c r="VF419">
        <v>1</v>
      </c>
      <c r="VG419">
        <v>0</v>
      </c>
      <c r="VH419">
        <v>0</v>
      </c>
      <c r="VI419">
        <v>0</v>
      </c>
      <c r="VJ419">
        <v>0</v>
      </c>
      <c r="VK419">
        <v>0</v>
      </c>
      <c r="VL419">
        <v>0</v>
      </c>
      <c r="VM419">
        <v>0</v>
      </c>
      <c r="VN419">
        <v>0</v>
      </c>
      <c r="VO419">
        <v>0</v>
      </c>
      <c r="VP419">
        <v>0</v>
      </c>
      <c r="VQ419">
        <v>0</v>
      </c>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t="s">
        <v>3094</v>
      </c>
      <c r="AAW419">
        <v>433795258</v>
      </c>
      <c r="AAX419" s="315">
        <v>45076.574166666673</v>
      </c>
      <c r="AAY419"/>
      <c r="AAZ419"/>
      <c r="ABA419" t="s">
        <v>2081</v>
      </c>
      <c r="ABB419"/>
      <c r="ABC419" t="s">
        <v>2263</v>
      </c>
      <c r="ABD419"/>
      <c r="ABE419">
        <v>419</v>
      </c>
    </row>
    <row r="420" spans="1:733" x14ac:dyDescent="0.45">
      <c r="A420" s="261" t="s">
        <v>3098</v>
      </c>
      <c r="B420" s="262">
        <v>45076.402431030088</v>
      </c>
      <c r="C420" s="262">
        <v>45076.407851087963</v>
      </c>
      <c r="D420" s="262">
        <v>45076</v>
      </c>
      <c r="E420" s="261" t="s">
        <v>3092</v>
      </c>
      <c r="F420" s="315">
        <v>45076</v>
      </c>
      <c r="G420" t="s">
        <v>853</v>
      </c>
      <c r="H420" t="s">
        <v>854</v>
      </c>
      <c r="I420" t="s">
        <v>854</v>
      </c>
      <c r="J420" t="s">
        <v>854</v>
      </c>
      <c r="K420" t="s">
        <v>793</v>
      </c>
      <c r="L420" s="261" t="s">
        <v>3099</v>
      </c>
      <c r="M420">
        <v>1</v>
      </c>
      <c r="N420">
        <v>0</v>
      </c>
      <c r="O420">
        <v>0</v>
      </c>
      <c r="P420">
        <v>0</v>
      </c>
      <c r="Q420">
        <v>0</v>
      </c>
      <c r="R420">
        <v>1</v>
      </c>
      <c r="S420">
        <v>0</v>
      </c>
      <c r="T420">
        <v>0</v>
      </c>
      <c r="U420">
        <v>0</v>
      </c>
      <c r="V420">
        <v>0</v>
      </c>
      <c r="W420">
        <v>0</v>
      </c>
      <c r="X420">
        <v>0</v>
      </c>
      <c r="Y420">
        <v>0</v>
      </c>
      <c r="Z420">
        <v>1</v>
      </c>
      <c r="AA420">
        <v>1</v>
      </c>
      <c r="AB420">
        <v>0</v>
      </c>
      <c r="AC420">
        <v>0</v>
      </c>
      <c r="AD420">
        <v>1</v>
      </c>
      <c r="AE420">
        <v>0</v>
      </c>
      <c r="AF420">
        <v>0</v>
      </c>
      <c r="AG420">
        <v>0</v>
      </c>
      <c r="AH420">
        <v>1</v>
      </c>
      <c r="AI420">
        <v>0</v>
      </c>
      <c r="AJ420" t="s">
        <v>794</v>
      </c>
      <c r="AK420"/>
      <c r="AL420">
        <v>750</v>
      </c>
      <c r="AM420">
        <v>750</v>
      </c>
      <c r="AN420"/>
      <c r="AO420"/>
      <c r="AP420"/>
      <c r="AQ420"/>
      <c r="AR420"/>
      <c r="AS420" t="s">
        <v>801</v>
      </c>
      <c r="AT420"/>
      <c r="AU420" t="s">
        <v>849</v>
      </c>
      <c r="AV420" t="s">
        <v>794</v>
      </c>
      <c r="AW420" t="s">
        <v>2700</v>
      </c>
      <c r="AX420">
        <v>1</v>
      </c>
      <c r="AY420">
        <v>1</v>
      </c>
      <c r="AZ420">
        <v>0</v>
      </c>
      <c r="BA420">
        <v>1</v>
      </c>
      <c r="BB420">
        <v>0</v>
      </c>
      <c r="BC420">
        <v>0</v>
      </c>
      <c r="BD420">
        <v>0</v>
      </c>
      <c r="BE420">
        <v>0</v>
      </c>
      <c r="BF420">
        <v>0</v>
      </c>
      <c r="BG420">
        <v>0</v>
      </c>
      <c r="BH420">
        <v>0</v>
      </c>
      <c r="BI420">
        <v>0</v>
      </c>
      <c r="BJ420">
        <v>0</v>
      </c>
      <c r="BK420">
        <v>0</v>
      </c>
      <c r="BL420">
        <v>0</v>
      </c>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t="s">
        <v>794</v>
      </c>
      <c r="GJ420"/>
      <c r="GK420">
        <v>8000</v>
      </c>
      <c r="GL420"/>
      <c r="GM420"/>
      <c r="GN420"/>
      <c r="GO420"/>
      <c r="GP420" t="s">
        <v>801</v>
      </c>
      <c r="GQ420"/>
      <c r="GR420" t="s">
        <v>849</v>
      </c>
      <c r="GS420" t="s">
        <v>794</v>
      </c>
      <c r="GT420" t="s">
        <v>2101</v>
      </c>
      <c r="GU420">
        <v>1</v>
      </c>
      <c r="GV420">
        <v>1</v>
      </c>
      <c r="GW420">
        <v>0</v>
      </c>
      <c r="GX420">
        <v>1</v>
      </c>
      <c r="GY420">
        <v>0</v>
      </c>
      <c r="GZ420">
        <v>0</v>
      </c>
      <c r="HA420">
        <v>0</v>
      </c>
      <c r="HB420">
        <v>0</v>
      </c>
      <c r="HC420">
        <v>0</v>
      </c>
      <c r="HD420">
        <v>0</v>
      </c>
      <c r="HE420">
        <v>0</v>
      </c>
      <c r="HF420">
        <v>0</v>
      </c>
      <c r="HG420">
        <v>0</v>
      </c>
      <c r="HH420">
        <v>0</v>
      </c>
      <c r="HI420">
        <v>0</v>
      </c>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t="s">
        <v>801</v>
      </c>
      <c r="SO420"/>
      <c r="SP420" t="s">
        <v>849</v>
      </c>
      <c r="SQ420" t="s">
        <v>794</v>
      </c>
      <c r="SR420" t="s">
        <v>2808</v>
      </c>
      <c r="SS420">
        <v>1</v>
      </c>
      <c r="ST420">
        <v>1</v>
      </c>
      <c r="SU420">
        <v>0</v>
      </c>
      <c r="SV420">
        <v>1</v>
      </c>
      <c r="SW420">
        <v>0</v>
      </c>
      <c r="SX420">
        <v>0</v>
      </c>
      <c r="SY420">
        <v>0</v>
      </c>
      <c r="SZ420">
        <v>0</v>
      </c>
      <c r="TA420">
        <v>0</v>
      </c>
      <c r="TB420">
        <v>0</v>
      </c>
      <c r="TC420">
        <v>0</v>
      </c>
      <c r="TD420">
        <v>0</v>
      </c>
      <c r="TE420">
        <v>0</v>
      </c>
      <c r="TF420">
        <v>0</v>
      </c>
      <c r="TG420">
        <v>0</v>
      </c>
      <c r="TH420"/>
      <c r="TI420"/>
      <c r="TJ420"/>
      <c r="TK420"/>
      <c r="TL420"/>
      <c r="TM420"/>
      <c r="TN420"/>
      <c r="TO420"/>
      <c r="TP420"/>
      <c r="TQ420"/>
      <c r="TR420"/>
      <c r="TS420" t="s">
        <v>801</v>
      </c>
      <c r="TT420"/>
      <c r="TU420" t="s">
        <v>849</v>
      </c>
      <c r="TV420" t="s">
        <v>794</v>
      </c>
      <c r="TW420" t="s">
        <v>2212</v>
      </c>
      <c r="TX420">
        <v>1</v>
      </c>
      <c r="TY420">
        <v>1</v>
      </c>
      <c r="TZ420">
        <v>0</v>
      </c>
      <c r="UA420">
        <v>1</v>
      </c>
      <c r="UB420">
        <v>0</v>
      </c>
      <c r="UC420">
        <v>0</v>
      </c>
      <c r="UD420">
        <v>0</v>
      </c>
      <c r="UE420">
        <v>0</v>
      </c>
      <c r="UF420">
        <v>0</v>
      </c>
      <c r="UG420">
        <v>0</v>
      </c>
      <c r="UH420">
        <v>0</v>
      </c>
      <c r="UI420">
        <v>0</v>
      </c>
      <c r="UJ420">
        <v>1</v>
      </c>
      <c r="UK420">
        <v>0</v>
      </c>
      <c r="UL420">
        <v>0</v>
      </c>
      <c r="UM420"/>
      <c r="UN420"/>
      <c r="UO420" t="s">
        <v>794</v>
      </c>
      <c r="UP420"/>
      <c r="UQ420">
        <v>500</v>
      </c>
      <c r="UR420">
        <v>500</v>
      </c>
      <c r="US420"/>
      <c r="UT420"/>
      <c r="UU420"/>
      <c r="UV420"/>
      <c r="UW420"/>
      <c r="UX420" t="s">
        <v>801</v>
      </c>
      <c r="UY420"/>
      <c r="UZ420" t="s">
        <v>849</v>
      </c>
      <c r="VA420" t="s">
        <v>794</v>
      </c>
      <c r="VB420" t="s">
        <v>3100</v>
      </c>
      <c r="VC420">
        <v>1</v>
      </c>
      <c r="VD420">
        <v>1</v>
      </c>
      <c r="VE420">
        <v>0</v>
      </c>
      <c r="VF420">
        <v>1</v>
      </c>
      <c r="VG420">
        <v>0</v>
      </c>
      <c r="VH420">
        <v>0</v>
      </c>
      <c r="VI420">
        <v>0</v>
      </c>
      <c r="VJ420">
        <v>1</v>
      </c>
      <c r="VK420">
        <v>0</v>
      </c>
      <c r="VL420">
        <v>0</v>
      </c>
      <c r="VM420">
        <v>0</v>
      </c>
      <c r="VN420">
        <v>0</v>
      </c>
      <c r="VO420">
        <v>1</v>
      </c>
      <c r="VP420">
        <v>0</v>
      </c>
      <c r="VQ420">
        <v>0</v>
      </c>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t="s">
        <v>794</v>
      </c>
      <c r="ZH420"/>
      <c r="ZI420">
        <v>1000</v>
      </c>
      <c r="ZJ420">
        <v>1000</v>
      </c>
      <c r="ZK420"/>
      <c r="ZL420"/>
      <c r="ZM420"/>
      <c r="ZN420"/>
      <c r="ZO420"/>
      <c r="ZP420" t="s">
        <v>801</v>
      </c>
      <c r="ZQ420"/>
      <c r="ZR420" t="s">
        <v>849</v>
      </c>
      <c r="ZS420" t="s">
        <v>794</v>
      </c>
      <c r="ZT420" t="s">
        <v>2666</v>
      </c>
      <c r="ZU420">
        <v>1</v>
      </c>
      <c r="ZV420">
        <v>1</v>
      </c>
      <c r="ZW420">
        <v>0</v>
      </c>
      <c r="ZX420">
        <v>1</v>
      </c>
      <c r="ZY420">
        <v>0</v>
      </c>
      <c r="ZZ420">
        <v>0</v>
      </c>
      <c r="AAA420">
        <v>0</v>
      </c>
      <c r="AAB420">
        <v>0</v>
      </c>
      <c r="AAC420">
        <v>0</v>
      </c>
      <c r="AAD420">
        <v>0</v>
      </c>
      <c r="AAE420">
        <v>0</v>
      </c>
      <c r="AAF420">
        <v>0</v>
      </c>
      <c r="AAG420">
        <v>1</v>
      </c>
      <c r="AAH420">
        <v>0</v>
      </c>
      <c r="AAI420">
        <v>0</v>
      </c>
      <c r="AAJ420"/>
      <c r="AAK420"/>
      <c r="AAL420"/>
      <c r="AAM420"/>
      <c r="AAN420"/>
      <c r="AAO420"/>
      <c r="AAP420"/>
      <c r="AAQ420"/>
      <c r="AAR420"/>
      <c r="AAS420"/>
      <c r="AAT420"/>
      <c r="AAU420"/>
      <c r="AAV420" t="s">
        <v>3094</v>
      </c>
      <c r="AAW420">
        <v>433795289</v>
      </c>
      <c r="AAX420" s="315">
        <v>45076.574189814812</v>
      </c>
      <c r="AAY420"/>
      <c r="AAZ420"/>
      <c r="ABA420" t="s">
        <v>2081</v>
      </c>
      <c r="ABB420"/>
      <c r="ABC420" t="s">
        <v>2263</v>
      </c>
      <c r="ABD420"/>
      <c r="ABE420">
        <v>420</v>
      </c>
    </row>
    <row r="421" spans="1:733" x14ac:dyDescent="0.45">
      <c r="A421" s="261" t="s">
        <v>3101</v>
      </c>
      <c r="B421" s="262">
        <v>45076.409555752311</v>
      </c>
      <c r="C421" s="262">
        <v>45076.414260034733</v>
      </c>
      <c r="D421" s="262">
        <v>45076</v>
      </c>
      <c r="E421" s="261" t="s">
        <v>3092</v>
      </c>
      <c r="F421" s="315">
        <v>45076</v>
      </c>
      <c r="G421" t="s">
        <v>853</v>
      </c>
      <c r="H421" t="s">
        <v>854</v>
      </c>
      <c r="I421" t="s">
        <v>854</v>
      </c>
      <c r="J421" t="s">
        <v>854</v>
      </c>
      <c r="K421" t="s">
        <v>793</v>
      </c>
      <c r="L421" s="261" t="s">
        <v>3102</v>
      </c>
      <c r="M421">
        <v>0</v>
      </c>
      <c r="N421">
        <v>1</v>
      </c>
      <c r="O421">
        <v>0</v>
      </c>
      <c r="P421">
        <v>0</v>
      </c>
      <c r="Q421">
        <v>0</v>
      </c>
      <c r="R421">
        <v>1</v>
      </c>
      <c r="S421">
        <v>0</v>
      </c>
      <c r="T421">
        <v>0</v>
      </c>
      <c r="U421">
        <v>0</v>
      </c>
      <c r="V421">
        <v>0</v>
      </c>
      <c r="W421">
        <v>0</v>
      </c>
      <c r="X421">
        <v>0</v>
      </c>
      <c r="Y421">
        <v>0</v>
      </c>
      <c r="Z421">
        <v>1</v>
      </c>
      <c r="AA421">
        <v>1</v>
      </c>
      <c r="AB421">
        <v>0</v>
      </c>
      <c r="AC421">
        <v>0</v>
      </c>
      <c r="AD421">
        <v>1</v>
      </c>
      <c r="AE421">
        <v>0</v>
      </c>
      <c r="AF421">
        <v>0</v>
      </c>
      <c r="AG421">
        <v>0</v>
      </c>
      <c r="AH421">
        <v>1</v>
      </c>
      <c r="AI421">
        <v>1</v>
      </c>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t="s">
        <v>794</v>
      </c>
      <c r="BP421"/>
      <c r="BQ421">
        <v>2500</v>
      </c>
      <c r="BR421">
        <v>2500</v>
      </c>
      <c r="BS421"/>
      <c r="BT421"/>
      <c r="BU421"/>
      <c r="BV421"/>
      <c r="BW421"/>
      <c r="BX421" t="s">
        <v>801</v>
      </c>
      <c r="BY421"/>
      <c r="BZ421" t="s">
        <v>849</v>
      </c>
      <c r="CA421" t="s">
        <v>794</v>
      </c>
      <c r="CB421" t="s">
        <v>2212</v>
      </c>
      <c r="CC421">
        <v>1</v>
      </c>
      <c r="CD421">
        <v>1</v>
      </c>
      <c r="CE421">
        <v>0</v>
      </c>
      <c r="CF421">
        <v>1</v>
      </c>
      <c r="CG421">
        <v>0</v>
      </c>
      <c r="CH421">
        <v>0</v>
      </c>
      <c r="CI421">
        <v>0</v>
      </c>
      <c r="CJ421">
        <v>0</v>
      </c>
      <c r="CK421">
        <v>0</v>
      </c>
      <c r="CL421">
        <v>0</v>
      </c>
      <c r="CM421">
        <v>0</v>
      </c>
      <c r="CN421">
        <v>0</v>
      </c>
      <c r="CO421">
        <v>1</v>
      </c>
      <c r="CP421">
        <v>0</v>
      </c>
      <c r="CQ421">
        <v>0</v>
      </c>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t="s">
        <v>794</v>
      </c>
      <c r="GJ421"/>
      <c r="GK421">
        <v>7000</v>
      </c>
      <c r="GL421"/>
      <c r="GM421"/>
      <c r="GN421"/>
      <c r="GO421"/>
      <c r="GP421" t="s">
        <v>801</v>
      </c>
      <c r="GQ421"/>
      <c r="GR421" t="s">
        <v>849</v>
      </c>
      <c r="GS421" t="s">
        <v>794</v>
      </c>
      <c r="GT421" t="s">
        <v>2212</v>
      </c>
      <c r="GU421">
        <v>1</v>
      </c>
      <c r="GV421">
        <v>1</v>
      </c>
      <c r="GW421">
        <v>0</v>
      </c>
      <c r="GX421">
        <v>1</v>
      </c>
      <c r="GY421">
        <v>0</v>
      </c>
      <c r="GZ421">
        <v>0</v>
      </c>
      <c r="HA421">
        <v>0</v>
      </c>
      <c r="HB421">
        <v>0</v>
      </c>
      <c r="HC421">
        <v>0</v>
      </c>
      <c r="HD421">
        <v>0</v>
      </c>
      <c r="HE421">
        <v>0</v>
      </c>
      <c r="HF421">
        <v>0</v>
      </c>
      <c r="HG421">
        <v>1</v>
      </c>
      <c r="HH421">
        <v>0</v>
      </c>
      <c r="HI421">
        <v>0</v>
      </c>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t="s">
        <v>801</v>
      </c>
      <c r="SO421"/>
      <c r="SP421" t="s">
        <v>849</v>
      </c>
      <c r="SQ421" t="s">
        <v>794</v>
      </c>
      <c r="SR421" t="s">
        <v>3103</v>
      </c>
      <c r="SS421">
        <v>1</v>
      </c>
      <c r="ST421">
        <v>1</v>
      </c>
      <c r="SU421">
        <v>0</v>
      </c>
      <c r="SV421">
        <v>1</v>
      </c>
      <c r="SW421">
        <v>0</v>
      </c>
      <c r="SX421">
        <v>0</v>
      </c>
      <c r="SY421">
        <v>0</v>
      </c>
      <c r="SZ421">
        <v>1</v>
      </c>
      <c r="TA421">
        <v>0</v>
      </c>
      <c r="TB421">
        <v>0</v>
      </c>
      <c r="TC421">
        <v>0</v>
      </c>
      <c r="TD421">
        <v>0</v>
      </c>
      <c r="TE421">
        <v>1</v>
      </c>
      <c r="TF421">
        <v>0</v>
      </c>
      <c r="TG421">
        <v>0</v>
      </c>
      <c r="TH421"/>
      <c r="TI421"/>
      <c r="TJ421"/>
      <c r="TK421"/>
      <c r="TL421"/>
      <c r="TM421"/>
      <c r="TN421"/>
      <c r="TO421"/>
      <c r="TP421"/>
      <c r="TQ421"/>
      <c r="TR421"/>
      <c r="TS421" t="s">
        <v>801</v>
      </c>
      <c r="TT421"/>
      <c r="TU421" t="s">
        <v>849</v>
      </c>
      <c r="TV421" t="s">
        <v>794</v>
      </c>
      <c r="TW421" t="s">
        <v>2212</v>
      </c>
      <c r="TX421">
        <v>1</v>
      </c>
      <c r="TY421">
        <v>1</v>
      </c>
      <c r="TZ421">
        <v>0</v>
      </c>
      <c r="UA421">
        <v>1</v>
      </c>
      <c r="UB421">
        <v>0</v>
      </c>
      <c r="UC421">
        <v>0</v>
      </c>
      <c r="UD421">
        <v>0</v>
      </c>
      <c r="UE421">
        <v>0</v>
      </c>
      <c r="UF421">
        <v>0</v>
      </c>
      <c r="UG421">
        <v>0</v>
      </c>
      <c r="UH421">
        <v>0</v>
      </c>
      <c r="UI421">
        <v>0</v>
      </c>
      <c r="UJ421">
        <v>1</v>
      </c>
      <c r="UK421">
        <v>0</v>
      </c>
      <c r="UL421">
        <v>0</v>
      </c>
      <c r="UM421"/>
      <c r="UN421"/>
      <c r="UO421" t="s">
        <v>794</v>
      </c>
      <c r="UP421"/>
      <c r="UQ421">
        <v>500</v>
      </c>
      <c r="UR421">
        <v>500</v>
      </c>
      <c r="US421"/>
      <c r="UT421"/>
      <c r="UU421"/>
      <c r="UV421"/>
      <c r="UW421"/>
      <c r="UX421" t="s">
        <v>801</v>
      </c>
      <c r="UY421"/>
      <c r="UZ421" t="s">
        <v>849</v>
      </c>
      <c r="VA421" t="s">
        <v>794</v>
      </c>
      <c r="VB421" t="s">
        <v>2133</v>
      </c>
      <c r="VC421">
        <v>1</v>
      </c>
      <c r="VD421">
        <v>1</v>
      </c>
      <c r="VE421">
        <v>0</v>
      </c>
      <c r="VF421">
        <v>0</v>
      </c>
      <c r="VG421">
        <v>0</v>
      </c>
      <c r="VH421">
        <v>0</v>
      </c>
      <c r="VI421">
        <v>0</v>
      </c>
      <c r="VJ421">
        <v>1</v>
      </c>
      <c r="VK421">
        <v>0</v>
      </c>
      <c r="VL421">
        <v>0</v>
      </c>
      <c r="VM421">
        <v>0</v>
      </c>
      <c r="VN421">
        <v>0</v>
      </c>
      <c r="VO421">
        <v>1</v>
      </c>
      <c r="VP421">
        <v>0</v>
      </c>
      <c r="VQ421">
        <v>0</v>
      </c>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t="s">
        <v>794</v>
      </c>
      <c r="ZH421"/>
      <c r="ZI421">
        <v>1000</v>
      </c>
      <c r="ZJ421">
        <v>1000</v>
      </c>
      <c r="ZK421"/>
      <c r="ZL421"/>
      <c r="ZM421"/>
      <c r="ZN421"/>
      <c r="ZO421"/>
      <c r="ZP421" t="s">
        <v>801</v>
      </c>
      <c r="ZQ421"/>
      <c r="ZR421" t="s">
        <v>849</v>
      </c>
      <c r="ZS421" t="s">
        <v>794</v>
      </c>
      <c r="ZT421" t="s">
        <v>3104</v>
      </c>
      <c r="ZU421">
        <v>1</v>
      </c>
      <c r="ZV421">
        <v>1</v>
      </c>
      <c r="ZW421">
        <v>0</v>
      </c>
      <c r="ZX421">
        <v>1</v>
      </c>
      <c r="ZY421">
        <v>0</v>
      </c>
      <c r="ZZ421">
        <v>0</v>
      </c>
      <c r="AAA421">
        <v>0</v>
      </c>
      <c r="AAB421">
        <v>0</v>
      </c>
      <c r="AAC421">
        <v>0</v>
      </c>
      <c r="AAD421">
        <v>1</v>
      </c>
      <c r="AAE421">
        <v>0</v>
      </c>
      <c r="AAF421">
        <v>0</v>
      </c>
      <c r="AAG421">
        <v>1</v>
      </c>
      <c r="AAH421">
        <v>0</v>
      </c>
      <c r="AAI421">
        <v>0</v>
      </c>
      <c r="AAJ421"/>
      <c r="AAK421"/>
      <c r="AAL421" t="s">
        <v>797</v>
      </c>
      <c r="AAM421">
        <v>1</v>
      </c>
      <c r="AAN421" t="s">
        <v>794</v>
      </c>
      <c r="AAO421"/>
      <c r="AAP421"/>
      <c r="AAQ421"/>
      <c r="AAR421"/>
      <c r="AAS421"/>
      <c r="AAT421"/>
      <c r="AAU421"/>
      <c r="AAV421" t="s">
        <v>3094</v>
      </c>
      <c r="AAW421">
        <v>433795324</v>
      </c>
      <c r="AAX421" s="315">
        <v>45076.574201388888</v>
      </c>
      <c r="AAY421"/>
      <c r="AAZ421"/>
      <c r="ABA421" t="s">
        <v>2081</v>
      </c>
      <c r="ABB421"/>
      <c r="ABC421" t="s">
        <v>2263</v>
      </c>
      <c r="ABD421"/>
      <c r="ABE421">
        <v>421</v>
      </c>
    </row>
    <row r="422" spans="1:733" x14ac:dyDescent="0.45">
      <c r="A422" s="261" t="s">
        <v>3105</v>
      </c>
      <c r="B422" s="262">
        <v>45076.41567717593</v>
      </c>
      <c r="C422" s="262">
        <v>45076.425629884259</v>
      </c>
      <c r="D422" s="262">
        <v>45076</v>
      </c>
      <c r="E422" s="261" t="s">
        <v>3092</v>
      </c>
      <c r="F422" s="315">
        <v>45076</v>
      </c>
      <c r="G422" t="s">
        <v>853</v>
      </c>
      <c r="H422" t="s">
        <v>854</v>
      </c>
      <c r="I422" t="s">
        <v>854</v>
      </c>
      <c r="J422" t="s">
        <v>854</v>
      </c>
      <c r="K422" t="s">
        <v>793</v>
      </c>
      <c r="L422" s="261" t="s">
        <v>3106</v>
      </c>
      <c r="M422">
        <v>1</v>
      </c>
      <c r="N422">
        <v>0</v>
      </c>
      <c r="O422">
        <v>1</v>
      </c>
      <c r="P422">
        <v>1</v>
      </c>
      <c r="Q422">
        <v>1</v>
      </c>
      <c r="R422">
        <v>1</v>
      </c>
      <c r="S422">
        <v>0</v>
      </c>
      <c r="T422">
        <v>0</v>
      </c>
      <c r="U422">
        <v>0</v>
      </c>
      <c r="V422">
        <v>0</v>
      </c>
      <c r="W422">
        <v>0</v>
      </c>
      <c r="X422">
        <v>0</v>
      </c>
      <c r="Y422">
        <v>0</v>
      </c>
      <c r="Z422">
        <v>1</v>
      </c>
      <c r="AA422">
        <v>1</v>
      </c>
      <c r="AB422">
        <v>0</v>
      </c>
      <c r="AC422">
        <v>0</v>
      </c>
      <c r="AD422">
        <v>1</v>
      </c>
      <c r="AE422">
        <v>1</v>
      </c>
      <c r="AF422">
        <v>1</v>
      </c>
      <c r="AG422">
        <v>0</v>
      </c>
      <c r="AH422">
        <v>0</v>
      </c>
      <c r="AI422">
        <v>0</v>
      </c>
      <c r="AJ422" t="s">
        <v>794</v>
      </c>
      <c r="AK422"/>
      <c r="AL422">
        <v>1500</v>
      </c>
      <c r="AM422">
        <v>1500</v>
      </c>
      <c r="AN422"/>
      <c r="AO422"/>
      <c r="AP422"/>
      <c r="AQ422"/>
      <c r="AR422"/>
      <c r="AS422" t="s">
        <v>801</v>
      </c>
      <c r="AT422"/>
      <c r="AU422" t="s">
        <v>849</v>
      </c>
      <c r="AV422" t="s">
        <v>794</v>
      </c>
      <c r="AW422" t="s">
        <v>2212</v>
      </c>
      <c r="AX422">
        <v>1</v>
      </c>
      <c r="AY422">
        <v>1</v>
      </c>
      <c r="AZ422">
        <v>0</v>
      </c>
      <c r="BA422">
        <v>1</v>
      </c>
      <c r="BB422">
        <v>0</v>
      </c>
      <c r="BC422">
        <v>0</v>
      </c>
      <c r="BD422">
        <v>0</v>
      </c>
      <c r="BE422">
        <v>0</v>
      </c>
      <c r="BF422">
        <v>0</v>
      </c>
      <c r="BG422">
        <v>0</v>
      </c>
      <c r="BH422">
        <v>0</v>
      </c>
      <c r="BI422">
        <v>0</v>
      </c>
      <c r="BJ422">
        <v>1</v>
      </c>
      <c r="BK422">
        <v>0</v>
      </c>
      <c r="BL422">
        <v>0</v>
      </c>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t="s">
        <v>794</v>
      </c>
      <c r="CU422"/>
      <c r="CV422">
        <v>3000</v>
      </c>
      <c r="CW422">
        <v>3000</v>
      </c>
      <c r="CX422"/>
      <c r="CY422"/>
      <c r="CZ422"/>
      <c r="DA422"/>
      <c r="DB422"/>
      <c r="DC422" t="s">
        <v>801</v>
      </c>
      <c r="DD422"/>
      <c r="DE422" t="s">
        <v>849</v>
      </c>
      <c r="DF422" t="s">
        <v>794</v>
      </c>
      <c r="DG422" t="s">
        <v>2212</v>
      </c>
      <c r="DH422">
        <v>1</v>
      </c>
      <c r="DI422">
        <v>1</v>
      </c>
      <c r="DJ422">
        <v>0</v>
      </c>
      <c r="DK422">
        <v>1</v>
      </c>
      <c r="DL422">
        <v>0</v>
      </c>
      <c r="DM422">
        <v>0</v>
      </c>
      <c r="DN422">
        <v>0</v>
      </c>
      <c r="DO422">
        <v>0</v>
      </c>
      <c r="DP422">
        <v>0</v>
      </c>
      <c r="DQ422">
        <v>0</v>
      </c>
      <c r="DR422">
        <v>0</v>
      </c>
      <c r="DS422">
        <v>0</v>
      </c>
      <c r="DT422">
        <v>1</v>
      </c>
      <c r="DU422">
        <v>0</v>
      </c>
      <c r="DV422">
        <v>0</v>
      </c>
      <c r="DW422"/>
      <c r="DX422"/>
      <c r="DY422"/>
      <c r="DZ422"/>
      <c r="EA422"/>
      <c r="EB422"/>
      <c r="EC422"/>
      <c r="ED422"/>
      <c r="EE422"/>
      <c r="EF422"/>
      <c r="EG422"/>
      <c r="EH422" t="s">
        <v>801</v>
      </c>
      <c r="EI422"/>
      <c r="EJ422" t="s">
        <v>849</v>
      </c>
      <c r="EK422" t="s">
        <v>794</v>
      </c>
      <c r="EL422" t="s">
        <v>2666</v>
      </c>
      <c r="EM422">
        <v>1</v>
      </c>
      <c r="EN422">
        <v>1</v>
      </c>
      <c r="EO422">
        <v>0</v>
      </c>
      <c r="EP422">
        <v>1</v>
      </c>
      <c r="EQ422">
        <v>0</v>
      </c>
      <c r="ER422">
        <v>0</v>
      </c>
      <c r="ES422">
        <v>0</v>
      </c>
      <c r="ET422">
        <v>0</v>
      </c>
      <c r="EU422">
        <v>0</v>
      </c>
      <c r="EV422">
        <v>0</v>
      </c>
      <c r="EW422">
        <v>0</v>
      </c>
      <c r="EX422">
        <v>0</v>
      </c>
      <c r="EY422">
        <v>1</v>
      </c>
      <c r="EZ422">
        <v>0</v>
      </c>
      <c r="FA422">
        <v>0</v>
      </c>
      <c r="FB422"/>
      <c r="FC422"/>
      <c r="FD422" t="s">
        <v>794</v>
      </c>
      <c r="FE422"/>
      <c r="FF422">
        <v>3000</v>
      </c>
      <c r="FG422">
        <v>3000</v>
      </c>
      <c r="FH422"/>
      <c r="FI422"/>
      <c r="FJ422"/>
      <c r="FK422"/>
      <c r="FL422"/>
      <c r="FM422" t="s">
        <v>801</v>
      </c>
      <c r="FN422"/>
      <c r="FO422" t="s">
        <v>849</v>
      </c>
      <c r="FP422" t="s">
        <v>794</v>
      </c>
      <c r="FQ422" t="s">
        <v>3103</v>
      </c>
      <c r="FR422">
        <v>1</v>
      </c>
      <c r="FS422">
        <v>1</v>
      </c>
      <c r="FT422">
        <v>0</v>
      </c>
      <c r="FU422">
        <v>1</v>
      </c>
      <c r="FV422">
        <v>0</v>
      </c>
      <c r="FW422">
        <v>0</v>
      </c>
      <c r="FX422">
        <v>0</v>
      </c>
      <c r="FY422">
        <v>1</v>
      </c>
      <c r="FZ422">
        <v>0</v>
      </c>
      <c r="GA422">
        <v>0</v>
      </c>
      <c r="GB422">
        <v>0</v>
      </c>
      <c r="GC422">
        <v>0</v>
      </c>
      <c r="GD422">
        <v>1</v>
      </c>
      <c r="GE422">
        <v>0</v>
      </c>
      <c r="GF422">
        <v>0</v>
      </c>
      <c r="GG422"/>
      <c r="GH422"/>
      <c r="GI422"/>
      <c r="GJ422"/>
      <c r="GK422"/>
      <c r="GL422"/>
      <c r="GM422"/>
      <c r="GN422"/>
      <c r="GO422"/>
      <c r="GP422" t="s">
        <v>801</v>
      </c>
      <c r="GQ422"/>
      <c r="GR422" t="s">
        <v>849</v>
      </c>
      <c r="GS422" t="s">
        <v>794</v>
      </c>
      <c r="GT422" t="s">
        <v>2212</v>
      </c>
      <c r="GU422">
        <v>1</v>
      </c>
      <c r="GV422">
        <v>1</v>
      </c>
      <c r="GW422">
        <v>0</v>
      </c>
      <c r="GX422">
        <v>1</v>
      </c>
      <c r="GY422">
        <v>0</v>
      </c>
      <c r="GZ422">
        <v>0</v>
      </c>
      <c r="HA422">
        <v>0</v>
      </c>
      <c r="HB422">
        <v>0</v>
      </c>
      <c r="HC422">
        <v>0</v>
      </c>
      <c r="HD422">
        <v>0</v>
      </c>
      <c r="HE422">
        <v>0</v>
      </c>
      <c r="HF422">
        <v>0</v>
      </c>
      <c r="HG422">
        <v>1</v>
      </c>
      <c r="HH422">
        <v>0</v>
      </c>
      <c r="HI422">
        <v>0</v>
      </c>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t="s">
        <v>801</v>
      </c>
      <c r="SO422"/>
      <c r="SP422" t="s">
        <v>849</v>
      </c>
      <c r="SQ422" t="s">
        <v>794</v>
      </c>
      <c r="SR422" t="s">
        <v>2212</v>
      </c>
      <c r="SS422">
        <v>1</v>
      </c>
      <c r="ST422">
        <v>1</v>
      </c>
      <c r="SU422">
        <v>0</v>
      </c>
      <c r="SV422">
        <v>1</v>
      </c>
      <c r="SW422">
        <v>0</v>
      </c>
      <c r="SX422">
        <v>0</v>
      </c>
      <c r="SY422">
        <v>0</v>
      </c>
      <c r="SZ422">
        <v>0</v>
      </c>
      <c r="TA422">
        <v>0</v>
      </c>
      <c r="TB422">
        <v>0</v>
      </c>
      <c r="TC422">
        <v>0</v>
      </c>
      <c r="TD422">
        <v>0</v>
      </c>
      <c r="TE422">
        <v>1</v>
      </c>
      <c r="TF422">
        <v>0</v>
      </c>
      <c r="TG422">
        <v>0</v>
      </c>
      <c r="TH422"/>
      <c r="TI422"/>
      <c r="TJ422"/>
      <c r="TK422"/>
      <c r="TL422"/>
      <c r="TM422"/>
      <c r="TN422"/>
      <c r="TO422"/>
      <c r="TP422"/>
      <c r="TQ422"/>
      <c r="TR422"/>
      <c r="TS422" t="s">
        <v>801</v>
      </c>
      <c r="TT422"/>
      <c r="TU422" t="s">
        <v>849</v>
      </c>
      <c r="TV422" t="s">
        <v>794</v>
      </c>
      <c r="TW422" t="s">
        <v>2212</v>
      </c>
      <c r="TX422">
        <v>1</v>
      </c>
      <c r="TY422">
        <v>1</v>
      </c>
      <c r="TZ422">
        <v>0</v>
      </c>
      <c r="UA422">
        <v>1</v>
      </c>
      <c r="UB422">
        <v>0</v>
      </c>
      <c r="UC422">
        <v>0</v>
      </c>
      <c r="UD422">
        <v>0</v>
      </c>
      <c r="UE422">
        <v>0</v>
      </c>
      <c r="UF422">
        <v>0</v>
      </c>
      <c r="UG422">
        <v>0</v>
      </c>
      <c r="UH422">
        <v>0</v>
      </c>
      <c r="UI422">
        <v>0</v>
      </c>
      <c r="UJ422">
        <v>1</v>
      </c>
      <c r="UK422">
        <v>0</v>
      </c>
      <c r="UL422">
        <v>0</v>
      </c>
      <c r="UM422"/>
      <c r="UN422"/>
      <c r="UO422" t="s">
        <v>794</v>
      </c>
      <c r="UP422"/>
      <c r="UQ422">
        <v>500</v>
      </c>
      <c r="UR422">
        <v>500</v>
      </c>
      <c r="US422"/>
      <c r="UT422"/>
      <c r="UU422"/>
      <c r="UV422"/>
      <c r="UW422"/>
      <c r="UX422" t="s">
        <v>801</v>
      </c>
      <c r="UY422"/>
      <c r="UZ422" t="s">
        <v>849</v>
      </c>
      <c r="VA422" t="s">
        <v>797</v>
      </c>
      <c r="VB422"/>
      <c r="VC422"/>
      <c r="VD422"/>
      <c r="VE422"/>
      <c r="VF422"/>
      <c r="VG422"/>
      <c r="VH422"/>
      <c r="VI422"/>
      <c r="VJ422"/>
      <c r="VK422"/>
      <c r="VL422"/>
      <c r="VM422"/>
      <c r="VN422"/>
      <c r="VO422"/>
      <c r="VP422"/>
      <c r="VQ422"/>
      <c r="VR422"/>
      <c r="VS422"/>
      <c r="VT422" t="s">
        <v>794</v>
      </c>
      <c r="VU422"/>
      <c r="VV422">
        <v>1000</v>
      </c>
      <c r="VW422">
        <v>1000</v>
      </c>
      <c r="VX422"/>
      <c r="VY422"/>
      <c r="VZ422"/>
      <c r="WA422"/>
      <c r="WB422"/>
      <c r="WC422" t="s">
        <v>801</v>
      </c>
      <c r="WD422"/>
      <c r="WE422" t="s">
        <v>849</v>
      </c>
      <c r="WF422" t="s">
        <v>797</v>
      </c>
      <c r="WG422"/>
      <c r="WH422"/>
      <c r="WI422"/>
      <c r="WJ422"/>
      <c r="WK422"/>
      <c r="WL422"/>
      <c r="WM422"/>
      <c r="WN422"/>
      <c r="WO422"/>
      <c r="WP422"/>
      <c r="WQ422"/>
      <c r="WR422"/>
      <c r="WS422"/>
      <c r="WT422"/>
      <c r="WU422"/>
      <c r="WV422"/>
      <c r="WW422"/>
      <c r="WX422"/>
      <c r="WY422" t="s">
        <v>797</v>
      </c>
      <c r="WZ422">
        <v>10</v>
      </c>
      <c r="XA422">
        <v>2000</v>
      </c>
      <c r="XB422">
        <v>4000</v>
      </c>
      <c r="XC422"/>
      <c r="XD422"/>
      <c r="XE422"/>
      <c r="XF422"/>
      <c r="XG422"/>
      <c r="XH422" t="s">
        <v>801</v>
      </c>
      <c r="XI422"/>
      <c r="XJ422" t="s">
        <v>849</v>
      </c>
      <c r="XK422" t="s">
        <v>794</v>
      </c>
      <c r="XL422" t="s">
        <v>2212</v>
      </c>
      <c r="XM422">
        <v>1</v>
      </c>
      <c r="XN422">
        <v>1</v>
      </c>
      <c r="XO422">
        <v>0</v>
      </c>
      <c r="XP422">
        <v>1</v>
      </c>
      <c r="XQ422">
        <v>0</v>
      </c>
      <c r="XR422">
        <v>0</v>
      </c>
      <c r="XS422">
        <v>0</v>
      </c>
      <c r="XT422">
        <v>0</v>
      </c>
      <c r="XU422">
        <v>0</v>
      </c>
      <c r="XV422">
        <v>0</v>
      </c>
      <c r="XW422">
        <v>0</v>
      </c>
      <c r="XX422">
        <v>0</v>
      </c>
      <c r="XY422">
        <v>1</v>
      </c>
      <c r="XZ422">
        <v>0</v>
      </c>
      <c r="YA422">
        <v>0</v>
      </c>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t="s">
        <v>3094</v>
      </c>
      <c r="AAW422">
        <v>433795356</v>
      </c>
      <c r="AAX422" s="315">
        <v>45076.574224537027</v>
      </c>
      <c r="AAY422"/>
      <c r="AAZ422"/>
      <c r="ABA422" t="s">
        <v>2081</v>
      </c>
      <c r="ABB422"/>
      <c r="ABC422" t="s">
        <v>2263</v>
      </c>
      <c r="ABD422"/>
      <c r="ABE422">
        <v>422</v>
      </c>
    </row>
    <row r="423" spans="1:733" x14ac:dyDescent="0.45">
      <c r="A423" s="261" t="s">
        <v>3107</v>
      </c>
      <c r="B423" s="262">
        <v>45076.43750133102</v>
      </c>
      <c r="C423" s="262">
        <v>45076.444806238433</v>
      </c>
      <c r="D423" s="262">
        <v>45076</v>
      </c>
      <c r="E423" s="261" t="s">
        <v>3092</v>
      </c>
      <c r="F423" s="315">
        <v>45076</v>
      </c>
      <c r="G423" t="s">
        <v>853</v>
      </c>
      <c r="H423" t="s">
        <v>854</v>
      </c>
      <c r="I423" t="s">
        <v>854</v>
      </c>
      <c r="J423" t="s">
        <v>854</v>
      </c>
      <c r="K423" t="s">
        <v>793</v>
      </c>
      <c r="L423" s="261" t="s">
        <v>3108</v>
      </c>
      <c r="M423">
        <v>0</v>
      </c>
      <c r="N423">
        <v>1</v>
      </c>
      <c r="O423">
        <v>1</v>
      </c>
      <c r="P423">
        <v>1</v>
      </c>
      <c r="Q423">
        <v>1</v>
      </c>
      <c r="R423">
        <v>1</v>
      </c>
      <c r="S423">
        <v>0</v>
      </c>
      <c r="T423">
        <v>0</v>
      </c>
      <c r="U423">
        <v>0</v>
      </c>
      <c r="V423">
        <v>0</v>
      </c>
      <c r="W423">
        <v>0</v>
      </c>
      <c r="X423">
        <v>0</v>
      </c>
      <c r="Y423">
        <v>0</v>
      </c>
      <c r="Z423">
        <v>1</v>
      </c>
      <c r="AA423">
        <v>1</v>
      </c>
      <c r="AB423">
        <v>0</v>
      </c>
      <c r="AC423">
        <v>0</v>
      </c>
      <c r="AD423">
        <v>1</v>
      </c>
      <c r="AE423">
        <v>1</v>
      </c>
      <c r="AF423">
        <v>0</v>
      </c>
      <c r="AG423">
        <v>0</v>
      </c>
      <c r="AH423">
        <v>0</v>
      </c>
      <c r="AI423">
        <v>0</v>
      </c>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t="s">
        <v>794</v>
      </c>
      <c r="BP423"/>
      <c r="BQ423">
        <v>2500</v>
      </c>
      <c r="BR423">
        <v>2500</v>
      </c>
      <c r="BS423"/>
      <c r="BT423"/>
      <c r="BU423"/>
      <c r="BV423"/>
      <c r="BW423"/>
      <c r="BX423" t="s">
        <v>801</v>
      </c>
      <c r="BY423"/>
      <c r="BZ423" t="s">
        <v>849</v>
      </c>
      <c r="CA423" t="s">
        <v>794</v>
      </c>
      <c r="CB423" t="s">
        <v>2212</v>
      </c>
      <c r="CC423">
        <v>1</v>
      </c>
      <c r="CD423">
        <v>1</v>
      </c>
      <c r="CE423">
        <v>0</v>
      </c>
      <c r="CF423">
        <v>1</v>
      </c>
      <c r="CG423">
        <v>0</v>
      </c>
      <c r="CH423">
        <v>0</v>
      </c>
      <c r="CI423">
        <v>0</v>
      </c>
      <c r="CJ423">
        <v>0</v>
      </c>
      <c r="CK423">
        <v>0</v>
      </c>
      <c r="CL423">
        <v>0</v>
      </c>
      <c r="CM423">
        <v>0</v>
      </c>
      <c r="CN423">
        <v>0</v>
      </c>
      <c r="CO423">
        <v>1</v>
      </c>
      <c r="CP423">
        <v>0</v>
      </c>
      <c r="CQ423">
        <v>0</v>
      </c>
      <c r="CR423"/>
      <c r="CS423"/>
      <c r="CT423" t="s">
        <v>794</v>
      </c>
      <c r="CU423"/>
      <c r="CV423">
        <v>3000</v>
      </c>
      <c r="CW423">
        <v>3000</v>
      </c>
      <c r="CX423"/>
      <c r="CY423"/>
      <c r="CZ423"/>
      <c r="DA423"/>
      <c r="DB423"/>
      <c r="DC423" t="s">
        <v>801</v>
      </c>
      <c r="DD423"/>
      <c r="DE423" t="s">
        <v>849</v>
      </c>
      <c r="DF423" t="s">
        <v>794</v>
      </c>
      <c r="DG423" t="s">
        <v>2212</v>
      </c>
      <c r="DH423">
        <v>1</v>
      </c>
      <c r="DI423">
        <v>1</v>
      </c>
      <c r="DJ423">
        <v>0</v>
      </c>
      <c r="DK423">
        <v>1</v>
      </c>
      <c r="DL423">
        <v>0</v>
      </c>
      <c r="DM423">
        <v>0</v>
      </c>
      <c r="DN423">
        <v>0</v>
      </c>
      <c r="DO423">
        <v>0</v>
      </c>
      <c r="DP423">
        <v>0</v>
      </c>
      <c r="DQ423">
        <v>0</v>
      </c>
      <c r="DR423">
        <v>0</v>
      </c>
      <c r="DS423">
        <v>0</v>
      </c>
      <c r="DT423">
        <v>1</v>
      </c>
      <c r="DU423">
        <v>0</v>
      </c>
      <c r="DV423">
        <v>0</v>
      </c>
      <c r="DW423"/>
      <c r="DX423"/>
      <c r="DY423" t="s">
        <v>794</v>
      </c>
      <c r="DZ423"/>
      <c r="EA423">
        <v>3000</v>
      </c>
      <c r="EB423">
        <v>3000</v>
      </c>
      <c r="EC423"/>
      <c r="ED423"/>
      <c r="EE423"/>
      <c r="EF423"/>
      <c r="EG423"/>
      <c r="EH423" t="s">
        <v>801</v>
      </c>
      <c r="EI423"/>
      <c r="EJ423" t="s">
        <v>849</v>
      </c>
      <c r="EK423" t="s">
        <v>794</v>
      </c>
      <c r="EL423" t="s">
        <v>2212</v>
      </c>
      <c r="EM423">
        <v>1</v>
      </c>
      <c r="EN423">
        <v>1</v>
      </c>
      <c r="EO423">
        <v>0</v>
      </c>
      <c r="EP423">
        <v>1</v>
      </c>
      <c r="EQ423">
        <v>0</v>
      </c>
      <c r="ER423">
        <v>0</v>
      </c>
      <c r="ES423">
        <v>0</v>
      </c>
      <c r="ET423">
        <v>0</v>
      </c>
      <c r="EU423">
        <v>0</v>
      </c>
      <c r="EV423">
        <v>0</v>
      </c>
      <c r="EW423">
        <v>0</v>
      </c>
      <c r="EX423">
        <v>0</v>
      </c>
      <c r="EY423">
        <v>1</v>
      </c>
      <c r="EZ423">
        <v>0</v>
      </c>
      <c r="FA423">
        <v>0</v>
      </c>
      <c r="FB423"/>
      <c r="FC423"/>
      <c r="FD423"/>
      <c r="FE423"/>
      <c r="FF423"/>
      <c r="FG423"/>
      <c r="FH423"/>
      <c r="FI423"/>
      <c r="FJ423"/>
      <c r="FK423"/>
      <c r="FL423"/>
      <c r="FM423" t="s">
        <v>801</v>
      </c>
      <c r="FN423"/>
      <c r="FO423" t="s">
        <v>849</v>
      </c>
      <c r="FP423" t="s">
        <v>794</v>
      </c>
      <c r="FQ423" t="s">
        <v>2212</v>
      </c>
      <c r="FR423">
        <v>1</v>
      </c>
      <c r="FS423">
        <v>1</v>
      </c>
      <c r="FT423">
        <v>0</v>
      </c>
      <c r="FU423">
        <v>1</v>
      </c>
      <c r="FV423">
        <v>0</v>
      </c>
      <c r="FW423">
        <v>0</v>
      </c>
      <c r="FX423">
        <v>0</v>
      </c>
      <c r="FY423">
        <v>0</v>
      </c>
      <c r="FZ423">
        <v>0</v>
      </c>
      <c r="GA423">
        <v>0</v>
      </c>
      <c r="GB423">
        <v>0</v>
      </c>
      <c r="GC423">
        <v>0</v>
      </c>
      <c r="GD423">
        <v>1</v>
      </c>
      <c r="GE423">
        <v>0</v>
      </c>
      <c r="GF423">
        <v>0</v>
      </c>
      <c r="GG423"/>
      <c r="GH423"/>
      <c r="GI423"/>
      <c r="GJ423"/>
      <c r="GK423"/>
      <c r="GL423"/>
      <c r="GM423"/>
      <c r="GN423"/>
      <c r="GO423"/>
      <c r="GP423" t="s">
        <v>801</v>
      </c>
      <c r="GQ423"/>
      <c r="GR423" t="s">
        <v>849</v>
      </c>
      <c r="GS423" t="s">
        <v>794</v>
      </c>
      <c r="GT423" t="s">
        <v>2212</v>
      </c>
      <c r="GU423">
        <v>1</v>
      </c>
      <c r="GV423">
        <v>1</v>
      </c>
      <c r="GW423">
        <v>0</v>
      </c>
      <c r="GX423">
        <v>1</v>
      </c>
      <c r="GY423">
        <v>0</v>
      </c>
      <c r="GZ423">
        <v>0</v>
      </c>
      <c r="HA423">
        <v>0</v>
      </c>
      <c r="HB423">
        <v>0</v>
      </c>
      <c r="HC423">
        <v>0</v>
      </c>
      <c r="HD423">
        <v>0</v>
      </c>
      <c r="HE423">
        <v>0</v>
      </c>
      <c r="HF423">
        <v>0</v>
      </c>
      <c r="HG423">
        <v>1</v>
      </c>
      <c r="HH423">
        <v>0</v>
      </c>
      <c r="HI423">
        <v>0</v>
      </c>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t="s">
        <v>801</v>
      </c>
      <c r="SO423"/>
      <c r="SP423" t="s">
        <v>849</v>
      </c>
      <c r="SQ423" t="s">
        <v>794</v>
      </c>
      <c r="SR423" t="s">
        <v>2212</v>
      </c>
      <c r="SS423">
        <v>1</v>
      </c>
      <c r="ST423">
        <v>1</v>
      </c>
      <c r="SU423">
        <v>0</v>
      </c>
      <c r="SV423">
        <v>1</v>
      </c>
      <c r="SW423">
        <v>0</v>
      </c>
      <c r="SX423">
        <v>0</v>
      </c>
      <c r="SY423">
        <v>0</v>
      </c>
      <c r="SZ423">
        <v>0</v>
      </c>
      <c r="TA423">
        <v>0</v>
      </c>
      <c r="TB423">
        <v>0</v>
      </c>
      <c r="TC423">
        <v>0</v>
      </c>
      <c r="TD423">
        <v>0</v>
      </c>
      <c r="TE423">
        <v>1</v>
      </c>
      <c r="TF423">
        <v>0</v>
      </c>
      <c r="TG423">
        <v>0</v>
      </c>
      <c r="TH423"/>
      <c r="TI423"/>
      <c r="TJ423"/>
      <c r="TK423"/>
      <c r="TL423"/>
      <c r="TM423"/>
      <c r="TN423"/>
      <c r="TO423"/>
      <c r="TP423"/>
      <c r="TQ423"/>
      <c r="TR423"/>
      <c r="TS423" t="s">
        <v>801</v>
      </c>
      <c r="TT423"/>
      <c r="TU423" t="s">
        <v>849</v>
      </c>
      <c r="TV423" t="s">
        <v>797</v>
      </c>
      <c r="TW423"/>
      <c r="TX423"/>
      <c r="TY423"/>
      <c r="TZ423"/>
      <c r="UA423"/>
      <c r="UB423"/>
      <c r="UC423"/>
      <c r="UD423"/>
      <c r="UE423"/>
      <c r="UF423"/>
      <c r="UG423"/>
      <c r="UH423"/>
      <c r="UI423"/>
      <c r="UJ423"/>
      <c r="UK423"/>
      <c r="UL423"/>
      <c r="UM423"/>
      <c r="UN423"/>
      <c r="UO423" t="s">
        <v>794</v>
      </c>
      <c r="UP423"/>
      <c r="UQ423">
        <v>500</v>
      </c>
      <c r="UR423">
        <v>500</v>
      </c>
      <c r="US423"/>
      <c r="UT423"/>
      <c r="UU423"/>
      <c r="UV423"/>
      <c r="UW423"/>
      <c r="UX423" t="s">
        <v>801</v>
      </c>
      <c r="UY423"/>
      <c r="UZ423" t="s">
        <v>849</v>
      </c>
      <c r="VA423" t="s">
        <v>794</v>
      </c>
      <c r="VB423" t="s">
        <v>2212</v>
      </c>
      <c r="VC423">
        <v>1</v>
      </c>
      <c r="VD423">
        <v>1</v>
      </c>
      <c r="VE423">
        <v>0</v>
      </c>
      <c r="VF423">
        <v>1</v>
      </c>
      <c r="VG423">
        <v>0</v>
      </c>
      <c r="VH423">
        <v>0</v>
      </c>
      <c r="VI423">
        <v>0</v>
      </c>
      <c r="VJ423">
        <v>0</v>
      </c>
      <c r="VK423">
        <v>0</v>
      </c>
      <c r="VL423">
        <v>0</v>
      </c>
      <c r="VM423">
        <v>0</v>
      </c>
      <c r="VN423">
        <v>0</v>
      </c>
      <c r="VO423">
        <v>1</v>
      </c>
      <c r="VP423">
        <v>0</v>
      </c>
      <c r="VQ423">
        <v>0</v>
      </c>
      <c r="VR423"/>
      <c r="VS423"/>
      <c r="VT423" t="s">
        <v>794</v>
      </c>
      <c r="VU423"/>
      <c r="VV423">
        <v>1000</v>
      </c>
      <c r="VW423">
        <v>1000</v>
      </c>
      <c r="VX423"/>
      <c r="VY423"/>
      <c r="VZ423"/>
      <c r="WA423"/>
      <c r="WB423"/>
      <c r="WC423" t="s">
        <v>801</v>
      </c>
      <c r="WD423"/>
      <c r="WE423" t="s">
        <v>849</v>
      </c>
      <c r="WF423" t="s">
        <v>794</v>
      </c>
      <c r="WG423" t="s">
        <v>2212</v>
      </c>
      <c r="WH423">
        <v>1</v>
      </c>
      <c r="WI423">
        <v>1</v>
      </c>
      <c r="WJ423">
        <v>0</v>
      </c>
      <c r="WK423">
        <v>1</v>
      </c>
      <c r="WL423">
        <v>0</v>
      </c>
      <c r="WM423">
        <v>0</v>
      </c>
      <c r="WN423">
        <v>0</v>
      </c>
      <c r="WO423">
        <v>0</v>
      </c>
      <c r="WP423">
        <v>0</v>
      </c>
      <c r="WQ423">
        <v>0</v>
      </c>
      <c r="WR423">
        <v>0</v>
      </c>
      <c r="WS423">
        <v>0</v>
      </c>
      <c r="WT423">
        <v>1</v>
      </c>
      <c r="WU423">
        <v>0</v>
      </c>
      <c r="WV423">
        <v>0</v>
      </c>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t="s">
        <v>3094</v>
      </c>
      <c r="AAW423">
        <v>433795381</v>
      </c>
      <c r="AAX423" s="315">
        <v>45076.574236111112</v>
      </c>
      <c r="AAY423"/>
      <c r="AAZ423"/>
      <c r="ABA423" t="s">
        <v>2081</v>
      </c>
      <c r="ABB423"/>
      <c r="ABC423" t="s">
        <v>2263</v>
      </c>
      <c r="ABD423"/>
      <c r="ABE423">
        <v>423</v>
      </c>
    </row>
    <row r="424" spans="1:733" x14ac:dyDescent="0.45">
      <c r="A424" s="261" t="s">
        <v>3109</v>
      </c>
      <c r="B424" s="262">
        <v>45076.462790717589</v>
      </c>
      <c r="C424" s="262">
        <v>45076.464449074083</v>
      </c>
      <c r="D424" s="262">
        <v>45076</v>
      </c>
      <c r="E424" s="261" t="s">
        <v>3092</v>
      </c>
      <c r="F424" s="315">
        <v>45076</v>
      </c>
      <c r="G424" t="s">
        <v>853</v>
      </c>
      <c r="H424" t="s">
        <v>854</v>
      </c>
      <c r="I424" t="s">
        <v>854</v>
      </c>
      <c r="J424" t="s">
        <v>854</v>
      </c>
      <c r="K424" t="s">
        <v>793</v>
      </c>
      <c r="L424" s="261" t="s">
        <v>816</v>
      </c>
      <c r="M424">
        <v>0</v>
      </c>
      <c r="N424">
        <v>0</v>
      </c>
      <c r="O424">
        <v>0</v>
      </c>
      <c r="P424">
        <v>0</v>
      </c>
      <c r="Q424">
        <v>0</v>
      </c>
      <c r="R424">
        <v>0</v>
      </c>
      <c r="S424">
        <v>0</v>
      </c>
      <c r="T424">
        <v>0</v>
      </c>
      <c r="U424">
        <v>0</v>
      </c>
      <c r="V424">
        <v>0</v>
      </c>
      <c r="W424">
        <v>0</v>
      </c>
      <c r="X424">
        <v>0</v>
      </c>
      <c r="Y424">
        <v>0</v>
      </c>
      <c r="Z424">
        <v>0</v>
      </c>
      <c r="AA424">
        <v>0</v>
      </c>
      <c r="AB424">
        <v>1</v>
      </c>
      <c r="AC424">
        <v>0</v>
      </c>
      <c r="AD424">
        <v>0</v>
      </c>
      <c r="AE424">
        <v>0</v>
      </c>
      <c r="AF424">
        <v>0</v>
      </c>
      <c r="AG424">
        <v>0</v>
      </c>
      <c r="AH424">
        <v>0</v>
      </c>
      <c r="AI424">
        <v>0</v>
      </c>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t="s">
        <v>794</v>
      </c>
      <c r="PV424"/>
      <c r="PW424">
        <v>1500</v>
      </c>
      <c r="PX424">
        <v>1500</v>
      </c>
      <c r="PY424"/>
      <c r="PZ424"/>
      <c r="QA424"/>
      <c r="QB424"/>
      <c r="QC424"/>
      <c r="QD424" t="s">
        <v>805</v>
      </c>
      <c r="QE424"/>
      <c r="QF424"/>
      <c r="QG424" t="s">
        <v>794</v>
      </c>
      <c r="QH424" t="s">
        <v>2212</v>
      </c>
      <c r="QI424">
        <v>1</v>
      </c>
      <c r="QJ424">
        <v>1</v>
      </c>
      <c r="QK424">
        <v>0</v>
      </c>
      <c r="QL424">
        <v>1</v>
      </c>
      <c r="QM424">
        <v>0</v>
      </c>
      <c r="QN424">
        <v>0</v>
      </c>
      <c r="QO424">
        <v>0</v>
      </c>
      <c r="QP424">
        <v>0</v>
      </c>
      <c r="QQ424">
        <v>0</v>
      </c>
      <c r="QR424">
        <v>0</v>
      </c>
      <c r="QS424">
        <v>0</v>
      </c>
      <c r="QT424">
        <v>0</v>
      </c>
      <c r="QU424">
        <v>1</v>
      </c>
      <c r="QV424">
        <v>0</v>
      </c>
      <c r="QW424">
        <v>0</v>
      </c>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t="s">
        <v>3094</v>
      </c>
      <c r="AAW424">
        <v>433795411</v>
      </c>
      <c r="AAX424" s="315">
        <v>45076.574247685188</v>
      </c>
      <c r="AAY424"/>
      <c r="AAZ424"/>
      <c r="ABA424" t="s">
        <v>2081</v>
      </c>
      <c r="ABB424"/>
      <c r="ABC424" t="s">
        <v>2263</v>
      </c>
      <c r="ABD424"/>
      <c r="ABE424">
        <v>424</v>
      </c>
    </row>
    <row r="425" spans="1:733" x14ac:dyDescent="0.45">
      <c r="A425" s="261" t="s">
        <v>3110</v>
      </c>
      <c r="B425" s="262">
        <v>45076.390959375</v>
      </c>
      <c r="C425" s="262">
        <v>45076.398764560188</v>
      </c>
      <c r="D425" s="262">
        <v>45076</v>
      </c>
      <c r="E425" s="261" t="s">
        <v>3111</v>
      </c>
      <c r="F425" s="315">
        <v>45076</v>
      </c>
      <c r="G425" t="s">
        <v>853</v>
      </c>
      <c r="H425" t="s">
        <v>854</v>
      </c>
      <c r="I425" t="s">
        <v>854</v>
      </c>
      <c r="J425" t="s">
        <v>854</v>
      </c>
      <c r="K425" t="s">
        <v>793</v>
      </c>
      <c r="L425" s="261" t="s">
        <v>3112</v>
      </c>
      <c r="M425">
        <v>0</v>
      </c>
      <c r="N425">
        <v>0</v>
      </c>
      <c r="O425">
        <v>0</v>
      </c>
      <c r="P425">
        <v>0</v>
      </c>
      <c r="Q425">
        <v>0</v>
      </c>
      <c r="R425">
        <v>0</v>
      </c>
      <c r="S425">
        <v>0</v>
      </c>
      <c r="T425">
        <v>0</v>
      </c>
      <c r="U425">
        <v>0</v>
      </c>
      <c r="V425">
        <v>0</v>
      </c>
      <c r="W425">
        <v>0</v>
      </c>
      <c r="X425">
        <v>1</v>
      </c>
      <c r="Y425">
        <v>1</v>
      </c>
      <c r="Z425">
        <v>0</v>
      </c>
      <c r="AA425">
        <v>1</v>
      </c>
      <c r="AB425">
        <v>0</v>
      </c>
      <c r="AC425">
        <v>1</v>
      </c>
      <c r="AD425">
        <v>0</v>
      </c>
      <c r="AE425">
        <v>0</v>
      </c>
      <c r="AF425">
        <v>0</v>
      </c>
      <c r="AG425">
        <v>0</v>
      </c>
      <c r="AH425">
        <v>0</v>
      </c>
      <c r="AI425">
        <v>0</v>
      </c>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t="s">
        <v>805</v>
      </c>
      <c r="NU425"/>
      <c r="NV425"/>
      <c r="NW425" t="s">
        <v>797</v>
      </c>
      <c r="NX425"/>
      <c r="NY425"/>
      <c r="NZ425"/>
      <c r="OA425"/>
      <c r="OB425"/>
      <c r="OC425"/>
      <c r="OD425"/>
      <c r="OE425"/>
      <c r="OF425"/>
      <c r="OG425"/>
      <c r="OH425"/>
      <c r="OI425"/>
      <c r="OJ425"/>
      <c r="OK425"/>
      <c r="OL425"/>
      <c r="OM425"/>
      <c r="ON425"/>
      <c r="OO425"/>
      <c r="OP425"/>
      <c r="OQ425">
        <v>1000</v>
      </c>
      <c r="OR425"/>
      <c r="OS425"/>
      <c r="OT425"/>
      <c r="OU425"/>
      <c r="OV425"/>
      <c r="OW425"/>
      <c r="OX425"/>
      <c r="OY425" t="s">
        <v>805</v>
      </c>
      <c r="OZ425"/>
      <c r="PA425"/>
      <c r="PB425" t="s">
        <v>797</v>
      </c>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t="s">
        <v>794</v>
      </c>
      <c r="RA425"/>
      <c r="RB425">
        <v>1500</v>
      </c>
      <c r="RC425">
        <v>1500</v>
      </c>
      <c r="RD425"/>
      <c r="RE425"/>
      <c r="RF425"/>
      <c r="RG425"/>
      <c r="RH425"/>
      <c r="RI425" t="s">
        <v>795</v>
      </c>
      <c r="RJ425" t="s">
        <v>856</v>
      </c>
      <c r="RK425"/>
      <c r="RL425" t="s">
        <v>794</v>
      </c>
      <c r="RM425" t="s">
        <v>3113</v>
      </c>
      <c r="RN425">
        <v>0</v>
      </c>
      <c r="RO425">
        <v>1</v>
      </c>
      <c r="RP425">
        <v>0</v>
      </c>
      <c r="RQ425">
        <v>0</v>
      </c>
      <c r="RR425">
        <v>0</v>
      </c>
      <c r="RS425">
        <v>1</v>
      </c>
      <c r="RT425">
        <v>0</v>
      </c>
      <c r="RU425">
        <v>1</v>
      </c>
      <c r="RV425">
        <v>0</v>
      </c>
      <c r="RW425">
        <v>0</v>
      </c>
      <c r="RX425">
        <v>0</v>
      </c>
      <c r="RY425">
        <v>0</v>
      </c>
      <c r="RZ425">
        <v>0</v>
      </c>
      <c r="SA425">
        <v>0</v>
      </c>
      <c r="SB425">
        <v>0</v>
      </c>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t="s">
        <v>801</v>
      </c>
      <c r="TT425"/>
      <c r="TU425" t="s">
        <v>849</v>
      </c>
      <c r="TV425" t="s">
        <v>794</v>
      </c>
      <c r="TW425" t="s">
        <v>3114</v>
      </c>
      <c r="TX425">
        <v>0</v>
      </c>
      <c r="TY425">
        <v>0</v>
      </c>
      <c r="TZ425">
        <v>0</v>
      </c>
      <c r="UA425">
        <v>0</v>
      </c>
      <c r="UB425">
        <v>0</v>
      </c>
      <c r="UC425">
        <v>1</v>
      </c>
      <c r="UD425">
        <v>0</v>
      </c>
      <c r="UE425">
        <v>0</v>
      </c>
      <c r="UF425">
        <v>0</v>
      </c>
      <c r="UG425">
        <v>0</v>
      </c>
      <c r="UH425">
        <v>0</v>
      </c>
      <c r="UI425">
        <v>0</v>
      </c>
      <c r="UJ425">
        <v>1</v>
      </c>
      <c r="UK425">
        <v>0</v>
      </c>
      <c r="UL425">
        <v>0</v>
      </c>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t="s">
        <v>3115</v>
      </c>
      <c r="AAW425">
        <v>433796194</v>
      </c>
      <c r="AAX425" s="315">
        <v>45076.574895833328</v>
      </c>
      <c r="AAY425"/>
      <c r="AAZ425"/>
      <c r="ABA425" t="s">
        <v>2081</v>
      </c>
      <c r="ABB425"/>
      <c r="ABC425" t="s">
        <v>2263</v>
      </c>
      <c r="ABD425"/>
      <c r="ABE425">
        <v>425</v>
      </c>
    </row>
    <row r="426" spans="1:733" x14ac:dyDescent="0.45">
      <c r="A426" s="261" t="s">
        <v>3116</v>
      </c>
      <c r="B426" s="262">
        <v>45076.400724930558</v>
      </c>
      <c r="C426" s="262">
        <v>45076.408061226852</v>
      </c>
      <c r="D426" s="262">
        <v>45076</v>
      </c>
      <c r="E426" s="261" t="s">
        <v>3111</v>
      </c>
      <c r="F426" s="315">
        <v>45076</v>
      </c>
      <c r="G426" t="s">
        <v>853</v>
      </c>
      <c r="H426" t="s">
        <v>854</v>
      </c>
      <c r="I426" t="s">
        <v>854</v>
      </c>
      <c r="J426" t="s">
        <v>854</v>
      </c>
      <c r="K426" t="s">
        <v>793</v>
      </c>
      <c r="L426" s="261" t="s">
        <v>3117</v>
      </c>
      <c r="M426">
        <v>0</v>
      </c>
      <c r="N426">
        <v>0</v>
      </c>
      <c r="O426">
        <v>0</v>
      </c>
      <c r="P426">
        <v>0</v>
      </c>
      <c r="Q426">
        <v>0</v>
      </c>
      <c r="R426">
        <v>0</v>
      </c>
      <c r="S426">
        <v>0</v>
      </c>
      <c r="T426">
        <v>0</v>
      </c>
      <c r="U426">
        <v>0</v>
      </c>
      <c r="V426">
        <v>0</v>
      </c>
      <c r="W426">
        <v>1</v>
      </c>
      <c r="X426">
        <v>0</v>
      </c>
      <c r="Y426">
        <v>0</v>
      </c>
      <c r="Z426">
        <v>0</v>
      </c>
      <c r="AA426">
        <v>1</v>
      </c>
      <c r="AB426">
        <v>0</v>
      </c>
      <c r="AC426">
        <v>1</v>
      </c>
      <c r="AD426">
        <v>0</v>
      </c>
      <c r="AE426">
        <v>0</v>
      </c>
      <c r="AF426">
        <v>0</v>
      </c>
      <c r="AG426">
        <v>0</v>
      </c>
      <c r="AH426">
        <v>0</v>
      </c>
      <c r="AI426">
        <v>0</v>
      </c>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t="s">
        <v>824</v>
      </c>
      <c r="MG426">
        <v>1000</v>
      </c>
      <c r="MH426">
        <v>500</v>
      </c>
      <c r="MI426">
        <v>250</v>
      </c>
      <c r="MJ426"/>
      <c r="MK426"/>
      <c r="ML426"/>
      <c r="MM426"/>
      <c r="MN426"/>
      <c r="MO426" t="s">
        <v>801</v>
      </c>
      <c r="MP426"/>
      <c r="MQ426" t="s">
        <v>849</v>
      </c>
      <c r="MR426" t="s">
        <v>794</v>
      </c>
      <c r="MS426" t="s">
        <v>3118</v>
      </c>
      <c r="MT426">
        <v>0</v>
      </c>
      <c r="MU426">
        <v>1</v>
      </c>
      <c r="MV426">
        <v>0</v>
      </c>
      <c r="MW426">
        <v>0</v>
      </c>
      <c r="MX426">
        <v>0</v>
      </c>
      <c r="MY426">
        <v>1</v>
      </c>
      <c r="MZ426">
        <v>0</v>
      </c>
      <c r="NA426">
        <v>1</v>
      </c>
      <c r="NB426">
        <v>0</v>
      </c>
      <c r="NC426">
        <v>0</v>
      </c>
      <c r="ND426">
        <v>0</v>
      </c>
      <c r="NE426">
        <v>0</v>
      </c>
      <c r="NF426">
        <v>1</v>
      </c>
      <c r="NG426">
        <v>0</v>
      </c>
      <c r="NH426">
        <v>0</v>
      </c>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t="s">
        <v>794</v>
      </c>
      <c r="RA426"/>
      <c r="RB426">
        <v>1250</v>
      </c>
      <c r="RC426">
        <v>1250</v>
      </c>
      <c r="RD426"/>
      <c r="RE426"/>
      <c r="RF426"/>
      <c r="RG426"/>
      <c r="RH426"/>
      <c r="RI426" t="s">
        <v>801</v>
      </c>
      <c r="RJ426"/>
      <c r="RK426" t="s">
        <v>849</v>
      </c>
      <c r="RL426" t="s">
        <v>794</v>
      </c>
      <c r="RM426" t="s">
        <v>2113</v>
      </c>
      <c r="RN426">
        <v>0</v>
      </c>
      <c r="RO426">
        <v>1</v>
      </c>
      <c r="RP426">
        <v>0</v>
      </c>
      <c r="RQ426">
        <v>0</v>
      </c>
      <c r="RR426">
        <v>0</v>
      </c>
      <c r="RS426">
        <v>0</v>
      </c>
      <c r="RT426">
        <v>0</v>
      </c>
      <c r="RU426">
        <v>1</v>
      </c>
      <c r="RV426">
        <v>0</v>
      </c>
      <c r="RW426">
        <v>0</v>
      </c>
      <c r="RX426">
        <v>0</v>
      </c>
      <c r="RY426">
        <v>0</v>
      </c>
      <c r="RZ426">
        <v>1</v>
      </c>
      <c r="SA426">
        <v>0</v>
      </c>
      <c r="SB426">
        <v>0</v>
      </c>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t="s">
        <v>824</v>
      </c>
      <c r="TK426">
        <v>1000</v>
      </c>
      <c r="TL426">
        <v>500</v>
      </c>
      <c r="TM426">
        <v>75</v>
      </c>
      <c r="TN426"/>
      <c r="TO426"/>
      <c r="TP426"/>
      <c r="TQ426"/>
      <c r="TR426"/>
      <c r="TS426" t="s">
        <v>801</v>
      </c>
      <c r="TT426"/>
      <c r="TU426" t="s">
        <v>849</v>
      </c>
      <c r="TV426" t="s">
        <v>794</v>
      </c>
      <c r="TW426" t="s">
        <v>3119</v>
      </c>
      <c r="TX426">
        <v>0</v>
      </c>
      <c r="TY426">
        <v>0</v>
      </c>
      <c r="TZ426">
        <v>0</v>
      </c>
      <c r="UA426">
        <v>0</v>
      </c>
      <c r="UB426">
        <v>0</v>
      </c>
      <c r="UC426">
        <v>1</v>
      </c>
      <c r="UD426">
        <v>0</v>
      </c>
      <c r="UE426">
        <v>1</v>
      </c>
      <c r="UF426">
        <v>0</v>
      </c>
      <c r="UG426">
        <v>1</v>
      </c>
      <c r="UH426">
        <v>0</v>
      </c>
      <c r="UI426">
        <v>0</v>
      </c>
      <c r="UJ426">
        <v>1</v>
      </c>
      <c r="UK426">
        <v>0</v>
      </c>
      <c r="UL426">
        <v>0</v>
      </c>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t="s">
        <v>3120</v>
      </c>
      <c r="AAW426">
        <v>433796220</v>
      </c>
      <c r="AAX426" s="315">
        <v>45076.574918981481</v>
      </c>
      <c r="AAY426"/>
      <c r="AAZ426"/>
      <c r="ABA426" t="s">
        <v>2081</v>
      </c>
      <c r="ABB426"/>
      <c r="ABC426" t="s">
        <v>2263</v>
      </c>
      <c r="ABD426"/>
      <c r="ABE426">
        <v>426</v>
      </c>
    </row>
    <row r="427" spans="1:733" x14ac:dyDescent="0.45">
      <c r="A427" s="261" t="s">
        <v>3121</v>
      </c>
      <c r="B427" s="262">
        <v>45076.408505810177</v>
      </c>
      <c r="C427" s="262">
        <v>45076.41219930556</v>
      </c>
      <c r="D427" s="262">
        <v>45076</v>
      </c>
      <c r="E427" s="261" t="s">
        <v>3111</v>
      </c>
      <c r="F427" s="315">
        <v>45076</v>
      </c>
      <c r="G427" t="s">
        <v>853</v>
      </c>
      <c r="H427" t="s">
        <v>854</v>
      </c>
      <c r="I427" t="s">
        <v>854</v>
      </c>
      <c r="J427" t="s">
        <v>854</v>
      </c>
      <c r="K427" t="s">
        <v>793</v>
      </c>
      <c r="L427" s="261" t="s">
        <v>3122</v>
      </c>
      <c r="M427">
        <v>0</v>
      </c>
      <c r="N427">
        <v>0</v>
      </c>
      <c r="O427">
        <v>0</v>
      </c>
      <c r="P427">
        <v>0</v>
      </c>
      <c r="Q427">
        <v>0</v>
      </c>
      <c r="R427">
        <v>0</v>
      </c>
      <c r="S427">
        <v>0</v>
      </c>
      <c r="T427">
        <v>0</v>
      </c>
      <c r="U427">
        <v>0</v>
      </c>
      <c r="V427">
        <v>0</v>
      </c>
      <c r="W427">
        <v>0</v>
      </c>
      <c r="X427">
        <v>1</v>
      </c>
      <c r="Y427">
        <v>0</v>
      </c>
      <c r="Z427">
        <v>0</v>
      </c>
      <c r="AA427">
        <v>1</v>
      </c>
      <c r="AB427">
        <v>0</v>
      </c>
      <c r="AC427">
        <v>0</v>
      </c>
      <c r="AD427">
        <v>0</v>
      </c>
      <c r="AE427">
        <v>0</v>
      </c>
      <c r="AF427">
        <v>0</v>
      </c>
      <c r="AG427">
        <v>0</v>
      </c>
      <c r="AH427">
        <v>0</v>
      </c>
      <c r="AI427">
        <v>0</v>
      </c>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t="s">
        <v>801</v>
      </c>
      <c r="NU427"/>
      <c r="NV427" t="s">
        <v>849</v>
      </c>
      <c r="NW427" t="s">
        <v>794</v>
      </c>
      <c r="NX427" t="s">
        <v>2440</v>
      </c>
      <c r="NY427">
        <v>0</v>
      </c>
      <c r="NZ427">
        <v>0</v>
      </c>
      <c r="OA427">
        <v>0</v>
      </c>
      <c r="OB427">
        <v>0</v>
      </c>
      <c r="OC427">
        <v>0</v>
      </c>
      <c r="OD427">
        <v>0</v>
      </c>
      <c r="OE427">
        <v>0</v>
      </c>
      <c r="OF427">
        <v>1</v>
      </c>
      <c r="OG427">
        <v>0</v>
      </c>
      <c r="OH427">
        <v>0</v>
      </c>
      <c r="OI427">
        <v>0</v>
      </c>
      <c r="OJ427">
        <v>0</v>
      </c>
      <c r="OK427">
        <v>1</v>
      </c>
      <c r="OL427">
        <v>0</v>
      </c>
      <c r="OM427">
        <v>0</v>
      </c>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t="s">
        <v>824</v>
      </c>
      <c r="TK427">
        <v>1000</v>
      </c>
      <c r="TL427">
        <v>500</v>
      </c>
      <c r="TM427">
        <v>75</v>
      </c>
      <c r="TN427"/>
      <c r="TO427"/>
      <c r="TP427"/>
      <c r="TQ427"/>
      <c r="TR427"/>
      <c r="TS427" t="s">
        <v>801</v>
      </c>
      <c r="TT427"/>
      <c r="TU427" t="s">
        <v>849</v>
      </c>
      <c r="TV427" t="s">
        <v>794</v>
      </c>
      <c r="TW427" t="s">
        <v>3123</v>
      </c>
      <c r="TX427">
        <v>0</v>
      </c>
      <c r="TY427">
        <v>0</v>
      </c>
      <c r="TZ427">
        <v>0</v>
      </c>
      <c r="UA427">
        <v>0</v>
      </c>
      <c r="UB427">
        <v>0</v>
      </c>
      <c r="UC427">
        <v>1</v>
      </c>
      <c r="UD427">
        <v>1</v>
      </c>
      <c r="UE427">
        <v>0</v>
      </c>
      <c r="UF427">
        <v>0</v>
      </c>
      <c r="UG427">
        <v>1</v>
      </c>
      <c r="UH427">
        <v>0</v>
      </c>
      <c r="UI427">
        <v>0</v>
      </c>
      <c r="UJ427">
        <v>1</v>
      </c>
      <c r="UK427">
        <v>0</v>
      </c>
      <c r="UL427">
        <v>0</v>
      </c>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t="s">
        <v>3124</v>
      </c>
      <c r="AAW427">
        <v>433796241</v>
      </c>
      <c r="AAX427" s="315">
        <v>45076.574942129642</v>
      </c>
      <c r="AAY427"/>
      <c r="AAZ427"/>
      <c r="ABA427" t="s">
        <v>2081</v>
      </c>
      <c r="ABB427"/>
      <c r="ABC427" t="s">
        <v>2263</v>
      </c>
      <c r="ABD427"/>
      <c r="ABE427">
        <v>427</v>
      </c>
    </row>
    <row r="428" spans="1:733" x14ac:dyDescent="0.45">
      <c r="A428" s="261" t="s">
        <v>3125</v>
      </c>
      <c r="B428" s="262">
        <v>45076.413795694447</v>
      </c>
      <c r="C428" s="262">
        <v>45076.420486145827</v>
      </c>
      <c r="D428" s="262">
        <v>45076</v>
      </c>
      <c r="E428" s="261" t="s">
        <v>3111</v>
      </c>
      <c r="F428" s="315">
        <v>45076</v>
      </c>
      <c r="G428" t="s">
        <v>853</v>
      </c>
      <c r="H428" t="s">
        <v>854</v>
      </c>
      <c r="I428" t="s">
        <v>854</v>
      </c>
      <c r="J428" t="s">
        <v>854</v>
      </c>
      <c r="K428" t="s">
        <v>793</v>
      </c>
      <c r="L428" s="261" t="s">
        <v>3126</v>
      </c>
      <c r="M428">
        <v>0</v>
      </c>
      <c r="N428">
        <v>0</v>
      </c>
      <c r="O428">
        <v>0</v>
      </c>
      <c r="P428">
        <v>0</v>
      </c>
      <c r="Q428">
        <v>0</v>
      </c>
      <c r="R428">
        <v>0</v>
      </c>
      <c r="S428">
        <v>0</v>
      </c>
      <c r="T428">
        <v>0</v>
      </c>
      <c r="U428">
        <v>0</v>
      </c>
      <c r="V428">
        <v>0</v>
      </c>
      <c r="W428">
        <v>0</v>
      </c>
      <c r="X428">
        <v>1</v>
      </c>
      <c r="Y428">
        <v>1</v>
      </c>
      <c r="Z428">
        <v>0</v>
      </c>
      <c r="AA428">
        <v>1</v>
      </c>
      <c r="AB428">
        <v>0</v>
      </c>
      <c r="AC428">
        <v>1</v>
      </c>
      <c r="AD428">
        <v>0</v>
      </c>
      <c r="AE428">
        <v>0</v>
      </c>
      <c r="AF428">
        <v>0</v>
      </c>
      <c r="AG428">
        <v>0</v>
      </c>
      <c r="AH428">
        <v>0</v>
      </c>
      <c r="AI428">
        <v>0</v>
      </c>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t="s">
        <v>824</v>
      </c>
      <c r="NL428">
        <v>1000</v>
      </c>
      <c r="NM428">
        <v>750</v>
      </c>
      <c r="NN428">
        <v>375</v>
      </c>
      <c r="NO428"/>
      <c r="NP428"/>
      <c r="NQ428"/>
      <c r="NR428"/>
      <c r="NS428"/>
      <c r="NT428" t="s">
        <v>801</v>
      </c>
      <c r="NU428"/>
      <c r="NV428" t="s">
        <v>849</v>
      </c>
      <c r="NW428" t="s">
        <v>794</v>
      </c>
      <c r="NX428" t="s">
        <v>3127</v>
      </c>
      <c r="NY428">
        <v>0</v>
      </c>
      <c r="NZ428">
        <v>0</v>
      </c>
      <c r="OA428">
        <v>0</v>
      </c>
      <c r="OB428">
        <v>0</v>
      </c>
      <c r="OC428">
        <v>1</v>
      </c>
      <c r="OD428">
        <v>1</v>
      </c>
      <c r="OE428">
        <v>0</v>
      </c>
      <c r="OF428">
        <v>0</v>
      </c>
      <c r="OG428">
        <v>0</v>
      </c>
      <c r="OH428">
        <v>1</v>
      </c>
      <c r="OI428">
        <v>0</v>
      </c>
      <c r="OJ428">
        <v>0</v>
      </c>
      <c r="OK428">
        <v>1</v>
      </c>
      <c r="OL428">
        <v>0</v>
      </c>
      <c r="OM428">
        <v>0</v>
      </c>
      <c r="ON428"/>
      <c r="OO428"/>
      <c r="OP428" t="s">
        <v>824</v>
      </c>
      <c r="OQ428">
        <v>1000</v>
      </c>
      <c r="OR428">
        <v>750</v>
      </c>
      <c r="OS428">
        <v>113</v>
      </c>
      <c r="OT428"/>
      <c r="OU428"/>
      <c r="OV428"/>
      <c r="OW428"/>
      <c r="OX428"/>
      <c r="OY428" t="s">
        <v>801</v>
      </c>
      <c r="OZ428"/>
      <c r="PA428" t="s">
        <v>849</v>
      </c>
      <c r="PB428" t="s">
        <v>794</v>
      </c>
      <c r="PC428" t="s">
        <v>3128</v>
      </c>
      <c r="PD428">
        <v>0</v>
      </c>
      <c r="PE428">
        <v>0</v>
      </c>
      <c r="PF428">
        <v>0</v>
      </c>
      <c r="PG428">
        <v>0</v>
      </c>
      <c r="PH428">
        <v>1</v>
      </c>
      <c r="PI428">
        <v>1</v>
      </c>
      <c r="PJ428">
        <v>0</v>
      </c>
      <c r="PK428">
        <v>1</v>
      </c>
      <c r="PL428">
        <v>0</v>
      </c>
      <c r="PM428">
        <v>1</v>
      </c>
      <c r="PN428">
        <v>0</v>
      </c>
      <c r="PO428">
        <v>0</v>
      </c>
      <c r="PP428">
        <v>0</v>
      </c>
      <c r="PQ428">
        <v>0</v>
      </c>
      <c r="PR428">
        <v>0</v>
      </c>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t="s">
        <v>794</v>
      </c>
      <c r="RA428"/>
      <c r="RB428">
        <v>1500</v>
      </c>
      <c r="RC428">
        <v>1500</v>
      </c>
      <c r="RD428"/>
      <c r="RE428"/>
      <c r="RF428"/>
      <c r="RG428"/>
      <c r="RH428"/>
      <c r="RI428" t="s">
        <v>801</v>
      </c>
      <c r="RJ428"/>
      <c r="RK428" t="s">
        <v>849</v>
      </c>
      <c r="RL428" t="s">
        <v>797</v>
      </c>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t="s">
        <v>824</v>
      </c>
      <c r="TK428">
        <v>1000</v>
      </c>
      <c r="TL428">
        <v>500</v>
      </c>
      <c r="TM428">
        <v>75</v>
      </c>
      <c r="TN428"/>
      <c r="TO428"/>
      <c r="TP428"/>
      <c r="TQ428"/>
      <c r="TR428"/>
      <c r="TS428" t="s">
        <v>801</v>
      </c>
      <c r="TT428"/>
      <c r="TU428" t="s">
        <v>849</v>
      </c>
      <c r="TV428" t="s">
        <v>797</v>
      </c>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t="s">
        <v>3129</v>
      </c>
      <c r="AAW428">
        <v>433796265</v>
      </c>
      <c r="AAX428" s="315">
        <v>45076.574953703697</v>
      </c>
      <c r="AAY428"/>
      <c r="AAZ428"/>
      <c r="ABA428" t="s">
        <v>2081</v>
      </c>
      <c r="ABB428"/>
      <c r="ABC428" t="s">
        <v>2263</v>
      </c>
      <c r="ABD428"/>
      <c r="ABE428">
        <v>428</v>
      </c>
    </row>
    <row r="429" spans="1:733" x14ac:dyDescent="0.45">
      <c r="A429" s="261" t="s">
        <v>3130</v>
      </c>
      <c r="B429" s="262">
        <v>45076.421428530091</v>
      </c>
      <c r="C429" s="262">
        <v>45076.425866192127</v>
      </c>
      <c r="D429" s="262">
        <v>45076</v>
      </c>
      <c r="E429" s="261" t="s">
        <v>3111</v>
      </c>
      <c r="F429" s="315">
        <v>45076</v>
      </c>
      <c r="G429" t="s">
        <v>853</v>
      </c>
      <c r="H429" t="s">
        <v>854</v>
      </c>
      <c r="I429" t="s">
        <v>854</v>
      </c>
      <c r="J429" t="s">
        <v>854</v>
      </c>
      <c r="K429" t="s">
        <v>793</v>
      </c>
      <c r="L429" s="261" t="s">
        <v>3131</v>
      </c>
      <c r="M429">
        <v>0</v>
      </c>
      <c r="N429">
        <v>0</v>
      </c>
      <c r="O429">
        <v>0</v>
      </c>
      <c r="P429">
        <v>0</v>
      </c>
      <c r="Q429">
        <v>0</v>
      </c>
      <c r="R429">
        <v>0</v>
      </c>
      <c r="S429">
        <v>0</v>
      </c>
      <c r="T429">
        <v>0</v>
      </c>
      <c r="U429">
        <v>0</v>
      </c>
      <c r="V429">
        <v>0</v>
      </c>
      <c r="W429">
        <v>0</v>
      </c>
      <c r="X429">
        <v>0</v>
      </c>
      <c r="Y429">
        <v>0</v>
      </c>
      <c r="Z429">
        <v>0</v>
      </c>
      <c r="AA429">
        <v>1</v>
      </c>
      <c r="AB429">
        <v>0</v>
      </c>
      <c r="AC429">
        <v>1</v>
      </c>
      <c r="AD429">
        <v>0</v>
      </c>
      <c r="AE429">
        <v>0</v>
      </c>
      <c r="AF429">
        <v>0</v>
      </c>
      <c r="AG429">
        <v>0</v>
      </c>
      <c r="AH429">
        <v>0</v>
      </c>
      <c r="AI429">
        <v>0</v>
      </c>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t="s">
        <v>794</v>
      </c>
      <c r="RA429"/>
      <c r="RB429">
        <v>1250</v>
      </c>
      <c r="RC429">
        <v>1250</v>
      </c>
      <c r="RD429"/>
      <c r="RE429"/>
      <c r="RF429"/>
      <c r="RG429"/>
      <c r="RH429"/>
      <c r="RI429" t="s">
        <v>805</v>
      </c>
      <c r="RJ429"/>
      <c r="RK429"/>
      <c r="RL429" t="s">
        <v>797</v>
      </c>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t="s">
        <v>824</v>
      </c>
      <c r="TK429">
        <v>150</v>
      </c>
      <c r="TL429">
        <v>50</v>
      </c>
      <c r="TM429">
        <v>50</v>
      </c>
      <c r="TN429"/>
      <c r="TO429"/>
      <c r="TP429"/>
      <c r="TQ429"/>
      <c r="TR429"/>
      <c r="TS429" t="s">
        <v>805</v>
      </c>
      <c r="TT429"/>
      <c r="TU429"/>
      <c r="TV429" t="s">
        <v>797</v>
      </c>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t="s">
        <v>3132</v>
      </c>
      <c r="AAW429">
        <v>433796282</v>
      </c>
      <c r="AAX429" s="315">
        <v>45076.574976851851</v>
      </c>
      <c r="AAY429"/>
      <c r="AAZ429"/>
      <c r="ABA429" t="s">
        <v>2081</v>
      </c>
      <c r="ABB429"/>
      <c r="ABC429" t="s">
        <v>2263</v>
      </c>
      <c r="ABD429"/>
      <c r="ABE429">
        <v>429</v>
      </c>
    </row>
    <row r="430" spans="1:733" x14ac:dyDescent="0.45">
      <c r="A430" s="261" t="s">
        <v>3133</v>
      </c>
      <c r="B430" s="262">
        <v>45076.427469074071</v>
      </c>
      <c r="C430" s="262">
        <v>45076.433018715281</v>
      </c>
      <c r="D430" s="262">
        <v>45076</v>
      </c>
      <c r="E430" s="261" t="s">
        <v>3111</v>
      </c>
      <c r="F430" s="315">
        <v>45076</v>
      </c>
      <c r="G430" t="s">
        <v>853</v>
      </c>
      <c r="H430" t="s">
        <v>854</v>
      </c>
      <c r="I430" t="s">
        <v>854</v>
      </c>
      <c r="J430" t="s">
        <v>854</v>
      </c>
      <c r="K430" t="s">
        <v>793</v>
      </c>
      <c r="L430" s="261" t="s">
        <v>3134</v>
      </c>
      <c r="M430">
        <v>0</v>
      </c>
      <c r="N430">
        <v>0</v>
      </c>
      <c r="O430">
        <v>0</v>
      </c>
      <c r="P430">
        <v>0</v>
      </c>
      <c r="Q430">
        <v>0</v>
      </c>
      <c r="R430">
        <v>0</v>
      </c>
      <c r="S430">
        <v>0</v>
      </c>
      <c r="T430">
        <v>0</v>
      </c>
      <c r="U430">
        <v>0</v>
      </c>
      <c r="V430">
        <v>0</v>
      </c>
      <c r="W430">
        <v>0</v>
      </c>
      <c r="X430">
        <v>1</v>
      </c>
      <c r="Y430">
        <v>1</v>
      </c>
      <c r="Z430">
        <v>0</v>
      </c>
      <c r="AA430">
        <v>0</v>
      </c>
      <c r="AB430">
        <v>0</v>
      </c>
      <c r="AC430">
        <v>1</v>
      </c>
      <c r="AD430">
        <v>0</v>
      </c>
      <c r="AE430">
        <v>0</v>
      </c>
      <c r="AF430">
        <v>0</v>
      </c>
      <c r="AG430">
        <v>0</v>
      </c>
      <c r="AH430">
        <v>0</v>
      </c>
      <c r="AI430">
        <v>0</v>
      </c>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t="s">
        <v>824</v>
      </c>
      <c r="NL430">
        <v>1000</v>
      </c>
      <c r="NM430">
        <v>750</v>
      </c>
      <c r="NN430">
        <v>375</v>
      </c>
      <c r="NO430"/>
      <c r="NP430"/>
      <c r="NQ430"/>
      <c r="NR430"/>
      <c r="NS430"/>
      <c r="NT430" t="s">
        <v>801</v>
      </c>
      <c r="NU430"/>
      <c r="NV430" t="s">
        <v>849</v>
      </c>
      <c r="NW430" t="s">
        <v>797</v>
      </c>
      <c r="NX430"/>
      <c r="NY430"/>
      <c r="NZ430"/>
      <c r="OA430"/>
      <c r="OB430"/>
      <c r="OC430"/>
      <c r="OD430"/>
      <c r="OE430"/>
      <c r="OF430"/>
      <c r="OG430"/>
      <c r="OH430"/>
      <c r="OI430"/>
      <c r="OJ430"/>
      <c r="OK430"/>
      <c r="OL430"/>
      <c r="OM430"/>
      <c r="ON430"/>
      <c r="OO430"/>
      <c r="OP430" t="s">
        <v>824</v>
      </c>
      <c r="OQ430">
        <v>1000</v>
      </c>
      <c r="OR430">
        <v>500</v>
      </c>
      <c r="OS430">
        <v>75</v>
      </c>
      <c r="OT430"/>
      <c r="OU430"/>
      <c r="OV430"/>
      <c r="OW430"/>
      <c r="OX430"/>
      <c r="OY430" t="s">
        <v>801</v>
      </c>
      <c r="OZ430"/>
      <c r="PA430" t="s">
        <v>849</v>
      </c>
      <c r="PB430" t="s">
        <v>797</v>
      </c>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t="s">
        <v>794</v>
      </c>
      <c r="RA430"/>
      <c r="RB430">
        <v>1500</v>
      </c>
      <c r="RC430">
        <v>1500</v>
      </c>
      <c r="RD430"/>
      <c r="RE430"/>
      <c r="RF430"/>
      <c r="RG430"/>
      <c r="RH430"/>
      <c r="RI430" t="s">
        <v>805</v>
      </c>
      <c r="RJ430"/>
      <c r="RK430"/>
      <c r="RL430" t="s">
        <v>797</v>
      </c>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t="s">
        <v>3135</v>
      </c>
      <c r="AAW430">
        <v>433796306</v>
      </c>
      <c r="AAX430" s="315">
        <v>45076.574999999997</v>
      </c>
      <c r="AAY430"/>
      <c r="AAZ430"/>
      <c r="ABA430" t="s">
        <v>2081</v>
      </c>
      <c r="ABB430"/>
      <c r="ABC430" t="s">
        <v>2263</v>
      </c>
      <c r="ABD430"/>
      <c r="ABE430">
        <v>430</v>
      </c>
    </row>
    <row r="431" spans="1:733" x14ac:dyDescent="0.45">
      <c r="A431" s="261" t="s">
        <v>3136</v>
      </c>
      <c r="B431" s="262">
        <v>45076.435474861108</v>
      </c>
      <c r="C431" s="262">
        <v>45076.440236736111</v>
      </c>
      <c r="D431" s="262">
        <v>45076</v>
      </c>
      <c r="E431" s="261" t="s">
        <v>3111</v>
      </c>
      <c r="F431" s="315">
        <v>45076</v>
      </c>
      <c r="G431" t="s">
        <v>853</v>
      </c>
      <c r="H431" t="s">
        <v>854</v>
      </c>
      <c r="I431" t="s">
        <v>854</v>
      </c>
      <c r="J431" t="s">
        <v>854</v>
      </c>
      <c r="K431" t="s">
        <v>793</v>
      </c>
      <c r="L431" s="261" t="s">
        <v>3137</v>
      </c>
      <c r="M431">
        <v>0</v>
      </c>
      <c r="N431">
        <v>0</v>
      </c>
      <c r="O431">
        <v>0</v>
      </c>
      <c r="P431">
        <v>0</v>
      </c>
      <c r="Q431">
        <v>0</v>
      </c>
      <c r="R431">
        <v>0</v>
      </c>
      <c r="S431">
        <v>0</v>
      </c>
      <c r="T431">
        <v>0</v>
      </c>
      <c r="U431">
        <v>0</v>
      </c>
      <c r="V431">
        <v>0</v>
      </c>
      <c r="W431">
        <v>0</v>
      </c>
      <c r="X431">
        <v>1</v>
      </c>
      <c r="Y431">
        <v>1</v>
      </c>
      <c r="Z431">
        <v>0</v>
      </c>
      <c r="AA431">
        <v>0</v>
      </c>
      <c r="AB431">
        <v>0</v>
      </c>
      <c r="AC431">
        <v>1</v>
      </c>
      <c r="AD431">
        <v>0</v>
      </c>
      <c r="AE431">
        <v>0</v>
      </c>
      <c r="AF431">
        <v>0</v>
      </c>
      <c r="AG431">
        <v>0</v>
      </c>
      <c r="AH431">
        <v>0</v>
      </c>
      <c r="AI431">
        <v>0</v>
      </c>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t="s">
        <v>824</v>
      </c>
      <c r="NL431">
        <v>1000</v>
      </c>
      <c r="NM431">
        <v>500</v>
      </c>
      <c r="NN431">
        <v>250</v>
      </c>
      <c r="NO431"/>
      <c r="NP431"/>
      <c r="NQ431"/>
      <c r="NR431"/>
      <c r="NS431"/>
      <c r="NT431" t="s">
        <v>805</v>
      </c>
      <c r="NU431"/>
      <c r="NV431"/>
      <c r="NW431" t="s">
        <v>797</v>
      </c>
      <c r="NX431"/>
      <c r="NY431"/>
      <c r="NZ431"/>
      <c r="OA431"/>
      <c r="OB431"/>
      <c r="OC431"/>
      <c r="OD431"/>
      <c r="OE431"/>
      <c r="OF431"/>
      <c r="OG431"/>
      <c r="OH431"/>
      <c r="OI431"/>
      <c r="OJ431"/>
      <c r="OK431"/>
      <c r="OL431"/>
      <c r="OM431"/>
      <c r="ON431"/>
      <c r="OO431"/>
      <c r="OP431" t="s">
        <v>824</v>
      </c>
      <c r="OQ431">
        <v>1000</v>
      </c>
      <c r="OR431">
        <v>500</v>
      </c>
      <c r="OS431">
        <v>75</v>
      </c>
      <c r="OT431"/>
      <c r="OU431"/>
      <c r="OV431"/>
      <c r="OW431"/>
      <c r="OX431"/>
      <c r="OY431" t="s">
        <v>805</v>
      </c>
      <c r="OZ431"/>
      <c r="PA431"/>
      <c r="PB431" t="s">
        <v>797</v>
      </c>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t="s">
        <v>794</v>
      </c>
      <c r="RA431"/>
      <c r="RB431">
        <v>1500</v>
      </c>
      <c r="RC431">
        <v>1500</v>
      </c>
      <c r="RD431"/>
      <c r="RE431"/>
      <c r="RF431"/>
      <c r="RG431"/>
      <c r="RH431"/>
      <c r="RI431" t="s">
        <v>805</v>
      </c>
      <c r="RJ431"/>
      <c r="RK431"/>
      <c r="RL431" t="s">
        <v>797</v>
      </c>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t="s">
        <v>3138</v>
      </c>
      <c r="AAW431">
        <v>433796327</v>
      </c>
      <c r="AAX431" s="315">
        <v>45076.575023148151</v>
      </c>
      <c r="AAY431"/>
      <c r="AAZ431"/>
      <c r="ABA431" t="s">
        <v>2081</v>
      </c>
      <c r="ABB431"/>
      <c r="ABC431" t="s">
        <v>2263</v>
      </c>
      <c r="ABD431"/>
      <c r="ABE431">
        <v>431</v>
      </c>
    </row>
    <row r="432" spans="1:733" x14ac:dyDescent="0.45">
      <c r="A432" s="261" t="s">
        <v>3139</v>
      </c>
      <c r="B432" s="262">
        <v>45076.453746157407</v>
      </c>
      <c r="C432" s="262">
        <v>45076.459481458332</v>
      </c>
      <c r="D432" s="262">
        <v>45076</v>
      </c>
      <c r="E432" s="261" t="s">
        <v>3111</v>
      </c>
      <c r="F432" s="315">
        <v>45076</v>
      </c>
      <c r="G432" t="s">
        <v>853</v>
      </c>
      <c r="H432" t="s">
        <v>854</v>
      </c>
      <c r="I432" t="s">
        <v>854</v>
      </c>
      <c r="J432" t="s">
        <v>854</v>
      </c>
      <c r="K432" t="s">
        <v>793</v>
      </c>
      <c r="L432" s="261" t="s">
        <v>816</v>
      </c>
      <c r="M432">
        <v>0</v>
      </c>
      <c r="N432">
        <v>0</v>
      </c>
      <c r="O432">
        <v>0</v>
      </c>
      <c r="P432">
        <v>0</v>
      </c>
      <c r="Q432">
        <v>0</v>
      </c>
      <c r="R432">
        <v>0</v>
      </c>
      <c r="S432">
        <v>0</v>
      </c>
      <c r="T432">
        <v>0</v>
      </c>
      <c r="U432">
        <v>0</v>
      </c>
      <c r="V432">
        <v>0</v>
      </c>
      <c r="W432">
        <v>0</v>
      </c>
      <c r="X432">
        <v>0</v>
      </c>
      <c r="Y432">
        <v>0</v>
      </c>
      <c r="Z432">
        <v>0</v>
      </c>
      <c r="AA432">
        <v>0</v>
      </c>
      <c r="AB432">
        <v>1</v>
      </c>
      <c r="AC432">
        <v>0</v>
      </c>
      <c r="AD432">
        <v>0</v>
      </c>
      <c r="AE432">
        <v>0</v>
      </c>
      <c r="AF432">
        <v>0</v>
      </c>
      <c r="AG432">
        <v>0</v>
      </c>
      <c r="AH432">
        <v>0</v>
      </c>
      <c r="AI432">
        <v>0</v>
      </c>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t="s">
        <v>794</v>
      </c>
      <c r="PV432"/>
      <c r="PW432">
        <v>1000</v>
      </c>
      <c r="PX432">
        <v>1000</v>
      </c>
      <c r="PY432"/>
      <c r="PZ432"/>
      <c r="QA432"/>
      <c r="QB432"/>
      <c r="QC432"/>
      <c r="QD432" t="s">
        <v>801</v>
      </c>
      <c r="QE432"/>
      <c r="QF432" t="s">
        <v>849</v>
      </c>
      <c r="QG432" t="s">
        <v>794</v>
      </c>
      <c r="QH432" t="s">
        <v>3140</v>
      </c>
      <c r="QI432">
        <v>0</v>
      </c>
      <c r="QJ432">
        <v>0</v>
      </c>
      <c r="QK432">
        <v>0</v>
      </c>
      <c r="QL432">
        <v>0</v>
      </c>
      <c r="QM432">
        <v>0</v>
      </c>
      <c r="QN432">
        <v>0</v>
      </c>
      <c r="QO432">
        <v>0</v>
      </c>
      <c r="QP432">
        <v>1</v>
      </c>
      <c r="QQ432">
        <v>1</v>
      </c>
      <c r="QR432">
        <v>0</v>
      </c>
      <c r="QS432">
        <v>0</v>
      </c>
      <c r="QT432">
        <v>0</v>
      </c>
      <c r="QU432">
        <v>1</v>
      </c>
      <c r="QV432">
        <v>0</v>
      </c>
      <c r="QW432">
        <v>0</v>
      </c>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t="s">
        <v>3141</v>
      </c>
      <c r="AAW432">
        <v>433796337</v>
      </c>
      <c r="AAX432" s="315">
        <v>45076.57503472222</v>
      </c>
      <c r="AAY432"/>
      <c r="AAZ432"/>
      <c r="ABA432" t="s">
        <v>2081</v>
      </c>
      <c r="ABB432"/>
      <c r="ABC432" t="s">
        <v>2263</v>
      </c>
      <c r="ABD432"/>
      <c r="ABE432">
        <v>432</v>
      </c>
    </row>
    <row r="433" spans="1:733" x14ac:dyDescent="0.45">
      <c r="A433" s="261" t="s">
        <v>3142</v>
      </c>
      <c r="B433" s="262">
        <v>45076.46388383102</v>
      </c>
      <c r="C433" s="262">
        <v>45076.466968252309</v>
      </c>
      <c r="D433" s="262">
        <v>45076</v>
      </c>
      <c r="E433" s="261" t="s">
        <v>3111</v>
      </c>
      <c r="F433" s="315">
        <v>45076</v>
      </c>
      <c r="G433" t="s">
        <v>853</v>
      </c>
      <c r="H433" t="s">
        <v>854</v>
      </c>
      <c r="I433" t="s">
        <v>854</v>
      </c>
      <c r="J433" t="s">
        <v>854</v>
      </c>
      <c r="K433" t="s">
        <v>793</v>
      </c>
      <c r="L433" s="261" t="s">
        <v>822</v>
      </c>
      <c r="M433">
        <v>0</v>
      </c>
      <c r="N433">
        <v>0</v>
      </c>
      <c r="O433">
        <v>0</v>
      </c>
      <c r="P433">
        <v>0</v>
      </c>
      <c r="Q433">
        <v>0</v>
      </c>
      <c r="R433">
        <v>0</v>
      </c>
      <c r="S433">
        <v>0</v>
      </c>
      <c r="T433">
        <v>0</v>
      </c>
      <c r="U433">
        <v>0</v>
      </c>
      <c r="V433">
        <v>0</v>
      </c>
      <c r="W433">
        <v>0</v>
      </c>
      <c r="X433">
        <v>0</v>
      </c>
      <c r="Y433">
        <v>0</v>
      </c>
      <c r="Z433">
        <v>1</v>
      </c>
      <c r="AA433">
        <v>0</v>
      </c>
      <c r="AB433">
        <v>0</v>
      </c>
      <c r="AC433">
        <v>0</v>
      </c>
      <c r="AD433">
        <v>0</v>
      </c>
      <c r="AE433">
        <v>0</v>
      </c>
      <c r="AF433">
        <v>0</v>
      </c>
      <c r="AG433">
        <v>0</v>
      </c>
      <c r="AH433">
        <v>0</v>
      </c>
      <c r="AI433">
        <v>0</v>
      </c>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t="s">
        <v>801</v>
      </c>
      <c r="SO433"/>
      <c r="SP433" t="s">
        <v>849</v>
      </c>
      <c r="SQ433" t="s">
        <v>794</v>
      </c>
      <c r="SR433" t="s">
        <v>2211</v>
      </c>
      <c r="SS433">
        <v>1</v>
      </c>
      <c r="ST433">
        <v>1</v>
      </c>
      <c r="SU433">
        <v>0</v>
      </c>
      <c r="SV433">
        <v>1</v>
      </c>
      <c r="SW433">
        <v>0</v>
      </c>
      <c r="SX433">
        <v>0</v>
      </c>
      <c r="SY433">
        <v>0</v>
      </c>
      <c r="SZ433">
        <v>0</v>
      </c>
      <c r="TA433">
        <v>0</v>
      </c>
      <c r="TB433">
        <v>0</v>
      </c>
      <c r="TC433">
        <v>0</v>
      </c>
      <c r="TD433">
        <v>0</v>
      </c>
      <c r="TE433">
        <v>1</v>
      </c>
      <c r="TF433">
        <v>0</v>
      </c>
      <c r="TG433">
        <v>0</v>
      </c>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t="s">
        <v>3094</v>
      </c>
      <c r="AAW433">
        <v>433796349</v>
      </c>
      <c r="AAX433" s="315">
        <v>45076.575046296297</v>
      </c>
      <c r="AAY433"/>
      <c r="AAZ433"/>
      <c r="ABA433" t="s">
        <v>2081</v>
      </c>
      <c r="ABB433"/>
      <c r="ABC433" t="s">
        <v>2263</v>
      </c>
      <c r="ABD433"/>
      <c r="ABE433">
        <v>433</v>
      </c>
    </row>
    <row r="434" spans="1:733" x14ac:dyDescent="0.45">
      <c r="A434" s="261" t="s">
        <v>3143</v>
      </c>
      <c r="B434" s="262">
        <v>45076.514192233793</v>
      </c>
      <c r="C434" s="262">
        <v>45076.517524722221</v>
      </c>
      <c r="D434" s="262">
        <v>45076</v>
      </c>
      <c r="E434" s="261" t="s">
        <v>3111</v>
      </c>
      <c r="F434" s="315">
        <v>45076</v>
      </c>
      <c r="G434" t="s">
        <v>853</v>
      </c>
      <c r="H434" t="s">
        <v>854</v>
      </c>
      <c r="I434" t="s">
        <v>854</v>
      </c>
      <c r="J434" t="s">
        <v>854</v>
      </c>
      <c r="K434" t="s">
        <v>793</v>
      </c>
      <c r="L434" s="261" t="s">
        <v>804</v>
      </c>
      <c r="M434">
        <v>0</v>
      </c>
      <c r="N434">
        <v>0</v>
      </c>
      <c r="O434">
        <v>0</v>
      </c>
      <c r="P434">
        <v>0</v>
      </c>
      <c r="Q434">
        <v>0</v>
      </c>
      <c r="R434">
        <v>0</v>
      </c>
      <c r="S434">
        <v>0</v>
      </c>
      <c r="T434">
        <v>0</v>
      </c>
      <c r="U434">
        <v>0</v>
      </c>
      <c r="V434">
        <v>1</v>
      </c>
      <c r="W434">
        <v>0</v>
      </c>
      <c r="X434">
        <v>0</v>
      </c>
      <c r="Y434">
        <v>0</v>
      </c>
      <c r="Z434">
        <v>0</v>
      </c>
      <c r="AA434">
        <v>0</v>
      </c>
      <c r="AB434">
        <v>0</v>
      </c>
      <c r="AC434">
        <v>0</v>
      </c>
      <c r="AD434">
        <v>0</v>
      </c>
      <c r="AE434">
        <v>0</v>
      </c>
      <c r="AF434">
        <v>0</v>
      </c>
      <c r="AG434">
        <v>0</v>
      </c>
      <c r="AH434">
        <v>0</v>
      </c>
      <c r="AI434">
        <v>0</v>
      </c>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t="s">
        <v>824</v>
      </c>
      <c r="LB434">
        <v>1000</v>
      </c>
      <c r="LC434">
        <v>350</v>
      </c>
      <c r="LD434">
        <v>175</v>
      </c>
      <c r="LE434"/>
      <c r="LF434"/>
      <c r="LG434"/>
      <c r="LH434"/>
      <c r="LI434"/>
      <c r="LJ434" t="s">
        <v>806</v>
      </c>
      <c r="LK434"/>
      <c r="LL434"/>
      <c r="LM434" t="s">
        <v>794</v>
      </c>
      <c r="LN434" t="s">
        <v>3144</v>
      </c>
      <c r="LO434">
        <v>0</v>
      </c>
      <c r="LP434">
        <v>1</v>
      </c>
      <c r="LQ434">
        <v>0</v>
      </c>
      <c r="LR434">
        <v>1</v>
      </c>
      <c r="LS434">
        <v>1</v>
      </c>
      <c r="LT434">
        <v>0</v>
      </c>
      <c r="LU434">
        <v>0</v>
      </c>
      <c r="LV434">
        <v>0</v>
      </c>
      <c r="LW434">
        <v>0</v>
      </c>
      <c r="LX434">
        <v>1</v>
      </c>
      <c r="LY434">
        <v>0</v>
      </c>
      <c r="LZ434">
        <v>0</v>
      </c>
      <c r="MA434">
        <v>1</v>
      </c>
      <c r="MB434">
        <v>0</v>
      </c>
      <c r="MC434">
        <v>0</v>
      </c>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t="s">
        <v>3145</v>
      </c>
      <c r="AAW434">
        <v>433796362</v>
      </c>
      <c r="AAX434" s="315">
        <v>45076.575069444443</v>
      </c>
      <c r="AAY434"/>
      <c r="AAZ434"/>
      <c r="ABA434" t="s">
        <v>2081</v>
      </c>
      <c r="ABB434"/>
      <c r="ABC434" t="s">
        <v>2263</v>
      </c>
      <c r="ABD434"/>
      <c r="ABE434">
        <v>434</v>
      </c>
    </row>
    <row r="435" spans="1:733" x14ac:dyDescent="0.45">
      <c r="A435" s="261" t="s">
        <v>3146</v>
      </c>
      <c r="B435" s="262">
        <v>45076.534336145844</v>
      </c>
      <c r="C435" s="262">
        <v>45076.535895555557</v>
      </c>
      <c r="D435" s="262">
        <v>45076</v>
      </c>
      <c r="E435" s="261" t="s">
        <v>3111</v>
      </c>
      <c r="F435" s="315">
        <v>45076</v>
      </c>
      <c r="G435" t="s">
        <v>853</v>
      </c>
      <c r="H435" t="s">
        <v>854</v>
      </c>
      <c r="I435" t="s">
        <v>854</v>
      </c>
      <c r="J435" t="s">
        <v>854</v>
      </c>
      <c r="K435" t="s">
        <v>793</v>
      </c>
      <c r="L435" s="261" t="s">
        <v>804</v>
      </c>
      <c r="M435">
        <v>0</v>
      </c>
      <c r="N435">
        <v>0</v>
      </c>
      <c r="O435">
        <v>0</v>
      </c>
      <c r="P435">
        <v>0</v>
      </c>
      <c r="Q435">
        <v>0</v>
      </c>
      <c r="R435">
        <v>0</v>
      </c>
      <c r="S435">
        <v>0</v>
      </c>
      <c r="T435">
        <v>0</v>
      </c>
      <c r="U435">
        <v>0</v>
      </c>
      <c r="V435">
        <v>1</v>
      </c>
      <c r="W435">
        <v>0</v>
      </c>
      <c r="X435">
        <v>0</v>
      </c>
      <c r="Y435">
        <v>0</v>
      </c>
      <c r="Z435">
        <v>0</v>
      </c>
      <c r="AA435">
        <v>0</v>
      </c>
      <c r="AB435">
        <v>0</v>
      </c>
      <c r="AC435">
        <v>0</v>
      </c>
      <c r="AD435">
        <v>0</v>
      </c>
      <c r="AE435">
        <v>0</v>
      </c>
      <c r="AF435">
        <v>0</v>
      </c>
      <c r="AG435">
        <v>0</v>
      </c>
      <c r="AH435">
        <v>0</v>
      </c>
      <c r="AI435">
        <v>0</v>
      </c>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t="s">
        <v>824</v>
      </c>
      <c r="LB435">
        <v>1000</v>
      </c>
      <c r="LC435">
        <v>400</v>
      </c>
      <c r="LD435">
        <v>200</v>
      </c>
      <c r="LE435"/>
      <c r="LF435"/>
      <c r="LG435"/>
      <c r="LH435"/>
      <c r="LI435"/>
      <c r="LJ435" t="s">
        <v>805</v>
      </c>
      <c r="LK435"/>
      <c r="LL435"/>
      <c r="LM435" t="s">
        <v>794</v>
      </c>
      <c r="LN435" t="s">
        <v>3147</v>
      </c>
      <c r="LO435">
        <v>1</v>
      </c>
      <c r="LP435">
        <v>1</v>
      </c>
      <c r="LQ435">
        <v>0</v>
      </c>
      <c r="LR435">
        <v>1</v>
      </c>
      <c r="LS435">
        <v>0</v>
      </c>
      <c r="LT435">
        <v>0</v>
      </c>
      <c r="LU435">
        <v>0</v>
      </c>
      <c r="LV435">
        <v>1</v>
      </c>
      <c r="LW435">
        <v>0</v>
      </c>
      <c r="LX435">
        <v>0</v>
      </c>
      <c r="LY435">
        <v>0</v>
      </c>
      <c r="LZ435">
        <v>0</v>
      </c>
      <c r="MA435">
        <v>0</v>
      </c>
      <c r="MB435">
        <v>0</v>
      </c>
      <c r="MC435">
        <v>0</v>
      </c>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t="s">
        <v>3148</v>
      </c>
      <c r="AAW435">
        <v>433796395</v>
      </c>
      <c r="AAX435" s="315">
        <v>45076.575104166674</v>
      </c>
      <c r="AAY435"/>
      <c r="AAZ435"/>
      <c r="ABA435" t="s">
        <v>2081</v>
      </c>
      <c r="ABB435"/>
      <c r="ABC435" t="s">
        <v>2263</v>
      </c>
      <c r="ABD435"/>
      <c r="ABE435">
        <v>435</v>
      </c>
    </row>
    <row r="436" spans="1:733" x14ac:dyDescent="0.45">
      <c r="A436" s="261" t="s">
        <v>3149</v>
      </c>
      <c r="B436" s="262">
        <v>45076.536156388887</v>
      </c>
      <c r="C436" s="262">
        <v>45076.538676875003</v>
      </c>
      <c r="D436" s="262">
        <v>45076</v>
      </c>
      <c r="E436" s="261" t="s">
        <v>3111</v>
      </c>
      <c r="F436" s="315">
        <v>45076</v>
      </c>
      <c r="G436" t="s">
        <v>853</v>
      </c>
      <c r="H436" t="s">
        <v>854</v>
      </c>
      <c r="I436" t="s">
        <v>854</v>
      </c>
      <c r="J436" t="s">
        <v>854</v>
      </c>
      <c r="K436" t="s">
        <v>793</v>
      </c>
      <c r="L436" s="261" t="s">
        <v>804</v>
      </c>
      <c r="M436">
        <v>0</v>
      </c>
      <c r="N436">
        <v>0</v>
      </c>
      <c r="O436">
        <v>0</v>
      </c>
      <c r="P436">
        <v>0</v>
      </c>
      <c r="Q436">
        <v>0</v>
      </c>
      <c r="R436">
        <v>0</v>
      </c>
      <c r="S436">
        <v>0</v>
      </c>
      <c r="T436">
        <v>0</v>
      </c>
      <c r="U436">
        <v>0</v>
      </c>
      <c r="V436">
        <v>1</v>
      </c>
      <c r="W436">
        <v>0</v>
      </c>
      <c r="X436">
        <v>0</v>
      </c>
      <c r="Y436">
        <v>0</v>
      </c>
      <c r="Z436">
        <v>0</v>
      </c>
      <c r="AA436">
        <v>0</v>
      </c>
      <c r="AB436">
        <v>0</v>
      </c>
      <c r="AC436">
        <v>0</v>
      </c>
      <c r="AD436">
        <v>0</v>
      </c>
      <c r="AE436">
        <v>0</v>
      </c>
      <c r="AF436">
        <v>0</v>
      </c>
      <c r="AG436">
        <v>0</v>
      </c>
      <c r="AH436">
        <v>0</v>
      </c>
      <c r="AI436">
        <v>0</v>
      </c>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t="s">
        <v>824</v>
      </c>
      <c r="LB436">
        <v>1000</v>
      </c>
      <c r="LC436">
        <v>400</v>
      </c>
      <c r="LD436">
        <v>200</v>
      </c>
      <c r="LE436"/>
      <c r="LF436"/>
      <c r="LG436"/>
      <c r="LH436"/>
      <c r="LI436"/>
      <c r="LJ436" t="s">
        <v>805</v>
      </c>
      <c r="LK436"/>
      <c r="LL436"/>
      <c r="LM436" t="s">
        <v>794</v>
      </c>
      <c r="LN436" t="s">
        <v>3150</v>
      </c>
      <c r="LO436">
        <v>0</v>
      </c>
      <c r="LP436">
        <v>1</v>
      </c>
      <c r="LQ436">
        <v>0</v>
      </c>
      <c r="LR436">
        <v>0</v>
      </c>
      <c r="LS436">
        <v>0</v>
      </c>
      <c r="LT436">
        <v>1</v>
      </c>
      <c r="LU436">
        <v>0</v>
      </c>
      <c r="LV436">
        <v>1</v>
      </c>
      <c r="LW436">
        <v>1</v>
      </c>
      <c r="LX436">
        <v>0</v>
      </c>
      <c r="LY436">
        <v>0</v>
      </c>
      <c r="LZ436">
        <v>0</v>
      </c>
      <c r="MA436">
        <v>1</v>
      </c>
      <c r="MB436">
        <v>0</v>
      </c>
      <c r="MC436">
        <v>0</v>
      </c>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t="s">
        <v>3151</v>
      </c>
      <c r="AAW436">
        <v>433796409</v>
      </c>
      <c r="AAX436" s="315">
        <v>45076.57512731482</v>
      </c>
      <c r="AAY436"/>
      <c r="AAZ436"/>
      <c r="ABA436" t="s">
        <v>2081</v>
      </c>
      <c r="ABB436"/>
      <c r="ABC436" t="s">
        <v>2263</v>
      </c>
      <c r="ABD436"/>
      <c r="ABE436">
        <v>436</v>
      </c>
    </row>
    <row r="437" spans="1:733" x14ac:dyDescent="0.45">
      <c r="A437" s="261" t="s">
        <v>3152</v>
      </c>
      <c r="B437" s="262">
        <v>45076.389388715281</v>
      </c>
      <c r="C437" s="262">
        <v>45076.39550658565</v>
      </c>
      <c r="D437" s="262">
        <v>45076</v>
      </c>
      <c r="E437" s="261" t="s">
        <v>2197</v>
      </c>
      <c r="F437" s="315">
        <v>45076</v>
      </c>
      <c r="G437" t="s">
        <v>791</v>
      </c>
      <c r="H437" t="s">
        <v>792</v>
      </c>
      <c r="I437" t="s">
        <v>792</v>
      </c>
      <c r="J437" t="s">
        <v>792</v>
      </c>
      <c r="K437" t="s">
        <v>793</v>
      </c>
      <c r="L437" s="261" t="s">
        <v>834</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1</v>
      </c>
      <c r="AI437">
        <v>0</v>
      </c>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t="s">
        <v>794</v>
      </c>
      <c r="ZH437"/>
      <c r="ZI437">
        <v>1800</v>
      </c>
      <c r="ZJ437">
        <v>1800</v>
      </c>
      <c r="ZK437"/>
      <c r="ZL437">
        <v>1750</v>
      </c>
      <c r="ZM437">
        <v>2.8571428571428572</v>
      </c>
      <c r="ZN437">
        <v>50</v>
      </c>
      <c r="ZO437"/>
      <c r="ZP437" t="s">
        <v>795</v>
      </c>
      <c r="ZQ437" t="s">
        <v>796</v>
      </c>
      <c r="ZR437"/>
      <c r="ZS437" t="s">
        <v>794</v>
      </c>
      <c r="ZT437" t="s">
        <v>2079</v>
      </c>
      <c r="ZU437">
        <v>0</v>
      </c>
      <c r="ZV437">
        <v>1</v>
      </c>
      <c r="ZW437">
        <v>0</v>
      </c>
      <c r="ZX437">
        <v>0</v>
      </c>
      <c r="ZY437">
        <v>0</v>
      </c>
      <c r="ZZ437">
        <v>0</v>
      </c>
      <c r="AAA437">
        <v>0</v>
      </c>
      <c r="AAB437">
        <v>1</v>
      </c>
      <c r="AAC437">
        <v>0</v>
      </c>
      <c r="AAD437">
        <v>1</v>
      </c>
      <c r="AAE437">
        <v>0</v>
      </c>
      <c r="AAF437">
        <v>0</v>
      </c>
      <c r="AAG437">
        <v>0</v>
      </c>
      <c r="AAH437">
        <v>0</v>
      </c>
      <c r="AAI437">
        <v>0</v>
      </c>
      <c r="AAJ437"/>
      <c r="AAK437"/>
      <c r="AAL437"/>
      <c r="AAM437"/>
      <c r="AAN437"/>
      <c r="AAO437"/>
      <c r="AAP437"/>
      <c r="AAQ437"/>
      <c r="AAR437"/>
      <c r="AAS437"/>
      <c r="AAT437"/>
      <c r="AAU437"/>
      <c r="AAV437" t="s">
        <v>3153</v>
      </c>
      <c r="AAW437">
        <v>433860643</v>
      </c>
      <c r="AAX437" s="315">
        <v>45076.640682870369</v>
      </c>
      <c r="AAY437"/>
      <c r="AAZ437"/>
      <c r="ABA437" t="s">
        <v>2081</v>
      </c>
      <c r="ABB437"/>
      <c r="ABC437" t="s">
        <v>2263</v>
      </c>
      <c r="ABD437"/>
      <c r="ABE437">
        <v>437</v>
      </c>
    </row>
    <row r="438" spans="1:733" x14ac:dyDescent="0.45">
      <c r="A438" s="261" t="s">
        <v>3154</v>
      </c>
      <c r="B438" s="262">
        <v>45076.395607986109</v>
      </c>
      <c r="C438" s="262">
        <v>45076.403112094908</v>
      </c>
      <c r="D438" s="262">
        <v>45076</v>
      </c>
      <c r="E438" s="261" t="s">
        <v>2197</v>
      </c>
      <c r="F438" s="315">
        <v>45076</v>
      </c>
      <c r="G438" t="s">
        <v>791</v>
      </c>
      <c r="H438" t="s">
        <v>792</v>
      </c>
      <c r="I438" t="s">
        <v>792</v>
      </c>
      <c r="J438" t="s">
        <v>792</v>
      </c>
      <c r="K438" t="s">
        <v>793</v>
      </c>
      <c r="L438" s="261" t="s">
        <v>3032</v>
      </c>
      <c r="M438">
        <v>0</v>
      </c>
      <c r="N438">
        <v>0</v>
      </c>
      <c r="O438">
        <v>0</v>
      </c>
      <c r="P438">
        <v>0</v>
      </c>
      <c r="Q438">
        <v>0</v>
      </c>
      <c r="R438">
        <v>0</v>
      </c>
      <c r="S438">
        <v>0</v>
      </c>
      <c r="T438">
        <v>0</v>
      </c>
      <c r="U438">
        <v>0</v>
      </c>
      <c r="V438">
        <v>1</v>
      </c>
      <c r="W438">
        <v>0</v>
      </c>
      <c r="X438">
        <v>0</v>
      </c>
      <c r="Y438">
        <v>0</v>
      </c>
      <c r="Z438">
        <v>0</v>
      </c>
      <c r="AA438">
        <v>1</v>
      </c>
      <c r="AB438">
        <v>0</v>
      </c>
      <c r="AC438">
        <v>0</v>
      </c>
      <c r="AD438">
        <v>0</v>
      </c>
      <c r="AE438">
        <v>0</v>
      </c>
      <c r="AF438">
        <v>0</v>
      </c>
      <c r="AG438">
        <v>0</v>
      </c>
      <c r="AH438">
        <v>0</v>
      </c>
      <c r="AI438">
        <v>0</v>
      </c>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t="s">
        <v>799</v>
      </c>
      <c r="LB438"/>
      <c r="LC438">
        <v>100</v>
      </c>
      <c r="LD438">
        <v>100</v>
      </c>
      <c r="LE438"/>
      <c r="LF438">
        <v>250</v>
      </c>
      <c r="LG438">
        <v>-60</v>
      </c>
      <c r="LH438">
        <v>-150</v>
      </c>
      <c r="LI438" t="s">
        <v>3155</v>
      </c>
      <c r="LJ438" t="s">
        <v>806</v>
      </c>
      <c r="LK438"/>
      <c r="LL438"/>
      <c r="LM438" t="s">
        <v>794</v>
      </c>
      <c r="LN438" t="s">
        <v>2293</v>
      </c>
      <c r="LO438">
        <v>0</v>
      </c>
      <c r="LP438">
        <v>0</v>
      </c>
      <c r="LQ438">
        <v>0</v>
      </c>
      <c r="LR438">
        <v>0</v>
      </c>
      <c r="LS438">
        <v>0</v>
      </c>
      <c r="LT438">
        <v>1</v>
      </c>
      <c r="LU438">
        <v>0</v>
      </c>
      <c r="LV438">
        <v>0</v>
      </c>
      <c r="LW438">
        <v>0</v>
      </c>
      <c r="LX438">
        <v>1</v>
      </c>
      <c r="LY438">
        <v>0</v>
      </c>
      <c r="LZ438">
        <v>0</v>
      </c>
      <c r="MA438">
        <v>0</v>
      </c>
      <c r="MB438">
        <v>0</v>
      </c>
      <c r="MC438">
        <v>0</v>
      </c>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t="s">
        <v>799</v>
      </c>
      <c r="TK438"/>
      <c r="TL438">
        <v>150</v>
      </c>
      <c r="TM438">
        <v>150</v>
      </c>
      <c r="TN438"/>
      <c r="TO438">
        <v>150</v>
      </c>
      <c r="TP438">
        <v>0</v>
      </c>
      <c r="TQ438">
        <v>0</v>
      </c>
      <c r="TR438"/>
      <c r="TS438" t="s">
        <v>806</v>
      </c>
      <c r="TT438"/>
      <c r="TU438"/>
      <c r="TV438" t="s">
        <v>794</v>
      </c>
      <c r="TW438" t="s">
        <v>2268</v>
      </c>
      <c r="TX438">
        <v>0</v>
      </c>
      <c r="TY438">
        <v>0</v>
      </c>
      <c r="TZ438">
        <v>0</v>
      </c>
      <c r="UA438">
        <v>0</v>
      </c>
      <c r="UB438">
        <v>0</v>
      </c>
      <c r="UC438">
        <v>0</v>
      </c>
      <c r="UD438">
        <v>0</v>
      </c>
      <c r="UE438">
        <v>1</v>
      </c>
      <c r="UF438">
        <v>0</v>
      </c>
      <c r="UG438">
        <v>1</v>
      </c>
      <c r="UH438">
        <v>0</v>
      </c>
      <c r="UI438">
        <v>0</v>
      </c>
      <c r="UJ438">
        <v>0</v>
      </c>
      <c r="UK438">
        <v>0</v>
      </c>
      <c r="UL438">
        <v>0</v>
      </c>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t="s">
        <v>3156</v>
      </c>
      <c r="AAW438">
        <v>433860669</v>
      </c>
      <c r="AAX438" s="315">
        <v>45076.640706018523</v>
      </c>
      <c r="AAY438"/>
      <c r="AAZ438"/>
      <c r="ABA438" t="s">
        <v>2081</v>
      </c>
      <c r="ABB438"/>
      <c r="ABC438" t="s">
        <v>2263</v>
      </c>
      <c r="ABD438"/>
      <c r="ABE438">
        <v>438</v>
      </c>
    </row>
    <row r="439" spans="1:733" x14ac:dyDescent="0.45">
      <c r="A439" s="261" t="s">
        <v>3157</v>
      </c>
      <c r="B439" s="262">
        <v>45076.442311030092</v>
      </c>
      <c r="C439" s="262">
        <v>45076.446543333339</v>
      </c>
      <c r="D439" s="262">
        <v>45076</v>
      </c>
      <c r="E439" s="261" t="s">
        <v>2197</v>
      </c>
      <c r="F439" s="315">
        <v>45076</v>
      </c>
      <c r="G439" t="s">
        <v>791</v>
      </c>
      <c r="H439" t="s">
        <v>792</v>
      </c>
      <c r="I439" t="s">
        <v>792</v>
      </c>
      <c r="J439" t="s">
        <v>792</v>
      </c>
      <c r="K439" t="s">
        <v>793</v>
      </c>
      <c r="L439" s="261" t="s">
        <v>2205</v>
      </c>
      <c r="M439">
        <v>0</v>
      </c>
      <c r="N439">
        <v>0</v>
      </c>
      <c r="O439">
        <v>0</v>
      </c>
      <c r="P439">
        <v>0</v>
      </c>
      <c r="Q439">
        <v>0</v>
      </c>
      <c r="R439">
        <v>0</v>
      </c>
      <c r="S439">
        <v>0</v>
      </c>
      <c r="T439">
        <v>0</v>
      </c>
      <c r="U439">
        <v>0</v>
      </c>
      <c r="V439">
        <v>0</v>
      </c>
      <c r="W439">
        <v>0</v>
      </c>
      <c r="X439">
        <v>0</v>
      </c>
      <c r="Y439">
        <v>0</v>
      </c>
      <c r="Z439">
        <v>0</v>
      </c>
      <c r="AA439">
        <v>1</v>
      </c>
      <c r="AB439">
        <v>0</v>
      </c>
      <c r="AC439">
        <v>0</v>
      </c>
      <c r="AD439">
        <v>1</v>
      </c>
      <c r="AE439">
        <v>0</v>
      </c>
      <c r="AF439">
        <v>0</v>
      </c>
      <c r="AG439">
        <v>0</v>
      </c>
      <c r="AH439">
        <v>0</v>
      </c>
      <c r="AI439">
        <v>0</v>
      </c>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t="s">
        <v>799</v>
      </c>
      <c r="TK439"/>
      <c r="TL439">
        <v>150</v>
      </c>
      <c r="TM439">
        <v>150</v>
      </c>
      <c r="TN439"/>
      <c r="TO439">
        <v>150</v>
      </c>
      <c r="TP439">
        <v>0</v>
      </c>
      <c r="TQ439">
        <v>0</v>
      </c>
      <c r="TR439"/>
      <c r="TS439" t="s">
        <v>806</v>
      </c>
      <c r="TT439"/>
      <c r="TU439"/>
      <c r="TV439" t="s">
        <v>794</v>
      </c>
      <c r="TW439" t="s">
        <v>2559</v>
      </c>
      <c r="TX439">
        <v>0</v>
      </c>
      <c r="TY439">
        <v>0</v>
      </c>
      <c r="TZ439">
        <v>0</v>
      </c>
      <c r="UA439">
        <v>0</v>
      </c>
      <c r="UB439">
        <v>0</v>
      </c>
      <c r="UC439">
        <v>0</v>
      </c>
      <c r="UD439">
        <v>0</v>
      </c>
      <c r="UE439">
        <v>1</v>
      </c>
      <c r="UF439">
        <v>0</v>
      </c>
      <c r="UG439">
        <v>0</v>
      </c>
      <c r="UH439">
        <v>1</v>
      </c>
      <c r="UI439">
        <v>0</v>
      </c>
      <c r="UJ439">
        <v>0</v>
      </c>
      <c r="UK439">
        <v>0</v>
      </c>
      <c r="UL439">
        <v>0</v>
      </c>
      <c r="UM439"/>
      <c r="UN439"/>
      <c r="UO439" t="s">
        <v>794</v>
      </c>
      <c r="UP439"/>
      <c r="UQ439">
        <v>300</v>
      </c>
      <c r="UR439">
        <v>300</v>
      </c>
      <c r="US439"/>
      <c r="UT439">
        <v>300</v>
      </c>
      <c r="UU439">
        <v>0</v>
      </c>
      <c r="UV439">
        <v>0</v>
      </c>
      <c r="UW439"/>
      <c r="UX439" t="s">
        <v>795</v>
      </c>
      <c r="UY439" t="s">
        <v>796</v>
      </c>
      <c r="UZ439"/>
      <c r="VA439" t="s">
        <v>794</v>
      </c>
      <c r="VB439" t="s">
        <v>798</v>
      </c>
      <c r="VC439">
        <v>0</v>
      </c>
      <c r="VD439">
        <v>1</v>
      </c>
      <c r="VE439">
        <v>0</v>
      </c>
      <c r="VF439">
        <v>0</v>
      </c>
      <c r="VG439">
        <v>0</v>
      </c>
      <c r="VH439">
        <v>0</v>
      </c>
      <c r="VI439">
        <v>0</v>
      </c>
      <c r="VJ439">
        <v>0</v>
      </c>
      <c r="VK439">
        <v>0</v>
      </c>
      <c r="VL439">
        <v>0</v>
      </c>
      <c r="VM439">
        <v>0</v>
      </c>
      <c r="VN439">
        <v>0</v>
      </c>
      <c r="VO439">
        <v>0</v>
      </c>
      <c r="VP439">
        <v>0</v>
      </c>
      <c r="VQ439">
        <v>0</v>
      </c>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t="s">
        <v>2100</v>
      </c>
      <c r="AAW439">
        <v>433860700</v>
      </c>
      <c r="AAX439" s="315">
        <v>45076.640740740739</v>
      </c>
      <c r="AAY439"/>
      <c r="AAZ439"/>
      <c r="ABA439" t="s">
        <v>2081</v>
      </c>
      <c r="ABB439"/>
      <c r="ABC439" t="s">
        <v>2263</v>
      </c>
      <c r="ABD439"/>
      <c r="ABE439">
        <v>439</v>
      </c>
    </row>
    <row r="440" spans="1:733" x14ac:dyDescent="0.45">
      <c r="A440" s="261" t="s">
        <v>3158</v>
      </c>
      <c r="B440" s="262">
        <v>45076.461906932876</v>
      </c>
      <c r="C440" s="262">
        <v>45076.467303310194</v>
      </c>
      <c r="D440" s="262">
        <v>45076</v>
      </c>
      <c r="E440" s="261" t="s">
        <v>2197</v>
      </c>
      <c r="F440" s="315">
        <v>45076</v>
      </c>
      <c r="G440" t="s">
        <v>791</v>
      </c>
      <c r="H440" t="s">
        <v>792</v>
      </c>
      <c r="I440" t="s">
        <v>792</v>
      </c>
      <c r="J440" t="s">
        <v>792</v>
      </c>
      <c r="K440" t="s">
        <v>793</v>
      </c>
      <c r="L440" s="261" t="s">
        <v>840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1</v>
      </c>
      <c r="AH440">
        <v>0</v>
      </c>
      <c r="AI440">
        <v>0</v>
      </c>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t="s">
        <v>794</v>
      </c>
      <c r="YE440"/>
      <c r="YF440">
        <v>50</v>
      </c>
      <c r="YG440">
        <v>50</v>
      </c>
      <c r="YH440">
        <v>0</v>
      </c>
      <c r="YI440">
        <v>0</v>
      </c>
      <c r="YJ440"/>
      <c r="YK440" t="s">
        <v>805</v>
      </c>
      <c r="YL440"/>
      <c r="YM440"/>
      <c r="YN440" t="s">
        <v>794</v>
      </c>
      <c r="YO440" t="s">
        <v>3159</v>
      </c>
      <c r="YP440">
        <v>0</v>
      </c>
      <c r="YQ440">
        <v>1</v>
      </c>
      <c r="YR440">
        <v>0</v>
      </c>
      <c r="YS440">
        <v>0</v>
      </c>
      <c r="YT440">
        <v>0</v>
      </c>
      <c r="YU440">
        <v>0</v>
      </c>
      <c r="YV440">
        <v>0</v>
      </c>
      <c r="YW440">
        <v>0</v>
      </c>
      <c r="YX440">
        <v>0</v>
      </c>
      <c r="YY440">
        <v>1</v>
      </c>
      <c r="YZ440">
        <v>0</v>
      </c>
      <c r="ZA440">
        <v>0</v>
      </c>
      <c r="ZB440">
        <v>0</v>
      </c>
      <c r="ZC440">
        <v>1</v>
      </c>
      <c r="ZD440">
        <v>0</v>
      </c>
      <c r="ZE440"/>
      <c r="ZF440" t="s">
        <v>3160</v>
      </c>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t="s">
        <v>3161</v>
      </c>
      <c r="AAW440">
        <v>433860723</v>
      </c>
      <c r="AAX440" s="315">
        <v>45076.640763888892</v>
      </c>
      <c r="AAY440"/>
      <c r="AAZ440"/>
      <c r="ABA440" t="s">
        <v>2081</v>
      </c>
      <c r="ABB440"/>
      <c r="ABC440" t="s">
        <v>2263</v>
      </c>
      <c r="ABD440"/>
      <c r="ABE440">
        <v>440</v>
      </c>
    </row>
    <row r="441" spans="1:733" x14ac:dyDescent="0.45">
      <c r="A441" s="261" t="s">
        <v>3162</v>
      </c>
      <c r="B441" s="262">
        <v>45076.515526886578</v>
      </c>
      <c r="C441" s="262">
        <v>45076.519460717587</v>
      </c>
      <c r="D441" s="262">
        <v>45076</v>
      </c>
      <c r="E441" s="261" t="s">
        <v>2197</v>
      </c>
      <c r="F441" s="315">
        <v>45076</v>
      </c>
      <c r="G441" t="s">
        <v>791</v>
      </c>
      <c r="H441" t="s">
        <v>792</v>
      </c>
      <c r="I441" t="s">
        <v>792</v>
      </c>
      <c r="J441" t="s">
        <v>792</v>
      </c>
      <c r="K441" t="s">
        <v>793</v>
      </c>
      <c r="L441" s="261" t="s">
        <v>3163</v>
      </c>
      <c r="M441">
        <v>0</v>
      </c>
      <c r="N441">
        <v>1</v>
      </c>
      <c r="O441">
        <v>0</v>
      </c>
      <c r="P441">
        <v>0</v>
      </c>
      <c r="Q441">
        <v>0</v>
      </c>
      <c r="R441">
        <v>0</v>
      </c>
      <c r="S441">
        <v>0</v>
      </c>
      <c r="T441">
        <v>0</v>
      </c>
      <c r="U441">
        <v>0</v>
      </c>
      <c r="V441">
        <v>0</v>
      </c>
      <c r="W441">
        <v>0</v>
      </c>
      <c r="X441">
        <v>0</v>
      </c>
      <c r="Y441">
        <v>0</v>
      </c>
      <c r="Z441">
        <v>0</v>
      </c>
      <c r="AA441">
        <v>0</v>
      </c>
      <c r="AB441">
        <v>0</v>
      </c>
      <c r="AC441">
        <v>0</v>
      </c>
      <c r="AD441">
        <v>0</v>
      </c>
      <c r="AE441">
        <v>1</v>
      </c>
      <c r="AF441">
        <v>0</v>
      </c>
      <c r="AG441">
        <v>0</v>
      </c>
      <c r="AH441">
        <v>0</v>
      </c>
      <c r="AI441">
        <v>0</v>
      </c>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t="s">
        <v>794</v>
      </c>
      <c r="BP441"/>
      <c r="BQ441">
        <v>3000</v>
      </c>
      <c r="BR441">
        <v>3000</v>
      </c>
      <c r="BS441"/>
      <c r="BT441">
        <v>2000</v>
      </c>
      <c r="BU441">
        <v>50</v>
      </c>
      <c r="BV441">
        <v>1000</v>
      </c>
      <c r="BW441" t="s">
        <v>3164</v>
      </c>
      <c r="BX441" t="s">
        <v>795</v>
      </c>
      <c r="BY441" t="s">
        <v>796</v>
      </c>
      <c r="BZ441"/>
      <c r="CA441" t="s">
        <v>794</v>
      </c>
      <c r="CB441" t="s">
        <v>2218</v>
      </c>
      <c r="CC441">
        <v>0</v>
      </c>
      <c r="CD441">
        <v>1</v>
      </c>
      <c r="CE441">
        <v>0</v>
      </c>
      <c r="CF441">
        <v>0</v>
      </c>
      <c r="CG441">
        <v>0</v>
      </c>
      <c r="CH441">
        <v>0</v>
      </c>
      <c r="CI441">
        <v>0</v>
      </c>
      <c r="CJ441">
        <v>1</v>
      </c>
      <c r="CK441">
        <v>0</v>
      </c>
      <c r="CL441">
        <v>1</v>
      </c>
      <c r="CM441">
        <v>1</v>
      </c>
      <c r="CN441">
        <v>0</v>
      </c>
      <c r="CO441">
        <v>0</v>
      </c>
      <c r="CP441">
        <v>0</v>
      </c>
      <c r="CQ441">
        <v>0</v>
      </c>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t="s">
        <v>794</v>
      </c>
      <c r="VU441"/>
      <c r="VV441">
        <v>2000</v>
      </c>
      <c r="VW441">
        <v>2000</v>
      </c>
      <c r="VX441"/>
      <c r="VY441">
        <v>2500</v>
      </c>
      <c r="VZ441">
        <v>-20</v>
      </c>
      <c r="WA441">
        <v>-500</v>
      </c>
      <c r="WB441" t="s">
        <v>2528</v>
      </c>
      <c r="WC441" t="s">
        <v>795</v>
      </c>
      <c r="WD441" t="s">
        <v>796</v>
      </c>
      <c r="WE441"/>
      <c r="WF441" t="s">
        <v>797</v>
      </c>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t="s">
        <v>3165</v>
      </c>
      <c r="AAW441">
        <v>433860759</v>
      </c>
      <c r="AAX441" s="315">
        <v>45076.640798611123</v>
      </c>
      <c r="AAY441"/>
      <c r="AAZ441"/>
      <c r="ABA441" t="s">
        <v>2081</v>
      </c>
      <c r="ABB441"/>
      <c r="ABC441" t="s">
        <v>2263</v>
      </c>
      <c r="ABD441"/>
      <c r="ABE441">
        <v>441</v>
      </c>
    </row>
    <row r="442" spans="1:733" x14ac:dyDescent="0.45">
      <c r="A442" s="261" t="s">
        <v>3166</v>
      </c>
      <c r="B442" s="262">
        <v>45076.522061481483</v>
      </c>
      <c r="C442" s="262">
        <v>45076.535482500003</v>
      </c>
      <c r="D442" s="262">
        <v>45076</v>
      </c>
      <c r="E442" s="261" t="s">
        <v>2197</v>
      </c>
      <c r="F442" s="315">
        <v>45076</v>
      </c>
      <c r="G442" t="s">
        <v>791</v>
      </c>
      <c r="H442" t="s">
        <v>792</v>
      </c>
      <c r="I442" t="s">
        <v>792</v>
      </c>
      <c r="J442" t="s">
        <v>792</v>
      </c>
      <c r="K442" t="s">
        <v>793</v>
      </c>
      <c r="L442" s="261" t="s">
        <v>3167</v>
      </c>
      <c r="M442">
        <v>0</v>
      </c>
      <c r="N442">
        <v>0</v>
      </c>
      <c r="O442">
        <v>0</v>
      </c>
      <c r="P442">
        <v>0</v>
      </c>
      <c r="Q442">
        <v>1</v>
      </c>
      <c r="R442">
        <v>0</v>
      </c>
      <c r="S442">
        <v>0</v>
      </c>
      <c r="T442">
        <v>0</v>
      </c>
      <c r="U442">
        <v>0</v>
      </c>
      <c r="V442">
        <v>0</v>
      </c>
      <c r="W442">
        <v>0</v>
      </c>
      <c r="X442">
        <v>0</v>
      </c>
      <c r="Y442">
        <v>0</v>
      </c>
      <c r="Z442">
        <v>0</v>
      </c>
      <c r="AA442">
        <v>0</v>
      </c>
      <c r="AB442">
        <v>0</v>
      </c>
      <c r="AC442">
        <v>0</v>
      </c>
      <c r="AD442">
        <v>0</v>
      </c>
      <c r="AE442">
        <v>0</v>
      </c>
      <c r="AF442">
        <v>1</v>
      </c>
      <c r="AG442">
        <v>0</v>
      </c>
      <c r="AH442">
        <v>0</v>
      </c>
      <c r="AI442">
        <v>0</v>
      </c>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t="s">
        <v>794</v>
      </c>
      <c r="FE442"/>
      <c r="FF442">
        <v>3500</v>
      </c>
      <c r="FG442">
        <v>3500</v>
      </c>
      <c r="FH442"/>
      <c r="FI442">
        <v>4500</v>
      </c>
      <c r="FJ442">
        <v>-22.222222222222221</v>
      </c>
      <c r="FK442">
        <v>-1000</v>
      </c>
      <c r="FL442" t="s">
        <v>2560</v>
      </c>
      <c r="FM442" t="s">
        <v>795</v>
      </c>
      <c r="FN442" t="s">
        <v>796</v>
      </c>
      <c r="FO442"/>
      <c r="FP442" t="s">
        <v>794</v>
      </c>
      <c r="FQ442" t="s">
        <v>798</v>
      </c>
      <c r="FR442">
        <v>0</v>
      </c>
      <c r="FS442">
        <v>1</v>
      </c>
      <c r="FT442">
        <v>0</v>
      </c>
      <c r="FU442">
        <v>0</v>
      </c>
      <c r="FV442">
        <v>0</v>
      </c>
      <c r="FW442">
        <v>0</v>
      </c>
      <c r="FX442">
        <v>0</v>
      </c>
      <c r="FY442">
        <v>0</v>
      </c>
      <c r="FZ442">
        <v>0</v>
      </c>
      <c r="GA442">
        <v>0</v>
      </c>
      <c r="GB442">
        <v>0</v>
      </c>
      <c r="GC442">
        <v>0</v>
      </c>
      <c r="GD442">
        <v>0</v>
      </c>
      <c r="GE442">
        <v>0</v>
      </c>
      <c r="GF442">
        <v>0</v>
      </c>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t="s">
        <v>794</v>
      </c>
      <c r="WZ442"/>
      <c r="XA442">
        <v>3000</v>
      </c>
      <c r="XB442">
        <v>3000</v>
      </c>
      <c r="XC442"/>
      <c r="XD442">
        <v>5000</v>
      </c>
      <c r="XE442">
        <v>-40</v>
      </c>
      <c r="XF442">
        <v>-2000</v>
      </c>
      <c r="XG442" t="s">
        <v>2528</v>
      </c>
      <c r="XH442" t="s">
        <v>795</v>
      </c>
      <c r="XI442" t="s">
        <v>796</v>
      </c>
      <c r="XJ442"/>
      <c r="XK442" t="s">
        <v>794</v>
      </c>
      <c r="XL442" t="s">
        <v>798</v>
      </c>
      <c r="XM442">
        <v>0</v>
      </c>
      <c r="XN442">
        <v>1</v>
      </c>
      <c r="XO442">
        <v>0</v>
      </c>
      <c r="XP442">
        <v>0</v>
      </c>
      <c r="XQ442">
        <v>0</v>
      </c>
      <c r="XR442">
        <v>0</v>
      </c>
      <c r="XS442">
        <v>0</v>
      </c>
      <c r="XT442">
        <v>0</v>
      </c>
      <c r="XU442">
        <v>0</v>
      </c>
      <c r="XV442">
        <v>0</v>
      </c>
      <c r="XW442">
        <v>0</v>
      </c>
      <c r="XX442">
        <v>0</v>
      </c>
      <c r="XY442">
        <v>0</v>
      </c>
      <c r="XZ442">
        <v>0</v>
      </c>
      <c r="YA442">
        <v>0</v>
      </c>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t="s">
        <v>2100</v>
      </c>
      <c r="AAW442">
        <v>433860805</v>
      </c>
      <c r="AAX442" s="315">
        <v>45076.640833333338</v>
      </c>
      <c r="AAY442"/>
      <c r="AAZ442"/>
      <c r="ABA442" t="s">
        <v>2081</v>
      </c>
      <c r="ABB442"/>
      <c r="ABC442" t="s">
        <v>2263</v>
      </c>
      <c r="ABD442"/>
      <c r="ABE442">
        <v>442</v>
      </c>
    </row>
    <row r="443" spans="1:733" x14ac:dyDescent="0.45">
      <c r="A443" s="261" t="s">
        <v>3168</v>
      </c>
      <c r="B443" s="262">
        <v>45076.40085189815</v>
      </c>
      <c r="C443" s="262">
        <v>45076.403079571763</v>
      </c>
      <c r="D443" s="262">
        <v>45076</v>
      </c>
      <c r="E443" s="261" t="s">
        <v>3082</v>
      </c>
      <c r="F443" s="315">
        <v>45076</v>
      </c>
      <c r="G443" t="s">
        <v>791</v>
      </c>
      <c r="H443" t="s">
        <v>792</v>
      </c>
      <c r="I443" t="s">
        <v>792</v>
      </c>
      <c r="J443" t="s">
        <v>792</v>
      </c>
      <c r="K443" t="s">
        <v>793</v>
      </c>
      <c r="L443" s="261" t="s">
        <v>840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1</v>
      </c>
      <c r="AH443">
        <v>0</v>
      </c>
      <c r="AI443">
        <v>0</v>
      </c>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t="s">
        <v>794</v>
      </c>
      <c r="YE443"/>
      <c r="YF443">
        <v>50</v>
      </c>
      <c r="YG443">
        <v>50</v>
      </c>
      <c r="YH443">
        <v>0</v>
      </c>
      <c r="YI443">
        <v>0</v>
      </c>
      <c r="YJ443"/>
      <c r="YK443" t="s">
        <v>806</v>
      </c>
      <c r="YL443"/>
      <c r="YM443"/>
      <c r="YN443" t="s">
        <v>797</v>
      </c>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t="s">
        <v>2090</v>
      </c>
      <c r="AAW443">
        <v>433862626</v>
      </c>
      <c r="AAX443" s="315">
        <v>45076.642824074079</v>
      </c>
      <c r="AAY443"/>
      <c r="AAZ443"/>
      <c r="ABA443" t="s">
        <v>2081</v>
      </c>
      <c r="ABB443"/>
      <c r="ABC443" t="s">
        <v>2263</v>
      </c>
      <c r="ABD443"/>
      <c r="ABE443">
        <v>443</v>
      </c>
    </row>
    <row r="444" spans="1:733" x14ac:dyDescent="0.45">
      <c r="A444" s="261" t="s">
        <v>3169</v>
      </c>
      <c r="B444" s="262">
        <v>45076.404471527778</v>
      </c>
      <c r="C444" s="262">
        <v>45076.410316377311</v>
      </c>
      <c r="D444" s="262">
        <v>45076</v>
      </c>
      <c r="E444" s="261" t="s">
        <v>3082</v>
      </c>
      <c r="F444" s="315">
        <v>45076</v>
      </c>
      <c r="G444" t="s">
        <v>791</v>
      </c>
      <c r="H444" t="s">
        <v>792</v>
      </c>
      <c r="I444" t="s">
        <v>792</v>
      </c>
      <c r="J444" t="s">
        <v>792</v>
      </c>
      <c r="K444" t="s">
        <v>793</v>
      </c>
      <c r="L444" s="261" t="s">
        <v>834</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1</v>
      </c>
      <c r="AI444">
        <v>0</v>
      </c>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t="s">
        <v>794</v>
      </c>
      <c r="ZH444"/>
      <c r="ZI444">
        <v>1700</v>
      </c>
      <c r="ZJ444">
        <v>1700</v>
      </c>
      <c r="ZK444"/>
      <c r="ZL444">
        <v>1750</v>
      </c>
      <c r="ZM444">
        <v>-2.8571428571428572</v>
      </c>
      <c r="ZN444">
        <v>-50</v>
      </c>
      <c r="ZO444"/>
      <c r="ZP444" t="s">
        <v>801</v>
      </c>
      <c r="ZQ444"/>
      <c r="ZR444" t="s">
        <v>802</v>
      </c>
      <c r="ZS444" t="s">
        <v>794</v>
      </c>
      <c r="ZT444" t="s">
        <v>842</v>
      </c>
      <c r="ZU444">
        <v>0</v>
      </c>
      <c r="ZV444">
        <v>0</v>
      </c>
      <c r="ZW444">
        <v>0</v>
      </c>
      <c r="ZX444">
        <v>0</v>
      </c>
      <c r="ZY444">
        <v>0</v>
      </c>
      <c r="ZZ444">
        <v>0</v>
      </c>
      <c r="AAA444">
        <v>0</v>
      </c>
      <c r="AAB444">
        <v>0</v>
      </c>
      <c r="AAC444">
        <v>0</v>
      </c>
      <c r="AAD444">
        <v>0</v>
      </c>
      <c r="AAE444">
        <v>0</v>
      </c>
      <c r="AAF444">
        <v>0</v>
      </c>
      <c r="AAG444">
        <v>1</v>
      </c>
      <c r="AAH444">
        <v>0</v>
      </c>
      <c r="AAI444">
        <v>0</v>
      </c>
      <c r="AAJ444"/>
      <c r="AAK444"/>
      <c r="AAL444"/>
      <c r="AAM444"/>
      <c r="AAN444"/>
      <c r="AAO444"/>
      <c r="AAP444"/>
      <c r="AAQ444"/>
      <c r="AAR444"/>
      <c r="AAS444"/>
      <c r="AAT444"/>
      <c r="AAU444"/>
      <c r="AAV444" t="s">
        <v>3170</v>
      </c>
      <c r="AAW444">
        <v>433862708</v>
      </c>
      <c r="AAX444" s="315">
        <v>45076.642905092587</v>
      </c>
      <c r="AAY444"/>
      <c r="AAZ444"/>
      <c r="ABA444" t="s">
        <v>2081</v>
      </c>
      <c r="ABB444"/>
      <c r="ABC444" t="s">
        <v>2263</v>
      </c>
      <c r="ABD444"/>
      <c r="ABE444">
        <v>444</v>
      </c>
    </row>
    <row r="445" spans="1:733" x14ac:dyDescent="0.45">
      <c r="A445" s="261" t="s">
        <v>3171</v>
      </c>
      <c r="B445" s="262">
        <v>45076.421924629627</v>
      </c>
      <c r="C445" s="262">
        <v>45076.424325011569</v>
      </c>
      <c r="D445" s="262">
        <v>45076</v>
      </c>
      <c r="E445" s="261" t="s">
        <v>3082</v>
      </c>
      <c r="F445" s="315">
        <v>45076</v>
      </c>
      <c r="G445" t="s">
        <v>791</v>
      </c>
      <c r="H445" t="s">
        <v>792</v>
      </c>
      <c r="I445" t="s">
        <v>792</v>
      </c>
      <c r="J445" t="s">
        <v>792</v>
      </c>
      <c r="K445" t="s">
        <v>793</v>
      </c>
      <c r="L445" s="261" t="s">
        <v>832</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1</v>
      </c>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t="s">
        <v>794</v>
      </c>
      <c r="AAM445"/>
      <c r="AAN445" t="s">
        <v>794</v>
      </c>
      <c r="AAO445"/>
      <c r="AAP445"/>
      <c r="AAQ445"/>
      <c r="AAR445"/>
      <c r="AAS445"/>
      <c r="AAT445"/>
      <c r="AAU445"/>
      <c r="AAV445" t="s">
        <v>3172</v>
      </c>
      <c r="AAW445">
        <v>433862753</v>
      </c>
      <c r="AAX445" s="315">
        <v>45076.642951388887</v>
      </c>
      <c r="AAY445"/>
      <c r="AAZ445"/>
      <c r="ABA445" t="s">
        <v>2081</v>
      </c>
      <c r="ABB445"/>
      <c r="ABC445" t="s">
        <v>2263</v>
      </c>
      <c r="ABD445"/>
      <c r="ABE445">
        <v>445</v>
      </c>
    </row>
    <row r="446" spans="1:733" x14ac:dyDescent="0.45">
      <c r="A446" s="261" t="s">
        <v>3173</v>
      </c>
      <c r="B446" s="262">
        <v>45076.456006307868</v>
      </c>
      <c r="C446" s="262">
        <v>45076.462675289353</v>
      </c>
      <c r="D446" s="262">
        <v>45076</v>
      </c>
      <c r="E446" s="261" t="s">
        <v>3082</v>
      </c>
      <c r="F446" s="315">
        <v>45076</v>
      </c>
      <c r="G446" t="s">
        <v>791</v>
      </c>
      <c r="H446" t="s">
        <v>792</v>
      </c>
      <c r="I446" t="s">
        <v>792</v>
      </c>
      <c r="J446" t="s">
        <v>792</v>
      </c>
      <c r="K446" t="s">
        <v>793</v>
      </c>
      <c r="L446" s="261" t="s">
        <v>816</v>
      </c>
      <c r="M446">
        <v>0</v>
      </c>
      <c r="N446">
        <v>0</v>
      </c>
      <c r="O446">
        <v>0</v>
      </c>
      <c r="P446">
        <v>0</v>
      </c>
      <c r="Q446">
        <v>0</v>
      </c>
      <c r="R446">
        <v>0</v>
      </c>
      <c r="S446">
        <v>0</v>
      </c>
      <c r="T446">
        <v>0</v>
      </c>
      <c r="U446">
        <v>0</v>
      </c>
      <c r="V446">
        <v>0</v>
      </c>
      <c r="W446">
        <v>0</v>
      </c>
      <c r="X446">
        <v>0</v>
      </c>
      <c r="Y446">
        <v>0</v>
      </c>
      <c r="Z446">
        <v>0</v>
      </c>
      <c r="AA446">
        <v>0</v>
      </c>
      <c r="AB446">
        <v>1</v>
      </c>
      <c r="AC446">
        <v>0</v>
      </c>
      <c r="AD446">
        <v>0</v>
      </c>
      <c r="AE446">
        <v>0</v>
      </c>
      <c r="AF446">
        <v>0</v>
      </c>
      <c r="AG446">
        <v>0</v>
      </c>
      <c r="AH446">
        <v>0</v>
      </c>
      <c r="AI446">
        <v>0</v>
      </c>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t="s">
        <v>794</v>
      </c>
      <c r="PV446"/>
      <c r="PW446">
        <v>2000</v>
      </c>
      <c r="PX446">
        <v>2000</v>
      </c>
      <c r="PY446"/>
      <c r="PZ446">
        <v>2000</v>
      </c>
      <c r="QA446">
        <v>0</v>
      </c>
      <c r="QB446">
        <v>0</v>
      </c>
      <c r="QC446"/>
      <c r="QD446" t="s">
        <v>806</v>
      </c>
      <c r="QE446"/>
      <c r="QF446"/>
      <c r="QG446" t="s">
        <v>794</v>
      </c>
      <c r="QH446" t="s">
        <v>833</v>
      </c>
      <c r="QI446">
        <v>1</v>
      </c>
      <c r="QJ446">
        <v>0</v>
      </c>
      <c r="QK446">
        <v>0</v>
      </c>
      <c r="QL446">
        <v>0</v>
      </c>
      <c r="QM446">
        <v>0</v>
      </c>
      <c r="QN446">
        <v>0</v>
      </c>
      <c r="QO446">
        <v>0</v>
      </c>
      <c r="QP446">
        <v>0</v>
      </c>
      <c r="QQ446">
        <v>0</v>
      </c>
      <c r="QR446">
        <v>0</v>
      </c>
      <c r="QS446">
        <v>0</v>
      </c>
      <c r="QT446">
        <v>0</v>
      </c>
      <c r="QU446">
        <v>0</v>
      </c>
      <c r="QV446">
        <v>0</v>
      </c>
      <c r="QW446">
        <v>0</v>
      </c>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t="s">
        <v>3174</v>
      </c>
      <c r="AAW446">
        <v>433862833</v>
      </c>
      <c r="AAX446" s="315">
        <v>45076.643020833333</v>
      </c>
      <c r="AAY446"/>
      <c r="AAZ446"/>
      <c r="ABA446" t="s">
        <v>2081</v>
      </c>
      <c r="ABB446"/>
      <c r="ABC446" t="s">
        <v>2263</v>
      </c>
      <c r="ABD446"/>
      <c r="ABE446">
        <v>446</v>
      </c>
    </row>
    <row r="447" spans="1:733" x14ac:dyDescent="0.45">
      <c r="A447" s="261" t="s">
        <v>3175</v>
      </c>
      <c r="B447" s="262">
        <v>45076.358344351851</v>
      </c>
      <c r="C447" s="262">
        <v>45076.361507881942</v>
      </c>
      <c r="D447" s="262">
        <v>45076</v>
      </c>
      <c r="E447" s="261" t="s">
        <v>2196</v>
      </c>
      <c r="F447" s="315">
        <v>45076</v>
      </c>
      <c r="G447" t="s">
        <v>791</v>
      </c>
      <c r="H447" t="s">
        <v>792</v>
      </c>
      <c r="I447" t="s">
        <v>792</v>
      </c>
      <c r="J447" t="s">
        <v>792</v>
      </c>
      <c r="K447" t="s">
        <v>793</v>
      </c>
      <c r="L447" s="261" t="s">
        <v>838</v>
      </c>
      <c r="M447">
        <v>0</v>
      </c>
      <c r="N447">
        <v>0</v>
      </c>
      <c r="O447">
        <v>0</v>
      </c>
      <c r="P447">
        <v>0</v>
      </c>
      <c r="Q447">
        <v>0</v>
      </c>
      <c r="R447">
        <v>0</v>
      </c>
      <c r="S447">
        <v>0</v>
      </c>
      <c r="T447">
        <v>0</v>
      </c>
      <c r="U447">
        <v>0</v>
      </c>
      <c r="V447">
        <v>0</v>
      </c>
      <c r="W447">
        <v>0</v>
      </c>
      <c r="X447">
        <v>1</v>
      </c>
      <c r="Y447">
        <v>0</v>
      </c>
      <c r="Z447">
        <v>0</v>
      </c>
      <c r="AA447">
        <v>0</v>
      </c>
      <c r="AB447">
        <v>0</v>
      </c>
      <c r="AC447">
        <v>0</v>
      </c>
      <c r="AD447">
        <v>0</v>
      </c>
      <c r="AE447">
        <v>0</v>
      </c>
      <c r="AF447">
        <v>0</v>
      </c>
      <c r="AG447">
        <v>0</v>
      </c>
      <c r="AH447">
        <v>0</v>
      </c>
      <c r="AI447">
        <v>0</v>
      </c>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t="s">
        <v>799</v>
      </c>
      <c r="NL447"/>
      <c r="NM447">
        <v>300</v>
      </c>
      <c r="NN447">
        <v>300</v>
      </c>
      <c r="NO447"/>
      <c r="NP447">
        <v>387</v>
      </c>
      <c r="NQ447">
        <v>-22.480620155038761</v>
      </c>
      <c r="NR447">
        <v>-87</v>
      </c>
      <c r="NS447" t="s">
        <v>2534</v>
      </c>
      <c r="NT447" t="s">
        <v>806</v>
      </c>
      <c r="NU447"/>
      <c r="NV447"/>
      <c r="NW447" t="s">
        <v>797</v>
      </c>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t="s">
        <v>3176</v>
      </c>
      <c r="AAW447">
        <v>433864426</v>
      </c>
      <c r="AAX447" s="315">
        <v>45076.645023148143</v>
      </c>
      <c r="AAY447"/>
      <c r="AAZ447"/>
      <c r="ABA447" t="s">
        <v>2081</v>
      </c>
      <c r="ABB447"/>
      <c r="ABC447" t="s">
        <v>2263</v>
      </c>
      <c r="ABD447"/>
      <c r="ABE447">
        <v>447</v>
      </c>
    </row>
    <row r="448" spans="1:733" x14ac:dyDescent="0.45">
      <c r="A448" s="261" t="s">
        <v>3177</v>
      </c>
      <c r="B448" s="262">
        <v>45076.363613333328</v>
      </c>
      <c r="C448" s="262">
        <v>45076.371820625012</v>
      </c>
      <c r="D448" s="262">
        <v>45076</v>
      </c>
      <c r="E448" s="261" t="s">
        <v>2196</v>
      </c>
      <c r="F448" s="315">
        <v>45076</v>
      </c>
      <c r="G448" t="s">
        <v>791</v>
      </c>
      <c r="H448" t="s">
        <v>792</v>
      </c>
      <c r="I448" t="s">
        <v>792</v>
      </c>
      <c r="J448" t="s">
        <v>792</v>
      </c>
      <c r="K448" t="s">
        <v>793</v>
      </c>
      <c r="L448" s="261" t="s">
        <v>816</v>
      </c>
      <c r="M448">
        <v>0</v>
      </c>
      <c r="N448">
        <v>0</v>
      </c>
      <c r="O448">
        <v>0</v>
      </c>
      <c r="P448">
        <v>0</v>
      </c>
      <c r="Q448">
        <v>0</v>
      </c>
      <c r="R448">
        <v>0</v>
      </c>
      <c r="S448">
        <v>0</v>
      </c>
      <c r="T448">
        <v>0</v>
      </c>
      <c r="U448">
        <v>0</v>
      </c>
      <c r="V448">
        <v>0</v>
      </c>
      <c r="W448">
        <v>0</v>
      </c>
      <c r="X448">
        <v>0</v>
      </c>
      <c r="Y448">
        <v>0</v>
      </c>
      <c r="Z448">
        <v>0</v>
      </c>
      <c r="AA448">
        <v>0</v>
      </c>
      <c r="AB448">
        <v>1</v>
      </c>
      <c r="AC448">
        <v>0</v>
      </c>
      <c r="AD448">
        <v>0</v>
      </c>
      <c r="AE448">
        <v>0</v>
      </c>
      <c r="AF448">
        <v>0</v>
      </c>
      <c r="AG448">
        <v>0</v>
      </c>
      <c r="AH448">
        <v>0</v>
      </c>
      <c r="AI448">
        <v>0</v>
      </c>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t="s">
        <v>794</v>
      </c>
      <c r="PV448"/>
      <c r="PW448">
        <v>2000</v>
      </c>
      <c r="PX448">
        <v>2000</v>
      </c>
      <c r="PY448"/>
      <c r="PZ448">
        <v>2000</v>
      </c>
      <c r="QA448">
        <v>0</v>
      </c>
      <c r="QB448">
        <v>0</v>
      </c>
      <c r="QC448"/>
      <c r="QD448" t="s">
        <v>806</v>
      </c>
      <c r="QE448"/>
      <c r="QF448"/>
      <c r="QG448" t="s">
        <v>794</v>
      </c>
      <c r="QH448" t="s">
        <v>855</v>
      </c>
      <c r="QI448">
        <v>0</v>
      </c>
      <c r="QJ448">
        <v>0</v>
      </c>
      <c r="QK448">
        <v>0</v>
      </c>
      <c r="QL448">
        <v>1</v>
      </c>
      <c r="QM448">
        <v>0</v>
      </c>
      <c r="QN448">
        <v>0</v>
      </c>
      <c r="QO448">
        <v>0</v>
      </c>
      <c r="QP448">
        <v>0</v>
      </c>
      <c r="QQ448">
        <v>0</v>
      </c>
      <c r="QR448">
        <v>0</v>
      </c>
      <c r="QS448">
        <v>0</v>
      </c>
      <c r="QT448">
        <v>0</v>
      </c>
      <c r="QU448">
        <v>0</v>
      </c>
      <c r="QV448">
        <v>0</v>
      </c>
      <c r="QW448">
        <v>0</v>
      </c>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t="s">
        <v>3178</v>
      </c>
      <c r="AAW448">
        <v>433864437</v>
      </c>
      <c r="AAX448" s="315">
        <v>45076.645046296297</v>
      </c>
      <c r="AAY448"/>
      <c r="AAZ448"/>
      <c r="ABA448" t="s">
        <v>2081</v>
      </c>
      <c r="ABB448"/>
      <c r="ABC448" t="s">
        <v>2263</v>
      </c>
      <c r="ABD448"/>
      <c r="ABE448">
        <v>448</v>
      </c>
    </row>
    <row r="449" spans="1:733" x14ac:dyDescent="0.45">
      <c r="A449" s="261" t="s">
        <v>3179</v>
      </c>
      <c r="B449" s="262">
        <v>45076.4244955787</v>
      </c>
      <c r="C449" s="262">
        <v>45076.427911157407</v>
      </c>
      <c r="D449" s="262">
        <v>45076</v>
      </c>
      <c r="E449" s="261" t="s">
        <v>2196</v>
      </c>
      <c r="F449" s="315">
        <v>45076</v>
      </c>
      <c r="G449" t="s">
        <v>791</v>
      </c>
      <c r="H449" t="s">
        <v>792</v>
      </c>
      <c r="I449" t="s">
        <v>792</v>
      </c>
      <c r="J449" t="s">
        <v>792</v>
      </c>
      <c r="K449" t="s">
        <v>793</v>
      </c>
      <c r="L449" s="261" t="s">
        <v>834</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1</v>
      </c>
      <c r="AI449">
        <v>0</v>
      </c>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t="s">
        <v>794</v>
      </c>
      <c r="ZH449"/>
      <c r="ZI449">
        <v>1700</v>
      </c>
      <c r="ZJ449">
        <v>1700</v>
      </c>
      <c r="ZK449"/>
      <c r="ZL449">
        <v>1750</v>
      </c>
      <c r="ZM449">
        <v>-2.8571428571428572</v>
      </c>
      <c r="ZN449">
        <v>-50</v>
      </c>
      <c r="ZO449"/>
      <c r="ZP449" t="s">
        <v>806</v>
      </c>
      <c r="ZQ449"/>
      <c r="ZR449"/>
      <c r="ZS449" t="s">
        <v>794</v>
      </c>
      <c r="ZT449" t="s">
        <v>798</v>
      </c>
      <c r="ZU449">
        <v>0</v>
      </c>
      <c r="ZV449">
        <v>1</v>
      </c>
      <c r="ZW449">
        <v>0</v>
      </c>
      <c r="ZX449">
        <v>0</v>
      </c>
      <c r="ZY449">
        <v>0</v>
      </c>
      <c r="ZZ449">
        <v>0</v>
      </c>
      <c r="AAA449">
        <v>0</v>
      </c>
      <c r="AAB449">
        <v>0</v>
      </c>
      <c r="AAC449">
        <v>0</v>
      </c>
      <c r="AAD449">
        <v>0</v>
      </c>
      <c r="AAE449">
        <v>0</v>
      </c>
      <c r="AAF449">
        <v>0</v>
      </c>
      <c r="AAG449">
        <v>0</v>
      </c>
      <c r="AAH449">
        <v>0</v>
      </c>
      <c r="AAI449">
        <v>0</v>
      </c>
      <c r="AAJ449"/>
      <c r="AAK449"/>
      <c r="AAL449"/>
      <c r="AAM449"/>
      <c r="AAN449"/>
      <c r="AAO449"/>
      <c r="AAP449"/>
      <c r="AAQ449"/>
      <c r="AAR449"/>
      <c r="AAS449"/>
      <c r="AAT449"/>
      <c r="AAU449"/>
      <c r="AAV449" t="s">
        <v>3180</v>
      </c>
      <c r="AAW449">
        <v>433864457</v>
      </c>
      <c r="AAX449" s="315">
        <v>45076.645069444443</v>
      </c>
      <c r="AAY449"/>
      <c r="AAZ449"/>
      <c r="ABA449" t="s">
        <v>2081</v>
      </c>
      <c r="ABB449"/>
      <c r="ABC449" t="s">
        <v>2263</v>
      </c>
      <c r="ABD449"/>
      <c r="ABE449">
        <v>449</v>
      </c>
    </row>
    <row r="450" spans="1:733" x14ac:dyDescent="0.45">
      <c r="A450" s="261" t="s">
        <v>3181</v>
      </c>
      <c r="B450" s="262">
        <v>45076.450034212961</v>
      </c>
      <c r="C450" s="262">
        <v>45076.454224317131</v>
      </c>
      <c r="D450" s="262">
        <v>45076</v>
      </c>
      <c r="E450" s="261" t="s">
        <v>2196</v>
      </c>
      <c r="F450" s="315">
        <v>45076</v>
      </c>
      <c r="G450" t="s">
        <v>791</v>
      </c>
      <c r="H450" t="s">
        <v>792</v>
      </c>
      <c r="I450" t="s">
        <v>792</v>
      </c>
      <c r="J450" t="s">
        <v>792</v>
      </c>
      <c r="K450" t="s">
        <v>793</v>
      </c>
      <c r="L450" s="261" t="s">
        <v>840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1</v>
      </c>
      <c r="AH450">
        <v>0</v>
      </c>
      <c r="AI450">
        <v>0</v>
      </c>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t="s">
        <v>794</v>
      </c>
      <c r="YE450"/>
      <c r="YF450">
        <v>50</v>
      </c>
      <c r="YG450">
        <v>50</v>
      </c>
      <c r="YH450">
        <v>0</v>
      </c>
      <c r="YI450">
        <v>0</v>
      </c>
      <c r="YJ450"/>
      <c r="YK450" t="s">
        <v>805</v>
      </c>
      <c r="YL450"/>
      <c r="YM450"/>
      <c r="YN450" t="s">
        <v>797</v>
      </c>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t="s">
        <v>3176</v>
      </c>
      <c r="AAW450">
        <v>433864485</v>
      </c>
      <c r="AAX450" s="315">
        <v>45076.645092592589</v>
      </c>
      <c r="AAY450"/>
      <c r="AAZ450"/>
      <c r="ABA450" t="s">
        <v>2081</v>
      </c>
      <c r="ABB450"/>
      <c r="ABC450" t="s">
        <v>2263</v>
      </c>
      <c r="ABD450"/>
      <c r="ABE450">
        <v>450</v>
      </c>
    </row>
    <row r="451" spans="1:733" x14ac:dyDescent="0.45">
      <c r="A451" s="261" t="s">
        <v>3182</v>
      </c>
      <c r="B451" s="262">
        <v>45076.377862303241</v>
      </c>
      <c r="C451" s="262">
        <v>45076.468001319437</v>
      </c>
      <c r="D451" s="262">
        <v>45076</v>
      </c>
      <c r="E451" s="261" t="s">
        <v>2544</v>
      </c>
      <c r="F451" s="315">
        <v>45076</v>
      </c>
      <c r="G451" t="s">
        <v>791</v>
      </c>
      <c r="H451" t="s">
        <v>792</v>
      </c>
      <c r="I451" t="s">
        <v>792</v>
      </c>
      <c r="J451" t="s">
        <v>792</v>
      </c>
      <c r="K451" t="s">
        <v>793</v>
      </c>
      <c r="L451" s="261" t="s">
        <v>811</v>
      </c>
      <c r="M451">
        <v>0</v>
      </c>
      <c r="N451">
        <v>0</v>
      </c>
      <c r="O451">
        <v>0</v>
      </c>
      <c r="P451">
        <v>0</v>
      </c>
      <c r="Q451">
        <v>0</v>
      </c>
      <c r="R451">
        <v>1</v>
      </c>
      <c r="S451">
        <v>0</v>
      </c>
      <c r="T451">
        <v>0</v>
      </c>
      <c r="U451">
        <v>0</v>
      </c>
      <c r="V451">
        <v>0</v>
      </c>
      <c r="W451">
        <v>0</v>
      </c>
      <c r="X451">
        <v>0</v>
      </c>
      <c r="Y451">
        <v>0</v>
      </c>
      <c r="Z451">
        <v>0</v>
      </c>
      <c r="AA451">
        <v>0</v>
      </c>
      <c r="AB451">
        <v>0</v>
      </c>
      <c r="AC451">
        <v>0</v>
      </c>
      <c r="AD451">
        <v>0</v>
      </c>
      <c r="AE451">
        <v>0</v>
      </c>
      <c r="AF451">
        <v>0</v>
      </c>
      <c r="AG451">
        <v>0</v>
      </c>
      <c r="AH451">
        <v>0</v>
      </c>
      <c r="AI451">
        <v>0</v>
      </c>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t="s">
        <v>794</v>
      </c>
      <c r="GJ451"/>
      <c r="GK451">
        <v>11500</v>
      </c>
      <c r="GL451">
        <v>11000</v>
      </c>
      <c r="GM451">
        <v>4.5454545454545459</v>
      </c>
      <c r="GN451">
        <v>500</v>
      </c>
      <c r="GO451"/>
      <c r="GP451" t="s">
        <v>795</v>
      </c>
      <c r="GQ451" t="s">
        <v>796</v>
      </c>
      <c r="GR451"/>
      <c r="GS451" t="s">
        <v>794</v>
      </c>
      <c r="GT451" t="s">
        <v>798</v>
      </c>
      <c r="GU451">
        <v>0</v>
      </c>
      <c r="GV451">
        <v>1</v>
      </c>
      <c r="GW451">
        <v>0</v>
      </c>
      <c r="GX451">
        <v>0</v>
      </c>
      <c r="GY451">
        <v>0</v>
      </c>
      <c r="GZ451">
        <v>0</v>
      </c>
      <c r="HA451">
        <v>0</v>
      </c>
      <c r="HB451">
        <v>0</v>
      </c>
      <c r="HC451">
        <v>0</v>
      </c>
      <c r="HD451">
        <v>0</v>
      </c>
      <c r="HE451">
        <v>0</v>
      </c>
      <c r="HF451">
        <v>0</v>
      </c>
      <c r="HG451">
        <v>0</v>
      </c>
      <c r="HH451">
        <v>0</v>
      </c>
      <c r="HI451">
        <v>0</v>
      </c>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t="s">
        <v>3183</v>
      </c>
      <c r="AAW451">
        <v>433866134</v>
      </c>
      <c r="AAX451" s="315">
        <v>45076.647291666668</v>
      </c>
      <c r="AAY451"/>
      <c r="AAZ451"/>
      <c r="ABA451" t="s">
        <v>2081</v>
      </c>
      <c r="ABB451"/>
      <c r="ABC451" t="s">
        <v>2263</v>
      </c>
      <c r="ABD451"/>
      <c r="ABE451">
        <v>451</v>
      </c>
    </row>
    <row r="452" spans="1:733" x14ac:dyDescent="0.45">
      <c r="A452" s="261" t="s">
        <v>3184</v>
      </c>
      <c r="B452" s="262">
        <v>45076.468083032407</v>
      </c>
      <c r="C452" s="262">
        <v>45076.474383599532</v>
      </c>
      <c r="D452" s="262">
        <v>45076</v>
      </c>
      <c r="E452" s="261" t="s">
        <v>2544</v>
      </c>
      <c r="F452" s="315">
        <v>45076</v>
      </c>
      <c r="G452" t="s">
        <v>791</v>
      </c>
      <c r="H452" t="s">
        <v>792</v>
      </c>
      <c r="I452" t="s">
        <v>792</v>
      </c>
      <c r="J452" t="s">
        <v>792</v>
      </c>
      <c r="K452" t="s">
        <v>793</v>
      </c>
      <c r="L452" s="261" t="s">
        <v>834</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1</v>
      </c>
      <c r="AI452">
        <v>0</v>
      </c>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t="s">
        <v>794</v>
      </c>
      <c r="ZH452"/>
      <c r="ZI452">
        <v>1700</v>
      </c>
      <c r="ZJ452">
        <v>1700</v>
      </c>
      <c r="ZK452"/>
      <c r="ZL452">
        <v>1750</v>
      </c>
      <c r="ZM452">
        <v>-2.8571428571428572</v>
      </c>
      <c r="ZN452">
        <v>-50</v>
      </c>
      <c r="ZO452"/>
      <c r="ZP452" t="s">
        <v>805</v>
      </c>
      <c r="ZQ452"/>
      <c r="ZR452"/>
      <c r="ZS452" t="s">
        <v>794</v>
      </c>
      <c r="ZT452" t="s">
        <v>833</v>
      </c>
      <c r="ZU452">
        <v>1</v>
      </c>
      <c r="ZV452">
        <v>0</v>
      </c>
      <c r="ZW452">
        <v>0</v>
      </c>
      <c r="ZX452">
        <v>0</v>
      </c>
      <c r="ZY452">
        <v>0</v>
      </c>
      <c r="ZZ452">
        <v>0</v>
      </c>
      <c r="AAA452">
        <v>0</v>
      </c>
      <c r="AAB452">
        <v>0</v>
      </c>
      <c r="AAC452">
        <v>0</v>
      </c>
      <c r="AAD452">
        <v>0</v>
      </c>
      <c r="AAE452">
        <v>0</v>
      </c>
      <c r="AAF452">
        <v>0</v>
      </c>
      <c r="AAG452">
        <v>0</v>
      </c>
      <c r="AAH452">
        <v>0</v>
      </c>
      <c r="AAI452">
        <v>0</v>
      </c>
      <c r="AAJ452"/>
      <c r="AAK452"/>
      <c r="AAL452"/>
      <c r="AAM452"/>
      <c r="AAN452"/>
      <c r="AAO452"/>
      <c r="AAP452"/>
      <c r="AAQ452"/>
      <c r="AAR452"/>
      <c r="AAS452"/>
      <c r="AAT452"/>
      <c r="AAU452"/>
      <c r="AAV452" t="s">
        <v>3185</v>
      </c>
      <c r="AAW452">
        <v>433866156</v>
      </c>
      <c r="AAX452" s="315">
        <v>45076.647326388891</v>
      </c>
      <c r="AAY452"/>
      <c r="AAZ452"/>
      <c r="ABA452" t="s">
        <v>2081</v>
      </c>
      <c r="ABB452"/>
      <c r="ABC452" t="s">
        <v>2263</v>
      </c>
      <c r="ABD452"/>
      <c r="ABE452">
        <v>452</v>
      </c>
    </row>
    <row r="453" spans="1:733" x14ac:dyDescent="0.45">
      <c r="A453" s="261" t="s">
        <v>3186</v>
      </c>
      <c r="B453" s="262">
        <v>45076.478020543982</v>
      </c>
      <c r="C453" s="262">
        <v>45076.646509247686</v>
      </c>
      <c r="D453" s="262">
        <v>45076</v>
      </c>
      <c r="E453" s="261" t="s">
        <v>2544</v>
      </c>
      <c r="F453" s="315">
        <v>45076</v>
      </c>
      <c r="G453" t="s">
        <v>791</v>
      </c>
      <c r="H453" t="s">
        <v>792</v>
      </c>
      <c r="I453" t="s">
        <v>792</v>
      </c>
      <c r="J453" t="s">
        <v>792</v>
      </c>
      <c r="K453" t="s">
        <v>793</v>
      </c>
      <c r="L453" s="261" t="s">
        <v>815</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1</v>
      </c>
      <c r="AG453">
        <v>0</v>
      </c>
      <c r="AH453">
        <v>0</v>
      </c>
      <c r="AI453">
        <v>0</v>
      </c>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t="s">
        <v>794</v>
      </c>
      <c r="WZ453"/>
      <c r="XA453">
        <v>4000</v>
      </c>
      <c r="XB453">
        <v>4000</v>
      </c>
      <c r="XC453"/>
      <c r="XD453">
        <v>5000</v>
      </c>
      <c r="XE453">
        <v>-20</v>
      </c>
      <c r="XF453">
        <v>-1000</v>
      </c>
      <c r="XG453" t="s">
        <v>3187</v>
      </c>
      <c r="XH453" t="s">
        <v>805</v>
      </c>
      <c r="XI453"/>
      <c r="XJ453"/>
      <c r="XK453" t="s">
        <v>797</v>
      </c>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t="s">
        <v>2547</v>
      </c>
      <c r="AAW453">
        <v>433866172</v>
      </c>
      <c r="AAX453" s="315">
        <v>45076.647337962961</v>
      </c>
      <c r="AAY453"/>
      <c r="AAZ453"/>
      <c r="ABA453" t="s">
        <v>2081</v>
      </c>
      <c r="ABB453"/>
      <c r="ABC453" t="s">
        <v>2263</v>
      </c>
      <c r="ABD453"/>
      <c r="ABE453">
        <v>453</v>
      </c>
    </row>
    <row r="454" spans="1:733" x14ac:dyDescent="0.45">
      <c r="A454" s="261" t="s">
        <v>3188</v>
      </c>
      <c r="B454" s="262">
        <v>45076.485766157413</v>
      </c>
      <c r="C454" s="262">
        <v>45076.487657604172</v>
      </c>
      <c r="D454" s="262">
        <v>45076</v>
      </c>
      <c r="E454" s="261" t="s">
        <v>2544</v>
      </c>
      <c r="F454" s="315">
        <v>45076</v>
      </c>
      <c r="G454" t="s">
        <v>791</v>
      </c>
      <c r="H454" t="s">
        <v>792</v>
      </c>
      <c r="I454" t="s">
        <v>792</v>
      </c>
      <c r="J454" t="s">
        <v>792</v>
      </c>
      <c r="K454" t="s">
        <v>793</v>
      </c>
      <c r="L454" s="261" t="s">
        <v>826</v>
      </c>
      <c r="M454">
        <v>0</v>
      </c>
      <c r="N454">
        <v>0</v>
      </c>
      <c r="O454">
        <v>0</v>
      </c>
      <c r="P454">
        <v>0</v>
      </c>
      <c r="Q454">
        <v>0</v>
      </c>
      <c r="R454">
        <v>0</v>
      </c>
      <c r="S454">
        <v>0</v>
      </c>
      <c r="T454">
        <v>0</v>
      </c>
      <c r="U454">
        <v>0</v>
      </c>
      <c r="V454">
        <v>0</v>
      </c>
      <c r="W454">
        <v>0</v>
      </c>
      <c r="X454">
        <v>0</v>
      </c>
      <c r="Y454">
        <v>0</v>
      </c>
      <c r="Z454">
        <v>0</v>
      </c>
      <c r="AA454">
        <v>0</v>
      </c>
      <c r="AB454">
        <v>0</v>
      </c>
      <c r="AC454">
        <v>0</v>
      </c>
      <c r="AD454">
        <v>0</v>
      </c>
      <c r="AE454">
        <v>1</v>
      </c>
      <c r="AF454">
        <v>0</v>
      </c>
      <c r="AG454">
        <v>0</v>
      </c>
      <c r="AH454">
        <v>0</v>
      </c>
      <c r="AI454">
        <v>0</v>
      </c>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t="s">
        <v>794</v>
      </c>
      <c r="VU454"/>
      <c r="VV454">
        <v>2500</v>
      </c>
      <c r="VW454">
        <v>2500</v>
      </c>
      <c r="VX454"/>
      <c r="VY454">
        <v>2500</v>
      </c>
      <c r="VZ454">
        <v>0</v>
      </c>
      <c r="WA454">
        <v>0</v>
      </c>
      <c r="WB454"/>
      <c r="WC454" t="s">
        <v>805</v>
      </c>
      <c r="WD454"/>
      <c r="WE454"/>
      <c r="WF454" t="s">
        <v>794</v>
      </c>
      <c r="WG454" t="s">
        <v>833</v>
      </c>
      <c r="WH454">
        <v>1</v>
      </c>
      <c r="WI454">
        <v>0</v>
      </c>
      <c r="WJ454">
        <v>0</v>
      </c>
      <c r="WK454">
        <v>0</v>
      </c>
      <c r="WL454">
        <v>0</v>
      </c>
      <c r="WM454">
        <v>0</v>
      </c>
      <c r="WN454">
        <v>0</v>
      </c>
      <c r="WO454">
        <v>0</v>
      </c>
      <c r="WP454">
        <v>0</v>
      </c>
      <c r="WQ454">
        <v>0</v>
      </c>
      <c r="WR454">
        <v>0</v>
      </c>
      <c r="WS454">
        <v>0</v>
      </c>
      <c r="WT454">
        <v>0</v>
      </c>
      <c r="WU454">
        <v>0</v>
      </c>
      <c r="WV454">
        <v>0</v>
      </c>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t="s">
        <v>3189</v>
      </c>
      <c r="AAW454">
        <v>433866193</v>
      </c>
      <c r="AAX454" s="315">
        <v>45076.647361111107</v>
      </c>
      <c r="AAY454"/>
      <c r="AAZ454"/>
      <c r="ABA454" t="s">
        <v>2081</v>
      </c>
      <c r="ABB454"/>
      <c r="ABC454" t="s">
        <v>2263</v>
      </c>
      <c r="ABD454"/>
      <c r="ABE454">
        <v>454</v>
      </c>
    </row>
    <row r="455" spans="1:733" x14ac:dyDescent="0.45">
      <c r="A455" s="261" t="s">
        <v>3190</v>
      </c>
      <c r="B455" s="262">
        <v>45077.335839687497</v>
      </c>
      <c r="C455" s="262">
        <v>45077.356453148153</v>
      </c>
      <c r="D455" s="262">
        <v>45077</v>
      </c>
      <c r="E455" s="261" t="s">
        <v>2197</v>
      </c>
      <c r="F455" s="315">
        <v>45077</v>
      </c>
      <c r="G455" t="s">
        <v>791</v>
      </c>
      <c r="H455" t="s">
        <v>792</v>
      </c>
      <c r="I455" t="s">
        <v>792</v>
      </c>
      <c r="J455" t="s">
        <v>792</v>
      </c>
      <c r="K455" t="s">
        <v>793</v>
      </c>
      <c r="L455" s="261" t="s">
        <v>816</v>
      </c>
      <c r="M455">
        <v>0</v>
      </c>
      <c r="N455">
        <v>0</v>
      </c>
      <c r="O455">
        <v>0</v>
      </c>
      <c r="P455">
        <v>0</v>
      </c>
      <c r="Q455">
        <v>0</v>
      </c>
      <c r="R455">
        <v>0</v>
      </c>
      <c r="S455">
        <v>0</v>
      </c>
      <c r="T455">
        <v>0</v>
      </c>
      <c r="U455">
        <v>0</v>
      </c>
      <c r="V455">
        <v>0</v>
      </c>
      <c r="W455">
        <v>0</v>
      </c>
      <c r="X455">
        <v>0</v>
      </c>
      <c r="Y455">
        <v>0</v>
      </c>
      <c r="Z455">
        <v>0</v>
      </c>
      <c r="AA455">
        <v>0</v>
      </c>
      <c r="AB455">
        <v>1</v>
      </c>
      <c r="AC455">
        <v>0</v>
      </c>
      <c r="AD455">
        <v>0</v>
      </c>
      <c r="AE455">
        <v>0</v>
      </c>
      <c r="AF455">
        <v>0</v>
      </c>
      <c r="AG455">
        <v>0</v>
      </c>
      <c r="AH455">
        <v>0</v>
      </c>
      <c r="AI455">
        <v>0</v>
      </c>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t="s">
        <v>794</v>
      </c>
      <c r="PV455"/>
      <c r="PW455">
        <v>2000</v>
      </c>
      <c r="PX455">
        <v>2000</v>
      </c>
      <c r="PY455"/>
      <c r="PZ455">
        <v>2000</v>
      </c>
      <c r="QA455">
        <v>0</v>
      </c>
      <c r="QB455">
        <v>0</v>
      </c>
      <c r="QC455"/>
      <c r="QD455" t="s">
        <v>795</v>
      </c>
      <c r="QE455" t="s">
        <v>850</v>
      </c>
      <c r="QF455"/>
      <c r="QG455" t="s">
        <v>794</v>
      </c>
      <c r="QH455" t="s">
        <v>3191</v>
      </c>
      <c r="QI455">
        <v>1</v>
      </c>
      <c r="QJ455">
        <v>0</v>
      </c>
      <c r="QK455">
        <v>0</v>
      </c>
      <c r="QL455">
        <v>0</v>
      </c>
      <c r="QM455">
        <v>0</v>
      </c>
      <c r="QN455">
        <v>0</v>
      </c>
      <c r="QO455">
        <v>0</v>
      </c>
      <c r="QP455">
        <v>1</v>
      </c>
      <c r="QQ455">
        <v>0</v>
      </c>
      <c r="QR455">
        <v>1</v>
      </c>
      <c r="QS455">
        <v>1</v>
      </c>
      <c r="QT455">
        <v>0</v>
      </c>
      <c r="QU455">
        <v>1</v>
      </c>
      <c r="QV455">
        <v>0</v>
      </c>
      <c r="QW455">
        <v>0</v>
      </c>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t="s">
        <v>3192</v>
      </c>
      <c r="AAW455">
        <v>434371459</v>
      </c>
      <c r="AAX455" s="315">
        <v>45077.61917824074</v>
      </c>
      <c r="AAY455"/>
      <c r="AAZ455"/>
      <c r="ABA455" t="s">
        <v>2081</v>
      </c>
      <c r="ABB455"/>
      <c r="ABC455" t="s">
        <v>2263</v>
      </c>
      <c r="ABD455"/>
      <c r="ABE455">
        <v>455</v>
      </c>
    </row>
    <row r="456" spans="1:733" x14ac:dyDescent="0.45">
      <c r="A456" s="261" t="s">
        <v>3193</v>
      </c>
      <c r="B456" s="262">
        <v>45077.39044135416</v>
      </c>
      <c r="C456" s="262">
        <v>45077.404576180546</v>
      </c>
      <c r="D456" s="262">
        <v>45077</v>
      </c>
      <c r="E456" s="261" t="s">
        <v>2197</v>
      </c>
      <c r="F456" s="315">
        <v>45077</v>
      </c>
      <c r="G456" t="s">
        <v>791</v>
      </c>
      <c r="H456" t="s">
        <v>792</v>
      </c>
      <c r="I456" t="s">
        <v>792</v>
      </c>
      <c r="J456" t="s">
        <v>792</v>
      </c>
      <c r="K456" t="s">
        <v>793</v>
      </c>
      <c r="L456" s="261" t="s">
        <v>840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1</v>
      </c>
      <c r="AH456">
        <v>0</v>
      </c>
      <c r="AI456">
        <v>0</v>
      </c>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t="s">
        <v>794</v>
      </c>
      <c r="YE456"/>
      <c r="YF456">
        <v>50</v>
      </c>
      <c r="YG456">
        <v>50</v>
      </c>
      <c r="YH456">
        <v>0</v>
      </c>
      <c r="YI456">
        <v>0</v>
      </c>
      <c r="YJ456"/>
      <c r="YK456" t="s">
        <v>805</v>
      </c>
      <c r="YL456"/>
      <c r="YM456"/>
      <c r="YN456" t="s">
        <v>794</v>
      </c>
      <c r="YO456" t="s">
        <v>836</v>
      </c>
      <c r="YP456">
        <v>0</v>
      </c>
      <c r="YQ456">
        <v>0</v>
      </c>
      <c r="YR456">
        <v>0</v>
      </c>
      <c r="YS456">
        <v>0</v>
      </c>
      <c r="YT456">
        <v>0</v>
      </c>
      <c r="YU456">
        <v>0</v>
      </c>
      <c r="YV456">
        <v>0</v>
      </c>
      <c r="YW456">
        <v>0</v>
      </c>
      <c r="YX456">
        <v>0</v>
      </c>
      <c r="YY456">
        <v>1</v>
      </c>
      <c r="YZ456">
        <v>0</v>
      </c>
      <c r="ZA456">
        <v>0</v>
      </c>
      <c r="ZB456">
        <v>0</v>
      </c>
      <c r="ZC456">
        <v>0</v>
      </c>
      <c r="ZD456">
        <v>0</v>
      </c>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t="s">
        <v>2090</v>
      </c>
      <c r="AAW456">
        <v>434371504</v>
      </c>
      <c r="AAX456" s="315">
        <v>45077.619259259263</v>
      </c>
      <c r="AAY456"/>
      <c r="AAZ456"/>
      <c r="ABA456" t="s">
        <v>2081</v>
      </c>
      <c r="ABB456"/>
      <c r="ABC456" t="s">
        <v>2263</v>
      </c>
      <c r="ABD456"/>
      <c r="ABE456">
        <v>456</v>
      </c>
    </row>
    <row r="457" spans="1:733" x14ac:dyDescent="0.45">
      <c r="A457" s="261" t="s">
        <v>3194</v>
      </c>
      <c r="B457" s="262">
        <v>45077.413810138889</v>
      </c>
      <c r="C457" s="262">
        <v>45077.416146111107</v>
      </c>
      <c r="D457" s="262">
        <v>45077</v>
      </c>
      <c r="E457" s="261" t="s">
        <v>2197</v>
      </c>
      <c r="F457" s="315">
        <v>45077</v>
      </c>
      <c r="G457" t="s">
        <v>791</v>
      </c>
      <c r="H457" t="s">
        <v>792</v>
      </c>
      <c r="I457" t="s">
        <v>792</v>
      </c>
      <c r="J457" t="s">
        <v>792</v>
      </c>
      <c r="K457" t="s">
        <v>793</v>
      </c>
      <c r="L457" s="261" t="s">
        <v>840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1</v>
      </c>
      <c r="AH457">
        <v>0</v>
      </c>
      <c r="AI457">
        <v>0</v>
      </c>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t="s">
        <v>794</v>
      </c>
      <c r="YE457"/>
      <c r="YF457">
        <v>50</v>
      </c>
      <c r="YG457">
        <v>50</v>
      </c>
      <c r="YH457">
        <v>0</v>
      </c>
      <c r="YI457">
        <v>0</v>
      </c>
      <c r="YJ457"/>
      <c r="YK457" t="s">
        <v>805</v>
      </c>
      <c r="YL457"/>
      <c r="YM457"/>
      <c r="YN457" t="s">
        <v>794</v>
      </c>
      <c r="YO457" t="s">
        <v>2129</v>
      </c>
      <c r="YP457">
        <v>0</v>
      </c>
      <c r="YQ457">
        <v>0</v>
      </c>
      <c r="YR457">
        <v>0</v>
      </c>
      <c r="YS457">
        <v>0</v>
      </c>
      <c r="YT457">
        <v>0</v>
      </c>
      <c r="YU457">
        <v>0</v>
      </c>
      <c r="YV457">
        <v>0</v>
      </c>
      <c r="YW457">
        <v>0</v>
      </c>
      <c r="YX457">
        <v>0</v>
      </c>
      <c r="YY457">
        <v>1</v>
      </c>
      <c r="YZ457">
        <v>1</v>
      </c>
      <c r="ZA457">
        <v>0</v>
      </c>
      <c r="ZB457">
        <v>0</v>
      </c>
      <c r="ZC457">
        <v>0</v>
      </c>
      <c r="ZD457">
        <v>0</v>
      </c>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t="s">
        <v>3195</v>
      </c>
      <c r="AAW457">
        <v>434371544</v>
      </c>
      <c r="AAX457" s="315">
        <v>45077.619351851863</v>
      </c>
      <c r="AAY457"/>
      <c r="AAZ457"/>
      <c r="ABA457" t="s">
        <v>2081</v>
      </c>
      <c r="ABB457"/>
      <c r="ABC457" t="s">
        <v>2263</v>
      </c>
      <c r="ABD457"/>
      <c r="ABE457">
        <v>457</v>
      </c>
    </row>
    <row r="458" spans="1:733" x14ac:dyDescent="0.45">
      <c r="A458" s="261" t="s">
        <v>3196</v>
      </c>
      <c r="B458" s="262">
        <v>45077.449646111112</v>
      </c>
      <c r="C458" s="262">
        <v>45077.454887847227</v>
      </c>
      <c r="D458" s="262">
        <v>45077</v>
      </c>
      <c r="E458" s="261" t="s">
        <v>2197</v>
      </c>
      <c r="F458" s="315">
        <v>45077</v>
      </c>
      <c r="G458" t="s">
        <v>791</v>
      </c>
      <c r="H458" t="s">
        <v>792</v>
      </c>
      <c r="I458" t="s">
        <v>792</v>
      </c>
      <c r="J458" t="s">
        <v>792</v>
      </c>
      <c r="K458" t="s">
        <v>793</v>
      </c>
      <c r="L458" s="261" t="s">
        <v>816</v>
      </c>
      <c r="M458">
        <v>0</v>
      </c>
      <c r="N458">
        <v>0</v>
      </c>
      <c r="O458">
        <v>0</v>
      </c>
      <c r="P458">
        <v>0</v>
      </c>
      <c r="Q458">
        <v>0</v>
      </c>
      <c r="R458">
        <v>0</v>
      </c>
      <c r="S458">
        <v>0</v>
      </c>
      <c r="T458">
        <v>0</v>
      </c>
      <c r="U458">
        <v>0</v>
      </c>
      <c r="V458">
        <v>0</v>
      </c>
      <c r="W458">
        <v>0</v>
      </c>
      <c r="X458">
        <v>0</v>
      </c>
      <c r="Y458">
        <v>0</v>
      </c>
      <c r="Z458">
        <v>0</v>
      </c>
      <c r="AA458">
        <v>0</v>
      </c>
      <c r="AB458">
        <v>1</v>
      </c>
      <c r="AC458">
        <v>0</v>
      </c>
      <c r="AD458">
        <v>0</v>
      </c>
      <c r="AE458">
        <v>0</v>
      </c>
      <c r="AF458">
        <v>0</v>
      </c>
      <c r="AG458">
        <v>0</v>
      </c>
      <c r="AH458">
        <v>0</v>
      </c>
      <c r="AI458">
        <v>0</v>
      </c>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t="s">
        <v>794</v>
      </c>
      <c r="PV458"/>
      <c r="PW458">
        <v>2000</v>
      </c>
      <c r="PX458">
        <v>2000</v>
      </c>
      <c r="PY458"/>
      <c r="PZ458">
        <v>2000</v>
      </c>
      <c r="QA458">
        <v>0</v>
      </c>
      <c r="QB458">
        <v>0</v>
      </c>
      <c r="QC458"/>
      <c r="QD458" t="s">
        <v>806</v>
      </c>
      <c r="QE458"/>
      <c r="QF458"/>
      <c r="QG458" t="s">
        <v>794</v>
      </c>
      <c r="QH458" t="s">
        <v>3197</v>
      </c>
      <c r="QI458">
        <v>0</v>
      </c>
      <c r="QJ458">
        <v>0</v>
      </c>
      <c r="QK458">
        <v>0</v>
      </c>
      <c r="QL458">
        <v>0</v>
      </c>
      <c r="QM458">
        <v>0</v>
      </c>
      <c r="QN458">
        <v>0</v>
      </c>
      <c r="QO458">
        <v>0</v>
      </c>
      <c r="QP458">
        <v>1</v>
      </c>
      <c r="QQ458">
        <v>1</v>
      </c>
      <c r="QR458">
        <v>1</v>
      </c>
      <c r="QS458">
        <v>0</v>
      </c>
      <c r="QT458">
        <v>0</v>
      </c>
      <c r="QU458">
        <v>0</v>
      </c>
      <c r="QV458">
        <v>0</v>
      </c>
      <c r="QW458">
        <v>0</v>
      </c>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t="s">
        <v>3198</v>
      </c>
      <c r="AAW458">
        <v>434371572</v>
      </c>
      <c r="AAX458" s="315">
        <v>45077.619386574079</v>
      </c>
      <c r="AAY458"/>
      <c r="AAZ458"/>
      <c r="ABA458" t="s">
        <v>2081</v>
      </c>
      <c r="ABB458"/>
      <c r="ABC458" t="s">
        <v>2263</v>
      </c>
      <c r="ABD458"/>
      <c r="ABE458">
        <v>458</v>
      </c>
    </row>
    <row r="459" spans="1:733" x14ac:dyDescent="0.45">
      <c r="A459" s="261" t="s">
        <v>3199</v>
      </c>
      <c r="B459" s="262">
        <v>45077.455328101853</v>
      </c>
      <c r="C459" s="262">
        <v>45077.46089736111</v>
      </c>
      <c r="D459" s="262">
        <v>45077</v>
      </c>
      <c r="E459" s="261" t="s">
        <v>2197</v>
      </c>
      <c r="F459" s="315">
        <v>45077</v>
      </c>
      <c r="G459" t="s">
        <v>791</v>
      </c>
      <c r="H459" t="s">
        <v>792</v>
      </c>
      <c r="I459" t="s">
        <v>792</v>
      </c>
      <c r="J459" t="s">
        <v>792</v>
      </c>
      <c r="K459" t="s">
        <v>793</v>
      </c>
      <c r="L459" s="261" t="s">
        <v>821</v>
      </c>
      <c r="M459">
        <v>0</v>
      </c>
      <c r="N459">
        <v>0</v>
      </c>
      <c r="O459">
        <v>0</v>
      </c>
      <c r="P459">
        <v>0</v>
      </c>
      <c r="Q459">
        <v>1</v>
      </c>
      <c r="R459">
        <v>0</v>
      </c>
      <c r="S459">
        <v>0</v>
      </c>
      <c r="T459">
        <v>0</v>
      </c>
      <c r="U459">
        <v>0</v>
      </c>
      <c r="V459">
        <v>0</v>
      </c>
      <c r="W459">
        <v>0</v>
      </c>
      <c r="X459">
        <v>0</v>
      </c>
      <c r="Y459">
        <v>0</v>
      </c>
      <c r="Z459">
        <v>0</v>
      </c>
      <c r="AA459">
        <v>0</v>
      </c>
      <c r="AB459">
        <v>0</v>
      </c>
      <c r="AC459">
        <v>0</v>
      </c>
      <c r="AD459">
        <v>0</v>
      </c>
      <c r="AE459">
        <v>0</v>
      </c>
      <c r="AF459">
        <v>0</v>
      </c>
      <c r="AG459">
        <v>0</v>
      </c>
      <c r="AH459">
        <v>0</v>
      </c>
      <c r="AI459">
        <v>0</v>
      </c>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t="s">
        <v>794</v>
      </c>
      <c r="FE459"/>
      <c r="FF459">
        <v>3500</v>
      </c>
      <c r="FG459">
        <v>3500</v>
      </c>
      <c r="FH459"/>
      <c r="FI459">
        <v>4500</v>
      </c>
      <c r="FJ459">
        <v>-22.222222222222221</v>
      </c>
      <c r="FK459">
        <v>-1000</v>
      </c>
      <c r="FL459" t="s">
        <v>3200</v>
      </c>
      <c r="FM459" t="s">
        <v>795</v>
      </c>
      <c r="FN459" t="s">
        <v>800</v>
      </c>
      <c r="FO459"/>
      <c r="FP459" t="s">
        <v>794</v>
      </c>
      <c r="FQ459" t="s">
        <v>3201</v>
      </c>
      <c r="FR459">
        <v>0</v>
      </c>
      <c r="FS459">
        <v>1</v>
      </c>
      <c r="FT459">
        <v>0</v>
      </c>
      <c r="FU459">
        <v>0</v>
      </c>
      <c r="FV459">
        <v>0</v>
      </c>
      <c r="FW459">
        <v>0</v>
      </c>
      <c r="FX459">
        <v>0</v>
      </c>
      <c r="FY459">
        <v>0</v>
      </c>
      <c r="FZ459">
        <v>0</v>
      </c>
      <c r="GA459">
        <v>0</v>
      </c>
      <c r="GB459">
        <v>0</v>
      </c>
      <c r="GC459">
        <v>0</v>
      </c>
      <c r="GD459">
        <v>1</v>
      </c>
      <c r="GE459">
        <v>1</v>
      </c>
      <c r="GF459">
        <v>0</v>
      </c>
      <c r="GG459"/>
      <c r="GH459" t="s">
        <v>3202</v>
      </c>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t="s">
        <v>3203</v>
      </c>
      <c r="AAW459">
        <v>434371636</v>
      </c>
      <c r="AAX459" s="315">
        <v>45077.619490740741</v>
      </c>
      <c r="AAY459"/>
      <c r="AAZ459"/>
      <c r="ABA459" t="s">
        <v>2081</v>
      </c>
      <c r="ABB459"/>
      <c r="ABC459" t="s">
        <v>2263</v>
      </c>
      <c r="ABD459"/>
      <c r="ABE459">
        <v>459</v>
      </c>
    </row>
    <row r="460" spans="1:733" x14ac:dyDescent="0.45">
      <c r="A460" s="261" t="s">
        <v>3204</v>
      </c>
      <c r="B460" s="262">
        <v>45077.347116180557</v>
      </c>
      <c r="C460" s="262">
        <v>45077.622267002313</v>
      </c>
      <c r="D460" s="262">
        <v>45077</v>
      </c>
      <c r="E460" s="261" t="s">
        <v>2196</v>
      </c>
      <c r="F460" s="315">
        <v>45077</v>
      </c>
      <c r="G460" t="s">
        <v>791</v>
      </c>
      <c r="H460" t="s">
        <v>792</v>
      </c>
      <c r="I460" t="s">
        <v>792</v>
      </c>
      <c r="J460" t="s">
        <v>792</v>
      </c>
      <c r="K460" t="s">
        <v>793</v>
      </c>
      <c r="L460" s="261" t="s">
        <v>3205</v>
      </c>
      <c r="M460">
        <v>0</v>
      </c>
      <c r="N460">
        <v>0</v>
      </c>
      <c r="O460">
        <v>0</v>
      </c>
      <c r="P460">
        <v>0</v>
      </c>
      <c r="Q460">
        <v>1</v>
      </c>
      <c r="R460">
        <v>1</v>
      </c>
      <c r="S460">
        <v>0</v>
      </c>
      <c r="T460">
        <v>0</v>
      </c>
      <c r="U460">
        <v>0</v>
      </c>
      <c r="V460">
        <v>0</v>
      </c>
      <c r="W460">
        <v>0</v>
      </c>
      <c r="X460">
        <v>0</v>
      </c>
      <c r="Y460">
        <v>0</v>
      </c>
      <c r="Z460">
        <v>0</v>
      </c>
      <c r="AA460">
        <v>0</v>
      </c>
      <c r="AB460">
        <v>0</v>
      </c>
      <c r="AC460">
        <v>0</v>
      </c>
      <c r="AD460">
        <v>0</v>
      </c>
      <c r="AE460">
        <v>0</v>
      </c>
      <c r="AF460">
        <v>1</v>
      </c>
      <c r="AG460">
        <v>0</v>
      </c>
      <c r="AH460">
        <v>0</v>
      </c>
      <c r="AI460">
        <v>0</v>
      </c>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t="s">
        <v>794</v>
      </c>
      <c r="FE460"/>
      <c r="FF460">
        <v>3500</v>
      </c>
      <c r="FG460">
        <v>3500</v>
      </c>
      <c r="FH460"/>
      <c r="FI460">
        <v>4500</v>
      </c>
      <c r="FJ460">
        <v>-22.222222222222221</v>
      </c>
      <c r="FK460">
        <v>-1000</v>
      </c>
      <c r="FL460" t="s">
        <v>2528</v>
      </c>
      <c r="FM460" t="s">
        <v>795</v>
      </c>
      <c r="FN460" t="s">
        <v>796</v>
      </c>
      <c r="FO460"/>
      <c r="FP460" t="s">
        <v>794</v>
      </c>
      <c r="FQ460" t="s">
        <v>798</v>
      </c>
      <c r="FR460">
        <v>0</v>
      </c>
      <c r="FS460">
        <v>1</v>
      </c>
      <c r="FT460">
        <v>0</v>
      </c>
      <c r="FU460">
        <v>0</v>
      </c>
      <c r="FV460">
        <v>0</v>
      </c>
      <c r="FW460">
        <v>0</v>
      </c>
      <c r="FX460">
        <v>0</v>
      </c>
      <c r="FY460">
        <v>0</v>
      </c>
      <c r="FZ460">
        <v>0</v>
      </c>
      <c r="GA460">
        <v>0</v>
      </c>
      <c r="GB460">
        <v>0</v>
      </c>
      <c r="GC460">
        <v>0</v>
      </c>
      <c r="GD460">
        <v>0</v>
      </c>
      <c r="GE460">
        <v>0</v>
      </c>
      <c r="GF460">
        <v>0</v>
      </c>
      <c r="GG460"/>
      <c r="GH460"/>
      <c r="GI460" t="s">
        <v>794</v>
      </c>
      <c r="GJ460"/>
      <c r="GK460">
        <v>11000</v>
      </c>
      <c r="GL460">
        <v>11000</v>
      </c>
      <c r="GM460">
        <v>0</v>
      </c>
      <c r="GN460">
        <v>0</v>
      </c>
      <c r="GO460"/>
      <c r="GP460" t="s">
        <v>795</v>
      </c>
      <c r="GQ460" t="s">
        <v>796</v>
      </c>
      <c r="GR460"/>
      <c r="GS460" t="s">
        <v>794</v>
      </c>
      <c r="GT460" t="s">
        <v>798</v>
      </c>
      <c r="GU460">
        <v>0</v>
      </c>
      <c r="GV460">
        <v>1</v>
      </c>
      <c r="GW460">
        <v>0</v>
      </c>
      <c r="GX460">
        <v>0</v>
      </c>
      <c r="GY460">
        <v>0</v>
      </c>
      <c r="GZ460">
        <v>0</v>
      </c>
      <c r="HA460">
        <v>0</v>
      </c>
      <c r="HB460">
        <v>0</v>
      </c>
      <c r="HC460">
        <v>0</v>
      </c>
      <c r="HD460">
        <v>0</v>
      </c>
      <c r="HE460">
        <v>0</v>
      </c>
      <c r="HF460">
        <v>0</v>
      </c>
      <c r="HG460">
        <v>0</v>
      </c>
      <c r="HH460">
        <v>0</v>
      </c>
      <c r="HI460">
        <v>0</v>
      </c>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t="s">
        <v>794</v>
      </c>
      <c r="WZ460"/>
      <c r="XA460">
        <v>2000</v>
      </c>
      <c r="XB460">
        <v>2000</v>
      </c>
      <c r="XC460"/>
      <c r="XD460">
        <v>5000</v>
      </c>
      <c r="XE460">
        <v>-60</v>
      </c>
      <c r="XF460">
        <v>-3000</v>
      </c>
      <c r="XG460" t="s">
        <v>2528</v>
      </c>
      <c r="XH460" t="s">
        <v>795</v>
      </c>
      <c r="XI460" t="s">
        <v>796</v>
      </c>
      <c r="XJ460"/>
      <c r="XK460" t="s">
        <v>794</v>
      </c>
      <c r="XL460" t="s">
        <v>798</v>
      </c>
      <c r="XM460">
        <v>0</v>
      </c>
      <c r="XN460">
        <v>1</v>
      </c>
      <c r="XO460">
        <v>0</v>
      </c>
      <c r="XP460">
        <v>0</v>
      </c>
      <c r="XQ460">
        <v>0</v>
      </c>
      <c r="XR460">
        <v>0</v>
      </c>
      <c r="XS460">
        <v>0</v>
      </c>
      <c r="XT460">
        <v>0</v>
      </c>
      <c r="XU460">
        <v>0</v>
      </c>
      <c r="XV460">
        <v>0</v>
      </c>
      <c r="XW460">
        <v>0</v>
      </c>
      <c r="XX460">
        <v>0</v>
      </c>
      <c r="XY460">
        <v>0</v>
      </c>
      <c r="XZ460">
        <v>0</v>
      </c>
      <c r="YA460">
        <v>0</v>
      </c>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t="s">
        <v>3206</v>
      </c>
      <c r="AAW460">
        <v>434374171</v>
      </c>
      <c r="AAX460" s="315">
        <v>45077.623032407413</v>
      </c>
      <c r="AAY460"/>
      <c r="AAZ460"/>
      <c r="ABA460" t="s">
        <v>2081</v>
      </c>
      <c r="ABB460"/>
      <c r="ABC460" t="s">
        <v>2263</v>
      </c>
      <c r="ABD460"/>
      <c r="ABE460">
        <v>460</v>
      </c>
    </row>
    <row r="461" spans="1:733" x14ac:dyDescent="0.45">
      <c r="A461" s="261" t="s">
        <v>3207</v>
      </c>
      <c r="B461" s="262">
        <v>45077.356796886568</v>
      </c>
      <c r="C461" s="262">
        <v>45077.360164791673</v>
      </c>
      <c r="D461" s="262">
        <v>45077</v>
      </c>
      <c r="E461" s="261" t="s">
        <v>2196</v>
      </c>
      <c r="F461" s="315">
        <v>45077</v>
      </c>
      <c r="G461" t="s">
        <v>791</v>
      </c>
      <c r="H461" t="s">
        <v>792</v>
      </c>
      <c r="I461" t="s">
        <v>792</v>
      </c>
      <c r="J461" t="s">
        <v>792</v>
      </c>
      <c r="K461" t="s">
        <v>793</v>
      </c>
      <c r="L461" s="261" t="s">
        <v>840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1</v>
      </c>
      <c r="AH461">
        <v>0</v>
      </c>
      <c r="AI461">
        <v>0</v>
      </c>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t="s">
        <v>794</v>
      </c>
      <c r="YE461"/>
      <c r="YF461">
        <v>50</v>
      </c>
      <c r="YG461">
        <v>50</v>
      </c>
      <c r="YH461">
        <v>0</v>
      </c>
      <c r="YI461">
        <v>0</v>
      </c>
      <c r="YJ461"/>
      <c r="YK461" t="s">
        <v>805</v>
      </c>
      <c r="YL461"/>
      <c r="YM461"/>
      <c r="YN461" t="s">
        <v>797</v>
      </c>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t="s">
        <v>2229</v>
      </c>
      <c r="AAW461">
        <v>434374200</v>
      </c>
      <c r="AAX461" s="315">
        <v>45077.623078703713</v>
      </c>
      <c r="AAY461"/>
      <c r="AAZ461"/>
      <c r="ABA461" t="s">
        <v>2081</v>
      </c>
      <c r="ABB461"/>
      <c r="ABC461" t="s">
        <v>2263</v>
      </c>
      <c r="ABD461"/>
      <c r="ABE461">
        <v>461</v>
      </c>
    </row>
    <row r="462" spans="1:733" x14ac:dyDescent="0.45">
      <c r="A462" s="261" t="s">
        <v>3208</v>
      </c>
      <c r="B462" s="262">
        <v>45077.407317916673</v>
      </c>
      <c r="C462" s="262">
        <v>45077.411033680553</v>
      </c>
      <c r="D462" s="262">
        <v>45077</v>
      </c>
      <c r="E462" s="261" t="s">
        <v>2196</v>
      </c>
      <c r="F462" s="315">
        <v>45077</v>
      </c>
      <c r="G462" t="s">
        <v>791</v>
      </c>
      <c r="H462" t="s">
        <v>792</v>
      </c>
      <c r="I462" t="s">
        <v>792</v>
      </c>
      <c r="J462" t="s">
        <v>792</v>
      </c>
      <c r="K462" t="s">
        <v>793</v>
      </c>
      <c r="L462" s="261" t="s">
        <v>838</v>
      </c>
      <c r="M462">
        <v>0</v>
      </c>
      <c r="N462">
        <v>0</v>
      </c>
      <c r="O462">
        <v>0</v>
      </c>
      <c r="P462">
        <v>0</v>
      </c>
      <c r="Q462">
        <v>0</v>
      </c>
      <c r="R462">
        <v>0</v>
      </c>
      <c r="S462">
        <v>0</v>
      </c>
      <c r="T462">
        <v>0</v>
      </c>
      <c r="U462">
        <v>0</v>
      </c>
      <c r="V462">
        <v>0</v>
      </c>
      <c r="W462">
        <v>0</v>
      </c>
      <c r="X462">
        <v>1</v>
      </c>
      <c r="Y462">
        <v>0</v>
      </c>
      <c r="Z462">
        <v>0</v>
      </c>
      <c r="AA462">
        <v>0</v>
      </c>
      <c r="AB462">
        <v>0</v>
      </c>
      <c r="AC462">
        <v>0</v>
      </c>
      <c r="AD462">
        <v>0</v>
      </c>
      <c r="AE462">
        <v>0</v>
      </c>
      <c r="AF462">
        <v>0</v>
      </c>
      <c r="AG462">
        <v>0</v>
      </c>
      <c r="AH462">
        <v>0</v>
      </c>
      <c r="AI462">
        <v>0</v>
      </c>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t="s">
        <v>799</v>
      </c>
      <c r="NL462"/>
      <c r="NM462">
        <v>300</v>
      </c>
      <c r="NN462">
        <v>300</v>
      </c>
      <c r="NO462"/>
      <c r="NP462">
        <v>387</v>
      </c>
      <c r="NQ462">
        <v>-22.480620155038761</v>
      </c>
      <c r="NR462">
        <v>-87</v>
      </c>
      <c r="NS462" t="s">
        <v>3209</v>
      </c>
      <c r="NT462" t="s">
        <v>806</v>
      </c>
      <c r="NU462"/>
      <c r="NV462"/>
      <c r="NW462" t="s">
        <v>797</v>
      </c>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t="s">
        <v>3210</v>
      </c>
      <c r="AAW462">
        <v>434374222</v>
      </c>
      <c r="AAX462" s="315">
        <v>45077.623101851852</v>
      </c>
      <c r="AAY462"/>
      <c r="AAZ462"/>
      <c r="ABA462" t="s">
        <v>2081</v>
      </c>
      <c r="ABB462"/>
      <c r="ABC462" t="s">
        <v>2263</v>
      </c>
      <c r="ABD462"/>
      <c r="ABE462">
        <v>462</v>
      </c>
    </row>
    <row r="463" spans="1:733" x14ac:dyDescent="0.45">
      <c r="A463" s="261" t="s">
        <v>3211</v>
      </c>
      <c r="B463" s="262">
        <v>45077.520227187502</v>
      </c>
      <c r="C463" s="262">
        <v>45077.522396122687</v>
      </c>
      <c r="D463" s="262">
        <v>45077</v>
      </c>
      <c r="E463" s="261" t="s">
        <v>2196</v>
      </c>
      <c r="F463" s="315">
        <v>45077</v>
      </c>
      <c r="G463" t="s">
        <v>791</v>
      </c>
      <c r="H463" t="s">
        <v>792</v>
      </c>
      <c r="I463" t="s">
        <v>792</v>
      </c>
      <c r="J463" t="s">
        <v>792</v>
      </c>
      <c r="K463" t="s">
        <v>793</v>
      </c>
      <c r="L463" s="261" t="s">
        <v>809</v>
      </c>
      <c r="M463">
        <v>0</v>
      </c>
      <c r="N463">
        <v>0</v>
      </c>
      <c r="O463">
        <v>1</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t="s">
        <v>794</v>
      </c>
      <c r="CU463"/>
      <c r="CV463">
        <v>3000</v>
      </c>
      <c r="CW463">
        <v>3000</v>
      </c>
      <c r="CX463"/>
      <c r="CY463">
        <v>4500</v>
      </c>
      <c r="CZ463">
        <v>-33.333333333333329</v>
      </c>
      <c r="DA463">
        <v>-1500</v>
      </c>
      <c r="DB463" t="s">
        <v>2534</v>
      </c>
      <c r="DC463" t="s">
        <v>795</v>
      </c>
      <c r="DD463" t="s">
        <v>796</v>
      </c>
      <c r="DE463"/>
      <c r="DF463" t="s">
        <v>794</v>
      </c>
      <c r="DG463" t="s">
        <v>798</v>
      </c>
      <c r="DH463">
        <v>0</v>
      </c>
      <c r="DI463">
        <v>1</v>
      </c>
      <c r="DJ463">
        <v>0</v>
      </c>
      <c r="DK463">
        <v>0</v>
      </c>
      <c r="DL463">
        <v>0</v>
      </c>
      <c r="DM463">
        <v>0</v>
      </c>
      <c r="DN463">
        <v>0</v>
      </c>
      <c r="DO463">
        <v>0</v>
      </c>
      <c r="DP463">
        <v>0</v>
      </c>
      <c r="DQ463">
        <v>0</v>
      </c>
      <c r="DR463">
        <v>0</v>
      </c>
      <c r="DS463">
        <v>0</v>
      </c>
      <c r="DT463">
        <v>0</v>
      </c>
      <c r="DU463">
        <v>0</v>
      </c>
      <c r="DV463">
        <v>0</v>
      </c>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t="s">
        <v>3212</v>
      </c>
      <c r="AAW463">
        <v>434374243</v>
      </c>
      <c r="AAX463" s="315">
        <v>45077.623136574082</v>
      </c>
      <c r="AAY463"/>
      <c r="AAZ463"/>
      <c r="ABA463" t="s">
        <v>2081</v>
      </c>
      <c r="ABB463"/>
      <c r="ABC463" t="s">
        <v>2263</v>
      </c>
      <c r="ABD463"/>
      <c r="ABE463">
        <v>463</v>
      </c>
    </row>
    <row r="464" spans="1:733" x14ac:dyDescent="0.45">
      <c r="A464" s="261" t="s">
        <v>3213</v>
      </c>
      <c r="B464" s="262">
        <v>45077.355170439812</v>
      </c>
      <c r="C464" s="262">
        <v>45077.367588402783</v>
      </c>
      <c r="D464" s="262">
        <v>45077</v>
      </c>
      <c r="E464" s="261" t="s">
        <v>3082</v>
      </c>
      <c r="F464" s="315">
        <v>45077</v>
      </c>
      <c r="G464" t="s">
        <v>791</v>
      </c>
      <c r="H464" t="s">
        <v>792</v>
      </c>
      <c r="I464" t="s">
        <v>792</v>
      </c>
      <c r="J464" t="s">
        <v>792</v>
      </c>
      <c r="K464" t="s">
        <v>793</v>
      </c>
      <c r="L464" s="261" t="s">
        <v>3214</v>
      </c>
      <c r="M464">
        <v>0</v>
      </c>
      <c r="N464">
        <v>0</v>
      </c>
      <c r="O464">
        <v>0</v>
      </c>
      <c r="P464">
        <v>1</v>
      </c>
      <c r="Q464">
        <v>1</v>
      </c>
      <c r="R464">
        <v>0</v>
      </c>
      <c r="S464">
        <v>0</v>
      </c>
      <c r="T464">
        <v>0</v>
      </c>
      <c r="U464">
        <v>0</v>
      </c>
      <c r="V464">
        <v>0</v>
      </c>
      <c r="W464">
        <v>0</v>
      </c>
      <c r="X464">
        <v>0</v>
      </c>
      <c r="Y464">
        <v>0</v>
      </c>
      <c r="Z464">
        <v>0</v>
      </c>
      <c r="AA464">
        <v>0</v>
      </c>
      <c r="AB464">
        <v>0</v>
      </c>
      <c r="AC464">
        <v>0</v>
      </c>
      <c r="AD464">
        <v>0</v>
      </c>
      <c r="AE464">
        <v>1</v>
      </c>
      <c r="AF464">
        <v>1</v>
      </c>
      <c r="AG464">
        <v>0</v>
      </c>
      <c r="AH464">
        <v>0</v>
      </c>
      <c r="AI464">
        <v>0</v>
      </c>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t="s">
        <v>794</v>
      </c>
      <c r="DZ464"/>
      <c r="EA464">
        <v>4500</v>
      </c>
      <c r="EB464">
        <v>4500</v>
      </c>
      <c r="EC464"/>
      <c r="ED464">
        <v>4500</v>
      </c>
      <c r="EE464">
        <v>0</v>
      </c>
      <c r="EF464">
        <v>0</v>
      </c>
      <c r="EG464"/>
      <c r="EH464" t="s">
        <v>795</v>
      </c>
      <c r="EI464" t="s">
        <v>796</v>
      </c>
      <c r="EJ464"/>
      <c r="EK464" t="s">
        <v>794</v>
      </c>
      <c r="EL464" t="s">
        <v>798</v>
      </c>
      <c r="EM464">
        <v>0</v>
      </c>
      <c r="EN464">
        <v>1</v>
      </c>
      <c r="EO464">
        <v>0</v>
      </c>
      <c r="EP464">
        <v>0</v>
      </c>
      <c r="EQ464">
        <v>0</v>
      </c>
      <c r="ER464">
        <v>0</v>
      </c>
      <c r="ES464">
        <v>0</v>
      </c>
      <c r="ET464">
        <v>0</v>
      </c>
      <c r="EU464">
        <v>0</v>
      </c>
      <c r="EV464">
        <v>0</v>
      </c>
      <c r="EW464">
        <v>0</v>
      </c>
      <c r="EX464">
        <v>0</v>
      </c>
      <c r="EY464">
        <v>0</v>
      </c>
      <c r="EZ464">
        <v>0</v>
      </c>
      <c r="FA464">
        <v>0</v>
      </c>
      <c r="FB464"/>
      <c r="FC464"/>
      <c r="FD464" t="s">
        <v>794</v>
      </c>
      <c r="FE464"/>
      <c r="FF464">
        <v>4500</v>
      </c>
      <c r="FG464">
        <v>4500</v>
      </c>
      <c r="FH464"/>
      <c r="FI464">
        <v>4500</v>
      </c>
      <c r="FJ464">
        <v>0</v>
      </c>
      <c r="FK464">
        <v>0</v>
      </c>
      <c r="FL464"/>
      <c r="FM464" t="s">
        <v>795</v>
      </c>
      <c r="FN464" t="s">
        <v>796</v>
      </c>
      <c r="FO464"/>
      <c r="FP464" t="s">
        <v>794</v>
      </c>
      <c r="FQ464" t="s">
        <v>798</v>
      </c>
      <c r="FR464">
        <v>0</v>
      </c>
      <c r="FS464">
        <v>1</v>
      </c>
      <c r="FT464">
        <v>0</v>
      </c>
      <c r="FU464">
        <v>0</v>
      </c>
      <c r="FV464">
        <v>0</v>
      </c>
      <c r="FW464">
        <v>0</v>
      </c>
      <c r="FX464">
        <v>0</v>
      </c>
      <c r="FY464">
        <v>0</v>
      </c>
      <c r="FZ464">
        <v>0</v>
      </c>
      <c r="GA464">
        <v>0</v>
      </c>
      <c r="GB464">
        <v>0</v>
      </c>
      <c r="GC464">
        <v>0</v>
      </c>
      <c r="GD464">
        <v>0</v>
      </c>
      <c r="GE464">
        <v>0</v>
      </c>
      <c r="GF464">
        <v>0</v>
      </c>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t="s">
        <v>794</v>
      </c>
      <c r="VU464"/>
      <c r="VV464">
        <v>2500</v>
      </c>
      <c r="VW464">
        <v>2500</v>
      </c>
      <c r="VX464"/>
      <c r="VY464">
        <v>2500</v>
      </c>
      <c r="VZ464">
        <v>0</v>
      </c>
      <c r="WA464">
        <v>0</v>
      </c>
      <c r="WB464"/>
      <c r="WC464" t="s">
        <v>795</v>
      </c>
      <c r="WD464" t="s">
        <v>796</v>
      </c>
      <c r="WE464"/>
      <c r="WF464" t="s">
        <v>794</v>
      </c>
      <c r="WG464" t="s">
        <v>798</v>
      </c>
      <c r="WH464">
        <v>0</v>
      </c>
      <c r="WI464">
        <v>1</v>
      </c>
      <c r="WJ464">
        <v>0</v>
      </c>
      <c r="WK464">
        <v>0</v>
      </c>
      <c r="WL464">
        <v>0</v>
      </c>
      <c r="WM464">
        <v>0</v>
      </c>
      <c r="WN464">
        <v>0</v>
      </c>
      <c r="WO464">
        <v>0</v>
      </c>
      <c r="WP464">
        <v>0</v>
      </c>
      <c r="WQ464">
        <v>0</v>
      </c>
      <c r="WR464">
        <v>0</v>
      </c>
      <c r="WS464">
        <v>0</v>
      </c>
      <c r="WT464">
        <v>0</v>
      </c>
      <c r="WU464">
        <v>0</v>
      </c>
      <c r="WV464">
        <v>0</v>
      </c>
      <c r="WW464"/>
      <c r="WX464"/>
      <c r="WY464" t="s">
        <v>794</v>
      </c>
      <c r="WZ464"/>
      <c r="XA464">
        <v>4000</v>
      </c>
      <c r="XB464">
        <v>4000</v>
      </c>
      <c r="XC464"/>
      <c r="XD464">
        <v>5000</v>
      </c>
      <c r="XE464">
        <v>-20</v>
      </c>
      <c r="XF464">
        <v>-1000</v>
      </c>
      <c r="XG464" t="s">
        <v>3215</v>
      </c>
      <c r="XH464" t="s">
        <v>795</v>
      </c>
      <c r="XI464" t="s">
        <v>796</v>
      </c>
      <c r="XJ464"/>
      <c r="XK464" t="s">
        <v>794</v>
      </c>
      <c r="XL464" t="s">
        <v>798</v>
      </c>
      <c r="XM464">
        <v>0</v>
      </c>
      <c r="XN464">
        <v>1</v>
      </c>
      <c r="XO464">
        <v>0</v>
      </c>
      <c r="XP464">
        <v>0</v>
      </c>
      <c r="XQ464">
        <v>0</v>
      </c>
      <c r="XR464">
        <v>0</v>
      </c>
      <c r="XS464">
        <v>0</v>
      </c>
      <c r="XT464">
        <v>0</v>
      </c>
      <c r="XU464">
        <v>0</v>
      </c>
      <c r="XV464">
        <v>0</v>
      </c>
      <c r="XW464">
        <v>0</v>
      </c>
      <c r="XX464">
        <v>0</v>
      </c>
      <c r="XY464">
        <v>0</v>
      </c>
      <c r="XZ464">
        <v>0</v>
      </c>
      <c r="YA464">
        <v>0</v>
      </c>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t="s">
        <v>3216</v>
      </c>
      <c r="AAW464">
        <v>434380144</v>
      </c>
      <c r="AAX464" s="315">
        <v>45077.630219907413</v>
      </c>
      <c r="AAY464"/>
      <c r="AAZ464"/>
      <c r="ABA464" t="s">
        <v>2081</v>
      </c>
      <c r="ABB464"/>
      <c r="ABC464" t="s">
        <v>2263</v>
      </c>
      <c r="ABD464"/>
      <c r="ABE464">
        <v>464</v>
      </c>
    </row>
    <row r="465" spans="1:733" x14ac:dyDescent="0.45">
      <c r="A465" s="261" t="s">
        <v>3217</v>
      </c>
      <c r="B465" s="262">
        <v>45077.463048217593</v>
      </c>
      <c r="C465" s="262">
        <v>45077.466427650463</v>
      </c>
      <c r="D465" s="262">
        <v>45077</v>
      </c>
      <c r="E465" s="261" t="s">
        <v>3082</v>
      </c>
      <c r="F465" s="315">
        <v>45077</v>
      </c>
      <c r="G465" t="s">
        <v>791</v>
      </c>
      <c r="H465" t="s">
        <v>792</v>
      </c>
      <c r="I465" t="s">
        <v>792</v>
      </c>
      <c r="J465" t="s">
        <v>792</v>
      </c>
      <c r="K465" t="s">
        <v>793</v>
      </c>
      <c r="L465" s="261" t="s">
        <v>832</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1</v>
      </c>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t="s">
        <v>794</v>
      </c>
      <c r="AAM465"/>
      <c r="AAN465" t="s">
        <v>794</v>
      </c>
      <c r="AAO465"/>
      <c r="AAP465"/>
      <c r="AAQ465"/>
      <c r="AAR465"/>
      <c r="AAS465"/>
      <c r="AAT465"/>
      <c r="AAU465"/>
      <c r="AAV465" t="s">
        <v>3218</v>
      </c>
      <c r="AAW465">
        <v>434380175</v>
      </c>
      <c r="AAX465" s="315">
        <v>45077.630277777767</v>
      </c>
      <c r="AAY465"/>
      <c r="AAZ465"/>
      <c r="ABA465" t="s">
        <v>2081</v>
      </c>
      <c r="ABB465"/>
      <c r="ABC465" t="s">
        <v>2263</v>
      </c>
      <c r="ABD465"/>
      <c r="ABE465">
        <v>465</v>
      </c>
    </row>
    <row r="466" spans="1:733" x14ac:dyDescent="0.45">
      <c r="A466" s="261" t="s">
        <v>3219</v>
      </c>
      <c r="B466" s="262">
        <v>45077.466729004627</v>
      </c>
      <c r="C466" s="262">
        <v>45077.477916736112</v>
      </c>
      <c r="D466" s="262">
        <v>45077</v>
      </c>
      <c r="E466" s="261" t="s">
        <v>3082</v>
      </c>
      <c r="F466" s="315">
        <v>45077</v>
      </c>
      <c r="G466" t="s">
        <v>791</v>
      </c>
      <c r="H466" t="s">
        <v>792</v>
      </c>
      <c r="I466" t="s">
        <v>792</v>
      </c>
      <c r="J466" t="s">
        <v>792</v>
      </c>
      <c r="K466" t="s">
        <v>793</v>
      </c>
      <c r="L466" s="261" t="s">
        <v>840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1</v>
      </c>
      <c r="AH466">
        <v>0</v>
      </c>
      <c r="AI466">
        <v>0</v>
      </c>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t="s">
        <v>794</v>
      </c>
      <c r="YE466"/>
      <c r="YF466">
        <v>50</v>
      </c>
      <c r="YG466">
        <v>50</v>
      </c>
      <c r="YH466">
        <v>0</v>
      </c>
      <c r="YI466">
        <v>0</v>
      </c>
      <c r="YJ466"/>
      <c r="YK466" t="s">
        <v>806</v>
      </c>
      <c r="YL466"/>
      <c r="YM466"/>
      <c r="YN466" t="s">
        <v>797</v>
      </c>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t="s">
        <v>3220</v>
      </c>
      <c r="AAW466">
        <v>434380194</v>
      </c>
      <c r="AAX466" s="315">
        <v>45077.630312499998</v>
      </c>
      <c r="AAY466"/>
      <c r="AAZ466"/>
      <c r="ABA466" t="s">
        <v>2081</v>
      </c>
      <c r="ABB466"/>
      <c r="ABC466" t="s">
        <v>2263</v>
      </c>
      <c r="ABD466"/>
      <c r="ABE466">
        <v>466</v>
      </c>
    </row>
    <row r="467" spans="1:733" x14ac:dyDescent="0.45">
      <c r="A467" s="261" t="s">
        <v>3221</v>
      </c>
      <c r="B467" s="262">
        <v>45077.382124837961</v>
      </c>
      <c r="C467" s="262">
        <v>45077.478671180557</v>
      </c>
      <c r="D467" s="262">
        <v>45077</v>
      </c>
      <c r="E467" s="261" t="s">
        <v>2544</v>
      </c>
      <c r="F467" s="315">
        <v>45077</v>
      </c>
      <c r="G467" t="s">
        <v>791</v>
      </c>
      <c r="H467" t="s">
        <v>792</v>
      </c>
      <c r="I467" t="s">
        <v>792</v>
      </c>
      <c r="J467" t="s">
        <v>792</v>
      </c>
      <c r="K467" t="s">
        <v>793</v>
      </c>
      <c r="L467" s="261" t="s">
        <v>840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1</v>
      </c>
      <c r="AH467">
        <v>0</v>
      </c>
      <c r="AI467">
        <v>0</v>
      </c>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t="s">
        <v>794</v>
      </c>
      <c r="YE467"/>
      <c r="YF467">
        <v>50</v>
      </c>
      <c r="YG467">
        <v>50</v>
      </c>
      <c r="YH467">
        <v>0</v>
      </c>
      <c r="YI467">
        <v>0</v>
      </c>
      <c r="YJ467"/>
      <c r="YK467" t="s">
        <v>806</v>
      </c>
      <c r="YL467"/>
      <c r="YM467"/>
      <c r="YN467" t="s">
        <v>797</v>
      </c>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t="s">
        <v>3222</v>
      </c>
      <c r="AAW467">
        <v>434382127</v>
      </c>
      <c r="AAX467" s="315">
        <v>45077.633229166662</v>
      </c>
      <c r="AAY467"/>
      <c r="AAZ467"/>
      <c r="ABA467" t="s">
        <v>2081</v>
      </c>
      <c r="ABB467"/>
      <c r="ABC467" t="s">
        <v>2263</v>
      </c>
      <c r="ABD467"/>
      <c r="ABE467">
        <v>467</v>
      </c>
    </row>
    <row r="468" spans="1:733" x14ac:dyDescent="0.45">
      <c r="A468" s="261" t="s">
        <v>3223</v>
      </c>
      <c r="B468" s="262">
        <v>45077.387871296291</v>
      </c>
      <c r="C468" s="262">
        <v>45077.464449340267</v>
      </c>
      <c r="D468" s="262">
        <v>45077</v>
      </c>
      <c r="E468" s="261" t="s">
        <v>2544</v>
      </c>
      <c r="F468" s="315">
        <v>45077</v>
      </c>
      <c r="G468" t="s">
        <v>791</v>
      </c>
      <c r="H468" t="s">
        <v>792</v>
      </c>
      <c r="I468" t="s">
        <v>792</v>
      </c>
      <c r="J468" t="s">
        <v>792</v>
      </c>
      <c r="K468" t="s">
        <v>793</v>
      </c>
      <c r="L468" s="261" t="s">
        <v>816</v>
      </c>
      <c r="M468">
        <v>0</v>
      </c>
      <c r="N468">
        <v>0</v>
      </c>
      <c r="O468">
        <v>0</v>
      </c>
      <c r="P468">
        <v>0</v>
      </c>
      <c r="Q468">
        <v>0</v>
      </c>
      <c r="R468">
        <v>0</v>
      </c>
      <c r="S468">
        <v>0</v>
      </c>
      <c r="T468">
        <v>0</v>
      </c>
      <c r="U468">
        <v>0</v>
      </c>
      <c r="V468">
        <v>0</v>
      </c>
      <c r="W468">
        <v>0</v>
      </c>
      <c r="X468">
        <v>0</v>
      </c>
      <c r="Y468">
        <v>0</v>
      </c>
      <c r="Z468">
        <v>0</v>
      </c>
      <c r="AA468">
        <v>0</v>
      </c>
      <c r="AB468">
        <v>1</v>
      </c>
      <c r="AC468">
        <v>0</v>
      </c>
      <c r="AD468">
        <v>0</v>
      </c>
      <c r="AE468">
        <v>0</v>
      </c>
      <c r="AF468">
        <v>0</v>
      </c>
      <c r="AG468">
        <v>0</v>
      </c>
      <c r="AH468">
        <v>0</v>
      </c>
      <c r="AI468">
        <v>0</v>
      </c>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t="s">
        <v>794</v>
      </c>
      <c r="PV468"/>
      <c r="PW468">
        <v>2000</v>
      </c>
      <c r="PX468">
        <v>2000</v>
      </c>
      <c r="PY468"/>
      <c r="PZ468">
        <v>2000</v>
      </c>
      <c r="QA468">
        <v>0</v>
      </c>
      <c r="QB468">
        <v>0</v>
      </c>
      <c r="QC468"/>
      <c r="QD468" t="s">
        <v>805</v>
      </c>
      <c r="QE468"/>
      <c r="QF468"/>
      <c r="QG468" t="s">
        <v>794</v>
      </c>
      <c r="QH468" t="s">
        <v>855</v>
      </c>
      <c r="QI468">
        <v>0</v>
      </c>
      <c r="QJ468">
        <v>0</v>
      </c>
      <c r="QK468">
        <v>0</v>
      </c>
      <c r="QL468">
        <v>1</v>
      </c>
      <c r="QM468">
        <v>0</v>
      </c>
      <c r="QN468">
        <v>0</v>
      </c>
      <c r="QO468">
        <v>0</v>
      </c>
      <c r="QP468">
        <v>0</v>
      </c>
      <c r="QQ468">
        <v>0</v>
      </c>
      <c r="QR468">
        <v>0</v>
      </c>
      <c r="QS468">
        <v>0</v>
      </c>
      <c r="QT468">
        <v>0</v>
      </c>
      <c r="QU468">
        <v>0</v>
      </c>
      <c r="QV468">
        <v>0</v>
      </c>
      <c r="QW468">
        <v>0</v>
      </c>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t="s">
        <v>3224</v>
      </c>
      <c r="AAW468">
        <v>434382146</v>
      </c>
      <c r="AAX468" s="315">
        <v>45077.633263888893</v>
      </c>
      <c r="AAY468"/>
      <c r="AAZ468"/>
      <c r="ABA468" t="s">
        <v>2081</v>
      </c>
      <c r="ABB468"/>
      <c r="ABC468" t="s">
        <v>2263</v>
      </c>
      <c r="ABD468"/>
      <c r="ABE468">
        <v>468</v>
      </c>
    </row>
    <row r="469" spans="1:733" x14ac:dyDescent="0.45">
      <c r="A469" s="261" t="s">
        <v>3225</v>
      </c>
      <c r="B469" s="262">
        <v>45077.410936203712</v>
      </c>
      <c r="C469" s="262">
        <v>45077.465304780097</v>
      </c>
      <c r="D469" s="262">
        <v>45077</v>
      </c>
      <c r="E469" s="261" t="s">
        <v>2544</v>
      </c>
      <c r="F469" s="315">
        <v>45077</v>
      </c>
      <c r="G469" t="s">
        <v>791</v>
      </c>
      <c r="H469" t="s">
        <v>792</v>
      </c>
      <c r="I469" t="s">
        <v>792</v>
      </c>
      <c r="J469" t="s">
        <v>792</v>
      </c>
      <c r="K469" t="s">
        <v>793</v>
      </c>
      <c r="L469" s="261" t="s">
        <v>832</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1</v>
      </c>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t="s">
        <v>794</v>
      </c>
      <c r="AAM469"/>
      <c r="AAN469" t="s">
        <v>794</v>
      </c>
      <c r="AAO469"/>
      <c r="AAP469"/>
      <c r="AAQ469"/>
      <c r="AAR469"/>
      <c r="AAS469"/>
      <c r="AAT469"/>
      <c r="AAU469"/>
      <c r="AAV469" t="s">
        <v>3226</v>
      </c>
      <c r="AAW469">
        <v>434382162</v>
      </c>
      <c r="AAX469" s="315">
        <v>45077.633310185192</v>
      </c>
      <c r="AAY469"/>
      <c r="AAZ469"/>
      <c r="ABA469" t="s">
        <v>2081</v>
      </c>
      <c r="ABB469"/>
      <c r="ABC469" t="s">
        <v>2263</v>
      </c>
      <c r="ABD469"/>
      <c r="ABE469">
        <v>469</v>
      </c>
    </row>
    <row r="470" spans="1:733" x14ac:dyDescent="0.45">
      <c r="A470" s="261" t="s">
        <v>3227</v>
      </c>
      <c r="B470" s="262">
        <v>45077.451477303242</v>
      </c>
      <c r="C470" s="262">
        <v>45077.46903685185</v>
      </c>
      <c r="D470" s="262">
        <v>45077</v>
      </c>
      <c r="E470" s="261" t="s">
        <v>2544</v>
      </c>
      <c r="F470" s="315">
        <v>45077</v>
      </c>
      <c r="G470" t="s">
        <v>791</v>
      </c>
      <c r="H470" t="s">
        <v>792</v>
      </c>
      <c r="I470" t="s">
        <v>792</v>
      </c>
      <c r="J470" t="s">
        <v>792</v>
      </c>
      <c r="K470" t="s">
        <v>793</v>
      </c>
      <c r="L470" s="261" t="s">
        <v>838</v>
      </c>
      <c r="M470">
        <v>0</v>
      </c>
      <c r="N470">
        <v>0</v>
      </c>
      <c r="O470">
        <v>0</v>
      </c>
      <c r="P470">
        <v>0</v>
      </c>
      <c r="Q470">
        <v>0</v>
      </c>
      <c r="R470">
        <v>0</v>
      </c>
      <c r="S470">
        <v>0</v>
      </c>
      <c r="T470">
        <v>0</v>
      </c>
      <c r="U470">
        <v>0</v>
      </c>
      <c r="V470">
        <v>0</v>
      </c>
      <c r="W470">
        <v>0</v>
      </c>
      <c r="X470">
        <v>1</v>
      </c>
      <c r="Y470">
        <v>0</v>
      </c>
      <c r="Z470">
        <v>0</v>
      </c>
      <c r="AA470">
        <v>0</v>
      </c>
      <c r="AB470">
        <v>0</v>
      </c>
      <c r="AC470">
        <v>0</v>
      </c>
      <c r="AD470">
        <v>0</v>
      </c>
      <c r="AE470">
        <v>0</v>
      </c>
      <c r="AF470">
        <v>0</v>
      </c>
      <c r="AG470">
        <v>0</v>
      </c>
      <c r="AH470">
        <v>0</v>
      </c>
      <c r="AI470">
        <v>0</v>
      </c>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t="s">
        <v>799</v>
      </c>
      <c r="NL470"/>
      <c r="NM470">
        <v>300</v>
      </c>
      <c r="NN470">
        <v>300</v>
      </c>
      <c r="NO470"/>
      <c r="NP470">
        <v>387</v>
      </c>
      <c r="NQ470">
        <v>-22.480620155038761</v>
      </c>
      <c r="NR470">
        <v>-87</v>
      </c>
      <c r="NS470" t="s">
        <v>3228</v>
      </c>
      <c r="NT470" t="s">
        <v>795</v>
      </c>
      <c r="NU470" t="s">
        <v>796</v>
      </c>
      <c r="NV470"/>
      <c r="NW470" t="s">
        <v>794</v>
      </c>
      <c r="NX470" t="s">
        <v>798</v>
      </c>
      <c r="NY470">
        <v>0</v>
      </c>
      <c r="NZ470">
        <v>1</v>
      </c>
      <c r="OA470">
        <v>0</v>
      </c>
      <c r="OB470">
        <v>0</v>
      </c>
      <c r="OC470">
        <v>0</v>
      </c>
      <c r="OD470">
        <v>0</v>
      </c>
      <c r="OE470">
        <v>0</v>
      </c>
      <c r="OF470">
        <v>0</v>
      </c>
      <c r="OG470">
        <v>0</v>
      </c>
      <c r="OH470">
        <v>0</v>
      </c>
      <c r="OI470">
        <v>0</v>
      </c>
      <c r="OJ470">
        <v>0</v>
      </c>
      <c r="OK470">
        <v>0</v>
      </c>
      <c r="OL470">
        <v>0</v>
      </c>
      <c r="OM470">
        <v>0</v>
      </c>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t="s">
        <v>3229</v>
      </c>
      <c r="AAW470">
        <v>434382180</v>
      </c>
      <c r="AAX470" s="315">
        <v>45077.633344907408</v>
      </c>
      <c r="AAY470"/>
      <c r="AAZ470"/>
      <c r="ABA470" t="s">
        <v>2081</v>
      </c>
      <c r="ABB470"/>
      <c r="ABC470" t="s">
        <v>2263</v>
      </c>
      <c r="ABD470"/>
      <c r="ABE470">
        <v>470</v>
      </c>
    </row>
    <row r="471" spans="1:733" x14ac:dyDescent="0.45">
      <c r="A471" s="261" t="s">
        <v>3230</v>
      </c>
      <c r="B471" s="262">
        <v>45077.457546134261</v>
      </c>
      <c r="C471" s="262">
        <v>45077.46090262731</v>
      </c>
      <c r="D471" s="262">
        <v>45077</v>
      </c>
      <c r="E471" s="261" t="s">
        <v>2544</v>
      </c>
      <c r="F471" s="315">
        <v>45077</v>
      </c>
      <c r="G471" t="s">
        <v>791</v>
      </c>
      <c r="H471" t="s">
        <v>792</v>
      </c>
      <c r="I471" t="s">
        <v>792</v>
      </c>
      <c r="J471" t="s">
        <v>792</v>
      </c>
      <c r="K471" t="s">
        <v>793</v>
      </c>
      <c r="L471" s="261" t="s">
        <v>814</v>
      </c>
      <c r="M471">
        <v>0</v>
      </c>
      <c r="N471">
        <v>0</v>
      </c>
      <c r="O471">
        <v>0</v>
      </c>
      <c r="P471">
        <v>0</v>
      </c>
      <c r="Q471">
        <v>0</v>
      </c>
      <c r="R471">
        <v>0</v>
      </c>
      <c r="S471">
        <v>1</v>
      </c>
      <c r="T471">
        <v>0</v>
      </c>
      <c r="U471">
        <v>0</v>
      </c>
      <c r="V471">
        <v>0</v>
      </c>
      <c r="W471">
        <v>0</v>
      </c>
      <c r="X471">
        <v>0</v>
      </c>
      <c r="Y471">
        <v>0</v>
      </c>
      <c r="Z471">
        <v>0</v>
      </c>
      <c r="AA471">
        <v>0</v>
      </c>
      <c r="AB471">
        <v>0</v>
      </c>
      <c r="AC471">
        <v>0</v>
      </c>
      <c r="AD471">
        <v>0</v>
      </c>
      <c r="AE471">
        <v>0</v>
      </c>
      <c r="AF471">
        <v>0</v>
      </c>
      <c r="AG471">
        <v>0</v>
      </c>
      <c r="AH471">
        <v>0</v>
      </c>
      <c r="AI471">
        <v>0</v>
      </c>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t="s">
        <v>794</v>
      </c>
      <c r="HM471"/>
      <c r="HN471">
        <v>4250</v>
      </c>
      <c r="HO471">
        <v>4250</v>
      </c>
      <c r="HP471"/>
      <c r="HQ471">
        <v>4750</v>
      </c>
      <c r="HR471">
        <v>-10.52631578947368</v>
      </c>
      <c r="HS471">
        <v>-500</v>
      </c>
      <c r="HT471" t="s">
        <v>3231</v>
      </c>
      <c r="HU471" t="s">
        <v>806</v>
      </c>
      <c r="HV471"/>
      <c r="HW471"/>
      <c r="HX471" t="s">
        <v>794</v>
      </c>
      <c r="HY471" t="s">
        <v>833</v>
      </c>
      <c r="HZ471">
        <v>1</v>
      </c>
      <c r="IA471">
        <v>0</v>
      </c>
      <c r="IB471">
        <v>0</v>
      </c>
      <c r="IC471">
        <v>0</v>
      </c>
      <c r="ID471">
        <v>0</v>
      </c>
      <c r="IE471">
        <v>0</v>
      </c>
      <c r="IF471">
        <v>0</v>
      </c>
      <c r="IG471">
        <v>0</v>
      </c>
      <c r="IH471">
        <v>0</v>
      </c>
      <c r="II471">
        <v>0</v>
      </c>
      <c r="IJ471">
        <v>0</v>
      </c>
      <c r="IK471">
        <v>0</v>
      </c>
      <c r="IL471">
        <v>0</v>
      </c>
      <c r="IM471">
        <v>0</v>
      </c>
      <c r="IN471">
        <v>0</v>
      </c>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t="s">
        <v>3189</v>
      </c>
      <c r="AAW471">
        <v>434382196</v>
      </c>
      <c r="AAX471" s="315">
        <v>45077.633368055547</v>
      </c>
      <c r="AAY471"/>
      <c r="AAZ471"/>
      <c r="ABA471" t="s">
        <v>2081</v>
      </c>
      <c r="ABB471"/>
      <c r="ABC471" t="s">
        <v>2263</v>
      </c>
      <c r="ABD471"/>
      <c r="ABE471">
        <v>471</v>
      </c>
    </row>
    <row r="472" spans="1:733" x14ac:dyDescent="0.45">
      <c r="A472" s="261" t="s">
        <v>3232</v>
      </c>
      <c r="B472" s="262">
        <v>45077.469137453707</v>
      </c>
      <c r="C472" s="262">
        <v>45077.477718194437</v>
      </c>
      <c r="D472" s="262">
        <v>45077</v>
      </c>
      <c r="E472" s="261" t="s">
        <v>2544</v>
      </c>
      <c r="F472" s="315">
        <v>45077</v>
      </c>
      <c r="G472" t="s">
        <v>791</v>
      </c>
      <c r="H472" t="s">
        <v>792</v>
      </c>
      <c r="I472" t="s">
        <v>792</v>
      </c>
      <c r="J472" t="s">
        <v>792</v>
      </c>
      <c r="K472" t="s">
        <v>793</v>
      </c>
      <c r="L472" s="261" t="s">
        <v>838</v>
      </c>
      <c r="M472">
        <v>0</v>
      </c>
      <c r="N472">
        <v>0</v>
      </c>
      <c r="O472">
        <v>0</v>
      </c>
      <c r="P472">
        <v>0</v>
      </c>
      <c r="Q472">
        <v>0</v>
      </c>
      <c r="R472">
        <v>0</v>
      </c>
      <c r="S472">
        <v>0</v>
      </c>
      <c r="T472">
        <v>0</v>
      </c>
      <c r="U472">
        <v>0</v>
      </c>
      <c r="V472">
        <v>0</v>
      </c>
      <c r="W472">
        <v>0</v>
      </c>
      <c r="X472">
        <v>1</v>
      </c>
      <c r="Y472">
        <v>0</v>
      </c>
      <c r="Z472">
        <v>0</v>
      </c>
      <c r="AA472">
        <v>0</v>
      </c>
      <c r="AB472">
        <v>0</v>
      </c>
      <c r="AC472">
        <v>0</v>
      </c>
      <c r="AD472">
        <v>0</v>
      </c>
      <c r="AE472">
        <v>0</v>
      </c>
      <c r="AF472">
        <v>0</v>
      </c>
      <c r="AG472">
        <v>0</v>
      </c>
      <c r="AH472">
        <v>0</v>
      </c>
      <c r="AI472">
        <v>0</v>
      </c>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t="s">
        <v>799</v>
      </c>
      <c r="NL472"/>
      <c r="NM472">
        <v>300</v>
      </c>
      <c r="NN472">
        <v>300</v>
      </c>
      <c r="NO472"/>
      <c r="NP472">
        <v>387</v>
      </c>
      <c r="NQ472">
        <v>-22.480620155038761</v>
      </c>
      <c r="NR472">
        <v>-87</v>
      </c>
      <c r="NS472" t="s">
        <v>3233</v>
      </c>
      <c r="NT472" t="s">
        <v>795</v>
      </c>
      <c r="NU472" t="s">
        <v>796</v>
      </c>
      <c r="NV472"/>
      <c r="NW472" t="s">
        <v>794</v>
      </c>
      <c r="NX472" t="s">
        <v>798</v>
      </c>
      <c r="NY472">
        <v>0</v>
      </c>
      <c r="NZ472">
        <v>1</v>
      </c>
      <c r="OA472">
        <v>0</v>
      </c>
      <c r="OB472">
        <v>0</v>
      </c>
      <c r="OC472">
        <v>0</v>
      </c>
      <c r="OD472">
        <v>0</v>
      </c>
      <c r="OE472">
        <v>0</v>
      </c>
      <c r="OF472">
        <v>0</v>
      </c>
      <c r="OG472">
        <v>0</v>
      </c>
      <c r="OH472">
        <v>0</v>
      </c>
      <c r="OI472">
        <v>0</v>
      </c>
      <c r="OJ472">
        <v>0</v>
      </c>
      <c r="OK472">
        <v>0</v>
      </c>
      <c r="OL472">
        <v>0</v>
      </c>
      <c r="OM472">
        <v>0</v>
      </c>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t="s">
        <v>3189</v>
      </c>
      <c r="AAW472">
        <v>434382209</v>
      </c>
      <c r="AAX472" s="315">
        <v>45077.633402777778</v>
      </c>
      <c r="AAY472"/>
      <c r="AAZ472"/>
      <c r="ABA472" t="s">
        <v>2081</v>
      </c>
      <c r="ABB472"/>
      <c r="ABC472" t="s">
        <v>2263</v>
      </c>
      <c r="ABD472"/>
      <c r="ABE472">
        <v>472</v>
      </c>
    </row>
    <row r="473" spans="1:733" x14ac:dyDescent="0.45">
      <c r="A473" s="261" t="s">
        <v>3234</v>
      </c>
      <c r="B473" s="262">
        <v>45076.548614513893</v>
      </c>
      <c r="C473" s="262">
        <v>45076.56921011574</v>
      </c>
      <c r="D473" s="262">
        <v>45076</v>
      </c>
      <c r="E473" s="261" t="s">
        <v>2200</v>
      </c>
      <c r="F473" s="315">
        <v>45076</v>
      </c>
      <c r="G473" t="s">
        <v>863</v>
      </c>
      <c r="H473" t="s">
        <v>867</v>
      </c>
      <c r="I473" t="s">
        <v>867</v>
      </c>
      <c r="J473" t="s">
        <v>867</v>
      </c>
      <c r="K473" t="s">
        <v>793</v>
      </c>
      <c r="L473" s="261" t="s">
        <v>3235</v>
      </c>
      <c r="M473">
        <v>0</v>
      </c>
      <c r="N473">
        <v>0</v>
      </c>
      <c r="O473">
        <v>0</v>
      </c>
      <c r="P473">
        <v>1</v>
      </c>
      <c r="Q473">
        <v>1</v>
      </c>
      <c r="R473">
        <v>0</v>
      </c>
      <c r="S473">
        <v>1</v>
      </c>
      <c r="T473">
        <v>1</v>
      </c>
      <c r="U473">
        <v>0</v>
      </c>
      <c r="V473">
        <v>0</v>
      </c>
      <c r="W473">
        <v>1</v>
      </c>
      <c r="X473">
        <v>0</v>
      </c>
      <c r="Y473">
        <v>0</v>
      </c>
      <c r="Z473">
        <v>1</v>
      </c>
      <c r="AA473">
        <v>1</v>
      </c>
      <c r="AB473">
        <v>0</v>
      </c>
      <c r="AC473">
        <v>0</v>
      </c>
      <c r="AD473">
        <v>1</v>
      </c>
      <c r="AE473">
        <v>1</v>
      </c>
      <c r="AF473">
        <v>0</v>
      </c>
      <c r="AG473">
        <v>0</v>
      </c>
      <c r="AH473">
        <v>0</v>
      </c>
      <c r="AI473">
        <v>0</v>
      </c>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t="s">
        <v>794</v>
      </c>
      <c r="DZ473"/>
      <c r="EA473">
        <v>3000</v>
      </c>
      <c r="EB473">
        <v>3000</v>
      </c>
      <c r="EC473"/>
      <c r="ED473">
        <v>3500</v>
      </c>
      <c r="EE473">
        <v>-14.285714285714279</v>
      </c>
      <c r="EF473">
        <v>-500</v>
      </c>
      <c r="EG473" t="s">
        <v>3236</v>
      </c>
      <c r="EH473" t="s">
        <v>795</v>
      </c>
      <c r="EI473" t="s">
        <v>796</v>
      </c>
      <c r="EJ473"/>
      <c r="EK473" t="s">
        <v>794</v>
      </c>
      <c r="EL473" t="s">
        <v>1839</v>
      </c>
      <c r="EM473">
        <v>0</v>
      </c>
      <c r="EN473">
        <v>0</v>
      </c>
      <c r="EO473">
        <v>0</v>
      </c>
      <c r="EP473">
        <v>0</v>
      </c>
      <c r="EQ473">
        <v>0</v>
      </c>
      <c r="ER473">
        <v>1</v>
      </c>
      <c r="ES473">
        <v>0</v>
      </c>
      <c r="ET473">
        <v>0</v>
      </c>
      <c r="EU473">
        <v>0</v>
      </c>
      <c r="EV473">
        <v>0</v>
      </c>
      <c r="EW473">
        <v>0</v>
      </c>
      <c r="EX473">
        <v>0</v>
      </c>
      <c r="EY473">
        <v>0</v>
      </c>
      <c r="EZ473">
        <v>0</v>
      </c>
      <c r="FA473">
        <v>0</v>
      </c>
      <c r="FB473"/>
      <c r="FC473"/>
      <c r="FD473" t="s">
        <v>794</v>
      </c>
      <c r="FE473"/>
      <c r="FF473">
        <v>3000</v>
      </c>
      <c r="FG473">
        <v>3000</v>
      </c>
      <c r="FH473"/>
      <c r="FI473">
        <v>3500</v>
      </c>
      <c r="FJ473">
        <v>-14.285714285714279</v>
      </c>
      <c r="FK473">
        <v>-500</v>
      </c>
      <c r="FL473" t="s">
        <v>2150</v>
      </c>
      <c r="FM473" t="s">
        <v>795</v>
      </c>
      <c r="FN473" t="s">
        <v>796</v>
      </c>
      <c r="FO473"/>
      <c r="FP473" t="s">
        <v>797</v>
      </c>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t="s">
        <v>797</v>
      </c>
      <c r="HM473">
        <v>10</v>
      </c>
      <c r="HN473">
        <v>4000</v>
      </c>
      <c r="HO473">
        <v>2000</v>
      </c>
      <c r="HP473"/>
      <c r="HQ473">
        <v>4750</v>
      </c>
      <c r="HR473">
        <v>-57.894736842105267</v>
      </c>
      <c r="HS473">
        <v>-2750</v>
      </c>
      <c r="HT473" t="s">
        <v>2150</v>
      </c>
      <c r="HU473" t="s">
        <v>795</v>
      </c>
      <c r="HV473" t="s">
        <v>796</v>
      </c>
      <c r="HW473"/>
      <c r="HX473" t="s">
        <v>794</v>
      </c>
      <c r="HY473" t="s">
        <v>2125</v>
      </c>
      <c r="HZ473">
        <v>0</v>
      </c>
      <c r="IA473">
        <v>1</v>
      </c>
      <c r="IB473">
        <v>0</v>
      </c>
      <c r="IC473">
        <v>1</v>
      </c>
      <c r="ID473">
        <v>0</v>
      </c>
      <c r="IE473">
        <v>0</v>
      </c>
      <c r="IF473">
        <v>0</v>
      </c>
      <c r="IG473">
        <v>0</v>
      </c>
      <c r="IH473">
        <v>0</v>
      </c>
      <c r="II473">
        <v>0</v>
      </c>
      <c r="IJ473">
        <v>0</v>
      </c>
      <c r="IK473">
        <v>0</v>
      </c>
      <c r="IL473">
        <v>0</v>
      </c>
      <c r="IM473">
        <v>0</v>
      </c>
      <c r="IN473">
        <v>0</v>
      </c>
      <c r="IO473"/>
      <c r="IP473"/>
      <c r="IQ473" t="s">
        <v>794</v>
      </c>
      <c r="IR473"/>
      <c r="IS473">
        <v>6000</v>
      </c>
      <c r="IT473">
        <v>6000</v>
      </c>
      <c r="IU473"/>
      <c r="IV473">
        <v>7500</v>
      </c>
      <c r="IW473">
        <v>-20</v>
      </c>
      <c r="IX473">
        <v>-1500</v>
      </c>
      <c r="IY473" t="s">
        <v>2150</v>
      </c>
      <c r="IZ473" t="s">
        <v>795</v>
      </c>
      <c r="JA473" t="s">
        <v>796</v>
      </c>
      <c r="JB473"/>
      <c r="JC473" t="s">
        <v>794</v>
      </c>
      <c r="JD473" t="s">
        <v>3237</v>
      </c>
      <c r="JE473">
        <v>0</v>
      </c>
      <c r="JF473">
        <v>1</v>
      </c>
      <c r="JG473">
        <v>0</v>
      </c>
      <c r="JH473">
        <v>1</v>
      </c>
      <c r="JI473">
        <v>0</v>
      </c>
      <c r="JJ473">
        <v>1</v>
      </c>
      <c r="JK473">
        <v>0</v>
      </c>
      <c r="JL473">
        <v>0</v>
      </c>
      <c r="JM473">
        <v>0</v>
      </c>
      <c r="JN473">
        <v>0</v>
      </c>
      <c r="JO473">
        <v>0</v>
      </c>
      <c r="JP473">
        <v>0</v>
      </c>
      <c r="JQ473">
        <v>0</v>
      </c>
      <c r="JR473">
        <v>0</v>
      </c>
      <c r="JS473">
        <v>0</v>
      </c>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t="s">
        <v>824</v>
      </c>
      <c r="MG473">
        <v>1000</v>
      </c>
      <c r="MH473">
        <v>250</v>
      </c>
      <c r="MI473">
        <v>125</v>
      </c>
      <c r="MJ473"/>
      <c r="MK473">
        <v>600</v>
      </c>
      <c r="ML473">
        <v>-79.166666666666657</v>
      </c>
      <c r="MM473">
        <v>-475</v>
      </c>
      <c r="MN473" t="s">
        <v>2150</v>
      </c>
      <c r="MO473" t="s">
        <v>795</v>
      </c>
      <c r="MP473" t="s">
        <v>796</v>
      </c>
      <c r="MQ473"/>
      <c r="MR473" t="s">
        <v>794</v>
      </c>
      <c r="MS473" t="s">
        <v>2127</v>
      </c>
      <c r="MT473">
        <v>0</v>
      </c>
      <c r="MU473">
        <v>1</v>
      </c>
      <c r="MV473">
        <v>0</v>
      </c>
      <c r="MW473">
        <v>1</v>
      </c>
      <c r="MX473">
        <v>0</v>
      </c>
      <c r="MY473">
        <v>0</v>
      </c>
      <c r="MZ473">
        <v>0</v>
      </c>
      <c r="NA473">
        <v>0</v>
      </c>
      <c r="NB473">
        <v>0</v>
      </c>
      <c r="NC473">
        <v>0</v>
      </c>
      <c r="ND473">
        <v>0</v>
      </c>
      <c r="NE473">
        <v>0</v>
      </c>
      <c r="NF473">
        <v>0</v>
      </c>
      <c r="NG473">
        <v>0</v>
      </c>
      <c r="NH473">
        <v>0</v>
      </c>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v>200</v>
      </c>
      <c r="SK473"/>
      <c r="SL473"/>
      <c r="SM473" t="s">
        <v>3238</v>
      </c>
      <c r="SN473" t="s">
        <v>795</v>
      </c>
      <c r="SO473" t="s">
        <v>796</v>
      </c>
      <c r="SP473"/>
      <c r="SQ473" t="s">
        <v>794</v>
      </c>
      <c r="SR473" t="s">
        <v>855</v>
      </c>
      <c r="SS473">
        <v>0</v>
      </c>
      <c r="ST473">
        <v>0</v>
      </c>
      <c r="SU473">
        <v>0</v>
      </c>
      <c r="SV473">
        <v>1</v>
      </c>
      <c r="SW473">
        <v>0</v>
      </c>
      <c r="SX473">
        <v>0</v>
      </c>
      <c r="SY473">
        <v>0</v>
      </c>
      <c r="SZ473">
        <v>0</v>
      </c>
      <c r="TA473">
        <v>0</v>
      </c>
      <c r="TB473">
        <v>0</v>
      </c>
      <c r="TC473">
        <v>0</v>
      </c>
      <c r="TD473">
        <v>0</v>
      </c>
      <c r="TE473">
        <v>0</v>
      </c>
      <c r="TF473">
        <v>0</v>
      </c>
      <c r="TG473">
        <v>0</v>
      </c>
      <c r="TH473"/>
      <c r="TI473"/>
      <c r="TJ473"/>
      <c r="TK473"/>
      <c r="TL473"/>
      <c r="TM473"/>
      <c r="TN473"/>
      <c r="TO473"/>
      <c r="TP473"/>
      <c r="TQ473"/>
      <c r="TR473" t="s">
        <v>2150</v>
      </c>
      <c r="TS473" t="s">
        <v>795</v>
      </c>
      <c r="TT473" t="s">
        <v>796</v>
      </c>
      <c r="TU473"/>
      <c r="TV473" t="s">
        <v>794</v>
      </c>
      <c r="TW473" t="s">
        <v>2127</v>
      </c>
      <c r="TX473">
        <v>0</v>
      </c>
      <c r="TY473">
        <v>1</v>
      </c>
      <c r="TZ473">
        <v>0</v>
      </c>
      <c r="UA473">
        <v>1</v>
      </c>
      <c r="UB473">
        <v>0</v>
      </c>
      <c r="UC473">
        <v>0</v>
      </c>
      <c r="UD473">
        <v>0</v>
      </c>
      <c r="UE473">
        <v>0</v>
      </c>
      <c r="UF473">
        <v>0</v>
      </c>
      <c r="UG473">
        <v>0</v>
      </c>
      <c r="UH473">
        <v>0</v>
      </c>
      <c r="UI473">
        <v>0</v>
      </c>
      <c r="UJ473">
        <v>0</v>
      </c>
      <c r="UK473">
        <v>0</v>
      </c>
      <c r="UL473">
        <v>0</v>
      </c>
      <c r="UM473"/>
      <c r="UN473"/>
      <c r="UO473" t="s">
        <v>794</v>
      </c>
      <c r="UP473"/>
      <c r="UQ473">
        <v>250</v>
      </c>
      <c r="UR473">
        <v>250</v>
      </c>
      <c r="US473"/>
      <c r="UT473">
        <v>300</v>
      </c>
      <c r="UU473">
        <v>-16.666666666666661</v>
      </c>
      <c r="UV473">
        <v>-50</v>
      </c>
      <c r="UW473" t="s">
        <v>2131</v>
      </c>
      <c r="UX473" t="s">
        <v>795</v>
      </c>
      <c r="UY473" t="s">
        <v>796</v>
      </c>
      <c r="UZ473"/>
      <c r="VA473" t="s">
        <v>794</v>
      </c>
      <c r="VB473" t="s">
        <v>2127</v>
      </c>
      <c r="VC473">
        <v>0</v>
      </c>
      <c r="VD473">
        <v>1</v>
      </c>
      <c r="VE473">
        <v>0</v>
      </c>
      <c r="VF473">
        <v>1</v>
      </c>
      <c r="VG473">
        <v>0</v>
      </c>
      <c r="VH473">
        <v>0</v>
      </c>
      <c r="VI473">
        <v>0</v>
      </c>
      <c r="VJ473">
        <v>0</v>
      </c>
      <c r="VK473">
        <v>0</v>
      </c>
      <c r="VL473">
        <v>0</v>
      </c>
      <c r="VM473">
        <v>0</v>
      </c>
      <c r="VN473">
        <v>0</v>
      </c>
      <c r="VO473">
        <v>0</v>
      </c>
      <c r="VP473">
        <v>0</v>
      </c>
      <c r="VQ473">
        <v>0</v>
      </c>
      <c r="VR473"/>
      <c r="VS473"/>
      <c r="VT473" t="s">
        <v>794</v>
      </c>
      <c r="VU473"/>
      <c r="VV473">
        <v>1500</v>
      </c>
      <c r="VW473">
        <v>1500</v>
      </c>
      <c r="VX473"/>
      <c r="VY473">
        <v>1500</v>
      </c>
      <c r="VZ473">
        <v>0</v>
      </c>
      <c r="WA473">
        <v>0</v>
      </c>
      <c r="WB473"/>
      <c r="WC473" t="s">
        <v>795</v>
      </c>
      <c r="WD473" t="s">
        <v>796</v>
      </c>
      <c r="WE473"/>
      <c r="WF473" t="s">
        <v>794</v>
      </c>
      <c r="WG473" t="s">
        <v>798</v>
      </c>
      <c r="WH473">
        <v>0</v>
      </c>
      <c r="WI473">
        <v>1</v>
      </c>
      <c r="WJ473">
        <v>0</v>
      </c>
      <c r="WK473">
        <v>0</v>
      </c>
      <c r="WL473">
        <v>0</v>
      </c>
      <c r="WM473">
        <v>0</v>
      </c>
      <c r="WN473">
        <v>0</v>
      </c>
      <c r="WO473">
        <v>0</v>
      </c>
      <c r="WP473">
        <v>0</v>
      </c>
      <c r="WQ473">
        <v>0</v>
      </c>
      <c r="WR473">
        <v>0</v>
      </c>
      <c r="WS473">
        <v>0</v>
      </c>
      <c r="WT473">
        <v>0</v>
      </c>
      <c r="WU473">
        <v>0</v>
      </c>
      <c r="WV473">
        <v>0</v>
      </c>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t="s">
        <v>2100</v>
      </c>
      <c r="AAW473">
        <v>434582167</v>
      </c>
      <c r="AAX473" s="315">
        <v>45078.230185185181</v>
      </c>
      <c r="AAY473"/>
      <c r="AAZ473"/>
      <c r="ABA473" t="s">
        <v>2081</v>
      </c>
      <c r="ABB473"/>
      <c r="ABC473" t="s">
        <v>2263</v>
      </c>
      <c r="ABD473"/>
      <c r="ABE473">
        <v>473</v>
      </c>
    </row>
    <row r="474" spans="1:733" x14ac:dyDescent="0.45">
      <c r="A474" s="261" t="s">
        <v>3239</v>
      </c>
      <c r="B474" s="262">
        <v>45076.591934016207</v>
      </c>
      <c r="C474" s="262">
        <v>45076.596584340281</v>
      </c>
      <c r="D474" s="262">
        <v>45076</v>
      </c>
      <c r="E474" s="261" t="s">
        <v>2200</v>
      </c>
      <c r="F474" s="315">
        <v>45076</v>
      </c>
      <c r="G474" t="s">
        <v>863</v>
      </c>
      <c r="H474" t="s">
        <v>867</v>
      </c>
      <c r="I474" t="s">
        <v>867</v>
      </c>
      <c r="J474" t="s">
        <v>867</v>
      </c>
      <c r="K474" t="s">
        <v>831</v>
      </c>
      <c r="L474" s="261" t="s">
        <v>2107</v>
      </c>
      <c r="M474">
        <v>0</v>
      </c>
      <c r="N474">
        <v>0</v>
      </c>
      <c r="O474">
        <v>0</v>
      </c>
      <c r="P474">
        <v>0</v>
      </c>
      <c r="Q474">
        <v>0</v>
      </c>
      <c r="R474">
        <v>0</v>
      </c>
      <c r="S474">
        <v>0</v>
      </c>
      <c r="T474">
        <v>0</v>
      </c>
      <c r="U474">
        <v>1</v>
      </c>
      <c r="V474">
        <v>1</v>
      </c>
      <c r="W474">
        <v>0</v>
      </c>
      <c r="X474">
        <v>0</v>
      </c>
      <c r="Y474">
        <v>0</v>
      </c>
      <c r="Z474">
        <v>0</v>
      </c>
      <c r="AA474">
        <v>0</v>
      </c>
      <c r="AB474">
        <v>0</v>
      </c>
      <c r="AC474">
        <v>0</v>
      </c>
      <c r="AD474">
        <v>0</v>
      </c>
      <c r="AE474">
        <v>0</v>
      </c>
      <c r="AF474">
        <v>0</v>
      </c>
      <c r="AG474">
        <v>0</v>
      </c>
      <c r="AH474">
        <v>0</v>
      </c>
      <c r="AI474">
        <v>0</v>
      </c>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t="s">
        <v>824</v>
      </c>
      <c r="JW474">
        <v>1000</v>
      </c>
      <c r="JX474">
        <v>2500</v>
      </c>
      <c r="JY474">
        <v>875</v>
      </c>
      <c r="JZ474"/>
      <c r="KA474">
        <v>200</v>
      </c>
      <c r="KB474">
        <v>337.5</v>
      </c>
      <c r="KC474">
        <v>675</v>
      </c>
      <c r="KD474" t="s">
        <v>2513</v>
      </c>
      <c r="KE474" t="s">
        <v>805</v>
      </c>
      <c r="KF474"/>
      <c r="KG474"/>
      <c r="KH474" t="s">
        <v>797</v>
      </c>
      <c r="KI474"/>
      <c r="KJ474"/>
      <c r="KK474"/>
      <c r="KL474"/>
      <c r="KM474"/>
      <c r="KN474"/>
      <c r="KO474"/>
      <c r="KP474"/>
      <c r="KQ474"/>
      <c r="KR474"/>
      <c r="KS474"/>
      <c r="KT474"/>
      <c r="KU474"/>
      <c r="KV474"/>
      <c r="KW474"/>
      <c r="KX474"/>
      <c r="KY474"/>
      <c r="KZ474"/>
      <c r="LA474" t="s">
        <v>824</v>
      </c>
      <c r="LB474">
        <v>1000</v>
      </c>
      <c r="LC474">
        <v>1400</v>
      </c>
      <c r="LD474">
        <v>700</v>
      </c>
      <c r="LE474"/>
      <c r="LF474">
        <v>75</v>
      </c>
      <c r="LG474">
        <v>833.33333333333337</v>
      </c>
      <c r="LH474">
        <v>625</v>
      </c>
      <c r="LI474" t="s">
        <v>2231</v>
      </c>
      <c r="LJ474" t="s">
        <v>805</v>
      </c>
      <c r="LK474"/>
      <c r="LL474"/>
      <c r="LM474" t="s">
        <v>797</v>
      </c>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t="s">
        <v>2090</v>
      </c>
      <c r="AAW474">
        <v>434582176</v>
      </c>
      <c r="AAX474" s="315">
        <v>45078.230208333327</v>
      </c>
      <c r="AAY474"/>
      <c r="AAZ474"/>
      <c r="ABA474" t="s">
        <v>2081</v>
      </c>
      <c r="ABB474"/>
      <c r="ABC474" t="s">
        <v>2263</v>
      </c>
      <c r="ABD474"/>
      <c r="ABE474">
        <v>474</v>
      </c>
    </row>
    <row r="475" spans="1:733" x14ac:dyDescent="0.45">
      <c r="A475" s="261" t="s">
        <v>3240</v>
      </c>
      <c r="B475" s="262">
        <v>45076.606630266208</v>
      </c>
      <c r="C475" s="262">
        <v>45076.612217025468</v>
      </c>
      <c r="D475" s="262">
        <v>45076</v>
      </c>
      <c r="E475" s="261" t="s">
        <v>2200</v>
      </c>
      <c r="F475" s="315">
        <v>45076</v>
      </c>
      <c r="G475" t="s">
        <v>863</v>
      </c>
      <c r="H475" t="s">
        <v>867</v>
      </c>
      <c r="I475" t="s">
        <v>867</v>
      </c>
      <c r="J475" t="s">
        <v>867</v>
      </c>
      <c r="K475" t="s">
        <v>831</v>
      </c>
      <c r="L475" s="261" t="s">
        <v>840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1</v>
      </c>
      <c r="AH475">
        <v>0</v>
      </c>
      <c r="AI475">
        <v>0</v>
      </c>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t="s">
        <v>794</v>
      </c>
      <c r="YE475"/>
      <c r="YF475">
        <v>500</v>
      </c>
      <c r="YG475">
        <v>500</v>
      </c>
      <c r="YH475">
        <v>0</v>
      </c>
      <c r="YI475">
        <v>0</v>
      </c>
      <c r="YJ475"/>
      <c r="YK475" t="s">
        <v>805</v>
      </c>
      <c r="YL475"/>
      <c r="YM475"/>
      <c r="YN475" t="s">
        <v>794</v>
      </c>
      <c r="YO475" t="s">
        <v>1839</v>
      </c>
      <c r="YP475">
        <v>0</v>
      </c>
      <c r="YQ475">
        <v>0</v>
      </c>
      <c r="YR475">
        <v>0</v>
      </c>
      <c r="YS475">
        <v>0</v>
      </c>
      <c r="YT475">
        <v>0</v>
      </c>
      <c r="YU475">
        <v>1</v>
      </c>
      <c r="YV475">
        <v>0</v>
      </c>
      <c r="YW475">
        <v>0</v>
      </c>
      <c r="YX475">
        <v>0</v>
      </c>
      <c r="YY475">
        <v>0</v>
      </c>
      <c r="YZ475">
        <v>0</v>
      </c>
      <c r="ZA475">
        <v>0</v>
      </c>
      <c r="ZB475">
        <v>0</v>
      </c>
      <c r="ZC475">
        <v>0</v>
      </c>
      <c r="ZD475">
        <v>0</v>
      </c>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t="s">
        <v>2090</v>
      </c>
      <c r="AAW475">
        <v>434582191</v>
      </c>
      <c r="AAX475" s="315">
        <v>45078.230243055557</v>
      </c>
      <c r="AAY475"/>
      <c r="AAZ475"/>
      <c r="ABA475" t="s">
        <v>2081</v>
      </c>
      <c r="ABB475"/>
      <c r="ABC475" t="s">
        <v>2263</v>
      </c>
      <c r="ABD475"/>
      <c r="ABE475">
        <v>475</v>
      </c>
    </row>
    <row r="476" spans="1:733" x14ac:dyDescent="0.45">
      <c r="A476" s="261" t="s">
        <v>3241</v>
      </c>
      <c r="B476" s="262">
        <v>45076.617453333332</v>
      </c>
      <c r="C476" s="262">
        <v>45076.622315381937</v>
      </c>
      <c r="D476" s="262">
        <v>45076</v>
      </c>
      <c r="E476" s="261" t="s">
        <v>2200</v>
      </c>
      <c r="F476" s="315">
        <v>45076</v>
      </c>
      <c r="G476" t="s">
        <v>863</v>
      </c>
      <c r="H476" t="s">
        <v>867</v>
      </c>
      <c r="I476" t="s">
        <v>867</v>
      </c>
      <c r="J476" t="s">
        <v>867</v>
      </c>
      <c r="K476" t="s">
        <v>831</v>
      </c>
      <c r="L476" s="261" t="s">
        <v>816</v>
      </c>
      <c r="M476">
        <v>0</v>
      </c>
      <c r="N476">
        <v>0</v>
      </c>
      <c r="O476">
        <v>0</v>
      </c>
      <c r="P476">
        <v>0</v>
      </c>
      <c r="Q476">
        <v>0</v>
      </c>
      <c r="R476">
        <v>0</v>
      </c>
      <c r="S476">
        <v>0</v>
      </c>
      <c r="T476">
        <v>0</v>
      </c>
      <c r="U476">
        <v>0</v>
      </c>
      <c r="V476">
        <v>0</v>
      </c>
      <c r="W476">
        <v>0</v>
      </c>
      <c r="X476">
        <v>0</v>
      </c>
      <c r="Y476">
        <v>0</v>
      </c>
      <c r="Z476">
        <v>0</v>
      </c>
      <c r="AA476">
        <v>0</v>
      </c>
      <c r="AB476">
        <v>1</v>
      </c>
      <c r="AC476">
        <v>0</v>
      </c>
      <c r="AD476">
        <v>0</v>
      </c>
      <c r="AE476">
        <v>0</v>
      </c>
      <c r="AF476">
        <v>0</v>
      </c>
      <c r="AG476">
        <v>0</v>
      </c>
      <c r="AH476">
        <v>0</v>
      </c>
      <c r="AI476">
        <v>0</v>
      </c>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t="s">
        <v>794</v>
      </c>
      <c r="PV476"/>
      <c r="PW476">
        <v>1800</v>
      </c>
      <c r="PX476">
        <v>1800</v>
      </c>
      <c r="PY476"/>
      <c r="PZ476">
        <v>2000</v>
      </c>
      <c r="QA476">
        <v>-10</v>
      </c>
      <c r="QB476">
        <v>-200</v>
      </c>
      <c r="QC476"/>
      <c r="QD476" t="s">
        <v>805</v>
      </c>
      <c r="QE476"/>
      <c r="QF476"/>
      <c r="QG476" t="s">
        <v>797</v>
      </c>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t="s">
        <v>2100</v>
      </c>
      <c r="AAW476">
        <v>434582197</v>
      </c>
      <c r="AAX476" s="315">
        <v>45078.230266203696</v>
      </c>
      <c r="AAY476"/>
      <c r="AAZ476"/>
      <c r="ABA476" t="s">
        <v>2081</v>
      </c>
      <c r="ABB476"/>
      <c r="ABC476" t="s">
        <v>2263</v>
      </c>
      <c r="ABD476"/>
      <c r="ABE476">
        <v>476</v>
      </c>
    </row>
    <row r="477" spans="1:733" x14ac:dyDescent="0.45">
      <c r="A477" s="261" t="s">
        <v>3242</v>
      </c>
      <c r="B477" s="262">
        <v>45076.626174201388</v>
      </c>
      <c r="C477" s="262">
        <v>45076.628913449073</v>
      </c>
      <c r="D477" s="262">
        <v>45076</v>
      </c>
      <c r="E477" s="261" t="s">
        <v>2200</v>
      </c>
      <c r="F477" s="315">
        <v>45076</v>
      </c>
      <c r="G477" t="s">
        <v>863</v>
      </c>
      <c r="H477" t="s">
        <v>867</v>
      </c>
      <c r="I477" t="s">
        <v>867</v>
      </c>
      <c r="J477" t="s">
        <v>867</v>
      </c>
      <c r="K477" t="s">
        <v>831</v>
      </c>
      <c r="L477" s="261" t="s">
        <v>832</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1</v>
      </c>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t="s">
        <v>794</v>
      </c>
      <c r="AAM477"/>
      <c r="AAN477" t="s">
        <v>797</v>
      </c>
      <c r="AAO477">
        <v>15</v>
      </c>
      <c r="AAP477">
        <v>15</v>
      </c>
      <c r="AAQ477"/>
      <c r="AAR477"/>
      <c r="AAS477"/>
      <c r="AAT477"/>
      <c r="AAU477"/>
      <c r="AAV477" t="s">
        <v>2100</v>
      </c>
      <c r="AAW477">
        <v>434582206</v>
      </c>
      <c r="AAX477" s="315">
        <v>45078.23028935185</v>
      </c>
      <c r="AAY477"/>
      <c r="AAZ477"/>
      <c r="ABA477" t="s">
        <v>2081</v>
      </c>
      <c r="ABB477"/>
      <c r="ABC477" t="s">
        <v>2263</v>
      </c>
      <c r="ABD477"/>
      <c r="ABE477">
        <v>477</v>
      </c>
    </row>
    <row r="478" spans="1:733" x14ac:dyDescent="0.45">
      <c r="A478" s="261" t="s">
        <v>3243</v>
      </c>
      <c r="B478" s="262">
        <v>45076.631312546298</v>
      </c>
      <c r="C478" s="262">
        <v>45076.637768263878</v>
      </c>
      <c r="D478" s="262">
        <v>45076</v>
      </c>
      <c r="E478" s="261" t="s">
        <v>2200</v>
      </c>
      <c r="F478" s="315">
        <v>45076</v>
      </c>
      <c r="G478" t="s">
        <v>863</v>
      </c>
      <c r="H478" t="s">
        <v>867</v>
      </c>
      <c r="I478" t="s">
        <v>867</v>
      </c>
      <c r="J478" t="s">
        <v>867</v>
      </c>
      <c r="K478" t="s">
        <v>831</v>
      </c>
      <c r="L478" s="261" t="s">
        <v>834</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1</v>
      </c>
      <c r="AI478">
        <v>0</v>
      </c>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t="s">
        <v>794</v>
      </c>
      <c r="ZH478"/>
      <c r="ZI478">
        <v>1800</v>
      </c>
      <c r="ZJ478">
        <v>1800</v>
      </c>
      <c r="ZK478"/>
      <c r="ZL478">
        <v>1875</v>
      </c>
      <c r="ZM478">
        <v>-4</v>
      </c>
      <c r="ZN478">
        <v>-75</v>
      </c>
      <c r="ZO478"/>
      <c r="ZP478" t="s">
        <v>795</v>
      </c>
      <c r="ZQ478" t="s">
        <v>796</v>
      </c>
      <c r="ZR478"/>
      <c r="ZS478" t="s">
        <v>794</v>
      </c>
      <c r="ZT478" t="s">
        <v>2222</v>
      </c>
      <c r="ZU478">
        <v>0</v>
      </c>
      <c r="ZV478">
        <v>1</v>
      </c>
      <c r="ZW478">
        <v>0</v>
      </c>
      <c r="ZX478">
        <v>1</v>
      </c>
      <c r="ZY478">
        <v>0</v>
      </c>
      <c r="ZZ478">
        <v>0</v>
      </c>
      <c r="AAA478">
        <v>0</v>
      </c>
      <c r="AAB478">
        <v>1</v>
      </c>
      <c r="AAC478">
        <v>0</v>
      </c>
      <c r="AAD478">
        <v>0</v>
      </c>
      <c r="AAE478">
        <v>0</v>
      </c>
      <c r="AAF478">
        <v>0</v>
      </c>
      <c r="AAG478">
        <v>0</v>
      </c>
      <c r="AAH478">
        <v>0</v>
      </c>
      <c r="AAI478">
        <v>0</v>
      </c>
      <c r="AAJ478"/>
      <c r="AAK478"/>
      <c r="AAL478"/>
      <c r="AAM478"/>
      <c r="AAN478"/>
      <c r="AAO478"/>
      <c r="AAP478"/>
      <c r="AAQ478"/>
      <c r="AAR478"/>
      <c r="AAS478"/>
      <c r="AAT478"/>
      <c r="AAU478"/>
      <c r="AAV478" t="s">
        <v>2100</v>
      </c>
      <c r="AAW478">
        <v>434582221</v>
      </c>
      <c r="AAX478" s="315">
        <v>45078.230324074073</v>
      </c>
      <c r="AAY478"/>
      <c r="AAZ478"/>
      <c r="ABA478" t="s">
        <v>2081</v>
      </c>
      <c r="ABB478"/>
      <c r="ABC478" t="s">
        <v>2263</v>
      </c>
      <c r="ABD478"/>
      <c r="ABE478">
        <v>478</v>
      </c>
    </row>
    <row r="479" spans="1:733" x14ac:dyDescent="0.45">
      <c r="A479" s="261" t="s">
        <v>3244</v>
      </c>
      <c r="B479" s="262">
        <v>45077.25417</v>
      </c>
      <c r="C479" s="262">
        <v>45077.392195833338</v>
      </c>
      <c r="D479" s="262">
        <v>45077</v>
      </c>
      <c r="E479" s="261" t="s">
        <v>2200</v>
      </c>
      <c r="F479" s="315">
        <v>45077</v>
      </c>
      <c r="G479" t="s">
        <v>863</v>
      </c>
      <c r="H479" t="s">
        <v>867</v>
      </c>
      <c r="I479" t="s">
        <v>867</v>
      </c>
      <c r="J479" t="s">
        <v>867</v>
      </c>
      <c r="K479" t="s">
        <v>831</v>
      </c>
      <c r="L479" s="261" t="s">
        <v>3245</v>
      </c>
      <c r="M479">
        <v>1</v>
      </c>
      <c r="N479">
        <v>0</v>
      </c>
      <c r="O479">
        <v>0</v>
      </c>
      <c r="P479">
        <v>0</v>
      </c>
      <c r="Q479">
        <v>1</v>
      </c>
      <c r="R479">
        <v>1</v>
      </c>
      <c r="S479">
        <v>0</v>
      </c>
      <c r="T479">
        <v>0</v>
      </c>
      <c r="U479">
        <v>0</v>
      </c>
      <c r="V479">
        <v>0</v>
      </c>
      <c r="W479">
        <v>1</v>
      </c>
      <c r="X479">
        <v>0</v>
      </c>
      <c r="Y479">
        <v>0</v>
      </c>
      <c r="Z479">
        <v>1</v>
      </c>
      <c r="AA479">
        <v>1</v>
      </c>
      <c r="AB479">
        <v>0</v>
      </c>
      <c r="AC479">
        <v>1</v>
      </c>
      <c r="AD479">
        <v>1</v>
      </c>
      <c r="AE479">
        <v>1</v>
      </c>
      <c r="AF479">
        <v>1</v>
      </c>
      <c r="AG479">
        <v>0</v>
      </c>
      <c r="AH479">
        <v>0</v>
      </c>
      <c r="AI479">
        <v>0</v>
      </c>
      <c r="AJ479" t="s">
        <v>794</v>
      </c>
      <c r="AK479"/>
      <c r="AL479">
        <v>500</v>
      </c>
      <c r="AM479">
        <v>500</v>
      </c>
      <c r="AN479"/>
      <c r="AO479">
        <v>1500</v>
      </c>
      <c r="AP479">
        <v>-66.666666666666657</v>
      </c>
      <c r="AQ479">
        <v>-1000</v>
      </c>
      <c r="AR479" t="s">
        <v>3246</v>
      </c>
      <c r="AS479" t="s">
        <v>795</v>
      </c>
      <c r="AT479" t="s">
        <v>796</v>
      </c>
      <c r="AU479"/>
      <c r="AV479" t="s">
        <v>794</v>
      </c>
      <c r="AW479" t="s">
        <v>798</v>
      </c>
      <c r="AX479">
        <v>0</v>
      </c>
      <c r="AY479">
        <v>1</v>
      </c>
      <c r="AZ479">
        <v>0</v>
      </c>
      <c r="BA479">
        <v>0</v>
      </c>
      <c r="BB479">
        <v>0</v>
      </c>
      <c r="BC479">
        <v>0</v>
      </c>
      <c r="BD479">
        <v>0</v>
      </c>
      <c r="BE479">
        <v>0</v>
      </c>
      <c r="BF479">
        <v>0</v>
      </c>
      <c r="BG479">
        <v>0</v>
      </c>
      <c r="BH479">
        <v>0</v>
      </c>
      <c r="BI479">
        <v>0</v>
      </c>
      <c r="BJ479">
        <v>0</v>
      </c>
      <c r="BK479">
        <v>0</v>
      </c>
      <c r="BL479">
        <v>0</v>
      </c>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t="s">
        <v>794</v>
      </c>
      <c r="FE479"/>
      <c r="FF479">
        <v>2500</v>
      </c>
      <c r="FG479">
        <v>2500</v>
      </c>
      <c r="FH479"/>
      <c r="FI479">
        <v>3500</v>
      </c>
      <c r="FJ479">
        <v>-28.571428571428569</v>
      </c>
      <c r="FK479">
        <v>-1000</v>
      </c>
      <c r="FL479" t="s">
        <v>3247</v>
      </c>
      <c r="FM479" t="s">
        <v>795</v>
      </c>
      <c r="FN479" t="s">
        <v>796</v>
      </c>
      <c r="FO479"/>
      <c r="FP479" t="s">
        <v>794</v>
      </c>
      <c r="FQ479" t="s">
        <v>798</v>
      </c>
      <c r="FR479">
        <v>0</v>
      </c>
      <c r="FS479">
        <v>1</v>
      </c>
      <c r="FT479">
        <v>0</v>
      </c>
      <c r="FU479">
        <v>0</v>
      </c>
      <c r="FV479">
        <v>0</v>
      </c>
      <c r="FW479">
        <v>0</v>
      </c>
      <c r="FX479">
        <v>0</v>
      </c>
      <c r="FY479">
        <v>0</v>
      </c>
      <c r="FZ479">
        <v>0</v>
      </c>
      <c r="GA479">
        <v>0</v>
      </c>
      <c r="GB479">
        <v>0</v>
      </c>
      <c r="GC479">
        <v>0</v>
      </c>
      <c r="GD479">
        <v>0</v>
      </c>
      <c r="GE479">
        <v>0</v>
      </c>
      <c r="GF479">
        <v>0</v>
      </c>
      <c r="GG479"/>
      <c r="GH479"/>
      <c r="GI479" t="s">
        <v>794</v>
      </c>
      <c r="GJ479"/>
      <c r="GK479">
        <v>10000</v>
      </c>
      <c r="GL479">
        <v>10000</v>
      </c>
      <c r="GM479">
        <v>0</v>
      </c>
      <c r="GN479">
        <v>0</v>
      </c>
      <c r="GO479"/>
      <c r="GP479" t="s">
        <v>845</v>
      </c>
      <c r="GQ479"/>
      <c r="GR479"/>
      <c r="GS479" t="s">
        <v>794</v>
      </c>
      <c r="GT479" t="s">
        <v>798</v>
      </c>
      <c r="GU479">
        <v>0</v>
      </c>
      <c r="GV479">
        <v>1</v>
      </c>
      <c r="GW479">
        <v>0</v>
      </c>
      <c r="GX479">
        <v>0</v>
      </c>
      <c r="GY479">
        <v>0</v>
      </c>
      <c r="GZ479">
        <v>0</v>
      </c>
      <c r="HA479">
        <v>0</v>
      </c>
      <c r="HB479">
        <v>0</v>
      </c>
      <c r="HC479">
        <v>0</v>
      </c>
      <c r="HD479">
        <v>0</v>
      </c>
      <c r="HE479">
        <v>0</v>
      </c>
      <c r="HF479">
        <v>0</v>
      </c>
      <c r="HG479">
        <v>0</v>
      </c>
      <c r="HH479">
        <v>0</v>
      </c>
      <c r="HI479">
        <v>0</v>
      </c>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t="s">
        <v>824</v>
      </c>
      <c r="MG479">
        <v>1000</v>
      </c>
      <c r="MH479">
        <v>1000</v>
      </c>
      <c r="MI479">
        <v>500</v>
      </c>
      <c r="MJ479"/>
      <c r="MK479">
        <v>600</v>
      </c>
      <c r="ML479">
        <v>-16.666666666666661</v>
      </c>
      <c r="MM479">
        <v>-100</v>
      </c>
      <c r="MN479" t="s">
        <v>3248</v>
      </c>
      <c r="MO479" t="s">
        <v>795</v>
      </c>
      <c r="MP479" t="s">
        <v>796</v>
      </c>
      <c r="MQ479"/>
      <c r="MR479" t="s">
        <v>794</v>
      </c>
      <c r="MS479" t="s">
        <v>798</v>
      </c>
      <c r="MT479">
        <v>0</v>
      </c>
      <c r="MU479">
        <v>1</v>
      </c>
      <c r="MV479">
        <v>0</v>
      </c>
      <c r="MW479">
        <v>0</v>
      </c>
      <c r="MX479">
        <v>0</v>
      </c>
      <c r="MY479">
        <v>0</v>
      </c>
      <c r="MZ479">
        <v>0</v>
      </c>
      <c r="NA479">
        <v>0</v>
      </c>
      <c r="NB479">
        <v>0</v>
      </c>
      <c r="NC479">
        <v>0</v>
      </c>
      <c r="ND479">
        <v>0</v>
      </c>
      <c r="NE479">
        <v>0</v>
      </c>
      <c r="NF479">
        <v>0</v>
      </c>
      <c r="NG479">
        <v>0</v>
      </c>
      <c r="NH479">
        <v>0</v>
      </c>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t="s">
        <v>797</v>
      </c>
      <c r="RA479">
        <v>1.5</v>
      </c>
      <c r="RB479">
        <v>3000</v>
      </c>
      <c r="RC479">
        <v>2000</v>
      </c>
      <c r="RD479"/>
      <c r="RE479">
        <v>1500</v>
      </c>
      <c r="RF479">
        <v>33.333333333333329</v>
      </c>
      <c r="RG479">
        <v>500</v>
      </c>
      <c r="RH479" t="s">
        <v>3249</v>
      </c>
      <c r="RI479" t="s">
        <v>795</v>
      </c>
      <c r="RJ479" t="s">
        <v>796</v>
      </c>
      <c r="RK479"/>
      <c r="RL479" t="s">
        <v>794</v>
      </c>
      <c r="RM479" t="s">
        <v>2091</v>
      </c>
      <c r="RN479">
        <v>0</v>
      </c>
      <c r="RO479">
        <v>1</v>
      </c>
      <c r="RP479">
        <v>0</v>
      </c>
      <c r="RQ479">
        <v>0</v>
      </c>
      <c r="RR479">
        <v>0</v>
      </c>
      <c r="RS479">
        <v>0</v>
      </c>
      <c r="RT479">
        <v>0</v>
      </c>
      <c r="RU479">
        <v>1</v>
      </c>
      <c r="RV479">
        <v>0</v>
      </c>
      <c r="RW479">
        <v>0</v>
      </c>
      <c r="RX479">
        <v>0</v>
      </c>
      <c r="RY479">
        <v>0</v>
      </c>
      <c r="RZ479">
        <v>0</v>
      </c>
      <c r="SA479">
        <v>0</v>
      </c>
      <c r="SB479">
        <v>0</v>
      </c>
      <c r="SC479"/>
      <c r="SD479"/>
      <c r="SE479" t="s">
        <v>824</v>
      </c>
      <c r="SF479">
        <v>1000</v>
      </c>
      <c r="SG479">
        <v>1250</v>
      </c>
      <c r="SH479">
        <v>250</v>
      </c>
      <c r="SI479"/>
      <c r="SJ479">
        <v>200</v>
      </c>
      <c r="SK479">
        <v>25</v>
      </c>
      <c r="SL479">
        <v>50</v>
      </c>
      <c r="SM479" t="s">
        <v>3250</v>
      </c>
      <c r="SN479" t="s">
        <v>795</v>
      </c>
      <c r="SO479" t="s">
        <v>796</v>
      </c>
      <c r="SP479"/>
      <c r="SQ479" t="s">
        <v>794</v>
      </c>
      <c r="SR479" t="s">
        <v>2091</v>
      </c>
      <c r="SS479">
        <v>0</v>
      </c>
      <c r="ST479">
        <v>1</v>
      </c>
      <c r="SU479">
        <v>0</v>
      </c>
      <c r="SV479">
        <v>0</v>
      </c>
      <c r="SW479">
        <v>0</v>
      </c>
      <c r="SX479">
        <v>0</v>
      </c>
      <c r="SY479">
        <v>0</v>
      </c>
      <c r="SZ479">
        <v>1</v>
      </c>
      <c r="TA479">
        <v>0</v>
      </c>
      <c r="TB479">
        <v>0</v>
      </c>
      <c r="TC479">
        <v>0</v>
      </c>
      <c r="TD479">
        <v>0</v>
      </c>
      <c r="TE479">
        <v>0</v>
      </c>
      <c r="TF479">
        <v>0</v>
      </c>
      <c r="TG479">
        <v>0</v>
      </c>
      <c r="TH479"/>
      <c r="TI479"/>
      <c r="TJ479" t="s">
        <v>824</v>
      </c>
      <c r="TK479">
        <v>50</v>
      </c>
      <c r="TL479">
        <v>50</v>
      </c>
      <c r="TM479">
        <v>150</v>
      </c>
      <c r="TN479"/>
      <c r="TO479">
        <v>75</v>
      </c>
      <c r="TP479">
        <v>100</v>
      </c>
      <c r="TQ479">
        <v>75</v>
      </c>
      <c r="TR479" t="s">
        <v>3251</v>
      </c>
      <c r="TS479" t="s">
        <v>795</v>
      </c>
      <c r="TT479" t="s">
        <v>796</v>
      </c>
      <c r="TU479"/>
      <c r="TV479" t="s">
        <v>794</v>
      </c>
      <c r="TW479" t="s">
        <v>2091</v>
      </c>
      <c r="TX479">
        <v>0</v>
      </c>
      <c r="TY479">
        <v>1</v>
      </c>
      <c r="TZ479">
        <v>0</v>
      </c>
      <c r="UA479">
        <v>0</v>
      </c>
      <c r="UB479">
        <v>0</v>
      </c>
      <c r="UC479">
        <v>0</v>
      </c>
      <c r="UD479">
        <v>0</v>
      </c>
      <c r="UE479">
        <v>1</v>
      </c>
      <c r="UF479">
        <v>0</v>
      </c>
      <c r="UG479">
        <v>0</v>
      </c>
      <c r="UH479">
        <v>0</v>
      </c>
      <c r="UI479">
        <v>0</v>
      </c>
      <c r="UJ479">
        <v>0</v>
      </c>
      <c r="UK479">
        <v>0</v>
      </c>
      <c r="UL479">
        <v>0</v>
      </c>
      <c r="UM479"/>
      <c r="UN479"/>
      <c r="UO479" t="s">
        <v>794</v>
      </c>
      <c r="UP479"/>
      <c r="UQ479">
        <v>250</v>
      </c>
      <c r="UR479">
        <v>250</v>
      </c>
      <c r="US479"/>
      <c r="UT479">
        <v>300</v>
      </c>
      <c r="UU479">
        <v>-16.666666666666661</v>
      </c>
      <c r="UV479">
        <v>-50</v>
      </c>
      <c r="UW479" t="s">
        <v>3251</v>
      </c>
      <c r="UX479" t="s">
        <v>806</v>
      </c>
      <c r="UY479"/>
      <c r="UZ479"/>
      <c r="VA479" t="s">
        <v>794</v>
      </c>
      <c r="VB479" t="s">
        <v>3252</v>
      </c>
      <c r="VC479">
        <v>0</v>
      </c>
      <c r="VD479">
        <v>1</v>
      </c>
      <c r="VE479">
        <v>0</v>
      </c>
      <c r="VF479">
        <v>0</v>
      </c>
      <c r="VG479">
        <v>0</v>
      </c>
      <c r="VH479">
        <v>0</v>
      </c>
      <c r="VI479">
        <v>1</v>
      </c>
      <c r="VJ479">
        <v>0</v>
      </c>
      <c r="VK479">
        <v>0</v>
      </c>
      <c r="VL479">
        <v>0</v>
      </c>
      <c r="VM479">
        <v>0</v>
      </c>
      <c r="VN479">
        <v>0</v>
      </c>
      <c r="VO479">
        <v>0</v>
      </c>
      <c r="VP479">
        <v>0</v>
      </c>
      <c r="VQ479">
        <v>0</v>
      </c>
      <c r="VR479"/>
      <c r="VS479"/>
      <c r="VT479" t="s">
        <v>794</v>
      </c>
      <c r="VU479"/>
      <c r="VV479">
        <v>2000</v>
      </c>
      <c r="VW479">
        <v>2000</v>
      </c>
      <c r="VX479"/>
      <c r="VY479">
        <v>1500</v>
      </c>
      <c r="VZ479">
        <v>33.333333333333329</v>
      </c>
      <c r="WA479">
        <v>500</v>
      </c>
      <c r="WB479" t="s">
        <v>3253</v>
      </c>
      <c r="WC479" t="s">
        <v>795</v>
      </c>
      <c r="WD479" t="s">
        <v>796</v>
      </c>
      <c r="WE479"/>
      <c r="WF479" t="s">
        <v>794</v>
      </c>
      <c r="WG479" t="s">
        <v>798</v>
      </c>
      <c r="WH479">
        <v>0</v>
      </c>
      <c r="WI479">
        <v>1</v>
      </c>
      <c r="WJ479">
        <v>0</v>
      </c>
      <c r="WK479">
        <v>0</v>
      </c>
      <c r="WL479">
        <v>0</v>
      </c>
      <c r="WM479">
        <v>0</v>
      </c>
      <c r="WN479">
        <v>0</v>
      </c>
      <c r="WO479">
        <v>0</v>
      </c>
      <c r="WP479">
        <v>0</v>
      </c>
      <c r="WQ479">
        <v>0</v>
      </c>
      <c r="WR479">
        <v>0</v>
      </c>
      <c r="WS479">
        <v>0</v>
      </c>
      <c r="WT479">
        <v>0</v>
      </c>
      <c r="WU479">
        <v>0</v>
      </c>
      <c r="WV479">
        <v>0</v>
      </c>
      <c r="WW479"/>
      <c r="WX479"/>
      <c r="WY479" t="s">
        <v>794</v>
      </c>
      <c r="WZ479"/>
      <c r="XA479">
        <v>1500</v>
      </c>
      <c r="XB479">
        <v>1500</v>
      </c>
      <c r="XC479"/>
      <c r="XD479">
        <v>2500</v>
      </c>
      <c r="XE479">
        <v>-40</v>
      </c>
      <c r="XF479">
        <v>-1000</v>
      </c>
      <c r="XG479" t="s">
        <v>3254</v>
      </c>
      <c r="XH479" t="s">
        <v>795</v>
      </c>
      <c r="XI479" t="s">
        <v>796</v>
      </c>
      <c r="XJ479"/>
      <c r="XK479" t="s">
        <v>794</v>
      </c>
      <c r="XL479" t="s">
        <v>798</v>
      </c>
      <c r="XM479">
        <v>0</v>
      </c>
      <c r="XN479">
        <v>1</v>
      </c>
      <c r="XO479">
        <v>0</v>
      </c>
      <c r="XP479">
        <v>0</v>
      </c>
      <c r="XQ479">
        <v>0</v>
      </c>
      <c r="XR479">
        <v>0</v>
      </c>
      <c r="XS479">
        <v>0</v>
      </c>
      <c r="XT479">
        <v>0</v>
      </c>
      <c r="XU479">
        <v>0</v>
      </c>
      <c r="XV479">
        <v>0</v>
      </c>
      <c r="XW479">
        <v>0</v>
      </c>
      <c r="XX479">
        <v>0</v>
      </c>
      <c r="XY479">
        <v>0</v>
      </c>
      <c r="XZ479">
        <v>0</v>
      </c>
      <c r="YA479">
        <v>0</v>
      </c>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t="s">
        <v>2090</v>
      </c>
      <c r="AAW479">
        <v>434582230</v>
      </c>
      <c r="AAX479" s="315">
        <v>45078.230347222227</v>
      </c>
      <c r="AAY479"/>
      <c r="AAZ479"/>
      <c r="ABA479" t="s">
        <v>2081</v>
      </c>
      <c r="ABB479"/>
      <c r="ABC479" t="s">
        <v>2263</v>
      </c>
      <c r="ABD479"/>
      <c r="ABE479">
        <v>479</v>
      </c>
    </row>
    <row r="480" spans="1:733" x14ac:dyDescent="0.45">
      <c r="A480" s="261" t="s">
        <v>3255</v>
      </c>
      <c r="B480" s="262">
        <v>45077.282375844909</v>
      </c>
      <c r="C480" s="262">
        <v>45077.296406273148</v>
      </c>
      <c r="D480" s="262">
        <v>45077</v>
      </c>
      <c r="E480" s="261" t="s">
        <v>2200</v>
      </c>
      <c r="F480" s="315">
        <v>45077</v>
      </c>
      <c r="G480" t="s">
        <v>863</v>
      </c>
      <c r="H480" t="s">
        <v>867</v>
      </c>
      <c r="I480" t="s">
        <v>867</v>
      </c>
      <c r="J480" t="s">
        <v>867</v>
      </c>
      <c r="K480" t="s">
        <v>831</v>
      </c>
      <c r="L480" s="261" t="s">
        <v>3256</v>
      </c>
      <c r="M480">
        <v>1</v>
      </c>
      <c r="N480">
        <v>1</v>
      </c>
      <c r="O480">
        <v>0</v>
      </c>
      <c r="P480">
        <v>0</v>
      </c>
      <c r="Q480">
        <v>1</v>
      </c>
      <c r="R480">
        <v>0</v>
      </c>
      <c r="S480">
        <v>0</v>
      </c>
      <c r="T480">
        <v>0</v>
      </c>
      <c r="U480">
        <v>0</v>
      </c>
      <c r="V480">
        <v>0</v>
      </c>
      <c r="W480">
        <v>1</v>
      </c>
      <c r="X480">
        <v>0</v>
      </c>
      <c r="Y480">
        <v>0</v>
      </c>
      <c r="Z480">
        <v>1</v>
      </c>
      <c r="AA480">
        <v>1</v>
      </c>
      <c r="AB480">
        <v>0</v>
      </c>
      <c r="AC480">
        <v>1</v>
      </c>
      <c r="AD480">
        <v>1</v>
      </c>
      <c r="AE480">
        <v>1</v>
      </c>
      <c r="AF480">
        <v>1</v>
      </c>
      <c r="AG480">
        <v>0</v>
      </c>
      <c r="AH480">
        <v>0</v>
      </c>
      <c r="AI480">
        <v>0</v>
      </c>
      <c r="AJ480" t="s">
        <v>794</v>
      </c>
      <c r="AK480"/>
      <c r="AL480">
        <v>1000</v>
      </c>
      <c r="AM480">
        <v>1000</v>
      </c>
      <c r="AN480"/>
      <c r="AO480">
        <v>1500</v>
      </c>
      <c r="AP480">
        <v>-33.333333333333329</v>
      </c>
      <c r="AQ480">
        <v>-500</v>
      </c>
      <c r="AR480" t="s">
        <v>2116</v>
      </c>
      <c r="AS480" t="s">
        <v>795</v>
      </c>
      <c r="AT480" t="s">
        <v>796</v>
      </c>
      <c r="AU480"/>
      <c r="AV480" t="s">
        <v>794</v>
      </c>
      <c r="AW480" t="s">
        <v>2125</v>
      </c>
      <c r="AX480">
        <v>0</v>
      </c>
      <c r="AY480">
        <v>1</v>
      </c>
      <c r="AZ480">
        <v>0</v>
      </c>
      <c r="BA480">
        <v>1</v>
      </c>
      <c r="BB480">
        <v>0</v>
      </c>
      <c r="BC480">
        <v>0</v>
      </c>
      <c r="BD480">
        <v>0</v>
      </c>
      <c r="BE480">
        <v>0</v>
      </c>
      <c r="BF480">
        <v>0</v>
      </c>
      <c r="BG480">
        <v>0</v>
      </c>
      <c r="BH480">
        <v>0</v>
      </c>
      <c r="BI480">
        <v>0</v>
      </c>
      <c r="BJ480">
        <v>0</v>
      </c>
      <c r="BK480">
        <v>0</v>
      </c>
      <c r="BL480">
        <v>0</v>
      </c>
      <c r="BM480"/>
      <c r="BN480"/>
      <c r="BO480" t="s">
        <v>794</v>
      </c>
      <c r="BP480"/>
      <c r="BQ480">
        <v>1500</v>
      </c>
      <c r="BR480">
        <v>1500</v>
      </c>
      <c r="BS480"/>
      <c r="BT480">
        <v>1500</v>
      </c>
      <c r="BU480">
        <v>0</v>
      </c>
      <c r="BV480">
        <v>0</v>
      </c>
      <c r="BW480"/>
      <c r="BX480" t="s">
        <v>795</v>
      </c>
      <c r="BY480" t="s">
        <v>796</v>
      </c>
      <c r="BZ480"/>
      <c r="CA480" t="s">
        <v>794</v>
      </c>
      <c r="CB480" t="s">
        <v>2127</v>
      </c>
      <c r="CC480">
        <v>0</v>
      </c>
      <c r="CD480">
        <v>1</v>
      </c>
      <c r="CE480">
        <v>0</v>
      </c>
      <c r="CF480">
        <v>1</v>
      </c>
      <c r="CG480">
        <v>0</v>
      </c>
      <c r="CH480">
        <v>0</v>
      </c>
      <c r="CI480">
        <v>0</v>
      </c>
      <c r="CJ480">
        <v>0</v>
      </c>
      <c r="CK480">
        <v>0</v>
      </c>
      <c r="CL480">
        <v>0</v>
      </c>
      <c r="CM480">
        <v>0</v>
      </c>
      <c r="CN480">
        <v>0</v>
      </c>
      <c r="CO480">
        <v>0</v>
      </c>
      <c r="CP480">
        <v>0</v>
      </c>
      <c r="CQ480">
        <v>0</v>
      </c>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t="s">
        <v>794</v>
      </c>
      <c r="FE480"/>
      <c r="FF480">
        <v>3000</v>
      </c>
      <c r="FG480">
        <v>3000</v>
      </c>
      <c r="FH480"/>
      <c r="FI480">
        <v>3500</v>
      </c>
      <c r="FJ480">
        <v>-14.285714285714279</v>
      </c>
      <c r="FK480">
        <v>-500</v>
      </c>
      <c r="FL480" t="s">
        <v>3257</v>
      </c>
      <c r="FM480" t="s">
        <v>795</v>
      </c>
      <c r="FN480" t="s">
        <v>796</v>
      </c>
      <c r="FO480"/>
      <c r="FP480" t="s">
        <v>794</v>
      </c>
      <c r="FQ480" t="s">
        <v>2125</v>
      </c>
      <c r="FR480">
        <v>0</v>
      </c>
      <c r="FS480">
        <v>1</v>
      </c>
      <c r="FT480">
        <v>0</v>
      </c>
      <c r="FU480">
        <v>1</v>
      </c>
      <c r="FV480">
        <v>0</v>
      </c>
      <c r="FW480">
        <v>0</v>
      </c>
      <c r="FX480">
        <v>0</v>
      </c>
      <c r="FY480">
        <v>0</v>
      </c>
      <c r="FZ480">
        <v>0</v>
      </c>
      <c r="GA480">
        <v>0</v>
      </c>
      <c r="GB480">
        <v>0</v>
      </c>
      <c r="GC480">
        <v>0</v>
      </c>
      <c r="GD480">
        <v>0</v>
      </c>
      <c r="GE480">
        <v>0</v>
      </c>
      <c r="GF480">
        <v>0</v>
      </c>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t="s">
        <v>3258</v>
      </c>
      <c r="MO480" t="s">
        <v>795</v>
      </c>
      <c r="MP480" t="s">
        <v>796</v>
      </c>
      <c r="MQ480"/>
      <c r="MR480" t="s">
        <v>794</v>
      </c>
      <c r="MS480" t="s">
        <v>2125</v>
      </c>
      <c r="MT480">
        <v>0</v>
      </c>
      <c r="MU480">
        <v>1</v>
      </c>
      <c r="MV480">
        <v>0</v>
      </c>
      <c r="MW480">
        <v>1</v>
      </c>
      <c r="MX480">
        <v>0</v>
      </c>
      <c r="MY480">
        <v>0</v>
      </c>
      <c r="MZ480">
        <v>0</v>
      </c>
      <c r="NA480">
        <v>0</v>
      </c>
      <c r="NB480">
        <v>0</v>
      </c>
      <c r="NC480">
        <v>0</v>
      </c>
      <c r="ND480">
        <v>0</v>
      </c>
      <c r="NE480">
        <v>0</v>
      </c>
      <c r="NF480">
        <v>0</v>
      </c>
      <c r="NG480">
        <v>0</v>
      </c>
      <c r="NH480">
        <v>0</v>
      </c>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t="s">
        <v>794</v>
      </c>
      <c r="RA480"/>
      <c r="RB480">
        <v>1750</v>
      </c>
      <c r="RC480">
        <v>1750</v>
      </c>
      <c r="RD480"/>
      <c r="RE480">
        <v>1500</v>
      </c>
      <c r="RF480">
        <v>16.666666666666661</v>
      </c>
      <c r="RG480">
        <v>250</v>
      </c>
      <c r="RH480" t="s">
        <v>3259</v>
      </c>
      <c r="RI480" t="s">
        <v>795</v>
      </c>
      <c r="RJ480" t="s">
        <v>796</v>
      </c>
      <c r="RK480"/>
      <c r="RL480" t="s">
        <v>794</v>
      </c>
      <c r="RM480" t="s">
        <v>2125</v>
      </c>
      <c r="RN480">
        <v>0</v>
      </c>
      <c r="RO480">
        <v>1</v>
      </c>
      <c r="RP480">
        <v>0</v>
      </c>
      <c r="RQ480">
        <v>1</v>
      </c>
      <c r="RR480">
        <v>0</v>
      </c>
      <c r="RS480">
        <v>0</v>
      </c>
      <c r="RT480">
        <v>0</v>
      </c>
      <c r="RU480">
        <v>0</v>
      </c>
      <c r="RV480">
        <v>0</v>
      </c>
      <c r="RW480">
        <v>0</v>
      </c>
      <c r="RX480">
        <v>0</v>
      </c>
      <c r="RY480">
        <v>0</v>
      </c>
      <c r="RZ480">
        <v>0</v>
      </c>
      <c r="SA480">
        <v>0</v>
      </c>
      <c r="SB480">
        <v>0</v>
      </c>
      <c r="SC480"/>
      <c r="SD480"/>
      <c r="SE480" t="s">
        <v>824</v>
      </c>
      <c r="SF480">
        <v>1000</v>
      </c>
      <c r="SG480">
        <v>1000</v>
      </c>
      <c r="SH480">
        <v>200</v>
      </c>
      <c r="SI480"/>
      <c r="SJ480">
        <v>200</v>
      </c>
      <c r="SK480">
        <v>0</v>
      </c>
      <c r="SL480">
        <v>0</v>
      </c>
      <c r="SM480"/>
      <c r="SN480" t="s">
        <v>795</v>
      </c>
      <c r="SO480" t="s">
        <v>796</v>
      </c>
      <c r="SP480"/>
      <c r="SQ480" t="s">
        <v>794</v>
      </c>
      <c r="SR480" t="s">
        <v>2125</v>
      </c>
      <c r="SS480">
        <v>0</v>
      </c>
      <c r="ST480">
        <v>1</v>
      </c>
      <c r="SU480">
        <v>0</v>
      </c>
      <c r="SV480">
        <v>1</v>
      </c>
      <c r="SW480">
        <v>0</v>
      </c>
      <c r="SX480">
        <v>0</v>
      </c>
      <c r="SY480">
        <v>0</v>
      </c>
      <c r="SZ480">
        <v>0</v>
      </c>
      <c r="TA480">
        <v>0</v>
      </c>
      <c r="TB480">
        <v>0</v>
      </c>
      <c r="TC480">
        <v>0</v>
      </c>
      <c r="TD480">
        <v>0</v>
      </c>
      <c r="TE480">
        <v>0</v>
      </c>
      <c r="TF480">
        <v>0</v>
      </c>
      <c r="TG480">
        <v>0</v>
      </c>
      <c r="TH480"/>
      <c r="TI480"/>
      <c r="TJ480"/>
      <c r="TK480"/>
      <c r="TL480"/>
      <c r="TM480"/>
      <c r="TN480"/>
      <c r="TO480"/>
      <c r="TP480"/>
      <c r="TQ480"/>
      <c r="TR480" t="s">
        <v>3251</v>
      </c>
      <c r="TS480" t="s">
        <v>795</v>
      </c>
      <c r="TT480" t="s">
        <v>796</v>
      </c>
      <c r="TU480"/>
      <c r="TV480" t="s">
        <v>794</v>
      </c>
      <c r="TW480" t="s">
        <v>2125</v>
      </c>
      <c r="TX480">
        <v>0</v>
      </c>
      <c r="TY480">
        <v>1</v>
      </c>
      <c r="TZ480">
        <v>0</v>
      </c>
      <c r="UA480">
        <v>1</v>
      </c>
      <c r="UB480">
        <v>0</v>
      </c>
      <c r="UC480">
        <v>0</v>
      </c>
      <c r="UD480">
        <v>0</v>
      </c>
      <c r="UE480">
        <v>0</v>
      </c>
      <c r="UF480">
        <v>0</v>
      </c>
      <c r="UG480">
        <v>0</v>
      </c>
      <c r="UH480">
        <v>0</v>
      </c>
      <c r="UI480">
        <v>0</v>
      </c>
      <c r="UJ480">
        <v>0</v>
      </c>
      <c r="UK480">
        <v>0</v>
      </c>
      <c r="UL480">
        <v>0</v>
      </c>
      <c r="UM480"/>
      <c r="UN480"/>
      <c r="UO480" t="s">
        <v>794</v>
      </c>
      <c r="UP480"/>
      <c r="UQ480">
        <v>250</v>
      </c>
      <c r="UR480">
        <v>250</v>
      </c>
      <c r="US480"/>
      <c r="UT480">
        <v>300</v>
      </c>
      <c r="UU480">
        <v>-16.666666666666661</v>
      </c>
      <c r="UV480">
        <v>-50</v>
      </c>
      <c r="UW480" t="s">
        <v>3260</v>
      </c>
      <c r="UX480" t="s">
        <v>795</v>
      </c>
      <c r="UY480" t="s">
        <v>796</v>
      </c>
      <c r="UZ480"/>
      <c r="VA480" t="s">
        <v>794</v>
      </c>
      <c r="VB480" t="s">
        <v>2125</v>
      </c>
      <c r="VC480">
        <v>0</v>
      </c>
      <c r="VD480">
        <v>1</v>
      </c>
      <c r="VE480">
        <v>0</v>
      </c>
      <c r="VF480">
        <v>1</v>
      </c>
      <c r="VG480">
        <v>0</v>
      </c>
      <c r="VH480">
        <v>0</v>
      </c>
      <c r="VI480">
        <v>0</v>
      </c>
      <c r="VJ480">
        <v>0</v>
      </c>
      <c r="VK480">
        <v>0</v>
      </c>
      <c r="VL480">
        <v>0</v>
      </c>
      <c r="VM480">
        <v>0</v>
      </c>
      <c r="VN480">
        <v>0</v>
      </c>
      <c r="VO480">
        <v>0</v>
      </c>
      <c r="VP480">
        <v>0</v>
      </c>
      <c r="VQ480">
        <v>0</v>
      </c>
      <c r="VR480"/>
      <c r="VS480"/>
      <c r="VT480" t="s">
        <v>794</v>
      </c>
      <c r="VU480"/>
      <c r="VV480">
        <v>1500</v>
      </c>
      <c r="VW480">
        <v>1500</v>
      </c>
      <c r="VX480"/>
      <c r="VY480">
        <v>1500</v>
      </c>
      <c r="VZ480">
        <v>0</v>
      </c>
      <c r="WA480">
        <v>0</v>
      </c>
      <c r="WB480"/>
      <c r="WC480" t="s">
        <v>795</v>
      </c>
      <c r="WD480" t="s">
        <v>796</v>
      </c>
      <c r="WE480"/>
      <c r="WF480" t="s">
        <v>794</v>
      </c>
      <c r="WG480" t="s">
        <v>2125</v>
      </c>
      <c r="WH480">
        <v>0</v>
      </c>
      <c r="WI480">
        <v>1</v>
      </c>
      <c r="WJ480">
        <v>0</v>
      </c>
      <c r="WK480">
        <v>1</v>
      </c>
      <c r="WL480">
        <v>0</v>
      </c>
      <c r="WM480">
        <v>0</v>
      </c>
      <c r="WN480">
        <v>0</v>
      </c>
      <c r="WO480">
        <v>0</v>
      </c>
      <c r="WP480">
        <v>0</v>
      </c>
      <c r="WQ480">
        <v>0</v>
      </c>
      <c r="WR480">
        <v>0</v>
      </c>
      <c r="WS480">
        <v>0</v>
      </c>
      <c r="WT480">
        <v>0</v>
      </c>
      <c r="WU480">
        <v>0</v>
      </c>
      <c r="WV480">
        <v>0</v>
      </c>
      <c r="WW480"/>
      <c r="WX480"/>
      <c r="WY480" t="s">
        <v>794</v>
      </c>
      <c r="WZ480"/>
      <c r="XA480">
        <v>2500</v>
      </c>
      <c r="XB480">
        <v>2500</v>
      </c>
      <c r="XC480"/>
      <c r="XD480">
        <v>2500</v>
      </c>
      <c r="XE480">
        <v>0</v>
      </c>
      <c r="XF480">
        <v>0</v>
      </c>
      <c r="XG480"/>
      <c r="XH480" t="s">
        <v>795</v>
      </c>
      <c r="XI480" t="s">
        <v>796</v>
      </c>
      <c r="XJ480"/>
      <c r="XK480" t="s">
        <v>794</v>
      </c>
      <c r="XL480" t="s">
        <v>2125</v>
      </c>
      <c r="XM480">
        <v>0</v>
      </c>
      <c r="XN480">
        <v>1</v>
      </c>
      <c r="XO480">
        <v>0</v>
      </c>
      <c r="XP480">
        <v>1</v>
      </c>
      <c r="XQ480">
        <v>0</v>
      </c>
      <c r="XR480">
        <v>0</v>
      </c>
      <c r="XS480">
        <v>0</v>
      </c>
      <c r="XT480">
        <v>0</v>
      </c>
      <c r="XU480">
        <v>0</v>
      </c>
      <c r="XV480">
        <v>0</v>
      </c>
      <c r="XW480">
        <v>0</v>
      </c>
      <c r="XX480">
        <v>0</v>
      </c>
      <c r="XY480">
        <v>0</v>
      </c>
      <c r="XZ480">
        <v>0</v>
      </c>
      <c r="YA480">
        <v>0</v>
      </c>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t="s">
        <v>3261</v>
      </c>
      <c r="AAW480">
        <v>434582246</v>
      </c>
      <c r="AAX480" s="315">
        <v>45078.230393518519</v>
      </c>
      <c r="AAY480"/>
      <c r="AAZ480"/>
      <c r="ABA480" t="s">
        <v>2081</v>
      </c>
      <c r="ABB480"/>
      <c r="ABC480" t="s">
        <v>2263</v>
      </c>
      <c r="ABD480"/>
      <c r="ABE480">
        <v>480</v>
      </c>
    </row>
    <row r="481" spans="1:733" x14ac:dyDescent="0.45">
      <c r="A481" s="261" t="s">
        <v>3262</v>
      </c>
      <c r="B481" s="262">
        <v>45077.303979201388</v>
      </c>
      <c r="C481" s="262">
        <v>45077.31563287037</v>
      </c>
      <c r="D481" s="262">
        <v>45077</v>
      </c>
      <c r="E481" s="261" t="s">
        <v>2200</v>
      </c>
      <c r="F481" s="315">
        <v>45077</v>
      </c>
      <c r="G481" t="s">
        <v>863</v>
      </c>
      <c r="H481" t="s">
        <v>867</v>
      </c>
      <c r="I481" t="s">
        <v>867</v>
      </c>
      <c r="J481" t="s">
        <v>867</v>
      </c>
      <c r="K481" t="s">
        <v>831</v>
      </c>
      <c r="L481" s="261" t="s">
        <v>3263</v>
      </c>
      <c r="M481">
        <v>0</v>
      </c>
      <c r="N481">
        <v>1</v>
      </c>
      <c r="O481">
        <v>1</v>
      </c>
      <c r="P481">
        <v>0</v>
      </c>
      <c r="Q481">
        <v>1</v>
      </c>
      <c r="R481">
        <v>0</v>
      </c>
      <c r="S481">
        <v>1</v>
      </c>
      <c r="T481">
        <v>0</v>
      </c>
      <c r="U481">
        <v>0</v>
      </c>
      <c r="V481">
        <v>0</v>
      </c>
      <c r="W481">
        <v>1</v>
      </c>
      <c r="X481">
        <v>0</v>
      </c>
      <c r="Y481">
        <v>0</v>
      </c>
      <c r="Z481">
        <v>1</v>
      </c>
      <c r="AA481">
        <v>1</v>
      </c>
      <c r="AB481">
        <v>0</v>
      </c>
      <c r="AC481">
        <v>1</v>
      </c>
      <c r="AD481">
        <v>0</v>
      </c>
      <c r="AE481">
        <v>0</v>
      </c>
      <c r="AF481">
        <v>1</v>
      </c>
      <c r="AG481">
        <v>0</v>
      </c>
      <c r="AH481">
        <v>0</v>
      </c>
      <c r="AI481">
        <v>0</v>
      </c>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t="s">
        <v>794</v>
      </c>
      <c r="BP481"/>
      <c r="BQ481">
        <v>1500</v>
      </c>
      <c r="BR481">
        <v>1500</v>
      </c>
      <c r="BS481"/>
      <c r="BT481">
        <v>1500</v>
      </c>
      <c r="BU481">
        <v>0</v>
      </c>
      <c r="BV481">
        <v>0</v>
      </c>
      <c r="BW481"/>
      <c r="BX481" t="s">
        <v>795</v>
      </c>
      <c r="BY481" t="s">
        <v>796</v>
      </c>
      <c r="BZ481"/>
      <c r="CA481" t="s">
        <v>794</v>
      </c>
      <c r="CB481" t="s">
        <v>2125</v>
      </c>
      <c r="CC481">
        <v>0</v>
      </c>
      <c r="CD481">
        <v>1</v>
      </c>
      <c r="CE481">
        <v>0</v>
      </c>
      <c r="CF481">
        <v>1</v>
      </c>
      <c r="CG481">
        <v>0</v>
      </c>
      <c r="CH481">
        <v>0</v>
      </c>
      <c r="CI481">
        <v>0</v>
      </c>
      <c r="CJ481">
        <v>0</v>
      </c>
      <c r="CK481">
        <v>0</v>
      </c>
      <c r="CL481">
        <v>0</v>
      </c>
      <c r="CM481">
        <v>0</v>
      </c>
      <c r="CN481">
        <v>0</v>
      </c>
      <c r="CO481">
        <v>0</v>
      </c>
      <c r="CP481">
        <v>0</v>
      </c>
      <c r="CQ481">
        <v>0</v>
      </c>
      <c r="CR481"/>
      <c r="CS481"/>
      <c r="CT481" t="s">
        <v>794</v>
      </c>
      <c r="CU481"/>
      <c r="CV481">
        <v>8000</v>
      </c>
      <c r="CW481">
        <v>8000</v>
      </c>
      <c r="CX481"/>
      <c r="CY481">
        <v>3500</v>
      </c>
      <c r="CZ481">
        <v>128.57142857142861</v>
      </c>
      <c r="DA481">
        <v>4500</v>
      </c>
      <c r="DB481" t="s">
        <v>3264</v>
      </c>
      <c r="DC481" t="s">
        <v>795</v>
      </c>
      <c r="DD481" t="s">
        <v>796</v>
      </c>
      <c r="DE481"/>
      <c r="DF481" t="s">
        <v>794</v>
      </c>
      <c r="DG481" t="s">
        <v>3265</v>
      </c>
      <c r="DH481">
        <v>0</v>
      </c>
      <c r="DI481">
        <v>1</v>
      </c>
      <c r="DJ481">
        <v>0</v>
      </c>
      <c r="DK481">
        <v>1</v>
      </c>
      <c r="DL481">
        <v>0</v>
      </c>
      <c r="DM481">
        <v>0</v>
      </c>
      <c r="DN481">
        <v>0</v>
      </c>
      <c r="DO481">
        <v>0</v>
      </c>
      <c r="DP481">
        <v>0</v>
      </c>
      <c r="DQ481">
        <v>0</v>
      </c>
      <c r="DR481">
        <v>1</v>
      </c>
      <c r="DS481">
        <v>0</v>
      </c>
      <c r="DT481">
        <v>0</v>
      </c>
      <c r="DU481">
        <v>0</v>
      </c>
      <c r="DV481">
        <v>0</v>
      </c>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t="s">
        <v>794</v>
      </c>
      <c r="FE481"/>
      <c r="FF481">
        <v>3000</v>
      </c>
      <c r="FG481">
        <v>3000</v>
      </c>
      <c r="FH481"/>
      <c r="FI481">
        <v>3500</v>
      </c>
      <c r="FJ481">
        <v>-14.285714285714279</v>
      </c>
      <c r="FK481">
        <v>-500</v>
      </c>
      <c r="FL481" t="s">
        <v>3257</v>
      </c>
      <c r="FM481" t="s">
        <v>795</v>
      </c>
      <c r="FN481" t="s">
        <v>796</v>
      </c>
      <c r="FO481"/>
      <c r="FP481" t="s">
        <v>794</v>
      </c>
      <c r="FQ481" t="s">
        <v>3265</v>
      </c>
      <c r="FR481">
        <v>0</v>
      </c>
      <c r="FS481">
        <v>1</v>
      </c>
      <c r="FT481">
        <v>0</v>
      </c>
      <c r="FU481">
        <v>1</v>
      </c>
      <c r="FV481">
        <v>0</v>
      </c>
      <c r="FW481">
        <v>0</v>
      </c>
      <c r="FX481">
        <v>0</v>
      </c>
      <c r="FY481">
        <v>0</v>
      </c>
      <c r="FZ481">
        <v>0</v>
      </c>
      <c r="GA481">
        <v>0</v>
      </c>
      <c r="GB481">
        <v>1</v>
      </c>
      <c r="GC481">
        <v>0</v>
      </c>
      <c r="GD481">
        <v>0</v>
      </c>
      <c r="GE481">
        <v>0</v>
      </c>
      <c r="GF481">
        <v>0</v>
      </c>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t="s">
        <v>3266</v>
      </c>
      <c r="HU481" t="s">
        <v>795</v>
      </c>
      <c r="HV481" t="s">
        <v>796</v>
      </c>
      <c r="HW481"/>
      <c r="HX481" t="s">
        <v>794</v>
      </c>
      <c r="HY481" t="s">
        <v>3265</v>
      </c>
      <c r="HZ481">
        <v>0</v>
      </c>
      <c r="IA481">
        <v>1</v>
      </c>
      <c r="IB481">
        <v>0</v>
      </c>
      <c r="IC481">
        <v>1</v>
      </c>
      <c r="ID481">
        <v>0</v>
      </c>
      <c r="IE481">
        <v>0</v>
      </c>
      <c r="IF481">
        <v>0</v>
      </c>
      <c r="IG481">
        <v>0</v>
      </c>
      <c r="IH481">
        <v>0</v>
      </c>
      <c r="II481">
        <v>0</v>
      </c>
      <c r="IJ481">
        <v>1</v>
      </c>
      <c r="IK481">
        <v>0</v>
      </c>
      <c r="IL481">
        <v>0</v>
      </c>
      <c r="IM481">
        <v>0</v>
      </c>
      <c r="IN481">
        <v>0</v>
      </c>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t="s">
        <v>824</v>
      </c>
      <c r="MG481">
        <v>1000</v>
      </c>
      <c r="MH481">
        <v>1000</v>
      </c>
      <c r="MI481">
        <v>500</v>
      </c>
      <c r="MJ481"/>
      <c r="MK481">
        <v>600</v>
      </c>
      <c r="ML481">
        <v>-16.666666666666661</v>
      </c>
      <c r="MM481">
        <v>-100</v>
      </c>
      <c r="MN481" t="s">
        <v>3267</v>
      </c>
      <c r="MO481" t="s">
        <v>795</v>
      </c>
      <c r="MP481" t="s">
        <v>796</v>
      </c>
      <c r="MQ481"/>
      <c r="MR481" t="s">
        <v>794</v>
      </c>
      <c r="MS481" t="s">
        <v>3265</v>
      </c>
      <c r="MT481">
        <v>0</v>
      </c>
      <c r="MU481">
        <v>1</v>
      </c>
      <c r="MV481">
        <v>0</v>
      </c>
      <c r="MW481">
        <v>1</v>
      </c>
      <c r="MX481">
        <v>0</v>
      </c>
      <c r="MY481">
        <v>0</v>
      </c>
      <c r="MZ481">
        <v>0</v>
      </c>
      <c r="NA481">
        <v>0</v>
      </c>
      <c r="NB481">
        <v>0</v>
      </c>
      <c r="NC481">
        <v>0</v>
      </c>
      <c r="ND481">
        <v>1</v>
      </c>
      <c r="NE481">
        <v>0</v>
      </c>
      <c r="NF481">
        <v>0</v>
      </c>
      <c r="NG481">
        <v>0</v>
      </c>
      <c r="NH481">
        <v>0</v>
      </c>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t="s">
        <v>794</v>
      </c>
      <c r="RA481"/>
      <c r="RB481">
        <v>2000</v>
      </c>
      <c r="RC481">
        <v>2000</v>
      </c>
      <c r="RD481"/>
      <c r="RE481">
        <v>1500</v>
      </c>
      <c r="RF481">
        <v>33.333333333333329</v>
      </c>
      <c r="RG481">
        <v>500</v>
      </c>
      <c r="RH481" t="s">
        <v>3268</v>
      </c>
      <c r="RI481" t="s">
        <v>795</v>
      </c>
      <c r="RJ481" t="s">
        <v>796</v>
      </c>
      <c r="RK481"/>
      <c r="RL481" t="s">
        <v>794</v>
      </c>
      <c r="RM481" t="s">
        <v>3269</v>
      </c>
      <c r="RN481">
        <v>1</v>
      </c>
      <c r="RO481">
        <v>0</v>
      </c>
      <c r="RP481">
        <v>0</v>
      </c>
      <c r="RQ481">
        <v>1</v>
      </c>
      <c r="RR481">
        <v>0</v>
      </c>
      <c r="RS481">
        <v>0</v>
      </c>
      <c r="RT481">
        <v>0</v>
      </c>
      <c r="RU481">
        <v>0</v>
      </c>
      <c r="RV481">
        <v>0</v>
      </c>
      <c r="RW481">
        <v>0</v>
      </c>
      <c r="RX481">
        <v>1</v>
      </c>
      <c r="RY481">
        <v>0</v>
      </c>
      <c r="RZ481">
        <v>0</v>
      </c>
      <c r="SA481">
        <v>0</v>
      </c>
      <c r="SB481">
        <v>0</v>
      </c>
      <c r="SC481"/>
      <c r="SD481"/>
      <c r="SE481"/>
      <c r="SF481"/>
      <c r="SG481"/>
      <c r="SH481"/>
      <c r="SI481"/>
      <c r="SJ481"/>
      <c r="SK481"/>
      <c r="SL481"/>
      <c r="SM481" t="s">
        <v>3270</v>
      </c>
      <c r="SN481" t="s">
        <v>795</v>
      </c>
      <c r="SO481" t="s">
        <v>796</v>
      </c>
      <c r="SP481"/>
      <c r="SQ481" t="s">
        <v>794</v>
      </c>
      <c r="SR481" t="s">
        <v>3271</v>
      </c>
      <c r="SS481">
        <v>0</v>
      </c>
      <c r="ST481">
        <v>1</v>
      </c>
      <c r="SU481">
        <v>0</v>
      </c>
      <c r="SV481">
        <v>1</v>
      </c>
      <c r="SW481">
        <v>0</v>
      </c>
      <c r="SX481">
        <v>0</v>
      </c>
      <c r="SY481">
        <v>0</v>
      </c>
      <c r="SZ481">
        <v>0</v>
      </c>
      <c r="TA481">
        <v>0</v>
      </c>
      <c r="TB481">
        <v>1</v>
      </c>
      <c r="TC481">
        <v>0</v>
      </c>
      <c r="TD481">
        <v>0</v>
      </c>
      <c r="TE481">
        <v>0</v>
      </c>
      <c r="TF481">
        <v>1</v>
      </c>
      <c r="TG481">
        <v>0</v>
      </c>
      <c r="TH481"/>
      <c r="TI481"/>
      <c r="TJ481" t="s">
        <v>824</v>
      </c>
      <c r="TK481">
        <v>50</v>
      </c>
      <c r="TL481">
        <v>50</v>
      </c>
      <c r="TM481">
        <v>150</v>
      </c>
      <c r="TN481"/>
      <c r="TO481">
        <v>75</v>
      </c>
      <c r="TP481">
        <v>100</v>
      </c>
      <c r="TQ481">
        <v>75</v>
      </c>
      <c r="TR481" t="s">
        <v>3272</v>
      </c>
      <c r="TS481" t="s">
        <v>795</v>
      </c>
      <c r="TT481" t="s">
        <v>796</v>
      </c>
      <c r="TU481"/>
      <c r="TV481" t="s">
        <v>794</v>
      </c>
      <c r="TW481" t="s">
        <v>2125</v>
      </c>
      <c r="TX481">
        <v>0</v>
      </c>
      <c r="TY481">
        <v>1</v>
      </c>
      <c r="TZ481">
        <v>0</v>
      </c>
      <c r="UA481">
        <v>1</v>
      </c>
      <c r="UB481">
        <v>0</v>
      </c>
      <c r="UC481">
        <v>0</v>
      </c>
      <c r="UD481">
        <v>0</v>
      </c>
      <c r="UE481">
        <v>0</v>
      </c>
      <c r="UF481">
        <v>0</v>
      </c>
      <c r="UG481">
        <v>0</v>
      </c>
      <c r="UH481">
        <v>0</v>
      </c>
      <c r="UI481">
        <v>0</v>
      </c>
      <c r="UJ481">
        <v>0</v>
      </c>
      <c r="UK481">
        <v>0</v>
      </c>
      <c r="UL481">
        <v>0</v>
      </c>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t="s">
        <v>794</v>
      </c>
      <c r="WZ481"/>
      <c r="XA481">
        <v>2000</v>
      </c>
      <c r="XB481">
        <v>2000</v>
      </c>
      <c r="XC481"/>
      <c r="XD481">
        <v>2500</v>
      </c>
      <c r="XE481">
        <v>-20</v>
      </c>
      <c r="XF481">
        <v>-500</v>
      </c>
      <c r="XG481" t="s">
        <v>3273</v>
      </c>
      <c r="XH481" t="s">
        <v>795</v>
      </c>
      <c r="XI481" t="s">
        <v>796</v>
      </c>
      <c r="XJ481"/>
      <c r="XK481" t="s">
        <v>794</v>
      </c>
      <c r="XL481" t="s">
        <v>2096</v>
      </c>
      <c r="XM481">
        <v>1</v>
      </c>
      <c r="XN481">
        <v>0</v>
      </c>
      <c r="XO481">
        <v>0</v>
      </c>
      <c r="XP481">
        <v>1</v>
      </c>
      <c r="XQ481">
        <v>0</v>
      </c>
      <c r="XR481">
        <v>0</v>
      </c>
      <c r="XS481">
        <v>0</v>
      </c>
      <c r="XT481">
        <v>0</v>
      </c>
      <c r="XU481">
        <v>0</v>
      </c>
      <c r="XV481">
        <v>0</v>
      </c>
      <c r="XW481">
        <v>0</v>
      </c>
      <c r="XX481">
        <v>0</v>
      </c>
      <c r="XY481">
        <v>0</v>
      </c>
      <c r="XZ481">
        <v>0</v>
      </c>
      <c r="YA481">
        <v>0</v>
      </c>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t="s">
        <v>2090</v>
      </c>
      <c r="AAW481">
        <v>434582256</v>
      </c>
      <c r="AAX481" s="315">
        <v>45078.230428240742</v>
      </c>
      <c r="AAY481"/>
      <c r="AAZ481"/>
      <c r="ABA481" t="s">
        <v>2081</v>
      </c>
      <c r="ABB481"/>
      <c r="ABC481" t="s">
        <v>2263</v>
      </c>
      <c r="ABD481"/>
      <c r="ABE481">
        <v>481</v>
      </c>
    </row>
    <row r="482" spans="1:733" x14ac:dyDescent="0.45">
      <c r="A482" s="261" t="s">
        <v>3274</v>
      </c>
      <c r="B482" s="262">
        <v>45077.35346982639</v>
      </c>
      <c r="C482" s="262">
        <v>45077.383123692132</v>
      </c>
      <c r="D482" s="262">
        <v>45077</v>
      </c>
      <c r="E482" s="261" t="s">
        <v>2200</v>
      </c>
      <c r="F482" s="315">
        <v>45077</v>
      </c>
      <c r="G482" t="s">
        <v>863</v>
      </c>
      <c r="H482" t="s">
        <v>867</v>
      </c>
      <c r="I482" t="s">
        <v>867</v>
      </c>
      <c r="J482" t="s">
        <v>867</v>
      </c>
      <c r="K482" t="s">
        <v>793</v>
      </c>
      <c r="L482" s="261" t="s">
        <v>3275</v>
      </c>
      <c r="M482">
        <v>0</v>
      </c>
      <c r="N482">
        <v>0</v>
      </c>
      <c r="O482">
        <v>1</v>
      </c>
      <c r="P482">
        <v>0</v>
      </c>
      <c r="Q482">
        <v>1</v>
      </c>
      <c r="R482">
        <v>0</v>
      </c>
      <c r="S482">
        <v>0</v>
      </c>
      <c r="T482">
        <v>0</v>
      </c>
      <c r="U482">
        <v>1</v>
      </c>
      <c r="V482">
        <v>1</v>
      </c>
      <c r="W482">
        <v>0</v>
      </c>
      <c r="X482">
        <v>1</v>
      </c>
      <c r="Y482">
        <v>1</v>
      </c>
      <c r="Z482">
        <v>1</v>
      </c>
      <c r="AA482">
        <v>1</v>
      </c>
      <c r="AB482">
        <v>1</v>
      </c>
      <c r="AC482">
        <v>1</v>
      </c>
      <c r="AD482">
        <v>1</v>
      </c>
      <c r="AE482">
        <v>1</v>
      </c>
      <c r="AF482">
        <v>0</v>
      </c>
      <c r="AG482">
        <v>1</v>
      </c>
      <c r="AH482">
        <v>0</v>
      </c>
      <c r="AI482">
        <v>0</v>
      </c>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t="s">
        <v>794</v>
      </c>
      <c r="CU482"/>
      <c r="CV482">
        <v>6000</v>
      </c>
      <c r="CW482">
        <v>6000</v>
      </c>
      <c r="CX482"/>
      <c r="CY482">
        <v>3500</v>
      </c>
      <c r="CZ482">
        <v>71.428571428571431</v>
      </c>
      <c r="DA482">
        <v>2500</v>
      </c>
      <c r="DB482" t="s">
        <v>3272</v>
      </c>
      <c r="DC482" t="s">
        <v>795</v>
      </c>
      <c r="DD482" t="s">
        <v>796</v>
      </c>
      <c r="DE482"/>
      <c r="DF482" t="s">
        <v>794</v>
      </c>
      <c r="DG482" t="s">
        <v>2222</v>
      </c>
      <c r="DH482">
        <v>0</v>
      </c>
      <c r="DI482">
        <v>1</v>
      </c>
      <c r="DJ482">
        <v>0</v>
      </c>
      <c r="DK482">
        <v>1</v>
      </c>
      <c r="DL482">
        <v>0</v>
      </c>
      <c r="DM482">
        <v>0</v>
      </c>
      <c r="DN482">
        <v>0</v>
      </c>
      <c r="DO482">
        <v>1</v>
      </c>
      <c r="DP482">
        <v>0</v>
      </c>
      <c r="DQ482">
        <v>0</v>
      </c>
      <c r="DR482">
        <v>0</v>
      </c>
      <c r="DS482">
        <v>0</v>
      </c>
      <c r="DT482">
        <v>0</v>
      </c>
      <c r="DU482">
        <v>0</v>
      </c>
      <c r="DV482">
        <v>0</v>
      </c>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t="s">
        <v>794</v>
      </c>
      <c r="FE482"/>
      <c r="FF482">
        <v>3000</v>
      </c>
      <c r="FG482">
        <v>3000</v>
      </c>
      <c r="FH482"/>
      <c r="FI482">
        <v>3500</v>
      </c>
      <c r="FJ482">
        <v>-14.285714285714279</v>
      </c>
      <c r="FK482">
        <v>-500</v>
      </c>
      <c r="FL482" t="s">
        <v>3276</v>
      </c>
      <c r="FM482" t="s">
        <v>795</v>
      </c>
      <c r="FN482" t="s">
        <v>796</v>
      </c>
      <c r="FO482"/>
      <c r="FP482" t="s">
        <v>794</v>
      </c>
      <c r="FQ482" t="s">
        <v>2091</v>
      </c>
      <c r="FR482">
        <v>0</v>
      </c>
      <c r="FS482">
        <v>1</v>
      </c>
      <c r="FT482">
        <v>0</v>
      </c>
      <c r="FU482">
        <v>0</v>
      </c>
      <c r="FV482">
        <v>0</v>
      </c>
      <c r="FW482">
        <v>0</v>
      </c>
      <c r="FX482">
        <v>0</v>
      </c>
      <c r="FY482">
        <v>1</v>
      </c>
      <c r="FZ482">
        <v>0</v>
      </c>
      <c r="GA482">
        <v>0</v>
      </c>
      <c r="GB482">
        <v>0</v>
      </c>
      <c r="GC482">
        <v>0</v>
      </c>
      <c r="GD482">
        <v>0</v>
      </c>
      <c r="GE482">
        <v>0</v>
      </c>
      <c r="GF482">
        <v>0</v>
      </c>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t="s">
        <v>824</v>
      </c>
      <c r="JW482">
        <v>1000</v>
      </c>
      <c r="JX482">
        <v>2500</v>
      </c>
      <c r="JY482">
        <v>875</v>
      </c>
      <c r="JZ482"/>
      <c r="KA482">
        <v>200</v>
      </c>
      <c r="KB482">
        <v>337.5</v>
      </c>
      <c r="KC482">
        <v>675</v>
      </c>
      <c r="KD482" t="s">
        <v>3277</v>
      </c>
      <c r="KE482" t="s">
        <v>805</v>
      </c>
      <c r="KF482"/>
      <c r="KG482"/>
      <c r="KH482" t="s">
        <v>794</v>
      </c>
      <c r="KI482" t="s">
        <v>810</v>
      </c>
      <c r="KJ482">
        <v>0</v>
      </c>
      <c r="KK482">
        <v>0</v>
      </c>
      <c r="KL482">
        <v>0</v>
      </c>
      <c r="KM482">
        <v>0</v>
      </c>
      <c r="KN482">
        <v>1</v>
      </c>
      <c r="KO482">
        <v>0</v>
      </c>
      <c r="KP482">
        <v>0</v>
      </c>
      <c r="KQ482">
        <v>0</v>
      </c>
      <c r="KR482">
        <v>0</v>
      </c>
      <c r="KS482">
        <v>0</v>
      </c>
      <c r="KT482">
        <v>0</v>
      </c>
      <c r="KU482">
        <v>0</v>
      </c>
      <c r="KV482">
        <v>0</v>
      </c>
      <c r="KW482">
        <v>0</v>
      </c>
      <c r="KX482">
        <v>0</v>
      </c>
      <c r="KY482"/>
      <c r="KZ482"/>
      <c r="LA482"/>
      <c r="LB482"/>
      <c r="LC482"/>
      <c r="LD482"/>
      <c r="LE482"/>
      <c r="LF482"/>
      <c r="LG482"/>
      <c r="LH482"/>
      <c r="LI482" t="s">
        <v>3278</v>
      </c>
      <c r="LJ482" t="s">
        <v>806</v>
      </c>
      <c r="LK482"/>
      <c r="LL482"/>
      <c r="LM482" t="s">
        <v>794</v>
      </c>
      <c r="LN482" t="s">
        <v>2135</v>
      </c>
      <c r="LO482">
        <v>0</v>
      </c>
      <c r="LP482">
        <v>0</v>
      </c>
      <c r="LQ482">
        <v>0</v>
      </c>
      <c r="LR482">
        <v>0</v>
      </c>
      <c r="LS482">
        <v>1</v>
      </c>
      <c r="LT482">
        <v>0</v>
      </c>
      <c r="LU482">
        <v>0</v>
      </c>
      <c r="LV482">
        <v>0</v>
      </c>
      <c r="LW482">
        <v>0</v>
      </c>
      <c r="LX482">
        <v>1</v>
      </c>
      <c r="LY482">
        <v>0</v>
      </c>
      <c r="LZ482">
        <v>0</v>
      </c>
      <c r="MA482">
        <v>0</v>
      </c>
      <c r="MB482">
        <v>0</v>
      </c>
      <c r="MC482">
        <v>0</v>
      </c>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t="s">
        <v>824</v>
      </c>
      <c r="NL482">
        <v>1000</v>
      </c>
      <c r="NM482">
        <v>250</v>
      </c>
      <c r="NN482">
        <v>125</v>
      </c>
      <c r="NO482"/>
      <c r="NP482">
        <v>387</v>
      </c>
      <c r="NQ482">
        <v>-67.700258397932828</v>
      </c>
      <c r="NR482">
        <v>-262</v>
      </c>
      <c r="NS482" t="s">
        <v>3279</v>
      </c>
      <c r="NT482" t="s">
        <v>806</v>
      </c>
      <c r="NU482"/>
      <c r="NV482"/>
      <c r="NW482" t="s">
        <v>797</v>
      </c>
      <c r="NX482"/>
      <c r="NY482"/>
      <c r="NZ482"/>
      <c r="OA482"/>
      <c r="OB482"/>
      <c r="OC482"/>
      <c r="OD482"/>
      <c r="OE482"/>
      <c r="OF482"/>
      <c r="OG482"/>
      <c r="OH482"/>
      <c r="OI482"/>
      <c r="OJ482"/>
      <c r="OK482"/>
      <c r="OL482"/>
      <c r="OM482"/>
      <c r="ON482"/>
      <c r="OO482"/>
      <c r="OP482"/>
      <c r="OQ482"/>
      <c r="OR482"/>
      <c r="OS482"/>
      <c r="OT482"/>
      <c r="OU482"/>
      <c r="OV482"/>
      <c r="OW482"/>
      <c r="OX482" t="s">
        <v>3280</v>
      </c>
      <c r="OY482" t="s">
        <v>806</v>
      </c>
      <c r="OZ482"/>
      <c r="PA482"/>
      <c r="PB482" t="s">
        <v>797</v>
      </c>
      <c r="PC482"/>
      <c r="PD482"/>
      <c r="PE482"/>
      <c r="PF482"/>
      <c r="PG482"/>
      <c r="PH482"/>
      <c r="PI482"/>
      <c r="PJ482"/>
      <c r="PK482"/>
      <c r="PL482"/>
      <c r="PM482"/>
      <c r="PN482"/>
      <c r="PO482"/>
      <c r="PP482"/>
      <c r="PQ482"/>
      <c r="PR482"/>
      <c r="PS482"/>
      <c r="PT482"/>
      <c r="PU482" t="s">
        <v>794</v>
      </c>
      <c r="PV482"/>
      <c r="PW482">
        <v>2000</v>
      </c>
      <c r="PX482">
        <v>2000</v>
      </c>
      <c r="PY482"/>
      <c r="PZ482">
        <v>2000</v>
      </c>
      <c r="QA482">
        <v>0</v>
      </c>
      <c r="QB482">
        <v>0</v>
      </c>
      <c r="QC482"/>
      <c r="QD482" t="s">
        <v>805</v>
      </c>
      <c r="QE482"/>
      <c r="QF482"/>
      <c r="QG482" t="s">
        <v>794</v>
      </c>
      <c r="QH482" t="s">
        <v>2130</v>
      </c>
      <c r="QI482">
        <v>0</v>
      </c>
      <c r="QJ482">
        <v>0</v>
      </c>
      <c r="QK482">
        <v>0</v>
      </c>
      <c r="QL482">
        <v>1</v>
      </c>
      <c r="QM482">
        <v>0</v>
      </c>
      <c r="QN482">
        <v>0</v>
      </c>
      <c r="QO482">
        <v>0</v>
      </c>
      <c r="QP482">
        <v>1</v>
      </c>
      <c r="QQ482">
        <v>0</v>
      </c>
      <c r="QR482">
        <v>0</v>
      </c>
      <c r="QS482">
        <v>0</v>
      </c>
      <c r="QT482">
        <v>0</v>
      </c>
      <c r="QU482">
        <v>0</v>
      </c>
      <c r="QV482">
        <v>0</v>
      </c>
      <c r="QW482">
        <v>0</v>
      </c>
      <c r="QX482"/>
      <c r="QY482"/>
      <c r="QZ482" t="s">
        <v>794</v>
      </c>
      <c r="RA482"/>
      <c r="RB482">
        <v>2500</v>
      </c>
      <c r="RC482">
        <v>2500</v>
      </c>
      <c r="RD482"/>
      <c r="RE482">
        <v>1500</v>
      </c>
      <c r="RF482">
        <v>66.666666666666657</v>
      </c>
      <c r="RG482">
        <v>1000</v>
      </c>
      <c r="RH482" t="s">
        <v>3272</v>
      </c>
      <c r="RI482" t="s">
        <v>795</v>
      </c>
      <c r="RJ482" t="s">
        <v>796</v>
      </c>
      <c r="RK482"/>
      <c r="RL482" t="s">
        <v>794</v>
      </c>
      <c r="RM482" t="s">
        <v>2222</v>
      </c>
      <c r="RN482">
        <v>0</v>
      </c>
      <c r="RO482">
        <v>1</v>
      </c>
      <c r="RP482">
        <v>0</v>
      </c>
      <c r="RQ482">
        <v>1</v>
      </c>
      <c r="RR482">
        <v>0</v>
      </c>
      <c r="RS482">
        <v>0</v>
      </c>
      <c r="RT482">
        <v>0</v>
      </c>
      <c r="RU482">
        <v>1</v>
      </c>
      <c r="RV482">
        <v>0</v>
      </c>
      <c r="RW482">
        <v>0</v>
      </c>
      <c r="RX482">
        <v>0</v>
      </c>
      <c r="RY482">
        <v>0</v>
      </c>
      <c r="RZ482">
        <v>0</v>
      </c>
      <c r="SA482">
        <v>0</v>
      </c>
      <c r="SB482">
        <v>0</v>
      </c>
      <c r="SC482"/>
      <c r="SD482"/>
      <c r="SE482" t="s">
        <v>824</v>
      </c>
      <c r="SF482">
        <v>1000</v>
      </c>
      <c r="SG482">
        <v>1000</v>
      </c>
      <c r="SH482">
        <v>200</v>
      </c>
      <c r="SI482"/>
      <c r="SJ482">
        <v>200</v>
      </c>
      <c r="SK482">
        <v>0</v>
      </c>
      <c r="SL482">
        <v>0</v>
      </c>
      <c r="SM482"/>
      <c r="SN482" t="s">
        <v>795</v>
      </c>
      <c r="SO482" t="s">
        <v>796</v>
      </c>
      <c r="SP482"/>
      <c r="SQ482" t="s">
        <v>794</v>
      </c>
      <c r="SR482" t="s">
        <v>2225</v>
      </c>
      <c r="SS482">
        <v>0</v>
      </c>
      <c r="ST482">
        <v>1</v>
      </c>
      <c r="SU482">
        <v>0</v>
      </c>
      <c r="SV482">
        <v>1</v>
      </c>
      <c r="SW482">
        <v>0</v>
      </c>
      <c r="SX482">
        <v>0</v>
      </c>
      <c r="SY482">
        <v>0</v>
      </c>
      <c r="SZ482">
        <v>1</v>
      </c>
      <c r="TA482">
        <v>0</v>
      </c>
      <c r="TB482">
        <v>0</v>
      </c>
      <c r="TC482">
        <v>0</v>
      </c>
      <c r="TD482">
        <v>0</v>
      </c>
      <c r="TE482">
        <v>0</v>
      </c>
      <c r="TF482">
        <v>0</v>
      </c>
      <c r="TG482">
        <v>0</v>
      </c>
      <c r="TH482"/>
      <c r="TI482"/>
      <c r="TJ482" t="s">
        <v>824</v>
      </c>
      <c r="TK482">
        <v>1000</v>
      </c>
      <c r="TL482">
        <v>500</v>
      </c>
      <c r="TM482">
        <v>75</v>
      </c>
      <c r="TN482"/>
      <c r="TO482">
        <v>75</v>
      </c>
      <c r="TP482">
        <v>0</v>
      </c>
      <c r="TQ482">
        <v>0</v>
      </c>
      <c r="TR482"/>
      <c r="TS482" t="s">
        <v>795</v>
      </c>
      <c r="TT482" t="s">
        <v>796</v>
      </c>
      <c r="TU482"/>
      <c r="TV482" t="s">
        <v>794</v>
      </c>
      <c r="TW482" t="s">
        <v>2225</v>
      </c>
      <c r="TX482">
        <v>0</v>
      </c>
      <c r="TY482">
        <v>1</v>
      </c>
      <c r="TZ482">
        <v>0</v>
      </c>
      <c r="UA482">
        <v>1</v>
      </c>
      <c r="UB482">
        <v>0</v>
      </c>
      <c r="UC482">
        <v>0</v>
      </c>
      <c r="UD482">
        <v>0</v>
      </c>
      <c r="UE482">
        <v>1</v>
      </c>
      <c r="UF482">
        <v>0</v>
      </c>
      <c r="UG482">
        <v>0</v>
      </c>
      <c r="UH482">
        <v>0</v>
      </c>
      <c r="UI482">
        <v>0</v>
      </c>
      <c r="UJ482">
        <v>0</v>
      </c>
      <c r="UK482">
        <v>0</v>
      </c>
      <c r="UL482">
        <v>0</v>
      </c>
      <c r="UM482"/>
      <c r="UN482"/>
      <c r="UO482" t="s">
        <v>794</v>
      </c>
      <c r="UP482"/>
      <c r="UQ482">
        <v>250</v>
      </c>
      <c r="UR482">
        <v>250</v>
      </c>
      <c r="US482"/>
      <c r="UT482">
        <v>300</v>
      </c>
      <c r="UU482">
        <v>-16.666666666666661</v>
      </c>
      <c r="UV482">
        <v>-50</v>
      </c>
      <c r="UW482" t="s">
        <v>3266</v>
      </c>
      <c r="UX482" t="s">
        <v>795</v>
      </c>
      <c r="UY482" t="s">
        <v>796</v>
      </c>
      <c r="UZ482"/>
      <c r="VA482" t="s">
        <v>794</v>
      </c>
      <c r="VB482" t="s">
        <v>2222</v>
      </c>
      <c r="VC482">
        <v>0</v>
      </c>
      <c r="VD482">
        <v>1</v>
      </c>
      <c r="VE482">
        <v>0</v>
      </c>
      <c r="VF482">
        <v>1</v>
      </c>
      <c r="VG482">
        <v>0</v>
      </c>
      <c r="VH482">
        <v>0</v>
      </c>
      <c r="VI482">
        <v>0</v>
      </c>
      <c r="VJ482">
        <v>1</v>
      </c>
      <c r="VK482">
        <v>0</v>
      </c>
      <c r="VL482">
        <v>0</v>
      </c>
      <c r="VM482">
        <v>0</v>
      </c>
      <c r="VN482">
        <v>0</v>
      </c>
      <c r="VO482">
        <v>0</v>
      </c>
      <c r="VP482">
        <v>0</v>
      </c>
      <c r="VQ482">
        <v>0</v>
      </c>
      <c r="VR482"/>
      <c r="VS482"/>
      <c r="VT482" t="s">
        <v>794</v>
      </c>
      <c r="VU482"/>
      <c r="VV482">
        <v>1250</v>
      </c>
      <c r="VW482">
        <v>1250</v>
      </c>
      <c r="VX482"/>
      <c r="VY482">
        <v>1500</v>
      </c>
      <c r="VZ482">
        <v>-16.666666666666661</v>
      </c>
      <c r="WA482">
        <v>-250</v>
      </c>
      <c r="WB482" t="s">
        <v>2090</v>
      </c>
      <c r="WC482" t="s">
        <v>795</v>
      </c>
      <c r="WD482" t="s">
        <v>796</v>
      </c>
      <c r="WE482"/>
      <c r="WF482" t="s">
        <v>794</v>
      </c>
      <c r="WG482" t="s">
        <v>2222</v>
      </c>
      <c r="WH482">
        <v>0</v>
      </c>
      <c r="WI482">
        <v>1</v>
      </c>
      <c r="WJ482">
        <v>0</v>
      </c>
      <c r="WK482">
        <v>1</v>
      </c>
      <c r="WL482">
        <v>0</v>
      </c>
      <c r="WM482">
        <v>0</v>
      </c>
      <c r="WN482">
        <v>0</v>
      </c>
      <c r="WO482">
        <v>1</v>
      </c>
      <c r="WP482">
        <v>0</v>
      </c>
      <c r="WQ482">
        <v>0</v>
      </c>
      <c r="WR482">
        <v>0</v>
      </c>
      <c r="WS482">
        <v>0</v>
      </c>
      <c r="WT482">
        <v>0</v>
      </c>
      <c r="WU482">
        <v>0</v>
      </c>
      <c r="WV482">
        <v>0</v>
      </c>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t="s">
        <v>794</v>
      </c>
      <c r="YE482"/>
      <c r="YF482">
        <v>500</v>
      </c>
      <c r="YG482">
        <v>500</v>
      </c>
      <c r="YH482">
        <v>0</v>
      </c>
      <c r="YI482">
        <v>0</v>
      </c>
      <c r="YJ482"/>
      <c r="YK482" t="s">
        <v>806</v>
      </c>
      <c r="YL482"/>
      <c r="YM482"/>
      <c r="YN482" t="s">
        <v>797</v>
      </c>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t="s">
        <v>2090</v>
      </c>
      <c r="AAW482">
        <v>434582266</v>
      </c>
      <c r="AAX482" s="315">
        <v>45078.230462962973</v>
      </c>
      <c r="AAY482"/>
      <c r="AAZ482"/>
      <c r="ABA482" t="s">
        <v>2081</v>
      </c>
      <c r="ABB482"/>
      <c r="ABC482" t="s">
        <v>2263</v>
      </c>
      <c r="ABD482"/>
      <c r="ABE482">
        <v>482</v>
      </c>
    </row>
    <row r="483" spans="1:733" x14ac:dyDescent="0.45">
      <c r="A483" s="261" t="s">
        <v>3281</v>
      </c>
      <c r="B483" s="262">
        <v>45077.383469884262</v>
      </c>
      <c r="C483" s="262">
        <v>45077.391579363422</v>
      </c>
      <c r="D483" s="262">
        <v>45077</v>
      </c>
      <c r="E483" s="261" t="s">
        <v>2200</v>
      </c>
      <c r="F483" s="315">
        <v>45077</v>
      </c>
      <c r="G483" t="s">
        <v>863</v>
      </c>
      <c r="H483" t="s">
        <v>867</v>
      </c>
      <c r="I483" t="s">
        <v>867</v>
      </c>
      <c r="J483" t="s">
        <v>867</v>
      </c>
      <c r="K483" t="s">
        <v>793</v>
      </c>
      <c r="L483" s="261" t="s">
        <v>3282</v>
      </c>
      <c r="M483">
        <v>1</v>
      </c>
      <c r="N483">
        <v>0</v>
      </c>
      <c r="O483">
        <v>0</v>
      </c>
      <c r="P483">
        <v>0</v>
      </c>
      <c r="Q483">
        <v>1</v>
      </c>
      <c r="R483">
        <v>1</v>
      </c>
      <c r="S483">
        <v>0</v>
      </c>
      <c r="T483">
        <v>1</v>
      </c>
      <c r="U483">
        <v>0</v>
      </c>
      <c r="V483">
        <v>0</v>
      </c>
      <c r="W483">
        <v>0</v>
      </c>
      <c r="X483">
        <v>0</v>
      </c>
      <c r="Y483">
        <v>0</v>
      </c>
      <c r="Z483">
        <v>0</v>
      </c>
      <c r="AA483">
        <v>0</v>
      </c>
      <c r="AB483">
        <v>0</v>
      </c>
      <c r="AC483">
        <v>0</v>
      </c>
      <c r="AD483">
        <v>0</v>
      </c>
      <c r="AE483">
        <v>1</v>
      </c>
      <c r="AF483">
        <v>0</v>
      </c>
      <c r="AG483">
        <v>0</v>
      </c>
      <c r="AH483">
        <v>1</v>
      </c>
      <c r="AI483">
        <v>1</v>
      </c>
      <c r="AJ483" t="s">
        <v>794</v>
      </c>
      <c r="AK483"/>
      <c r="AL483">
        <v>500</v>
      </c>
      <c r="AM483">
        <v>500</v>
      </c>
      <c r="AN483"/>
      <c r="AO483">
        <v>1500</v>
      </c>
      <c r="AP483">
        <v>-66.666666666666657</v>
      </c>
      <c r="AQ483">
        <v>-1000</v>
      </c>
      <c r="AR483" t="s">
        <v>3283</v>
      </c>
      <c r="AS483" t="s">
        <v>795</v>
      </c>
      <c r="AT483" t="s">
        <v>796</v>
      </c>
      <c r="AU483"/>
      <c r="AV483" t="s">
        <v>794</v>
      </c>
      <c r="AW483" t="s">
        <v>2091</v>
      </c>
      <c r="AX483">
        <v>0</v>
      </c>
      <c r="AY483">
        <v>1</v>
      </c>
      <c r="AZ483">
        <v>0</v>
      </c>
      <c r="BA483">
        <v>0</v>
      </c>
      <c r="BB483">
        <v>0</v>
      </c>
      <c r="BC483">
        <v>0</v>
      </c>
      <c r="BD483">
        <v>0</v>
      </c>
      <c r="BE483">
        <v>1</v>
      </c>
      <c r="BF483">
        <v>0</v>
      </c>
      <c r="BG483">
        <v>0</v>
      </c>
      <c r="BH483">
        <v>0</v>
      </c>
      <c r="BI483">
        <v>0</v>
      </c>
      <c r="BJ483">
        <v>0</v>
      </c>
      <c r="BK483">
        <v>0</v>
      </c>
      <c r="BL483">
        <v>0</v>
      </c>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t="s">
        <v>794</v>
      </c>
      <c r="FE483"/>
      <c r="FF483">
        <v>2500</v>
      </c>
      <c r="FG483">
        <v>2500</v>
      </c>
      <c r="FH483"/>
      <c r="FI483">
        <v>3500</v>
      </c>
      <c r="FJ483">
        <v>-28.571428571428569</v>
      </c>
      <c r="FK483">
        <v>-1000</v>
      </c>
      <c r="FL483" t="s">
        <v>3284</v>
      </c>
      <c r="FM483" t="s">
        <v>795</v>
      </c>
      <c r="FN483" t="s">
        <v>796</v>
      </c>
      <c r="FO483"/>
      <c r="FP483" t="s">
        <v>794</v>
      </c>
      <c r="FQ483" t="s">
        <v>2225</v>
      </c>
      <c r="FR483">
        <v>0</v>
      </c>
      <c r="FS483">
        <v>1</v>
      </c>
      <c r="FT483">
        <v>0</v>
      </c>
      <c r="FU483">
        <v>1</v>
      </c>
      <c r="FV483">
        <v>0</v>
      </c>
      <c r="FW483">
        <v>0</v>
      </c>
      <c r="FX483">
        <v>0</v>
      </c>
      <c r="FY483">
        <v>1</v>
      </c>
      <c r="FZ483">
        <v>0</v>
      </c>
      <c r="GA483">
        <v>0</v>
      </c>
      <c r="GB483">
        <v>0</v>
      </c>
      <c r="GC483">
        <v>0</v>
      </c>
      <c r="GD483">
        <v>0</v>
      </c>
      <c r="GE483">
        <v>0</v>
      </c>
      <c r="GF483">
        <v>0</v>
      </c>
      <c r="GG483"/>
      <c r="GH483"/>
      <c r="GI483" t="s">
        <v>794</v>
      </c>
      <c r="GJ483"/>
      <c r="GK483">
        <v>10000</v>
      </c>
      <c r="GL483">
        <v>10000</v>
      </c>
      <c r="GM483">
        <v>0</v>
      </c>
      <c r="GN483">
        <v>0</v>
      </c>
      <c r="GO483"/>
      <c r="GP483" t="s">
        <v>795</v>
      </c>
      <c r="GQ483" t="s">
        <v>796</v>
      </c>
      <c r="GR483"/>
      <c r="GS483" t="s">
        <v>794</v>
      </c>
      <c r="GT483" t="s">
        <v>3285</v>
      </c>
      <c r="GU483">
        <v>0</v>
      </c>
      <c r="GV483">
        <v>1</v>
      </c>
      <c r="GW483">
        <v>0</v>
      </c>
      <c r="GX483">
        <v>0</v>
      </c>
      <c r="GY483">
        <v>0</v>
      </c>
      <c r="GZ483">
        <v>0</v>
      </c>
      <c r="HA483">
        <v>1</v>
      </c>
      <c r="HB483">
        <v>1</v>
      </c>
      <c r="HC483">
        <v>0</v>
      </c>
      <c r="HD483">
        <v>0</v>
      </c>
      <c r="HE483">
        <v>0</v>
      </c>
      <c r="HF483">
        <v>0</v>
      </c>
      <c r="HG483">
        <v>0</v>
      </c>
      <c r="HH483">
        <v>0</v>
      </c>
      <c r="HI483">
        <v>0</v>
      </c>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t="s">
        <v>794</v>
      </c>
      <c r="IR483"/>
      <c r="IS483">
        <v>2750</v>
      </c>
      <c r="IT483">
        <v>2750</v>
      </c>
      <c r="IU483"/>
      <c r="IV483">
        <v>7500</v>
      </c>
      <c r="IW483">
        <v>-63.333333333333329</v>
      </c>
      <c r="IX483">
        <v>-4750</v>
      </c>
      <c r="IY483" t="s">
        <v>3286</v>
      </c>
      <c r="IZ483" t="s">
        <v>795</v>
      </c>
      <c r="JA483" t="s">
        <v>796</v>
      </c>
      <c r="JB483"/>
      <c r="JC483" t="s">
        <v>794</v>
      </c>
      <c r="JD483" t="s">
        <v>3287</v>
      </c>
      <c r="JE483">
        <v>0</v>
      </c>
      <c r="JF483">
        <v>1</v>
      </c>
      <c r="JG483">
        <v>0</v>
      </c>
      <c r="JH483">
        <v>1</v>
      </c>
      <c r="JI483">
        <v>0</v>
      </c>
      <c r="JJ483">
        <v>0</v>
      </c>
      <c r="JK483">
        <v>1</v>
      </c>
      <c r="JL483">
        <v>1</v>
      </c>
      <c r="JM483">
        <v>0</v>
      </c>
      <c r="JN483">
        <v>0</v>
      </c>
      <c r="JO483">
        <v>0</v>
      </c>
      <c r="JP483">
        <v>0</v>
      </c>
      <c r="JQ483">
        <v>0</v>
      </c>
      <c r="JR483">
        <v>0</v>
      </c>
      <c r="JS483">
        <v>0</v>
      </c>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t="s">
        <v>794</v>
      </c>
      <c r="VU483"/>
      <c r="VV483">
        <v>1250</v>
      </c>
      <c r="VW483">
        <v>1250</v>
      </c>
      <c r="VX483"/>
      <c r="VY483">
        <v>1500</v>
      </c>
      <c r="VZ483">
        <v>-16.666666666666661</v>
      </c>
      <c r="WA483">
        <v>-250</v>
      </c>
      <c r="WB483" t="s">
        <v>3288</v>
      </c>
      <c r="WC483" t="s">
        <v>795</v>
      </c>
      <c r="WD483" t="s">
        <v>796</v>
      </c>
      <c r="WE483"/>
      <c r="WF483" t="s">
        <v>794</v>
      </c>
      <c r="WG483" t="s">
        <v>2091</v>
      </c>
      <c r="WH483">
        <v>0</v>
      </c>
      <c r="WI483">
        <v>1</v>
      </c>
      <c r="WJ483">
        <v>0</v>
      </c>
      <c r="WK483">
        <v>0</v>
      </c>
      <c r="WL483">
        <v>0</v>
      </c>
      <c r="WM483">
        <v>0</v>
      </c>
      <c r="WN483">
        <v>0</v>
      </c>
      <c r="WO483">
        <v>1</v>
      </c>
      <c r="WP483">
        <v>0</v>
      </c>
      <c r="WQ483">
        <v>0</v>
      </c>
      <c r="WR483">
        <v>0</v>
      </c>
      <c r="WS483">
        <v>0</v>
      </c>
      <c r="WT483">
        <v>0</v>
      </c>
      <c r="WU483">
        <v>0</v>
      </c>
      <c r="WV483">
        <v>0</v>
      </c>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t="s">
        <v>794</v>
      </c>
      <c r="ZH483"/>
      <c r="ZI483">
        <v>1700</v>
      </c>
      <c r="ZJ483">
        <v>1700</v>
      </c>
      <c r="ZK483"/>
      <c r="ZL483">
        <v>1875</v>
      </c>
      <c r="ZM483">
        <v>-9.3333333333333339</v>
      </c>
      <c r="ZN483">
        <v>-175</v>
      </c>
      <c r="ZO483"/>
      <c r="ZP483" t="s">
        <v>795</v>
      </c>
      <c r="ZQ483" t="s">
        <v>796</v>
      </c>
      <c r="ZR483"/>
      <c r="ZS483" t="s">
        <v>794</v>
      </c>
      <c r="ZT483" t="s">
        <v>2091</v>
      </c>
      <c r="ZU483">
        <v>0</v>
      </c>
      <c r="ZV483">
        <v>1</v>
      </c>
      <c r="ZW483">
        <v>0</v>
      </c>
      <c r="ZX483">
        <v>0</v>
      </c>
      <c r="ZY483">
        <v>0</v>
      </c>
      <c r="ZZ483">
        <v>0</v>
      </c>
      <c r="AAA483">
        <v>0</v>
      </c>
      <c r="AAB483">
        <v>1</v>
      </c>
      <c r="AAC483">
        <v>0</v>
      </c>
      <c r="AAD483">
        <v>0</v>
      </c>
      <c r="AAE483">
        <v>0</v>
      </c>
      <c r="AAF483">
        <v>0</v>
      </c>
      <c r="AAG483">
        <v>0</v>
      </c>
      <c r="AAH483">
        <v>0</v>
      </c>
      <c r="AAI483">
        <v>0</v>
      </c>
      <c r="AAJ483"/>
      <c r="AAK483"/>
      <c r="AAL483" t="s">
        <v>794</v>
      </c>
      <c r="AAM483"/>
      <c r="AAN483" t="s">
        <v>797</v>
      </c>
      <c r="AAO483">
        <v>15</v>
      </c>
      <c r="AAP483">
        <v>15</v>
      </c>
      <c r="AAQ483"/>
      <c r="AAR483"/>
      <c r="AAS483"/>
      <c r="AAT483"/>
      <c r="AAU483"/>
      <c r="AAV483" t="s">
        <v>2090</v>
      </c>
      <c r="AAW483">
        <v>434582282</v>
      </c>
      <c r="AAX483" s="315">
        <v>45078.230509259258</v>
      </c>
      <c r="AAY483"/>
      <c r="AAZ483"/>
      <c r="ABA483" t="s">
        <v>2081</v>
      </c>
      <c r="ABB483"/>
      <c r="ABC483" t="s">
        <v>2263</v>
      </c>
      <c r="ABD483"/>
      <c r="ABE483">
        <v>483</v>
      </c>
    </row>
    <row r="484" spans="1:733" x14ac:dyDescent="0.45">
      <c r="A484" s="261" t="s">
        <v>3289</v>
      </c>
      <c r="B484" s="262">
        <v>45077.418599444441</v>
      </c>
      <c r="C484" s="262">
        <v>45077.445444548612</v>
      </c>
      <c r="D484" s="262">
        <v>45077</v>
      </c>
      <c r="E484" s="261" t="s">
        <v>2200</v>
      </c>
      <c r="F484" s="315">
        <v>45077</v>
      </c>
      <c r="G484" t="s">
        <v>863</v>
      </c>
      <c r="H484" t="s">
        <v>867</v>
      </c>
      <c r="I484" t="s">
        <v>867</v>
      </c>
      <c r="J484" t="s">
        <v>867</v>
      </c>
      <c r="K484" t="s">
        <v>793</v>
      </c>
      <c r="L484" s="261" t="s">
        <v>3290</v>
      </c>
      <c r="M484">
        <v>0</v>
      </c>
      <c r="N484">
        <v>0</v>
      </c>
      <c r="O484">
        <v>1</v>
      </c>
      <c r="P484">
        <v>1</v>
      </c>
      <c r="Q484">
        <v>1</v>
      </c>
      <c r="R484">
        <v>0</v>
      </c>
      <c r="S484">
        <v>1</v>
      </c>
      <c r="T484">
        <v>1</v>
      </c>
      <c r="U484">
        <v>0</v>
      </c>
      <c r="V484">
        <v>0</v>
      </c>
      <c r="W484">
        <v>0</v>
      </c>
      <c r="X484">
        <v>0</v>
      </c>
      <c r="Y484">
        <v>0</v>
      </c>
      <c r="Z484">
        <v>1</v>
      </c>
      <c r="AA484">
        <v>1</v>
      </c>
      <c r="AB484">
        <v>0</v>
      </c>
      <c r="AC484">
        <v>1</v>
      </c>
      <c r="AD484">
        <v>1</v>
      </c>
      <c r="AE484">
        <v>1</v>
      </c>
      <c r="AF484">
        <v>1</v>
      </c>
      <c r="AG484">
        <v>0</v>
      </c>
      <c r="AH484">
        <v>0</v>
      </c>
      <c r="AI484">
        <v>0</v>
      </c>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t="s">
        <v>794</v>
      </c>
      <c r="CU484"/>
      <c r="CV484">
        <v>6500</v>
      </c>
      <c r="CW484">
        <v>6500</v>
      </c>
      <c r="CX484"/>
      <c r="CY484">
        <v>3500</v>
      </c>
      <c r="CZ484">
        <v>85.714285714285708</v>
      </c>
      <c r="DA484">
        <v>3000</v>
      </c>
      <c r="DB484" t="s">
        <v>2150</v>
      </c>
      <c r="DC484" t="s">
        <v>795</v>
      </c>
      <c r="DD484" t="s">
        <v>796</v>
      </c>
      <c r="DE484"/>
      <c r="DF484" t="s">
        <v>794</v>
      </c>
      <c r="DG484" t="s">
        <v>2127</v>
      </c>
      <c r="DH484">
        <v>0</v>
      </c>
      <c r="DI484">
        <v>1</v>
      </c>
      <c r="DJ484">
        <v>0</v>
      </c>
      <c r="DK484">
        <v>1</v>
      </c>
      <c r="DL484">
        <v>0</v>
      </c>
      <c r="DM484">
        <v>0</v>
      </c>
      <c r="DN484">
        <v>0</v>
      </c>
      <c r="DO484">
        <v>0</v>
      </c>
      <c r="DP484">
        <v>0</v>
      </c>
      <c r="DQ484">
        <v>0</v>
      </c>
      <c r="DR484">
        <v>0</v>
      </c>
      <c r="DS484">
        <v>0</v>
      </c>
      <c r="DT484">
        <v>0</v>
      </c>
      <c r="DU484">
        <v>0</v>
      </c>
      <c r="DV484">
        <v>0</v>
      </c>
      <c r="DW484"/>
      <c r="DX484"/>
      <c r="DY484" t="s">
        <v>794</v>
      </c>
      <c r="DZ484"/>
      <c r="EA484">
        <v>3000</v>
      </c>
      <c r="EB484">
        <v>3000</v>
      </c>
      <c r="EC484"/>
      <c r="ED484">
        <v>3500</v>
      </c>
      <c r="EE484">
        <v>-14.285714285714279</v>
      </c>
      <c r="EF484">
        <v>-500</v>
      </c>
      <c r="EG484" t="s">
        <v>2150</v>
      </c>
      <c r="EH484" t="s">
        <v>795</v>
      </c>
      <c r="EI484" t="s">
        <v>796</v>
      </c>
      <c r="EJ484"/>
      <c r="EK484" t="s">
        <v>794</v>
      </c>
      <c r="EL484" t="s">
        <v>855</v>
      </c>
      <c r="EM484">
        <v>0</v>
      </c>
      <c r="EN484">
        <v>0</v>
      </c>
      <c r="EO484">
        <v>0</v>
      </c>
      <c r="EP484">
        <v>1</v>
      </c>
      <c r="EQ484">
        <v>0</v>
      </c>
      <c r="ER484">
        <v>0</v>
      </c>
      <c r="ES484">
        <v>0</v>
      </c>
      <c r="ET484">
        <v>0</v>
      </c>
      <c r="EU484">
        <v>0</v>
      </c>
      <c r="EV484">
        <v>0</v>
      </c>
      <c r="EW484">
        <v>0</v>
      </c>
      <c r="EX484">
        <v>0</v>
      </c>
      <c r="EY484">
        <v>0</v>
      </c>
      <c r="EZ484">
        <v>0</v>
      </c>
      <c r="FA484">
        <v>0</v>
      </c>
      <c r="FB484"/>
      <c r="FC484"/>
      <c r="FD484" t="s">
        <v>794</v>
      </c>
      <c r="FE484"/>
      <c r="FF484">
        <v>3000</v>
      </c>
      <c r="FG484">
        <v>3000</v>
      </c>
      <c r="FH484"/>
      <c r="FI484">
        <v>3500</v>
      </c>
      <c r="FJ484">
        <v>-14.285714285714279</v>
      </c>
      <c r="FK484">
        <v>-500</v>
      </c>
      <c r="FL484" t="s">
        <v>3236</v>
      </c>
      <c r="FM484" t="s">
        <v>795</v>
      </c>
      <c r="FN484" t="s">
        <v>796</v>
      </c>
      <c r="FO484"/>
      <c r="FP484" t="s">
        <v>794</v>
      </c>
      <c r="FQ484" t="s">
        <v>855</v>
      </c>
      <c r="FR484">
        <v>0</v>
      </c>
      <c r="FS484">
        <v>0</v>
      </c>
      <c r="FT484">
        <v>0</v>
      </c>
      <c r="FU484">
        <v>1</v>
      </c>
      <c r="FV484">
        <v>0</v>
      </c>
      <c r="FW484">
        <v>0</v>
      </c>
      <c r="FX484">
        <v>0</v>
      </c>
      <c r="FY484">
        <v>0</v>
      </c>
      <c r="FZ484">
        <v>0</v>
      </c>
      <c r="GA484">
        <v>0</v>
      </c>
      <c r="GB484">
        <v>0</v>
      </c>
      <c r="GC484">
        <v>0</v>
      </c>
      <c r="GD484">
        <v>0</v>
      </c>
      <c r="GE484">
        <v>0</v>
      </c>
      <c r="GF484">
        <v>0</v>
      </c>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t="s">
        <v>797</v>
      </c>
      <c r="HM484">
        <v>15</v>
      </c>
      <c r="HN484">
        <v>4000</v>
      </c>
      <c r="HO484">
        <v>1333</v>
      </c>
      <c r="HP484"/>
      <c r="HQ484">
        <v>4750</v>
      </c>
      <c r="HR484">
        <v>-71.936842105263153</v>
      </c>
      <c r="HS484">
        <v>-3417</v>
      </c>
      <c r="HT484" t="s">
        <v>3291</v>
      </c>
      <c r="HU484" t="s">
        <v>795</v>
      </c>
      <c r="HV484" t="s">
        <v>865</v>
      </c>
      <c r="HW484"/>
      <c r="HX484" t="s">
        <v>794</v>
      </c>
      <c r="HY484" t="s">
        <v>855</v>
      </c>
      <c r="HZ484">
        <v>0</v>
      </c>
      <c r="IA484">
        <v>0</v>
      </c>
      <c r="IB484">
        <v>0</v>
      </c>
      <c r="IC484">
        <v>1</v>
      </c>
      <c r="ID484">
        <v>0</v>
      </c>
      <c r="IE484">
        <v>0</v>
      </c>
      <c r="IF484">
        <v>0</v>
      </c>
      <c r="IG484">
        <v>0</v>
      </c>
      <c r="IH484">
        <v>0</v>
      </c>
      <c r="II484">
        <v>0</v>
      </c>
      <c r="IJ484">
        <v>0</v>
      </c>
      <c r="IK484">
        <v>0</v>
      </c>
      <c r="IL484">
        <v>0</v>
      </c>
      <c r="IM484">
        <v>0</v>
      </c>
      <c r="IN484">
        <v>0</v>
      </c>
      <c r="IO484"/>
      <c r="IP484"/>
      <c r="IQ484" t="s">
        <v>794</v>
      </c>
      <c r="IR484"/>
      <c r="IS484">
        <v>7000</v>
      </c>
      <c r="IT484">
        <v>7000</v>
      </c>
      <c r="IU484"/>
      <c r="IV484">
        <v>7500</v>
      </c>
      <c r="IW484">
        <v>-6.666666666666667</v>
      </c>
      <c r="IX484">
        <v>-500</v>
      </c>
      <c r="IY484"/>
      <c r="IZ484" t="s">
        <v>795</v>
      </c>
      <c r="JA484" t="s">
        <v>796</v>
      </c>
      <c r="JB484"/>
      <c r="JC484" t="s">
        <v>794</v>
      </c>
      <c r="JD484" t="s">
        <v>2127</v>
      </c>
      <c r="JE484">
        <v>0</v>
      </c>
      <c r="JF484">
        <v>1</v>
      </c>
      <c r="JG484">
        <v>0</v>
      </c>
      <c r="JH484">
        <v>1</v>
      </c>
      <c r="JI484">
        <v>0</v>
      </c>
      <c r="JJ484">
        <v>0</v>
      </c>
      <c r="JK484">
        <v>0</v>
      </c>
      <c r="JL484">
        <v>0</v>
      </c>
      <c r="JM484">
        <v>0</v>
      </c>
      <c r="JN484">
        <v>0</v>
      </c>
      <c r="JO484">
        <v>0</v>
      </c>
      <c r="JP484">
        <v>0</v>
      </c>
      <c r="JQ484">
        <v>0</v>
      </c>
      <c r="JR484">
        <v>0</v>
      </c>
      <c r="JS484">
        <v>0</v>
      </c>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t="s">
        <v>794</v>
      </c>
      <c r="RA484"/>
      <c r="RB484">
        <v>1500</v>
      </c>
      <c r="RC484">
        <v>1500</v>
      </c>
      <c r="RD484"/>
      <c r="RE484">
        <v>1500</v>
      </c>
      <c r="RF484">
        <v>0</v>
      </c>
      <c r="RG484">
        <v>0</v>
      </c>
      <c r="RH484"/>
      <c r="RI484" t="s">
        <v>795</v>
      </c>
      <c r="RJ484" t="s">
        <v>796</v>
      </c>
      <c r="RK484"/>
      <c r="RL484"/>
      <c r="RM484"/>
      <c r="RN484"/>
      <c r="RO484"/>
      <c r="RP484"/>
      <c r="RQ484"/>
      <c r="RR484"/>
      <c r="RS484"/>
      <c r="RT484"/>
      <c r="RU484"/>
      <c r="RV484"/>
      <c r="RW484"/>
      <c r="RX484"/>
      <c r="RY484"/>
      <c r="RZ484"/>
      <c r="SA484"/>
      <c r="SB484"/>
      <c r="SC484"/>
      <c r="SD484"/>
      <c r="SE484"/>
      <c r="SF484"/>
      <c r="SG484"/>
      <c r="SH484"/>
      <c r="SI484"/>
      <c r="SJ484"/>
      <c r="SK484"/>
      <c r="SL484"/>
      <c r="SM484" t="s">
        <v>2150</v>
      </c>
      <c r="SN484" t="s">
        <v>795</v>
      </c>
      <c r="SO484" t="s">
        <v>865</v>
      </c>
      <c r="SP484"/>
      <c r="SQ484" t="s">
        <v>794</v>
      </c>
      <c r="SR484" t="s">
        <v>798</v>
      </c>
      <c r="SS484">
        <v>0</v>
      </c>
      <c r="ST484">
        <v>1</v>
      </c>
      <c r="SU484">
        <v>0</v>
      </c>
      <c r="SV484">
        <v>0</v>
      </c>
      <c r="SW484">
        <v>0</v>
      </c>
      <c r="SX484">
        <v>0</v>
      </c>
      <c r="SY484">
        <v>0</v>
      </c>
      <c r="SZ484">
        <v>0</v>
      </c>
      <c r="TA484">
        <v>0</v>
      </c>
      <c r="TB484">
        <v>0</v>
      </c>
      <c r="TC484">
        <v>0</v>
      </c>
      <c r="TD484">
        <v>0</v>
      </c>
      <c r="TE484">
        <v>0</v>
      </c>
      <c r="TF484">
        <v>0</v>
      </c>
      <c r="TG484">
        <v>0</v>
      </c>
      <c r="TH484"/>
      <c r="TI484"/>
      <c r="TJ484"/>
      <c r="TK484"/>
      <c r="TL484"/>
      <c r="TM484"/>
      <c r="TN484"/>
      <c r="TO484"/>
      <c r="TP484"/>
      <c r="TQ484"/>
      <c r="TR484" t="s">
        <v>2431</v>
      </c>
      <c r="TS484" t="s">
        <v>795</v>
      </c>
      <c r="TT484" t="s">
        <v>796</v>
      </c>
      <c r="TU484"/>
      <c r="TV484" t="s">
        <v>794</v>
      </c>
      <c r="TW484" t="s">
        <v>855</v>
      </c>
      <c r="TX484">
        <v>0</v>
      </c>
      <c r="TY484">
        <v>0</v>
      </c>
      <c r="TZ484">
        <v>0</v>
      </c>
      <c r="UA484">
        <v>1</v>
      </c>
      <c r="UB484">
        <v>0</v>
      </c>
      <c r="UC484">
        <v>0</v>
      </c>
      <c r="UD484">
        <v>0</v>
      </c>
      <c r="UE484">
        <v>0</v>
      </c>
      <c r="UF484">
        <v>0</v>
      </c>
      <c r="UG484">
        <v>0</v>
      </c>
      <c r="UH484">
        <v>0</v>
      </c>
      <c r="UI484">
        <v>0</v>
      </c>
      <c r="UJ484">
        <v>0</v>
      </c>
      <c r="UK484">
        <v>0</v>
      </c>
      <c r="UL484">
        <v>0</v>
      </c>
      <c r="UM484"/>
      <c r="UN484"/>
      <c r="UO484" t="s">
        <v>794</v>
      </c>
      <c r="UP484"/>
      <c r="UQ484">
        <v>250</v>
      </c>
      <c r="UR484">
        <v>250</v>
      </c>
      <c r="US484"/>
      <c r="UT484">
        <v>300</v>
      </c>
      <c r="UU484">
        <v>-16.666666666666661</v>
      </c>
      <c r="UV484">
        <v>-50</v>
      </c>
      <c r="UW484" t="s">
        <v>2150</v>
      </c>
      <c r="UX484" t="s">
        <v>795</v>
      </c>
      <c r="UY484" t="s">
        <v>796</v>
      </c>
      <c r="UZ484"/>
      <c r="VA484" t="s">
        <v>794</v>
      </c>
      <c r="VB484" t="s">
        <v>2127</v>
      </c>
      <c r="VC484">
        <v>0</v>
      </c>
      <c r="VD484">
        <v>1</v>
      </c>
      <c r="VE484">
        <v>0</v>
      </c>
      <c r="VF484">
        <v>1</v>
      </c>
      <c r="VG484">
        <v>0</v>
      </c>
      <c r="VH484">
        <v>0</v>
      </c>
      <c r="VI484">
        <v>0</v>
      </c>
      <c r="VJ484">
        <v>0</v>
      </c>
      <c r="VK484">
        <v>0</v>
      </c>
      <c r="VL484">
        <v>0</v>
      </c>
      <c r="VM484">
        <v>0</v>
      </c>
      <c r="VN484">
        <v>0</v>
      </c>
      <c r="VO484">
        <v>0</v>
      </c>
      <c r="VP484">
        <v>0</v>
      </c>
      <c r="VQ484">
        <v>0</v>
      </c>
      <c r="VR484"/>
      <c r="VS484"/>
      <c r="VT484" t="s">
        <v>794</v>
      </c>
      <c r="VU484"/>
      <c r="VV484">
        <v>1500</v>
      </c>
      <c r="VW484">
        <v>1500</v>
      </c>
      <c r="VX484"/>
      <c r="VY484">
        <v>1500</v>
      </c>
      <c r="VZ484">
        <v>0</v>
      </c>
      <c r="WA484">
        <v>0</v>
      </c>
      <c r="WB484"/>
      <c r="WC484" t="s">
        <v>795</v>
      </c>
      <c r="WD484" t="s">
        <v>796</v>
      </c>
      <c r="WE484"/>
      <c r="WF484" t="s">
        <v>794</v>
      </c>
      <c r="WG484" t="s">
        <v>2127</v>
      </c>
      <c r="WH484">
        <v>0</v>
      </c>
      <c r="WI484">
        <v>1</v>
      </c>
      <c r="WJ484">
        <v>0</v>
      </c>
      <c r="WK484">
        <v>1</v>
      </c>
      <c r="WL484">
        <v>0</v>
      </c>
      <c r="WM484">
        <v>0</v>
      </c>
      <c r="WN484">
        <v>0</v>
      </c>
      <c r="WO484">
        <v>0</v>
      </c>
      <c r="WP484">
        <v>0</v>
      </c>
      <c r="WQ484">
        <v>0</v>
      </c>
      <c r="WR484">
        <v>0</v>
      </c>
      <c r="WS484">
        <v>0</v>
      </c>
      <c r="WT484">
        <v>0</v>
      </c>
      <c r="WU484">
        <v>0</v>
      </c>
      <c r="WV484">
        <v>0</v>
      </c>
      <c r="WW484"/>
      <c r="WX484"/>
      <c r="WY484" t="s">
        <v>794</v>
      </c>
      <c r="WZ484"/>
      <c r="XA484">
        <v>2000</v>
      </c>
      <c r="XB484">
        <v>2000</v>
      </c>
      <c r="XC484"/>
      <c r="XD484">
        <v>2500</v>
      </c>
      <c r="XE484">
        <v>-20</v>
      </c>
      <c r="XF484">
        <v>-500</v>
      </c>
      <c r="XG484" t="s">
        <v>3292</v>
      </c>
      <c r="XH484" t="s">
        <v>795</v>
      </c>
      <c r="XI484" t="s">
        <v>796</v>
      </c>
      <c r="XJ484"/>
      <c r="XK484" t="s">
        <v>794</v>
      </c>
      <c r="XL484" t="s">
        <v>3237</v>
      </c>
      <c r="XM484">
        <v>0</v>
      </c>
      <c r="XN484">
        <v>1</v>
      </c>
      <c r="XO484">
        <v>0</v>
      </c>
      <c r="XP484">
        <v>1</v>
      </c>
      <c r="XQ484">
        <v>0</v>
      </c>
      <c r="XR484">
        <v>1</v>
      </c>
      <c r="XS484">
        <v>0</v>
      </c>
      <c r="XT484">
        <v>0</v>
      </c>
      <c r="XU484">
        <v>0</v>
      </c>
      <c r="XV484">
        <v>0</v>
      </c>
      <c r="XW484">
        <v>0</v>
      </c>
      <c r="XX484">
        <v>0</v>
      </c>
      <c r="XY484">
        <v>0</v>
      </c>
      <c r="XZ484">
        <v>0</v>
      </c>
      <c r="YA484">
        <v>0</v>
      </c>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t="s">
        <v>2090</v>
      </c>
      <c r="AAW484">
        <v>434582293</v>
      </c>
      <c r="AAX484" s="315">
        <v>45078.230543981481</v>
      </c>
      <c r="AAY484"/>
      <c r="AAZ484"/>
      <c r="ABA484" t="s">
        <v>2081</v>
      </c>
      <c r="ABB484"/>
      <c r="ABC484" t="s">
        <v>2263</v>
      </c>
      <c r="ABD484"/>
      <c r="ABE484">
        <v>484</v>
      </c>
    </row>
    <row r="485" spans="1:733" x14ac:dyDescent="0.45">
      <c r="A485" s="261" t="s">
        <v>3293</v>
      </c>
      <c r="B485" s="262">
        <v>45077.454327719912</v>
      </c>
      <c r="C485" s="262">
        <v>45077.456656365743</v>
      </c>
      <c r="D485" s="262">
        <v>45077</v>
      </c>
      <c r="E485" s="261" t="s">
        <v>2200</v>
      </c>
      <c r="F485" s="315">
        <v>45077</v>
      </c>
      <c r="G485" t="s">
        <v>863</v>
      </c>
      <c r="H485" t="s">
        <v>867</v>
      </c>
      <c r="I485" t="s">
        <v>867</v>
      </c>
      <c r="J485" t="s">
        <v>867</v>
      </c>
      <c r="K485" t="s">
        <v>793</v>
      </c>
      <c r="L485" s="261" t="s">
        <v>832</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1</v>
      </c>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t="s">
        <v>794</v>
      </c>
      <c r="AAM485"/>
      <c r="AAN485" t="s">
        <v>797</v>
      </c>
      <c r="AAO485">
        <v>10</v>
      </c>
      <c r="AAP485">
        <v>10</v>
      </c>
      <c r="AAQ485"/>
      <c r="AAR485"/>
      <c r="AAS485"/>
      <c r="AAT485"/>
      <c r="AAU485"/>
      <c r="AAV485" t="s">
        <v>2100</v>
      </c>
      <c r="AAW485">
        <v>434582301</v>
      </c>
      <c r="AAX485" s="315">
        <v>45078.23055555555</v>
      </c>
      <c r="AAY485"/>
      <c r="AAZ485"/>
      <c r="ABA485" t="s">
        <v>2081</v>
      </c>
      <c r="ABB485"/>
      <c r="ABC485" t="s">
        <v>2263</v>
      </c>
      <c r="ABD485"/>
      <c r="ABE485">
        <v>485</v>
      </c>
    </row>
    <row r="486" spans="1:733" x14ac:dyDescent="0.45">
      <c r="A486" s="261" t="s">
        <v>3294</v>
      </c>
      <c r="B486" s="262">
        <v>45077.458263148153</v>
      </c>
      <c r="C486" s="262">
        <v>45077.504548368059</v>
      </c>
      <c r="D486" s="262">
        <v>45077</v>
      </c>
      <c r="E486" s="261" t="s">
        <v>2200</v>
      </c>
      <c r="F486" s="315">
        <v>45077</v>
      </c>
      <c r="G486" t="s">
        <v>863</v>
      </c>
      <c r="H486" t="s">
        <v>867</v>
      </c>
      <c r="I486" t="s">
        <v>867</v>
      </c>
      <c r="J486" t="s">
        <v>867</v>
      </c>
      <c r="K486" t="s">
        <v>793</v>
      </c>
      <c r="L486" s="261" t="s">
        <v>3295</v>
      </c>
      <c r="M486">
        <v>0</v>
      </c>
      <c r="N486">
        <v>1</v>
      </c>
      <c r="O486">
        <v>1</v>
      </c>
      <c r="P486">
        <v>1</v>
      </c>
      <c r="Q486">
        <v>1</v>
      </c>
      <c r="R486">
        <v>0</v>
      </c>
      <c r="S486">
        <v>1</v>
      </c>
      <c r="T486">
        <v>1</v>
      </c>
      <c r="U486">
        <v>0</v>
      </c>
      <c r="V486">
        <v>0</v>
      </c>
      <c r="W486">
        <v>1</v>
      </c>
      <c r="X486">
        <v>0</v>
      </c>
      <c r="Y486">
        <v>0</v>
      </c>
      <c r="Z486">
        <v>1</v>
      </c>
      <c r="AA486">
        <v>1</v>
      </c>
      <c r="AB486">
        <v>0</v>
      </c>
      <c r="AC486">
        <v>1</v>
      </c>
      <c r="AD486">
        <v>1</v>
      </c>
      <c r="AE486">
        <v>1</v>
      </c>
      <c r="AF486">
        <v>0</v>
      </c>
      <c r="AG486">
        <v>0</v>
      </c>
      <c r="AH486">
        <v>0</v>
      </c>
      <c r="AI486">
        <v>0</v>
      </c>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t="s">
        <v>794</v>
      </c>
      <c r="BP486"/>
      <c r="BQ486">
        <v>2700</v>
      </c>
      <c r="BR486">
        <v>2700</v>
      </c>
      <c r="BS486"/>
      <c r="BT486">
        <v>1500</v>
      </c>
      <c r="BU486">
        <v>80</v>
      </c>
      <c r="BV486">
        <v>1200</v>
      </c>
      <c r="BW486" t="s">
        <v>2150</v>
      </c>
      <c r="BX486" t="s">
        <v>795</v>
      </c>
      <c r="BY486" t="s">
        <v>796</v>
      </c>
      <c r="BZ486"/>
      <c r="CA486" t="s">
        <v>794</v>
      </c>
      <c r="CB486" t="s">
        <v>2125</v>
      </c>
      <c r="CC486">
        <v>0</v>
      </c>
      <c r="CD486">
        <v>1</v>
      </c>
      <c r="CE486">
        <v>0</v>
      </c>
      <c r="CF486">
        <v>1</v>
      </c>
      <c r="CG486">
        <v>0</v>
      </c>
      <c r="CH486">
        <v>0</v>
      </c>
      <c r="CI486">
        <v>0</v>
      </c>
      <c r="CJ486">
        <v>0</v>
      </c>
      <c r="CK486">
        <v>0</v>
      </c>
      <c r="CL486">
        <v>0</v>
      </c>
      <c r="CM486">
        <v>0</v>
      </c>
      <c r="CN486">
        <v>0</v>
      </c>
      <c r="CO486">
        <v>0</v>
      </c>
      <c r="CP486">
        <v>0</v>
      </c>
      <c r="CQ486">
        <v>0</v>
      </c>
      <c r="CR486"/>
      <c r="CS486"/>
      <c r="CT486" t="s">
        <v>794</v>
      </c>
      <c r="CU486"/>
      <c r="CV486">
        <v>5500</v>
      </c>
      <c r="CW486">
        <v>5500</v>
      </c>
      <c r="CX486"/>
      <c r="CY486">
        <v>3500</v>
      </c>
      <c r="CZ486">
        <v>57.142857142857139</v>
      </c>
      <c r="DA486">
        <v>2000</v>
      </c>
      <c r="DB486" t="s">
        <v>2150</v>
      </c>
      <c r="DC486" t="s">
        <v>795</v>
      </c>
      <c r="DD486" t="s">
        <v>796</v>
      </c>
      <c r="DE486"/>
      <c r="DF486" t="s">
        <v>794</v>
      </c>
      <c r="DG486" t="s">
        <v>855</v>
      </c>
      <c r="DH486">
        <v>0</v>
      </c>
      <c r="DI486">
        <v>0</v>
      </c>
      <c r="DJ486">
        <v>0</v>
      </c>
      <c r="DK486">
        <v>1</v>
      </c>
      <c r="DL486">
        <v>0</v>
      </c>
      <c r="DM486">
        <v>0</v>
      </c>
      <c r="DN486">
        <v>0</v>
      </c>
      <c r="DO486">
        <v>0</v>
      </c>
      <c r="DP486">
        <v>0</v>
      </c>
      <c r="DQ486">
        <v>0</v>
      </c>
      <c r="DR486">
        <v>0</v>
      </c>
      <c r="DS486">
        <v>0</v>
      </c>
      <c r="DT486">
        <v>0</v>
      </c>
      <c r="DU486">
        <v>0</v>
      </c>
      <c r="DV486">
        <v>0</v>
      </c>
      <c r="DW486"/>
      <c r="DX486"/>
      <c r="DY486" t="s">
        <v>794</v>
      </c>
      <c r="DZ486"/>
      <c r="EA486">
        <v>3500</v>
      </c>
      <c r="EB486">
        <v>3500</v>
      </c>
      <c r="EC486"/>
      <c r="ED486">
        <v>3500</v>
      </c>
      <c r="EE486">
        <v>0</v>
      </c>
      <c r="EF486">
        <v>0</v>
      </c>
      <c r="EG486"/>
      <c r="EH486" t="s">
        <v>795</v>
      </c>
      <c r="EI486" t="s">
        <v>796</v>
      </c>
      <c r="EJ486"/>
      <c r="EK486" t="s">
        <v>794</v>
      </c>
      <c r="EL486" t="s">
        <v>2125</v>
      </c>
      <c r="EM486">
        <v>0</v>
      </c>
      <c r="EN486">
        <v>1</v>
      </c>
      <c r="EO486">
        <v>0</v>
      </c>
      <c r="EP486">
        <v>1</v>
      </c>
      <c r="EQ486">
        <v>0</v>
      </c>
      <c r="ER486">
        <v>0</v>
      </c>
      <c r="ES486">
        <v>0</v>
      </c>
      <c r="ET486">
        <v>0</v>
      </c>
      <c r="EU486">
        <v>0</v>
      </c>
      <c r="EV486">
        <v>0</v>
      </c>
      <c r="EW486">
        <v>0</v>
      </c>
      <c r="EX486">
        <v>0</v>
      </c>
      <c r="EY486">
        <v>0</v>
      </c>
      <c r="EZ486">
        <v>0</v>
      </c>
      <c r="FA486">
        <v>0</v>
      </c>
      <c r="FB486"/>
      <c r="FC486"/>
      <c r="FD486" t="s">
        <v>794</v>
      </c>
      <c r="FE486"/>
      <c r="FF486">
        <v>2500</v>
      </c>
      <c r="FG486">
        <v>2500</v>
      </c>
      <c r="FH486"/>
      <c r="FI486">
        <v>3500</v>
      </c>
      <c r="FJ486">
        <v>-28.571428571428569</v>
      </c>
      <c r="FK486">
        <v>-1000</v>
      </c>
      <c r="FL486" t="s">
        <v>2150</v>
      </c>
      <c r="FM486" t="s">
        <v>795</v>
      </c>
      <c r="FN486" t="s">
        <v>796</v>
      </c>
      <c r="FO486"/>
      <c r="FP486" t="s">
        <v>794</v>
      </c>
      <c r="FQ486" t="s">
        <v>3296</v>
      </c>
      <c r="FR486">
        <v>0</v>
      </c>
      <c r="FS486">
        <v>0</v>
      </c>
      <c r="FT486">
        <v>0</v>
      </c>
      <c r="FU486">
        <v>1</v>
      </c>
      <c r="FV486">
        <v>0</v>
      </c>
      <c r="FW486">
        <v>1</v>
      </c>
      <c r="FX486">
        <v>0</v>
      </c>
      <c r="FY486">
        <v>0</v>
      </c>
      <c r="FZ486">
        <v>0</v>
      </c>
      <c r="GA486">
        <v>0</v>
      </c>
      <c r="GB486">
        <v>0</v>
      </c>
      <c r="GC486">
        <v>0</v>
      </c>
      <c r="GD486">
        <v>0</v>
      </c>
      <c r="GE486">
        <v>0</v>
      </c>
      <c r="GF486">
        <v>0</v>
      </c>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t="s">
        <v>797</v>
      </c>
      <c r="HM486">
        <v>15</v>
      </c>
      <c r="HN486">
        <v>5500</v>
      </c>
      <c r="HO486">
        <v>1833</v>
      </c>
      <c r="HP486"/>
      <c r="HQ486">
        <v>4750</v>
      </c>
      <c r="HR486">
        <v>-61.410526315789468</v>
      </c>
      <c r="HS486">
        <v>-2917</v>
      </c>
      <c r="HT486" t="s">
        <v>2150</v>
      </c>
      <c r="HU486" t="s">
        <v>795</v>
      </c>
      <c r="HV486" t="s">
        <v>796</v>
      </c>
      <c r="HW486"/>
      <c r="HX486" t="s">
        <v>794</v>
      </c>
      <c r="HY486" t="s">
        <v>2127</v>
      </c>
      <c r="HZ486">
        <v>0</v>
      </c>
      <c r="IA486">
        <v>1</v>
      </c>
      <c r="IB486">
        <v>0</v>
      </c>
      <c r="IC486">
        <v>1</v>
      </c>
      <c r="ID486">
        <v>0</v>
      </c>
      <c r="IE486">
        <v>0</v>
      </c>
      <c r="IF486">
        <v>0</v>
      </c>
      <c r="IG486">
        <v>0</v>
      </c>
      <c r="IH486">
        <v>0</v>
      </c>
      <c r="II486">
        <v>0</v>
      </c>
      <c r="IJ486">
        <v>0</v>
      </c>
      <c r="IK486">
        <v>0</v>
      </c>
      <c r="IL486">
        <v>0</v>
      </c>
      <c r="IM486">
        <v>0</v>
      </c>
      <c r="IN486">
        <v>0</v>
      </c>
      <c r="IO486"/>
      <c r="IP486"/>
      <c r="IQ486" t="s">
        <v>794</v>
      </c>
      <c r="IR486"/>
      <c r="IS486">
        <v>6500</v>
      </c>
      <c r="IT486">
        <v>6500</v>
      </c>
      <c r="IU486"/>
      <c r="IV486">
        <v>7500</v>
      </c>
      <c r="IW486">
        <v>-13.33333333333333</v>
      </c>
      <c r="IX486">
        <v>-1000</v>
      </c>
      <c r="IY486" t="s">
        <v>2150</v>
      </c>
      <c r="IZ486" t="s">
        <v>795</v>
      </c>
      <c r="JA486" t="s">
        <v>796</v>
      </c>
      <c r="JB486"/>
      <c r="JC486" t="s">
        <v>794</v>
      </c>
      <c r="JD486" t="s">
        <v>855</v>
      </c>
      <c r="JE486">
        <v>0</v>
      </c>
      <c r="JF486">
        <v>0</v>
      </c>
      <c r="JG486">
        <v>0</v>
      </c>
      <c r="JH486">
        <v>1</v>
      </c>
      <c r="JI486">
        <v>0</v>
      </c>
      <c r="JJ486">
        <v>0</v>
      </c>
      <c r="JK486">
        <v>0</v>
      </c>
      <c r="JL486">
        <v>0</v>
      </c>
      <c r="JM486">
        <v>0</v>
      </c>
      <c r="JN486">
        <v>0</v>
      </c>
      <c r="JO486">
        <v>0</v>
      </c>
      <c r="JP486">
        <v>0</v>
      </c>
      <c r="JQ486">
        <v>0</v>
      </c>
      <c r="JR486">
        <v>0</v>
      </c>
      <c r="JS486">
        <v>0</v>
      </c>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t="s">
        <v>824</v>
      </c>
      <c r="MG486">
        <v>1000</v>
      </c>
      <c r="MH486">
        <v>300</v>
      </c>
      <c r="MI486">
        <v>150</v>
      </c>
      <c r="MJ486"/>
      <c r="MK486">
        <v>600</v>
      </c>
      <c r="ML486">
        <v>-75</v>
      </c>
      <c r="MM486">
        <v>-450</v>
      </c>
      <c r="MN486" t="s">
        <v>2431</v>
      </c>
      <c r="MO486" t="s">
        <v>795</v>
      </c>
      <c r="MP486" t="s">
        <v>796</v>
      </c>
      <c r="MQ486"/>
      <c r="MR486" t="s">
        <v>794</v>
      </c>
      <c r="MS486" t="s">
        <v>2127</v>
      </c>
      <c r="MT486">
        <v>0</v>
      </c>
      <c r="MU486">
        <v>1</v>
      </c>
      <c r="MV486">
        <v>0</v>
      </c>
      <c r="MW486">
        <v>1</v>
      </c>
      <c r="MX486">
        <v>0</v>
      </c>
      <c r="MY486">
        <v>0</v>
      </c>
      <c r="MZ486">
        <v>0</v>
      </c>
      <c r="NA486">
        <v>0</v>
      </c>
      <c r="NB486">
        <v>0</v>
      </c>
      <c r="NC486">
        <v>0</v>
      </c>
      <c r="ND486">
        <v>0</v>
      </c>
      <c r="NE486">
        <v>0</v>
      </c>
      <c r="NF486">
        <v>0</v>
      </c>
      <c r="NG486">
        <v>0</v>
      </c>
      <c r="NH486">
        <v>0</v>
      </c>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t="s">
        <v>794</v>
      </c>
      <c r="RA486"/>
      <c r="RB486">
        <v>1500</v>
      </c>
      <c r="RC486">
        <v>1500</v>
      </c>
      <c r="RD486"/>
      <c r="RE486">
        <v>1500</v>
      </c>
      <c r="RF486">
        <v>0</v>
      </c>
      <c r="RG486">
        <v>0</v>
      </c>
      <c r="RH486"/>
      <c r="RI486" t="s">
        <v>795</v>
      </c>
      <c r="RJ486" t="s">
        <v>796</v>
      </c>
      <c r="RK486"/>
      <c r="RL486" t="s">
        <v>794</v>
      </c>
      <c r="RM486" t="s">
        <v>2127</v>
      </c>
      <c r="RN486">
        <v>0</v>
      </c>
      <c r="RO486">
        <v>1</v>
      </c>
      <c r="RP486">
        <v>0</v>
      </c>
      <c r="RQ486">
        <v>1</v>
      </c>
      <c r="RR486">
        <v>0</v>
      </c>
      <c r="RS486">
        <v>0</v>
      </c>
      <c r="RT486">
        <v>0</v>
      </c>
      <c r="RU486">
        <v>0</v>
      </c>
      <c r="RV486">
        <v>0</v>
      </c>
      <c r="RW486">
        <v>0</v>
      </c>
      <c r="RX486">
        <v>0</v>
      </c>
      <c r="RY486">
        <v>0</v>
      </c>
      <c r="RZ486">
        <v>0</v>
      </c>
      <c r="SA486">
        <v>0</v>
      </c>
      <c r="SB486">
        <v>0</v>
      </c>
      <c r="SC486"/>
      <c r="SD486"/>
      <c r="SE486"/>
      <c r="SF486"/>
      <c r="SG486"/>
      <c r="SH486"/>
      <c r="SI486"/>
      <c r="SJ486"/>
      <c r="SK486"/>
      <c r="SL486"/>
      <c r="SM486" t="s">
        <v>2150</v>
      </c>
      <c r="SN486" t="s">
        <v>795</v>
      </c>
      <c r="SO486" t="s">
        <v>796</v>
      </c>
      <c r="SP486"/>
      <c r="SQ486" t="s">
        <v>794</v>
      </c>
      <c r="SR486" t="s">
        <v>2127</v>
      </c>
      <c r="SS486">
        <v>0</v>
      </c>
      <c r="ST486">
        <v>1</v>
      </c>
      <c r="SU486">
        <v>0</v>
      </c>
      <c r="SV486">
        <v>1</v>
      </c>
      <c r="SW486">
        <v>0</v>
      </c>
      <c r="SX486">
        <v>0</v>
      </c>
      <c r="SY486">
        <v>0</v>
      </c>
      <c r="SZ486">
        <v>0</v>
      </c>
      <c r="TA486">
        <v>0</v>
      </c>
      <c r="TB486">
        <v>0</v>
      </c>
      <c r="TC486">
        <v>0</v>
      </c>
      <c r="TD486">
        <v>0</v>
      </c>
      <c r="TE486">
        <v>0</v>
      </c>
      <c r="TF486">
        <v>0</v>
      </c>
      <c r="TG486">
        <v>0</v>
      </c>
      <c r="TH486"/>
      <c r="TI486"/>
      <c r="TJ486"/>
      <c r="TK486"/>
      <c r="TL486"/>
      <c r="TM486"/>
      <c r="TN486"/>
      <c r="TO486"/>
      <c r="TP486"/>
      <c r="TQ486"/>
      <c r="TR486" t="s">
        <v>2150</v>
      </c>
      <c r="TS486" t="s">
        <v>795</v>
      </c>
      <c r="TT486" t="s">
        <v>796</v>
      </c>
      <c r="TU486"/>
      <c r="TV486" t="s">
        <v>794</v>
      </c>
      <c r="TW486" t="s">
        <v>855</v>
      </c>
      <c r="TX486">
        <v>0</v>
      </c>
      <c r="TY486">
        <v>0</v>
      </c>
      <c r="TZ486">
        <v>0</v>
      </c>
      <c r="UA486">
        <v>1</v>
      </c>
      <c r="UB486">
        <v>0</v>
      </c>
      <c r="UC486">
        <v>0</v>
      </c>
      <c r="UD486">
        <v>0</v>
      </c>
      <c r="UE486">
        <v>0</v>
      </c>
      <c r="UF486">
        <v>0</v>
      </c>
      <c r="UG486">
        <v>0</v>
      </c>
      <c r="UH486">
        <v>0</v>
      </c>
      <c r="UI486">
        <v>0</v>
      </c>
      <c r="UJ486">
        <v>0</v>
      </c>
      <c r="UK486">
        <v>0</v>
      </c>
      <c r="UL486">
        <v>0</v>
      </c>
      <c r="UM486"/>
      <c r="UN486"/>
      <c r="UO486" t="s">
        <v>794</v>
      </c>
      <c r="UP486"/>
      <c r="UQ486">
        <v>250</v>
      </c>
      <c r="UR486">
        <v>250</v>
      </c>
      <c r="US486"/>
      <c r="UT486">
        <v>300</v>
      </c>
      <c r="UU486">
        <v>-16.666666666666661</v>
      </c>
      <c r="UV486">
        <v>-50</v>
      </c>
      <c r="UW486" t="s">
        <v>2150</v>
      </c>
      <c r="UX486" t="s">
        <v>795</v>
      </c>
      <c r="UY486" t="s">
        <v>796</v>
      </c>
      <c r="UZ486"/>
      <c r="VA486" t="s">
        <v>794</v>
      </c>
      <c r="VB486" t="s">
        <v>2127</v>
      </c>
      <c r="VC486">
        <v>0</v>
      </c>
      <c r="VD486">
        <v>1</v>
      </c>
      <c r="VE486">
        <v>0</v>
      </c>
      <c r="VF486">
        <v>1</v>
      </c>
      <c r="VG486">
        <v>0</v>
      </c>
      <c r="VH486">
        <v>0</v>
      </c>
      <c r="VI486">
        <v>0</v>
      </c>
      <c r="VJ486">
        <v>0</v>
      </c>
      <c r="VK486">
        <v>0</v>
      </c>
      <c r="VL486">
        <v>0</v>
      </c>
      <c r="VM486">
        <v>0</v>
      </c>
      <c r="VN486">
        <v>0</v>
      </c>
      <c r="VO486">
        <v>0</v>
      </c>
      <c r="VP486">
        <v>0</v>
      </c>
      <c r="VQ486">
        <v>0</v>
      </c>
      <c r="VR486"/>
      <c r="VS486"/>
      <c r="VT486" t="s">
        <v>794</v>
      </c>
      <c r="VU486"/>
      <c r="VV486">
        <v>1500</v>
      </c>
      <c r="VW486">
        <v>1500</v>
      </c>
      <c r="VX486"/>
      <c r="VY486">
        <v>1500</v>
      </c>
      <c r="VZ486">
        <v>0</v>
      </c>
      <c r="WA486">
        <v>0</v>
      </c>
      <c r="WB486"/>
      <c r="WC486" t="s">
        <v>795</v>
      </c>
      <c r="WD486" t="s">
        <v>796</v>
      </c>
      <c r="WE486"/>
      <c r="WF486" t="s">
        <v>794</v>
      </c>
      <c r="WG486" t="s">
        <v>855</v>
      </c>
      <c r="WH486">
        <v>0</v>
      </c>
      <c r="WI486">
        <v>0</v>
      </c>
      <c r="WJ486">
        <v>0</v>
      </c>
      <c r="WK486">
        <v>1</v>
      </c>
      <c r="WL486">
        <v>0</v>
      </c>
      <c r="WM486">
        <v>0</v>
      </c>
      <c r="WN486">
        <v>0</v>
      </c>
      <c r="WO486">
        <v>0</v>
      </c>
      <c r="WP486">
        <v>0</v>
      </c>
      <c r="WQ486">
        <v>0</v>
      </c>
      <c r="WR486">
        <v>0</v>
      </c>
      <c r="WS486">
        <v>0</v>
      </c>
      <c r="WT486">
        <v>0</v>
      </c>
      <c r="WU486">
        <v>0</v>
      </c>
      <c r="WV486">
        <v>0</v>
      </c>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t="s">
        <v>2100</v>
      </c>
      <c r="AAW486">
        <v>434582308</v>
      </c>
      <c r="AAX486" s="315">
        <v>45078.230590277773</v>
      </c>
      <c r="AAY486"/>
      <c r="AAZ486"/>
      <c r="ABA486" t="s">
        <v>2081</v>
      </c>
      <c r="ABB486"/>
      <c r="ABC486" t="s">
        <v>2263</v>
      </c>
      <c r="ABD486"/>
      <c r="ABE486">
        <v>486</v>
      </c>
    </row>
    <row r="487" spans="1:733" x14ac:dyDescent="0.45">
      <c r="A487" s="261" t="s">
        <v>3297</v>
      </c>
      <c r="B487" s="262">
        <v>45077.523103750013</v>
      </c>
      <c r="C487" s="262">
        <v>45077.530305717592</v>
      </c>
      <c r="D487" s="262">
        <v>45077</v>
      </c>
      <c r="E487" s="261" t="s">
        <v>2200</v>
      </c>
      <c r="F487" s="315">
        <v>45077</v>
      </c>
      <c r="G487" t="s">
        <v>863</v>
      </c>
      <c r="H487" t="s">
        <v>867</v>
      </c>
      <c r="I487" t="s">
        <v>867</v>
      </c>
      <c r="J487" t="s">
        <v>867</v>
      </c>
      <c r="K487" t="s">
        <v>831</v>
      </c>
      <c r="L487" s="261" t="s">
        <v>2143</v>
      </c>
      <c r="M487">
        <v>0</v>
      </c>
      <c r="N487">
        <v>0</v>
      </c>
      <c r="O487">
        <v>0</v>
      </c>
      <c r="P487">
        <v>0</v>
      </c>
      <c r="Q487">
        <v>0</v>
      </c>
      <c r="R487">
        <v>0</v>
      </c>
      <c r="S487">
        <v>0</v>
      </c>
      <c r="T487">
        <v>0</v>
      </c>
      <c r="U487">
        <v>1</v>
      </c>
      <c r="V487">
        <v>1</v>
      </c>
      <c r="W487">
        <v>0</v>
      </c>
      <c r="X487">
        <v>0</v>
      </c>
      <c r="Y487">
        <v>1</v>
      </c>
      <c r="Z487">
        <v>0</v>
      </c>
      <c r="AA487">
        <v>0</v>
      </c>
      <c r="AB487">
        <v>0</v>
      </c>
      <c r="AC487">
        <v>0</v>
      </c>
      <c r="AD487">
        <v>0</v>
      </c>
      <c r="AE487">
        <v>0</v>
      </c>
      <c r="AF487">
        <v>0</v>
      </c>
      <c r="AG487">
        <v>0</v>
      </c>
      <c r="AH487">
        <v>0</v>
      </c>
      <c r="AI487">
        <v>0</v>
      </c>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t="s">
        <v>824</v>
      </c>
      <c r="JW487">
        <v>1000</v>
      </c>
      <c r="JX487">
        <v>3000</v>
      </c>
      <c r="JY487">
        <v>1050</v>
      </c>
      <c r="JZ487"/>
      <c r="KA487">
        <v>200</v>
      </c>
      <c r="KB487">
        <v>425</v>
      </c>
      <c r="KC487">
        <v>850</v>
      </c>
      <c r="KD487" t="s">
        <v>3298</v>
      </c>
      <c r="KE487" t="s">
        <v>805</v>
      </c>
      <c r="KF487"/>
      <c r="KG487"/>
      <c r="KH487" t="s">
        <v>797</v>
      </c>
      <c r="KI487"/>
      <c r="KJ487"/>
      <c r="KK487"/>
      <c r="KL487"/>
      <c r="KM487"/>
      <c r="KN487"/>
      <c r="KO487"/>
      <c r="KP487"/>
      <c r="KQ487"/>
      <c r="KR487"/>
      <c r="KS487"/>
      <c r="KT487"/>
      <c r="KU487"/>
      <c r="KV487"/>
      <c r="KW487"/>
      <c r="KX487"/>
      <c r="KY487"/>
      <c r="KZ487"/>
      <c r="LA487" t="s">
        <v>824</v>
      </c>
      <c r="LB487">
        <v>1000</v>
      </c>
      <c r="LC487">
        <v>1500</v>
      </c>
      <c r="LD487">
        <v>750</v>
      </c>
      <c r="LE487"/>
      <c r="LF487">
        <v>75</v>
      </c>
      <c r="LG487">
        <v>900</v>
      </c>
      <c r="LH487">
        <v>675</v>
      </c>
      <c r="LI487" t="s">
        <v>3299</v>
      </c>
      <c r="LJ487" t="s">
        <v>805</v>
      </c>
      <c r="LK487"/>
      <c r="LL487"/>
      <c r="LM487" t="s">
        <v>797</v>
      </c>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t="s">
        <v>824</v>
      </c>
      <c r="OQ487">
        <v>10000</v>
      </c>
      <c r="OR487">
        <v>12000</v>
      </c>
      <c r="OS487">
        <v>180</v>
      </c>
      <c r="OT487"/>
      <c r="OU487">
        <v>142</v>
      </c>
      <c r="OV487">
        <v>26.760563380281688</v>
      </c>
      <c r="OW487">
        <v>38</v>
      </c>
      <c r="OX487" t="s">
        <v>3300</v>
      </c>
      <c r="OY487" t="s">
        <v>805</v>
      </c>
      <c r="OZ487"/>
      <c r="PA487"/>
      <c r="PB487" t="s">
        <v>797</v>
      </c>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t="s">
        <v>2090</v>
      </c>
      <c r="AAW487">
        <v>434582316</v>
      </c>
      <c r="AAX487" s="315">
        <v>45078.230613425927</v>
      </c>
      <c r="AAY487"/>
      <c r="AAZ487"/>
      <c r="ABA487" t="s">
        <v>2081</v>
      </c>
      <c r="ABB487"/>
      <c r="ABC487" t="s">
        <v>2263</v>
      </c>
      <c r="ABD487"/>
      <c r="ABE487">
        <v>487</v>
      </c>
    </row>
    <row r="488" spans="1:733" x14ac:dyDescent="0.45">
      <c r="A488" s="261" t="s">
        <v>3301</v>
      </c>
      <c r="B488" s="262">
        <v>45077.531425486122</v>
      </c>
      <c r="C488" s="262">
        <v>45077.534303692133</v>
      </c>
      <c r="D488" s="262">
        <v>45077</v>
      </c>
      <c r="E488" s="261" t="s">
        <v>2200</v>
      </c>
      <c r="F488" s="315">
        <v>45077</v>
      </c>
      <c r="G488" t="s">
        <v>863</v>
      </c>
      <c r="H488" t="s">
        <v>867</v>
      </c>
      <c r="I488" t="s">
        <v>867</v>
      </c>
      <c r="J488" t="s">
        <v>867</v>
      </c>
      <c r="K488" t="s">
        <v>831</v>
      </c>
      <c r="L488" s="261" t="s">
        <v>834</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1</v>
      </c>
      <c r="AI488">
        <v>0</v>
      </c>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t="s">
        <v>794</v>
      </c>
      <c r="ZH488"/>
      <c r="ZI488">
        <v>1700</v>
      </c>
      <c r="ZJ488">
        <v>1700</v>
      </c>
      <c r="ZK488"/>
      <c r="ZL488">
        <v>1875</v>
      </c>
      <c r="ZM488">
        <v>-9.3333333333333339</v>
      </c>
      <c r="ZN488">
        <v>-175</v>
      </c>
      <c r="ZO488"/>
      <c r="ZP488" t="s">
        <v>795</v>
      </c>
      <c r="ZQ488" t="s">
        <v>796</v>
      </c>
      <c r="ZR488"/>
      <c r="ZS488" t="s">
        <v>794</v>
      </c>
      <c r="ZT488" t="s">
        <v>855</v>
      </c>
      <c r="ZU488">
        <v>0</v>
      </c>
      <c r="ZV488">
        <v>0</v>
      </c>
      <c r="ZW488">
        <v>0</v>
      </c>
      <c r="ZX488">
        <v>1</v>
      </c>
      <c r="ZY488">
        <v>0</v>
      </c>
      <c r="ZZ488">
        <v>0</v>
      </c>
      <c r="AAA488">
        <v>0</v>
      </c>
      <c r="AAB488">
        <v>0</v>
      </c>
      <c r="AAC488">
        <v>0</v>
      </c>
      <c r="AAD488">
        <v>0</v>
      </c>
      <c r="AAE488">
        <v>0</v>
      </c>
      <c r="AAF488">
        <v>0</v>
      </c>
      <c r="AAG488">
        <v>0</v>
      </c>
      <c r="AAH488">
        <v>0</v>
      </c>
      <c r="AAI488">
        <v>0</v>
      </c>
      <c r="AAJ488"/>
      <c r="AAK488"/>
      <c r="AAL488"/>
      <c r="AAM488"/>
      <c r="AAN488"/>
      <c r="AAO488"/>
      <c r="AAP488"/>
      <c r="AAQ488"/>
      <c r="AAR488"/>
      <c r="AAS488"/>
      <c r="AAT488"/>
      <c r="AAU488"/>
      <c r="AAV488" t="s">
        <v>3302</v>
      </c>
      <c r="AAW488">
        <v>434582320</v>
      </c>
      <c r="AAX488" s="315">
        <v>45078.230624999997</v>
      </c>
      <c r="AAY488"/>
      <c r="AAZ488"/>
      <c r="ABA488" t="s">
        <v>2081</v>
      </c>
      <c r="ABB488"/>
      <c r="ABC488" t="s">
        <v>2263</v>
      </c>
      <c r="ABD488"/>
      <c r="ABE488">
        <v>488</v>
      </c>
    </row>
    <row r="489" spans="1:733" x14ac:dyDescent="0.45">
      <c r="A489" s="261" t="s">
        <v>3303</v>
      </c>
      <c r="B489" s="262">
        <v>45077.552533819442</v>
      </c>
      <c r="C489" s="262">
        <v>45077.555830798607</v>
      </c>
      <c r="D489" s="262">
        <v>45077</v>
      </c>
      <c r="E489" s="261" t="s">
        <v>2200</v>
      </c>
      <c r="F489" s="315">
        <v>45077</v>
      </c>
      <c r="G489" t="s">
        <v>863</v>
      </c>
      <c r="H489" t="s">
        <v>867</v>
      </c>
      <c r="I489" t="s">
        <v>867</v>
      </c>
      <c r="J489" t="s">
        <v>867</v>
      </c>
      <c r="K489" t="s">
        <v>793</v>
      </c>
      <c r="L489" s="261" t="s">
        <v>834</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1</v>
      </c>
      <c r="AI489">
        <v>0</v>
      </c>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t="s">
        <v>794</v>
      </c>
      <c r="ZH489"/>
      <c r="ZI489">
        <v>1600</v>
      </c>
      <c r="ZJ489">
        <v>1600</v>
      </c>
      <c r="ZK489"/>
      <c r="ZL489">
        <v>1875</v>
      </c>
      <c r="ZM489">
        <v>-14.66666666666667</v>
      </c>
      <c r="ZN489">
        <v>-275</v>
      </c>
      <c r="ZO489" t="s">
        <v>2116</v>
      </c>
      <c r="ZP489" t="s">
        <v>795</v>
      </c>
      <c r="ZQ489" t="s">
        <v>848</v>
      </c>
      <c r="ZR489"/>
      <c r="ZS489" t="s">
        <v>794</v>
      </c>
      <c r="ZT489" t="s">
        <v>798</v>
      </c>
      <c r="ZU489">
        <v>0</v>
      </c>
      <c r="ZV489">
        <v>1</v>
      </c>
      <c r="ZW489">
        <v>0</v>
      </c>
      <c r="ZX489">
        <v>0</v>
      </c>
      <c r="ZY489">
        <v>0</v>
      </c>
      <c r="ZZ489">
        <v>0</v>
      </c>
      <c r="AAA489">
        <v>0</v>
      </c>
      <c r="AAB489">
        <v>0</v>
      </c>
      <c r="AAC489">
        <v>0</v>
      </c>
      <c r="AAD489">
        <v>0</v>
      </c>
      <c r="AAE489">
        <v>0</v>
      </c>
      <c r="AAF489">
        <v>0</v>
      </c>
      <c r="AAG489">
        <v>0</v>
      </c>
      <c r="AAH489">
        <v>0</v>
      </c>
      <c r="AAI489">
        <v>0</v>
      </c>
      <c r="AAJ489"/>
      <c r="AAK489"/>
      <c r="AAL489"/>
      <c r="AAM489"/>
      <c r="AAN489"/>
      <c r="AAO489"/>
      <c r="AAP489"/>
      <c r="AAQ489"/>
      <c r="AAR489"/>
      <c r="AAS489"/>
      <c r="AAT489"/>
      <c r="AAU489"/>
      <c r="AAV489" t="s">
        <v>2090</v>
      </c>
      <c r="AAW489">
        <v>434582325</v>
      </c>
      <c r="AAX489" s="315">
        <v>45078.23064814815</v>
      </c>
      <c r="AAY489"/>
      <c r="AAZ489"/>
      <c r="ABA489" t="s">
        <v>2081</v>
      </c>
      <c r="ABB489"/>
      <c r="ABC489" t="s">
        <v>2263</v>
      </c>
      <c r="ABD489"/>
      <c r="ABE489">
        <v>489</v>
      </c>
    </row>
    <row r="490" spans="1:733" x14ac:dyDescent="0.45">
      <c r="A490" s="261" t="s">
        <v>3304</v>
      </c>
      <c r="B490" s="262">
        <v>45077.565289629631</v>
      </c>
      <c r="C490" s="262">
        <v>45077.566565671303</v>
      </c>
      <c r="D490" s="262">
        <v>45077</v>
      </c>
      <c r="E490" s="261" t="s">
        <v>2200</v>
      </c>
      <c r="F490" s="315">
        <v>45077</v>
      </c>
      <c r="G490" t="s">
        <v>863</v>
      </c>
      <c r="H490" t="s">
        <v>867</v>
      </c>
      <c r="I490" t="s">
        <v>867</v>
      </c>
      <c r="J490" t="s">
        <v>867</v>
      </c>
      <c r="K490" t="s">
        <v>793</v>
      </c>
      <c r="L490" s="261" t="s">
        <v>834</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1</v>
      </c>
      <c r="AI490">
        <v>0</v>
      </c>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t="s">
        <v>794</v>
      </c>
      <c r="ZH490"/>
      <c r="ZI490">
        <v>1750</v>
      </c>
      <c r="ZJ490">
        <v>1750</v>
      </c>
      <c r="ZK490"/>
      <c r="ZL490">
        <v>1875</v>
      </c>
      <c r="ZM490">
        <v>-6.666666666666667</v>
      </c>
      <c r="ZN490">
        <v>-125</v>
      </c>
      <c r="ZO490"/>
      <c r="ZP490" t="s">
        <v>795</v>
      </c>
      <c r="ZQ490" t="s">
        <v>796</v>
      </c>
      <c r="ZR490"/>
      <c r="ZS490" t="s">
        <v>794</v>
      </c>
      <c r="ZT490" t="s">
        <v>855</v>
      </c>
      <c r="ZU490">
        <v>0</v>
      </c>
      <c r="ZV490">
        <v>0</v>
      </c>
      <c r="ZW490">
        <v>0</v>
      </c>
      <c r="ZX490">
        <v>1</v>
      </c>
      <c r="ZY490">
        <v>0</v>
      </c>
      <c r="ZZ490">
        <v>0</v>
      </c>
      <c r="AAA490">
        <v>0</v>
      </c>
      <c r="AAB490">
        <v>0</v>
      </c>
      <c r="AAC490">
        <v>0</v>
      </c>
      <c r="AAD490">
        <v>0</v>
      </c>
      <c r="AAE490">
        <v>0</v>
      </c>
      <c r="AAF490">
        <v>0</v>
      </c>
      <c r="AAG490">
        <v>0</v>
      </c>
      <c r="AAH490">
        <v>0</v>
      </c>
      <c r="AAI490">
        <v>0</v>
      </c>
      <c r="AAJ490"/>
      <c r="AAK490"/>
      <c r="AAL490"/>
      <c r="AAM490"/>
      <c r="AAN490"/>
      <c r="AAO490"/>
      <c r="AAP490"/>
      <c r="AAQ490"/>
      <c r="AAR490"/>
      <c r="AAS490"/>
      <c r="AAT490"/>
      <c r="AAU490"/>
      <c r="AAV490" t="s">
        <v>2100</v>
      </c>
      <c r="AAW490">
        <v>434582328</v>
      </c>
      <c r="AAX490" s="315">
        <v>45078.23065972222</v>
      </c>
      <c r="AAY490"/>
      <c r="AAZ490"/>
      <c r="ABA490" t="s">
        <v>2081</v>
      </c>
      <c r="ABB490"/>
      <c r="ABC490" t="s">
        <v>2263</v>
      </c>
      <c r="ABD490"/>
      <c r="ABE490">
        <v>490</v>
      </c>
    </row>
    <row r="491" spans="1:733" x14ac:dyDescent="0.45">
      <c r="A491" s="261" t="s">
        <v>3305</v>
      </c>
      <c r="B491" s="262">
        <v>45077.577683101852</v>
      </c>
      <c r="C491" s="262">
        <v>45077.579591168978</v>
      </c>
      <c r="D491" s="262">
        <v>45077</v>
      </c>
      <c r="E491" s="261" t="s">
        <v>2200</v>
      </c>
      <c r="F491" s="315">
        <v>45077</v>
      </c>
      <c r="G491" t="s">
        <v>863</v>
      </c>
      <c r="H491" t="s">
        <v>867</v>
      </c>
      <c r="I491" t="s">
        <v>867</v>
      </c>
      <c r="J491" t="s">
        <v>867</v>
      </c>
      <c r="K491" t="s">
        <v>831</v>
      </c>
      <c r="L491" s="261" t="s">
        <v>832</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1</v>
      </c>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t="s">
        <v>794</v>
      </c>
      <c r="AAM491"/>
      <c r="AAN491" t="s">
        <v>797</v>
      </c>
      <c r="AAO491">
        <v>15</v>
      </c>
      <c r="AAP491">
        <v>15</v>
      </c>
      <c r="AAQ491"/>
      <c r="AAR491"/>
      <c r="AAS491"/>
      <c r="AAT491"/>
      <c r="AAU491"/>
      <c r="AAV491" t="s">
        <v>2100</v>
      </c>
      <c r="AAW491">
        <v>434582333</v>
      </c>
      <c r="AAX491" s="315">
        <v>45078.230682870373</v>
      </c>
      <c r="AAY491"/>
      <c r="AAZ491"/>
      <c r="ABA491" t="s">
        <v>2081</v>
      </c>
      <c r="ABB491"/>
      <c r="ABC491" t="s">
        <v>2263</v>
      </c>
      <c r="ABD491"/>
      <c r="ABE491">
        <v>491</v>
      </c>
    </row>
    <row r="492" spans="1:733" x14ac:dyDescent="0.45">
      <c r="A492" s="261" t="s">
        <v>3306</v>
      </c>
      <c r="B492" s="262">
        <v>45077.5829728588</v>
      </c>
      <c r="C492" s="262">
        <v>45077.595072905096</v>
      </c>
      <c r="D492" s="262">
        <v>45077</v>
      </c>
      <c r="E492" s="261" t="s">
        <v>2200</v>
      </c>
      <c r="F492" s="315">
        <v>45077</v>
      </c>
      <c r="G492" t="s">
        <v>863</v>
      </c>
      <c r="H492" t="s">
        <v>867</v>
      </c>
      <c r="I492" t="s">
        <v>867</v>
      </c>
      <c r="J492" t="s">
        <v>867</v>
      </c>
      <c r="K492" t="s">
        <v>793</v>
      </c>
      <c r="L492" s="261" t="s">
        <v>840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1</v>
      </c>
      <c r="AH492">
        <v>0</v>
      </c>
      <c r="AI492">
        <v>0</v>
      </c>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t="s">
        <v>794</v>
      </c>
      <c r="YE492"/>
      <c r="YF492">
        <v>400</v>
      </c>
      <c r="YG492">
        <v>500</v>
      </c>
      <c r="YH492">
        <v>-20</v>
      </c>
      <c r="YI492">
        <v>-100</v>
      </c>
      <c r="YJ492" t="s">
        <v>2219</v>
      </c>
      <c r="YK492" t="s">
        <v>805</v>
      </c>
      <c r="YL492"/>
      <c r="YM492"/>
      <c r="YN492" t="s">
        <v>794</v>
      </c>
      <c r="YO492" t="s">
        <v>1839</v>
      </c>
      <c r="YP492">
        <v>0</v>
      </c>
      <c r="YQ492">
        <v>0</v>
      </c>
      <c r="YR492">
        <v>0</v>
      </c>
      <c r="YS492">
        <v>0</v>
      </c>
      <c r="YT492">
        <v>0</v>
      </c>
      <c r="YU492">
        <v>1</v>
      </c>
      <c r="YV492">
        <v>0</v>
      </c>
      <c r="YW492">
        <v>0</v>
      </c>
      <c r="YX492">
        <v>0</v>
      </c>
      <c r="YY492">
        <v>0</v>
      </c>
      <c r="YZ492">
        <v>0</v>
      </c>
      <c r="ZA492">
        <v>0</v>
      </c>
      <c r="ZB492">
        <v>0</v>
      </c>
      <c r="ZC492">
        <v>0</v>
      </c>
      <c r="ZD492">
        <v>0</v>
      </c>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t="s">
        <v>2100</v>
      </c>
      <c r="AAW492">
        <v>434582337</v>
      </c>
      <c r="AAX492" s="315">
        <v>45078.230694444443</v>
      </c>
      <c r="AAY492"/>
      <c r="AAZ492"/>
      <c r="ABA492" t="s">
        <v>2081</v>
      </c>
      <c r="ABB492"/>
      <c r="ABC492" t="s">
        <v>2263</v>
      </c>
      <c r="ABD492"/>
      <c r="ABE492">
        <v>492</v>
      </c>
    </row>
    <row r="493" spans="1:733" x14ac:dyDescent="0.45">
      <c r="A493" s="261" t="s">
        <v>3307</v>
      </c>
      <c r="B493" s="262">
        <v>45077.605247025473</v>
      </c>
      <c r="C493" s="262">
        <v>45077.609902905097</v>
      </c>
      <c r="D493" s="262">
        <v>45077</v>
      </c>
      <c r="E493" s="261" t="s">
        <v>2200</v>
      </c>
      <c r="F493" s="315">
        <v>45077</v>
      </c>
      <c r="G493" t="s">
        <v>863</v>
      </c>
      <c r="H493" t="s">
        <v>867</v>
      </c>
      <c r="I493" t="s">
        <v>867</v>
      </c>
      <c r="J493" t="s">
        <v>867</v>
      </c>
      <c r="K493" t="s">
        <v>831</v>
      </c>
      <c r="L493" s="261" t="s">
        <v>816</v>
      </c>
      <c r="M493">
        <v>0</v>
      </c>
      <c r="N493">
        <v>0</v>
      </c>
      <c r="O493">
        <v>0</v>
      </c>
      <c r="P493">
        <v>0</v>
      </c>
      <c r="Q493">
        <v>0</v>
      </c>
      <c r="R493">
        <v>0</v>
      </c>
      <c r="S493">
        <v>0</v>
      </c>
      <c r="T493">
        <v>0</v>
      </c>
      <c r="U493">
        <v>0</v>
      </c>
      <c r="V493">
        <v>0</v>
      </c>
      <c r="W493">
        <v>0</v>
      </c>
      <c r="X493">
        <v>0</v>
      </c>
      <c r="Y493">
        <v>0</v>
      </c>
      <c r="Z493">
        <v>0</v>
      </c>
      <c r="AA493">
        <v>0</v>
      </c>
      <c r="AB493">
        <v>1</v>
      </c>
      <c r="AC493">
        <v>0</v>
      </c>
      <c r="AD493">
        <v>0</v>
      </c>
      <c r="AE493">
        <v>0</v>
      </c>
      <c r="AF493">
        <v>0</v>
      </c>
      <c r="AG493">
        <v>0</v>
      </c>
      <c r="AH493">
        <v>0</v>
      </c>
      <c r="AI493">
        <v>0</v>
      </c>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t="s">
        <v>794</v>
      </c>
      <c r="PV493"/>
      <c r="PW493">
        <v>1000</v>
      </c>
      <c r="PX493">
        <v>1000</v>
      </c>
      <c r="PY493"/>
      <c r="PZ493">
        <v>2000</v>
      </c>
      <c r="QA493">
        <v>-50</v>
      </c>
      <c r="QB493">
        <v>-1000</v>
      </c>
      <c r="QC493" t="s">
        <v>3308</v>
      </c>
      <c r="QD493" t="s">
        <v>795</v>
      </c>
      <c r="QE493" t="s">
        <v>848</v>
      </c>
      <c r="QF493"/>
      <c r="QG493" t="s">
        <v>794</v>
      </c>
      <c r="QH493" t="s">
        <v>3309</v>
      </c>
      <c r="QI493">
        <v>1</v>
      </c>
      <c r="QJ493">
        <v>0</v>
      </c>
      <c r="QK493">
        <v>0</v>
      </c>
      <c r="QL493">
        <v>0</v>
      </c>
      <c r="QM493">
        <v>0</v>
      </c>
      <c r="QN493">
        <v>0</v>
      </c>
      <c r="QO493">
        <v>0</v>
      </c>
      <c r="QP493">
        <v>1</v>
      </c>
      <c r="QQ493">
        <v>0</v>
      </c>
      <c r="QR493">
        <v>0</v>
      </c>
      <c r="QS493">
        <v>0</v>
      </c>
      <c r="QT493">
        <v>0</v>
      </c>
      <c r="QU493">
        <v>0</v>
      </c>
      <c r="QV493">
        <v>0</v>
      </c>
      <c r="QW493">
        <v>0</v>
      </c>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t="s">
        <v>2100</v>
      </c>
      <c r="AAW493">
        <v>434582344</v>
      </c>
      <c r="AAX493" s="315">
        <v>45078.230717592603</v>
      </c>
      <c r="AAY493"/>
      <c r="AAZ493"/>
      <c r="ABA493" t="s">
        <v>2081</v>
      </c>
      <c r="ABB493"/>
      <c r="ABC493" t="s">
        <v>2263</v>
      </c>
      <c r="ABD493"/>
      <c r="ABE493">
        <v>493</v>
      </c>
    </row>
    <row r="494" spans="1:733" x14ac:dyDescent="0.45">
      <c r="A494" s="261" t="s">
        <v>3310</v>
      </c>
      <c r="B494" s="262">
        <v>45077.625375474541</v>
      </c>
      <c r="C494" s="262">
        <v>45077.637148784721</v>
      </c>
      <c r="D494" s="262">
        <v>45077</v>
      </c>
      <c r="E494" s="261" t="s">
        <v>2200</v>
      </c>
      <c r="F494" s="315">
        <v>45077</v>
      </c>
      <c r="G494" t="s">
        <v>863</v>
      </c>
      <c r="H494" t="s">
        <v>867</v>
      </c>
      <c r="I494" t="s">
        <v>867</v>
      </c>
      <c r="J494" t="s">
        <v>867</v>
      </c>
      <c r="K494" t="s">
        <v>831</v>
      </c>
      <c r="L494" s="261" t="s">
        <v>834</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1</v>
      </c>
      <c r="AI494">
        <v>0</v>
      </c>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t="s">
        <v>794</v>
      </c>
      <c r="ZH494"/>
      <c r="ZI494">
        <v>1600</v>
      </c>
      <c r="ZJ494">
        <v>1600</v>
      </c>
      <c r="ZK494"/>
      <c r="ZL494">
        <v>1875</v>
      </c>
      <c r="ZM494">
        <v>-14.66666666666667</v>
      </c>
      <c r="ZN494">
        <v>-275</v>
      </c>
      <c r="ZO494" t="s">
        <v>3311</v>
      </c>
      <c r="ZP494" t="s">
        <v>795</v>
      </c>
      <c r="ZQ494" t="s">
        <v>796</v>
      </c>
      <c r="ZR494"/>
      <c r="ZS494" t="s">
        <v>794</v>
      </c>
      <c r="ZT494" t="s">
        <v>2130</v>
      </c>
      <c r="ZU494">
        <v>0</v>
      </c>
      <c r="ZV494">
        <v>0</v>
      </c>
      <c r="ZW494">
        <v>0</v>
      </c>
      <c r="ZX494">
        <v>1</v>
      </c>
      <c r="ZY494">
        <v>0</v>
      </c>
      <c r="ZZ494">
        <v>0</v>
      </c>
      <c r="AAA494">
        <v>0</v>
      </c>
      <c r="AAB494">
        <v>1</v>
      </c>
      <c r="AAC494">
        <v>0</v>
      </c>
      <c r="AAD494">
        <v>0</v>
      </c>
      <c r="AAE494">
        <v>0</v>
      </c>
      <c r="AAF494">
        <v>0</v>
      </c>
      <c r="AAG494">
        <v>0</v>
      </c>
      <c r="AAH494">
        <v>0</v>
      </c>
      <c r="AAI494">
        <v>0</v>
      </c>
      <c r="AAJ494"/>
      <c r="AAK494"/>
      <c r="AAL494"/>
      <c r="AAM494"/>
      <c r="AAN494"/>
      <c r="AAO494"/>
      <c r="AAP494"/>
      <c r="AAQ494"/>
      <c r="AAR494"/>
      <c r="AAS494"/>
      <c r="AAT494"/>
      <c r="AAU494"/>
      <c r="AAV494" t="s">
        <v>2100</v>
      </c>
      <c r="AAW494">
        <v>434582348</v>
      </c>
      <c r="AAX494" s="315">
        <v>45078.230729166673</v>
      </c>
      <c r="AAY494"/>
      <c r="AAZ494"/>
      <c r="ABA494" t="s">
        <v>2081</v>
      </c>
      <c r="ABB494"/>
      <c r="ABC494" t="s">
        <v>2263</v>
      </c>
      <c r="ABD494"/>
      <c r="ABE494">
        <v>494</v>
      </c>
    </row>
    <row r="495" spans="1:733" x14ac:dyDescent="0.45">
      <c r="A495" s="261" t="s">
        <v>3312</v>
      </c>
      <c r="B495" s="262">
        <v>45076.381529432867</v>
      </c>
      <c r="C495" s="262">
        <v>45076.38567048611</v>
      </c>
      <c r="D495" s="262">
        <v>45076</v>
      </c>
      <c r="E495" s="261" t="s">
        <v>3313</v>
      </c>
      <c r="F495" s="315">
        <v>45076</v>
      </c>
      <c r="G495" t="s">
        <v>872</v>
      </c>
      <c r="H495" t="s">
        <v>873</v>
      </c>
      <c r="I495" t="s">
        <v>873</v>
      </c>
      <c r="J495" t="s">
        <v>873</v>
      </c>
      <c r="K495" t="s">
        <v>793</v>
      </c>
      <c r="L495" s="261" t="s">
        <v>3314</v>
      </c>
      <c r="M495">
        <v>1</v>
      </c>
      <c r="N495">
        <v>0</v>
      </c>
      <c r="O495">
        <v>1</v>
      </c>
      <c r="P495">
        <v>1</v>
      </c>
      <c r="Q495">
        <v>1</v>
      </c>
      <c r="R495">
        <v>0</v>
      </c>
      <c r="S495">
        <v>1</v>
      </c>
      <c r="T495">
        <v>1</v>
      </c>
      <c r="U495">
        <v>0</v>
      </c>
      <c r="V495">
        <v>0</v>
      </c>
      <c r="W495">
        <v>0</v>
      </c>
      <c r="X495">
        <v>0</v>
      </c>
      <c r="Y495">
        <v>0</v>
      </c>
      <c r="Z495">
        <v>0</v>
      </c>
      <c r="AA495">
        <v>0</v>
      </c>
      <c r="AB495">
        <v>0</v>
      </c>
      <c r="AC495">
        <v>1</v>
      </c>
      <c r="AD495">
        <v>1</v>
      </c>
      <c r="AE495">
        <v>1</v>
      </c>
      <c r="AF495">
        <v>1</v>
      </c>
      <c r="AG495">
        <v>0</v>
      </c>
      <c r="AH495">
        <v>0</v>
      </c>
      <c r="AI495">
        <v>0</v>
      </c>
      <c r="AJ495" t="s">
        <v>794</v>
      </c>
      <c r="AK495"/>
      <c r="AL495">
        <v>1500</v>
      </c>
      <c r="AM495">
        <v>1500</v>
      </c>
      <c r="AN495"/>
      <c r="AO495"/>
      <c r="AP495"/>
      <c r="AQ495"/>
      <c r="AR495"/>
      <c r="AS495" t="s">
        <v>806</v>
      </c>
      <c r="AT495"/>
      <c r="AU495"/>
      <c r="AV495" t="s">
        <v>797</v>
      </c>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t="s">
        <v>794</v>
      </c>
      <c r="CU495"/>
      <c r="CV495">
        <v>3000</v>
      </c>
      <c r="CW495">
        <v>3000</v>
      </c>
      <c r="CX495"/>
      <c r="CY495"/>
      <c r="CZ495"/>
      <c r="DA495"/>
      <c r="DB495"/>
      <c r="DC495" t="s">
        <v>795</v>
      </c>
      <c r="DD495" t="s">
        <v>796</v>
      </c>
      <c r="DE495"/>
      <c r="DF495" t="s">
        <v>797</v>
      </c>
      <c r="DG495"/>
      <c r="DH495"/>
      <c r="DI495"/>
      <c r="DJ495"/>
      <c r="DK495"/>
      <c r="DL495"/>
      <c r="DM495"/>
      <c r="DN495"/>
      <c r="DO495"/>
      <c r="DP495"/>
      <c r="DQ495"/>
      <c r="DR495"/>
      <c r="DS495"/>
      <c r="DT495"/>
      <c r="DU495"/>
      <c r="DV495"/>
      <c r="DW495"/>
      <c r="DX495"/>
      <c r="DY495" t="s">
        <v>794</v>
      </c>
      <c r="DZ495"/>
      <c r="EA495">
        <v>5000</v>
      </c>
      <c r="EB495">
        <v>5000</v>
      </c>
      <c r="EC495"/>
      <c r="ED495"/>
      <c r="EE495"/>
      <c r="EF495"/>
      <c r="EG495"/>
      <c r="EH495" t="s">
        <v>806</v>
      </c>
      <c r="EI495"/>
      <c r="EJ495"/>
      <c r="EK495" t="s">
        <v>797</v>
      </c>
      <c r="EL495"/>
      <c r="EM495"/>
      <c r="EN495"/>
      <c r="EO495"/>
      <c r="EP495"/>
      <c r="EQ495"/>
      <c r="ER495"/>
      <c r="ES495"/>
      <c r="ET495"/>
      <c r="EU495"/>
      <c r="EV495"/>
      <c r="EW495"/>
      <c r="EX495"/>
      <c r="EY495"/>
      <c r="EZ495"/>
      <c r="FA495"/>
      <c r="FB495"/>
      <c r="FC495"/>
      <c r="FD495" t="s">
        <v>794</v>
      </c>
      <c r="FE495"/>
      <c r="FF495">
        <v>3500</v>
      </c>
      <c r="FG495">
        <v>3500</v>
      </c>
      <c r="FH495"/>
      <c r="FI495"/>
      <c r="FJ495"/>
      <c r="FK495"/>
      <c r="FL495"/>
      <c r="FM495" t="s">
        <v>795</v>
      </c>
      <c r="FN495" t="s">
        <v>796</v>
      </c>
      <c r="FO495"/>
      <c r="FP495" t="s">
        <v>797</v>
      </c>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t="s">
        <v>794</v>
      </c>
      <c r="HM495"/>
      <c r="HN495">
        <v>5500</v>
      </c>
      <c r="HO495">
        <v>5500</v>
      </c>
      <c r="HP495"/>
      <c r="HQ495"/>
      <c r="HR495"/>
      <c r="HS495"/>
      <c r="HT495"/>
      <c r="HU495" t="s">
        <v>795</v>
      </c>
      <c r="HV495" t="s">
        <v>796</v>
      </c>
      <c r="HW495"/>
      <c r="HX495" t="s">
        <v>797</v>
      </c>
      <c r="HY495"/>
      <c r="HZ495"/>
      <c r="IA495"/>
      <c r="IB495"/>
      <c r="IC495"/>
      <c r="ID495"/>
      <c r="IE495"/>
      <c r="IF495"/>
      <c r="IG495"/>
      <c r="IH495"/>
      <c r="II495"/>
      <c r="IJ495"/>
      <c r="IK495"/>
      <c r="IL495"/>
      <c r="IM495"/>
      <c r="IN495"/>
      <c r="IO495"/>
      <c r="IP495"/>
      <c r="IQ495" t="s">
        <v>794</v>
      </c>
      <c r="IR495"/>
      <c r="IS495">
        <v>6000</v>
      </c>
      <c r="IT495">
        <v>6000</v>
      </c>
      <c r="IU495"/>
      <c r="IV495"/>
      <c r="IW495"/>
      <c r="IX495"/>
      <c r="IY495"/>
      <c r="IZ495" t="s">
        <v>795</v>
      </c>
      <c r="JA495" t="s">
        <v>796</v>
      </c>
      <c r="JB495"/>
      <c r="JC495" t="s">
        <v>797</v>
      </c>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t="s">
        <v>794</v>
      </c>
      <c r="RA495"/>
      <c r="RB495">
        <v>2000</v>
      </c>
      <c r="RC495">
        <v>2000</v>
      </c>
      <c r="RD495"/>
      <c r="RE495"/>
      <c r="RF495"/>
      <c r="RG495"/>
      <c r="RH495"/>
      <c r="RI495" t="s">
        <v>795</v>
      </c>
      <c r="RJ495" t="s">
        <v>796</v>
      </c>
      <c r="RK495"/>
      <c r="RL495" t="s">
        <v>797</v>
      </c>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t="s">
        <v>794</v>
      </c>
      <c r="UP495"/>
      <c r="UQ495">
        <v>250</v>
      </c>
      <c r="UR495">
        <v>250</v>
      </c>
      <c r="US495"/>
      <c r="UT495"/>
      <c r="UU495"/>
      <c r="UV495"/>
      <c r="UW495"/>
      <c r="UX495" t="s">
        <v>795</v>
      </c>
      <c r="UY495" t="s">
        <v>796</v>
      </c>
      <c r="UZ495"/>
      <c r="VA495" t="s">
        <v>797</v>
      </c>
      <c r="VB495"/>
      <c r="VC495"/>
      <c r="VD495"/>
      <c r="VE495"/>
      <c r="VF495"/>
      <c r="VG495"/>
      <c r="VH495"/>
      <c r="VI495"/>
      <c r="VJ495"/>
      <c r="VK495"/>
      <c r="VL495"/>
      <c r="VM495"/>
      <c r="VN495"/>
      <c r="VO495"/>
      <c r="VP495"/>
      <c r="VQ495"/>
      <c r="VR495"/>
      <c r="VS495"/>
      <c r="VT495" t="s">
        <v>794</v>
      </c>
      <c r="VU495"/>
      <c r="VV495">
        <v>1500</v>
      </c>
      <c r="VW495">
        <v>1500</v>
      </c>
      <c r="VX495"/>
      <c r="VY495"/>
      <c r="VZ495"/>
      <c r="WA495"/>
      <c r="WB495"/>
      <c r="WC495" t="s">
        <v>795</v>
      </c>
      <c r="WD495" t="s">
        <v>796</v>
      </c>
      <c r="WE495"/>
      <c r="WF495" t="s">
        <v>797</v>
      </c>
      <c r="WG495"/>
      <c r="WH495"/>
      <c r="WI495"/>
      <c r="WJ495"/>
      <c r="WK495"/>
      <c r="WL495"/>
      <c r="WM495"/>
      <c r="WN495"/>
      <c r="WO495"/>
      <c r="WP495"/>
      <c r="WQ495"/>
      <c r="WR495"/>
      <c r="WS495"/>
      <c r="WT495"/>
      <c r="WU495"/>
      <c r="WV495"/>
      <c r="WW495"/>
      <c r="WX495"/>
      <c r="WY495" t="s">
        <v>794</v>
      </c>
      <c r="WZ495"/>
      <c r="XA495">
        <v>2500</v>
      </c>
      <c r="XB495">
        <v>2500</v>
      </c>
      <c r="XC495"/>
      <c r="XD495"/>
      <c r="XE495"/>
      <c r="XF495"/>
      <c r="XG495"/>
      <c r="XH495" t="s">
        <v>795</v>
      </c>
      <c r="XI495" t="s">
        <v>796</v>
      </c>
      <c r="XJ495"/>
      <c r="XK495" t="s">
        <v>797</v>
      </c>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t="s">
        <v>2100</v>
      </c>
      <c r="AAW495">
        <v>434652422</v>
      </c>
      <c r="AAX495" s="315">
        <v>45078.375115740739</v>
      </c>
      <c r="AAY495"/>
      <c r="AAZ495"/>
      <c r="ABA495" t="s">
        <v>2081</v>
      </c>
      <c r="ABB495"/>
      <c r="ABC495" t="s">
        <v>2263</v>
      </c>
      <c r="ABD495"/>
      <c r="ABE495">
        <v>495</v>
      </c>
    </row>
    <row r="496" spans="1:733" x14ac:dyDescent="0.45">
      <c r="A496" s="261" t="s">
        <v>3315</v>
      </c>
      <c r="B496" s="262">
        <v>45076.385954375</v>
      </c>
      <c r="C496" s="262">
        <v>45076.388909224537</v>
      </c>
      <c r="D496" s="262">
        <v>45076</v>
      </c>
      <c r="E496" s="261" t="s">
        <v>3313</v>
      </c>
      <c r="F496" s="315">
        <v>45076</v>
      </c>
      <c r="G496" t="s">
        <v>872</v>
      </c>
      <c r="H496" t="s">
        <v>873</v>
      </c>
      <c r="I496" t="s">
        <v>873</v>
      </c>
      <c r="J496" t="s">
        <v>873</v>
      </c>
      <c r="K496" t="s">
        <v>793</v>
      </c>
      <c r="L496" s="261" t="s">
        <v>2207</v>
      </c>
      <c r="M496">
        <v>1</v>
      </c>
      <c r="N496">
        <v>0</v>
      </c>
      <c r="O496">
        <v>1</v>
      </c>
      <c r="P496">
        <v>1</v>
      </c>
      <c r="Q496">
        <v>1</v>
      </c>
      <c r="R496">
        <v>0</v>
      </c>
      <c r="S496">
        <v>1</v>
      </c>
      <c r="T496">
        <v>1</v>
      </c>
      <c r="U496">
        <v>0</v>
      </c>
      <c r="V496">
        <v>0</v>
      </c>
      <c r="W496">
        <v>0</v>
      </c>
      <c r="X496">
        <v>0</v>
      </c>
      <c r="Y496">
        <v>0</v>
      </c>
      <c r="Z496">
        <v>0</v>
      </c>
      <c r="AA496">
        <v>0</v>
      </c>
      <c r="AB496">
        <v>0</v>
      </c>
      <c r="AC496">
        <v>1</v>
      </c>
      <c r="AD496">
        <v>1</v>
      </c>
      <c r="AE496">
        <v>1</v>
      </c>
      <c r="AF496">
        <v>1</v>
      </c>
      <c r="AG496">
        <v>0</v>
      </c>
      <c r="AH496">
        <v>0</v>
      </c>
      <c r="AI496">
        <v>0</v>
      </c>
      <c r="AJ496" t="s">
        <v>794</v>
      </c>
      <c r="AK496"/>
      <c r="AL496">
        <v>1500</v>
      </c>
      <c r="AM496">
        <v>1500</v>
      </c>
      <c r="AN496"/>
      <c r="AO496"/>
      <c r="AP496"/>
      <c r="AQ496"/>
      <c r="AR496"/>
      <c r="AS496" t="s">
        <v>795</v>
      </c>
      <c r="AT496" t="s">
        <v>796</v>
      </c>
      <c r="AU496"/>
      <c r="AV496" t="s">
        <v>797</v>
      </c>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t="s">
        <v>794</v>
      </c>
      <c r="CU496"/>
      <c r="CV496">
        <v>3000</v>
      </c>
      <c r="CW496">
        <v>3000</v>
      </c>
      <c r="CX496"/>
      <c r="CY496"/>
      <c r="CZ496"/>
      <c r="DA496"/>
      <c r="DB496"/>
      <c r="DC496" t="s">
        <v>795</v>
      </c>
      <c r="DD496" t="s">
        <v>796</v>
      </c>
      <c r="DE496"/>
      <c r="DF496" t="s">
        <v>797</v>
      </c>
      <c r="DG496"/>
      <c r="DH496"/>
      <c r="DI496"/>
      <c r="DJ496"/>
      <c r="DK496"/>
      <c r="DL496"/>
      <c r="DM496"/>
      <c r="DN496"/>
      <c r="DO496"/>
      <c r="DP496"/>
      <c r="DQ496"/>
      <c r="DR496"/>
      <c r="DS496"/>
      <c r="DT496"/>
      <c r="DU496"/>
      <c r="DV496"/>
      <c r="DW496"/>
      <c r="DX496"/>
      <c r="DY496" t="s">
        <v>794</v>
      </c>
      <c r="DZ496"/>
      <c r="EA496">
        <v>5000</v>
      </c>
      <c r="EB496">
        <v>5000</v>
      </c>
      <c r="EC496"/>
      <c r="ED496"/>
      <c r="EE496"/>
      <c r="EF496"/>
      <c r="EG496"/>
      <c r="EH496" t="s">
        <v>795</v>
      </c>
      <c r="EI496" t="s">
        <v>796</v>
      </c>
      <c r="EJ496"/>
      <c r="EK496" t="s">
        <v>797</v>
      </c>
      <c r="EL496"/>
      <c r="EM496"/>
      <c r="EN496"/>
      <c r="EO496"/>
      <c r="EP496"/>
      <c r="EQ496"/>
      <c r="ER496"/>
      <c r="ES496"/>
      <c r="ET496"/>
      <c r="EU496"/>
      <c r="EV496"/>
      <c r="EW496"/>
      <c r="EX496"/>
      <c r="EY496"/>
      <c r="EZ496"/>
      <c r="FA496"/>
      <c r="FB496"/>
      <c r="FC496"/>
      <c r="FD496" t="s">
        <v>794</v>
      </c>
      <c r="FE496"/>
      <c r="FF496">
        <v>3500</v>
      </c>
      <c r="FG496">
        <v>3500</v>
      </c>
      <c r="FH496"/>
      <c r="FI496"/>
      <c r="FJ496"/>
      <c r="FK496"/>
      <c r="FL496"/>
      <c r="FM496" t="s">
        <v>795</v>
      </c>
      <c r="FN496" t="s">
        <v>796</v>
      </c>
      <c r="FO496"/>
      <c r="FP496" t="s">
        <v>797</v>
      </c>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t="s">
        <v>794</v>
      </c>
      <c r="HM496"/>
      <c r="HN496">
        <v>5500</v>
      </c>
      <c r="HO496">
        <v>5500</v>
      </c>
      <c r="HP496"/>
      <c r="HQ496"/>
      <c r="HR496"/>
      <c r="HS496"/>
      <c r="HT496"/>
      <c r="HU496" t="s">
        <v>795</v>
      </c>
      <c r="HV496" t="s">
        <v>796</v>
      </c>
      <c r="HW496"/>
      <c r="HX496" t="s">
        <v>797</v>
      </c>
      <c r="HY496"/>
      <c r="HZ496"/>
      <c r="IA496"/>
      <c r="IB496"/>
      <c r="IC496"/>
      <c r="ID496"/>
      <c r="IE496"/>
      <c r="IF496"/>
      <c r="IG496"/>
      <c r="IH496"/>
      <c r="II496"/>
      <c r="IJ496"/>
      <c r="IK496"/>
      <c r="IL496"/>
      <c r="IM496"/>
      <c r="IN496"/>
      <c r="IO496"/>
      <c r="IP496"/>
      <c r="IQ496" t="s">
        <v>794</v>
      </c>
      <c r="IR496"/>
      <c r="IS496">
        <v>6000</v>
      </c>
      <c r="IT496">
        <v>6000</v>
      </c>
      <c r="IU496"/>
      <c r="IV496"/>
      <c r="IW496"/>
      <c r="IX496"/>
      <c r="IY496"/>
      <c r="IZ496" t="s">
        <v>795</v>
      </c>
      <c r="JA496" t="s">
        <v>796</v>
      </c>
      <c r="JB496"/>
      <c r="JC496" t="s">
        <v>797</v>
      </c>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t="s">
        <v>794</v>
      </c>
      <c r="RA496"/>
      <c r="RB496">
        <v>2000</v>
      </c>
      <c r="RC496">
        <v>2000</v>
      </c>
      <c r="RD496"/>
      <c r="RE496"/>
      <c r="RF496"/>
      <c r="RG496"/>
      <c r="RH496"/>
      <c r="RI496" t="s">
        <v>795</v>
      </c>
      <c r="RJ496" t="s">
        <v>796</v>
      </c>
      <c r="RK496"/>
      <c r="RL496" t="s">
        <v>797</v>
      </c>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t="s">
        <v>794</v>
      </c>
      <c r="UP496"/>
      <c r="UQ496">
        <v>250</v>
      </c>
      <c r="UR496">
        <v>250</v>
      </c>
      <c r="US496"/>
      <c r="UT496"/>
      <c r="UU496"/>
      <c r="UV496"/>
      <c r="UW496"/>
      <c r="UX496" t="s">
        <v>795</v>
      </c>
      <c r="UY496" t="s">
        <v>796</v>
      </c>
      <c r="UZ496"/>
      <c r="VA496" t="s">
        <v>797</v>
      </c>
      <c r="VB496"/>
      <c r="VC496"/>
      <c r="VD496"/>
      <c r="VE496"/>
      <c r="VF496"/>
      <c r="VG496"/>
      <c r="VH496"/>
      <c r="VI496"/>
      <c r="VJ496"/>
      <c r="VK496"/>
      <c r="VL496"/>
      <c r="VM496"/>
      <c r="VN496"/>
      <c r="VO496"/>
      <c r="VP496"/>
      <c r="VQ496"/>
      <c r="VR496"/>
      <c r="VS496"/>
      <c r="VT496" t="s">
        <v>794</v>
      </c>
      <c r="VU496"/>
      <c r="VV496">
        <v>2000</v>
      </c>
      <c r="VW496">
        <v>2000</v>
      </c>
      <c r="VX496"/>
      <c r="VY496"/>
      <c r="VZ496"/>
      <c r="WA496"/>
      <c r="WB496"/>
      <c r="WC496" t="s">
        <v>795</v>
      </c>
      <c r="WD496" t="s">
        <v>796</v>
      </c>
      <c r="WE496"/>
      <c r="WF496" t="s">
        <v>797</v>
      </c>
      <c r="WG496"/>
      <c r="WH496"/>
      <c r="WI496"/>
      <c r="WJ496"/>
      <c r="WK496"/>
      <c r="WL496"/>
      <c r="WM496"/>
      <c r="WN496"/>
      <c r="WO496"/>
      <c r="WP496"/>
      <c r="WQ496"/>
      <c r="WR496"/>
      <c r="WS496"/>
      <c r="WT496"/>
      <c r="WU496"/>
      <c r="WV496"/>
      <c r="WW496"/>
      <c r="WX496"/>
      <c r="WY496" t="s">
        <v>794</v>
      </c>
      <c r="WZ496"/>
      <c r="XA496">
        <v>2500</v>
      </c>
      <c r="XB496">
        <v>2500</v>
      </c>
      <c r="XC496"/>
      <c r="XD496"/>
      <c r="XE496"/>
      <c r="XF496"/>
      <c r="XG496"/>
      <c r="XH496" t="s">
        <v>795</v>
      </c>
      <c r="XI496" t="s">
        <v>796</v>
      </c>
      <c r="XJ496"/>
      <c r="XK496" t="s">
        <v>797</v>
      </c>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t="s">
        <v>2100</v>
      </c>
      <c r="AAW496">
        <v>434652651</v>
      </c>
      <c r="AAX496" s="315">
        <v>45078.375405092593</v>
      </c>
      <c r="AAY496"/>
      <c r="AAZ496"/>
      <c r="ABA496" t="s">
        <v>2081</v>
      </c>
      <c r="ABB496"/>
      <c r="ABC496" t="s">
        <v>2263</v>
      </c>
      <c r="ABD496"/>
      <c r="ABE496">
        <v>496</v>
      </c>
    </row>
    <row r="497" spans="1:733" x14ac:dyDescent="0.45">
      <c r="A497" s="261" t="s">
        <v>3316</v>
      </c>
      <c r="B497" s="262">
        <v>45076.388997395828</v>
      </c>
      <c r="C497" s="262">
        <v>45076.394058310187</v>
      </c>
      <c r="D497" s="262">
        <v>45076</v>
      </c>
      <c r="E497" s="261" t="s">
        <v>3313</v>
      </c>
      <c r="F497" s="315">
        <v>45076</v>
      </c>
      <c r="G497" t="s">
        <v>872</v>
      </c>
      <c r="H497" t="s">
        <v>873</v>
      </c>
      <c r="I497" t="s">
        <v>873</v>
      </c>
      <c r="J497" t="s">
        <v>873</v>
      </c>
      <c r="K497" t="s">
        <v>793</v>
      </c>
      <c r="L497" s="261" t="s">
        <v>3317</v>
      </c>
      <c r="M497">
        <v>1</v>
      </c>
      <c r="N497">
        <v>0</v>
      </c>
      <c r="O497">
        <v>1</v>
      </c>
      <c r="P497">
        <v>1</v>
      </c>
      <c r="Q497">
        <v>1</v>
      </c>
      <c r="R497">
        <v>1</v>
      </c>
      <c r="S497">
        <v>1</v>
      </c>
      <c r="T497">
        <v>1</v>
      </c>
      <c r="U497">
        <v>0</v>
      </c>
      <c r="V497">
        <v>0</v>
      </c>
      <c r="W497">
        <v>0</v>
      </c>
      <c r="X497">
        <v>0</v>
      </c>
      <c r="Y497">
        <v>0</v>
      </c>
      <c r="Z497">
        <v>0</v>
      </c>
      <c r="AA497">
        <v>0</v>
      </c>
      <c r="AB497">
        <v>0</v>
      </c>
      <c r="AC497">
        <v>1</v>
      </c>
      <c r="AD497">
        <v>1</v>
      </c>
      <c r="AE497">
        <v>1</v>
      </c>
      <c r="AF497">
        <v>1</v>
      </c>
      <c r="AG497">
        <v>0</v>
      </c>
      <c r="AH497">
        <v>0</v>
      </c>
      <c r="AI497">
        <v>0</v>
      </c>
      <c r="AJ497" t="s">
        <v>794</v>
      </c>
      <c r="AK497"/>
      <c r="AL497">
        <v>1500</v>
      </c>
      <c r="AM497">
        <v>1500</v>
      </c>
      <c r="AN497"/>
      <c r="AO497"/>
      <c r="AP497"/>
      <c r="AQ497"/>
      <c r="AR497"/>
      <c r="AS497" t="s">
        <v>795</v>
      </c>
      <c r="AT497" t="s">
        <v>796</v>
      </c>
      <c r="AU497"/>
      <c r="AV497" t="s">
        <v>797</v>
      </c>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t="s">
        <v>794</v>
      </c>
      <c r="CU497"/>
      <c r="CV497">
        <v>3000</v>
      </c>
      <c r="CW497">
        <v>3000</v>
      </c>
      <c r="CX497"/>
      <c r="CY497"/>
      <c r="CZ497"/>
      <c r="DA497"/>
      <c r="DB497"/>
      <c r="DC497" t="s">
        <v>795</v>
      </c>
      <c r="DD497" t="s">
        <v>796</v>
      </c>
      <c r="DE497"/>
      <c r="DF497" t="s">
        <v>797</v>
      </c>
      <c r="DG497"/>
      <c r="DH497"/>
      <c r="DI497"/>
      <c r="DJ497"/>
      <c r="DK497"/>
      <c r="DL497"/>
      <c r="DM497"/>
      <c r="DN497"/>
      <c r="DO497"/>
      <c r="DP497"/>
      <c r="DQ497"/>
      <c r="DR497"/>
      <c r="DS497"/>
      <c r="DT497"/>
      <c r="DU497"/>
      <c r="DV497"/>
      <c r="DW497"/>
      <c r="DX497"/>
      <c r="DY497" t="s">
        <v>794</v>
      </c>
      <c r="DZ497"/>
      <c r="EA497">
        <v>5000</v>
      </c>
      <c r="EB497">
        <v>5000</v>
      </c>
      <c r="EC497"/>
      <c r="ED497"/>
      <c r="EE497"/>
      <c r="EF497"/>
      <c r="EG497"/>
      <c r="EH497" t="s">
        <v>795</v>
      </c>
      <c r="EI497" t="s">
        <v>796</v>
      </c>
      <c r="EJ497"/>
      <c r="EK497" t="s">
        <v>797</v>
      </c>
      <c r="EL497"/>
      <c r="EM497"/>
      <c r="EN497"/>
      <c r="EO497"/>
      <c r="EP497"/>
      <c r="EQ497"/>
      <c r="ER497"/>
      <c r="ES497"/>
      <c r="ET497"/>
      <c r="EU497"/>
      <c r="EV497"/>
      <c r="EW497"/>
      <c r="EX497"/>
      <c r="EY497"/>
      <c r="EZ497"/>
      <c r="FA497"/>
      <c r="FB497"/>
      <c r="FC497"/>
      <c r="FD497" t="s">
        <v>794</v>
      </c>
      <c r="FE497"/>
      <c r="FF497">
        <v>3500</v>
      </c>
      <c r="FG497">
        <v>3500</v>
      </c>
      <c r="FH497"/>
      <c r="FI497"/>
      <c r="FJ497"/>
      <c r="FK497"/>
      <c r="FL497"/>
      <c r="FM497" t="s">
        <v>795</v>
      </c>
      <c r="FN497" t="s">
        <v>796</v>
      </c>
      <c r="FO497"/>
      <c r="FP497" t="s">
        <v>797</v>
      </c>
      <c r="FQ497"/>
      <c r="FR497"/>
      <c r="FS497"/>
      <c r="FT497"/>
      <c r="FU497"/>
      <c r="FV497"/>
      <c r="FW497"/>
      <c r="FX497"/>
      <c r="FY497"/>
      <c r="FZ497"/>
      <c r="GA497"/>
      <c r="GB497"/>
      <c r="GC497"/>
      <c r="GD497"/>
      <c r="GE497"/>
      <c r="GF497"/>
      <c r="GG497"/>
      <c r="GH497"/>
      <c r="GI497" t="s">
        <v>794</v>
      </c>
      <c r="GJ497"/>
      <c r="GK497">
        <v>14000</v>
      </c>
      <c r="GL497"/>
      <c r="GM497"/>
      <c r="GN497"/>
      <c r="GO497"/>
      <c r="GP497" t="s">
        <v>795</v>
      </c>
      <c r="GQ497" t="s">
        <v>796</v>
      </c>
      <c r="GR497"/>
      <c r="GS497" t="s">
        <v>797</v>
      </c>
      <c r="GT497"/>
      <c r="GU497"/>
      <c r="GV497"/>
      <c r="GW497"/>
      <c r="GX497"/>
      <c r="GY497"/>
      <c r="GZ497"/>
      <c r="HA497"/>
      <c r="HB497"/>
      <c r="HC497"/>
      <c r="HD497"/>
      <c r="HE497"/>
      <c r="HF497"/>
      <c r="HG497"/>
      <c r="HH497"/>
      <c r="HI497"/>
      <c r="HJ497"/>
      <c r="HK497"/>
      <c r="HL497" t="s">
        <v>794</v>
      </c>
      <c r="HM497"/>
      <c r="HN497">
        <v>5500</v>
      </c>
      <c r="HO497">
        <v>5500</v>
      </c>
      <c r="HP497"/>
      <c r="HQ497"/>
      <c r="HR497"/>
      <c r="HS497"/>
      <c r="HT497"/>
      <c r="HU497" t="s">
        <v>795</v>
      </c>
      <c r="HV497" t="s">
        <v>796</v>
      </c>
      <c r="HW497"/>
      <c r="HX497" t="s">
        <v>797</v>
      </c>
      <c r="HY497"/>
      <c r="HZ497"/>
      <c r="IA497"/>
      <c r="IB497"/>
      <c r="IC497"/>
      <c r="ID497"/>
      <c r="IE497"/>
      <c r="IF497"/>
      <c r="IG497"/>
      <c r="IH497"/>
      <c r="II497"/>
      <c r="IJ497"/>
      <c r="IK497"/>
      <c r="IL497"/>
      <c r="IM497"/>
      <c r="IN497"/>
      <c r="IO497"/>
      <c r="IP497"/>
      <c r="IQ497" t="s">
        <v>794</v>
      </c>
      <c r="IR497"/>
      <c r="IS497">
        <v>6000</v>
      </c>
      <c r="IT497">
        <v>6000</v>
      </c>
      <c r="IU497"/>
      <c r="IV497"/>
      <c r="IW497"/>
      <c r="IX497"/>
      <c r="IY497"/>
      <c r="IZ497" t="s">
        <v>795</v>
      </c>
      <c r="JA497" t="s">
        <v>796</v>
      </c>
      <c r="JB497"/>
      <c r="JC497" t="s">
        <v>797</v>
      </c>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t="s">
        <v>794</v>
      </c>
      <c r="RA497"/>
      <c r="RB497">
        <v>2000</v>
      </c>
      <c r="RC497">
        <v>2000</v>
      </c>
      <c r="RD497"/>
      <c r="RE497"/>
      <c r="RF497"/>
      <c r="RG497"/>
      <c r="RH497"/>
      <c r="RI497" t="s">
        <v>795</v>
      </c>
      <c r="RJ497" t="s">
        <v>796</v>
      </c>
      <c r="RK497"/>
      <c r="RL497" t="s">
        <v>797</v>
      </c>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t="s">
        <v>794</v>
      </c>
      <c r="UP497"/>
      <c r="UQ497">
        <v>250</v>
      </c>
      <c r="UR497">
        <v>250</v>
      </c>
      <c r="US497"/>
      <c r="UT497"/>
      <c r="UU497"/>
      <c r="UV497"/>
      <c r="UW497"/>
      <c r="UX497" t="s">
        <v>795</v>
      </c>
      <c r="UY497" t="s">
        <v>796</v>
      </c>
      <c r="UZ497"/>
      <c r="VA497" t="s">
        <v>797</v>
      </c>
      <c r="VB497"/>
      <c r="VC497"/>
      <c r="VD497"/>
      <c r="VE497"/>
      <c r="VF497"/>
      <c r="VG497"/>
      <c r="VH497"/>
      <c r="VI497"/>
      <c r="VJ497"/>
      <c r="VK497"/>
      <c r="VL497"/>
      <c r="VM497"/>
      <c r="VN497"/>
      <c r="VO497"/>
      <c r="VP497"/>
      <c r="VQ497"/>
      <c r="VR497"/>
      <c r="VS497"/>
      <c r="VT497" t="s">
        <v>794</v>
      </c>
      <c r="VU497"/>
      <c r="VV497">
        <v>1500</v>
      </c>
      <c r="VW497">
        <v>1500</v>
      </c>
      <c r="VX497"/>
      <c r="VY497"/>
      <c r="VZ497"/>
      <c r="WA497"/>
      <c r="WB497"/>
      <c r="WC497" t="s">
        <v>795</v>
      </c>
      <c r="WD497" t="s">
        <v>796</v>
      </c>
      <c r="WE497"/>
      <c r="WF497" t="s">
        <v>797</v>
      </c>
      <c r="WG497"/>
      <c r="WH497"/>
      <c r="WI497"/>
      <c r="WJ497"/>
      <c r="WK497"/>
      <c r="WL497"/>
      <c r="WM497"/>
      <c r="WN497"/>
      <c r="WO497"/>
      <c r="WP497"/>
      <c r="WQ497"/>
      <c r="WR497"/>
      <c r="WS497"/>
      <c r="WT497"/>
      <c r="WU497"/>
      <c r="WV497"/>
      <c r="WW497"/>
      <c r="WX497"/>
      <c r="WY497" t="s">
        <v>794</v>
      </c>
      <c r="WZ497"/>
      <c r="XA497">
        <v>2500</v>
      </c>
      <c r="XB497">
        <v>2500</v>
      </c>
      <c r="XC497"/>
      <c r="XD497"/>
      <c r="XE497"/>
      <c r="XF497"/>
      <c r="XG497"/>
      <c r="XH497" t="s">
        <v>795</v>
      </c>
      <c r="XI497" t="s">
        <v>796</v>
      </c>
      <c r="XJ497"/>
      <c r="XK497" t="s">
        <v>797</v>
      </c>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t="s">
        <v>2100</v>
      </c>
      <c r="AAW497">
        <v>434652752</v>
      </c>
      <c r="AAX497" s="315">
        <v>45078.375601851847</v>
      </c>
      <c r="AAY497"/>
      <c r="AAZ497"/>
      <c r="ABA497" t="s">
        <v>2081</v>
      </c>
      <c r="ABB497"/>
      <c r="ABC497" t="s">
        <v>2263</v>
      </c>
      <c r="ABD497"/>
      <c r="ABE497">
        <v>497</v>
      </c>
    </row>
    <row r="498" spans="1:733" x14ac:dyDescent="0.45">
      <c r="A498" s="261" t="s">
        <v>3318</v>
      </c>
      <c r="B498" s="262">
        <v>45076.394651574068</v>
      </c>
      <c r="C498" s="262">
        <v>45076.397558495373</v>
      </c>
      <c r="D498" s="262">
        <v>45076</v>
      </c>
      <c r="E498" s="261" t="s">
        <v>3313</v>
      </c>
      <c r="F498" s="315">
        <v>45076</v>
      </c>
      <c r="G498" t="s">
        <v>872</v>
      </c>
      <c r="H498" t="s">
        <v>873</v>
      </c>
      <c r="I498" t="s">
        <v>873</v>
      </c>
      <c r="J498" t="s">
        <v>873</v>
      </c>
      <c r="K498" t="s">
        <v>793</v>
      </c>
      <c r="L498" s="261" t="s">
        <v>3319</v>
      </c>
      <c r="M498">
        <v>1</v>
      </c>
      <c r="N498">
        <v>0</v>
      </c>
      <c r="O498">
        <v>1</v>
      </c>
      <c r="P498">
        <v>1</v>
      </c>
      <c r="Q498">
        <v>1</v>
      </c>
      <c r="R498">
        <v>0</v>
      </c>
      <c r="S498">
        <v>1</v>
      </c>
      <c r="T498">
        <v>1</v>
      </c>
      <c r="U498">
        <v>0</v>
      </c>
      <c r="V498">
        <v>0</v>
      </c>
      <c r="W498">
        <v>0</v>
      </c>
      <c r="X498">
        <v>0</v>
      </c>
      <c r="Y498">
        <v>0</v>
      </c>
      <c r="Z498">
        <v>0</v>
      </c>
      <c r="AA498">
        <v>0</v>
      </c>
      <c r="AB498">
        <v>0</v>
      </c>
      <c r="AC498">
        <v>1</v>
      </c>
      <c r="AD498">
        <v>1</v>
      </c>
      <c r="AE498">
        <v>1</v>
      </c>
      <c r="AF498">
        <v>1</v>
      </c>
      <c r="AG498">
        <v>0</v>
      </c>
      <c r="AH498">
        <v>0</v>
      </c>
      <c r="AI498">
        <v>0</v>
      </c>
      <c r="AJ498" t="s">
        <v>794</v>
      </c>
      <c r="AK498"/>
      <c r="AL498">
        <v>1500</v>
      </c>
      <c r="AM498">
        <v>1500</v>
      </c>
      <c r="AN498"/>
      <c r="AO498"/>
      <c r="AP498"/>
      <c r="AQ498"/>
      <c r="AR498"/>
      <c r="AS498" t="s">
        <v>795</v>
      </c>
      <c r="AT498" t="s">
        <v>796</v>
      </c>
      <c r="AU498"/>
      <c r="AV498" t="s">
        <v>797</v>
      </c>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t="s">
        <v>794</v>
      </c>
      <c r="CU498"/>
      <c r="CV498">
        <v>3000</v>
      </c>
      <c r="CW498">
        <v>3000</v>
      </c>
      <c r="CX498"/>
      <c r="CY498"/>
      <c r="CZ498"/>
      <c r="DA498"/>
      <c r="DB498"/>
      <c r="DC498" t="s">
        <v>795</v>
      </c>
      <c r="DD498" t="s">
        <v>796</v>
      </c>
      <c r="DE498"/>
      <c r="DF498" t="s">
        <v>797</v>
      </c>
      <c r="DG498"/>
      <c r="DH498"/>
      <c r="DI498"/>
      <c r="DJ498"/>
      <c r="DK498"/>
      <c r="DL498"/>
      <c r="DM498"/>
      <c r="DN498"/>
      <c r="DO498"/>
      <c r="DP498"/>
      <c r="DQ498"/>
      <c r="DR498"/>
      <c r="DS498"/>
      <c r="DT498"/>
      <c r="DU498"/>
      <c r="DV498"/>
      <c r="DW498"/>
      <c r="DX498"/>
      <c r="DY498" t="s">
        <v>794</v>
      </c>
      <c r="DZ498"/>
      <c r="EA498">
        <v>5000</v>
      </c>
      <c r="EB498">
        <v>5000</v>
      </c>
      <c r="EC498"/>
      <c r="ED498"/>
      <c r="EE498"/>
      <c r="EF498"/>
      <c r="EG498"/>
      <c r="EH498" t="s">
        <v>795</v>
      </c>
      <c r="EI498" t="s">
        <v>796</v>
      </c>
      <c r="EJ498"/>
      <c r="EK498" t="s">
        <v>797</v>
      </c>
      <c r="EL498"/>
      <c r="EM498"/>
      <c r="EN498"/>
      <c r="EO498"/>
      <c r="EP498"/>
      <c r="EQ498"/>
      <c r="ER498"/>
      <c r="ES498"/>
      <c r="ET498"/>
      <c r="EU498"/>
      <c r="EV498"/>
      <c r="EW498"/>
      <c r="EX498"/>
      <c r="EY498"/>
      <c r="EZ498"/>
      <c r="FA498"/>
      <c r="FB498"/>
      <c r="FC498"/>
      <c r="FD498" t="s">
        <v>794</v>
      </c>
      <c r="FE498"/>
      <c r="FF498">
        <v>3500</v>
      </c>
      <c r="FG498">
        <v>3500</v>
      </c>
      <c r="FH498"/>
      <c r="FI498"/>
      <c r="FJ498"/>
      <c r="FK498"/>
      <c r="FL498"/>
      <c r="FM498" t="s">
        <v>795</v>
      </c>
      <c r="FN498" t="s">
        <v>796</v>
      </c>
      <c r="FO498"/>
      <c r="FP498" t="s">
        <v>797</v>
      </c>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t="s">
        <v>794</v>
      </c>
      <c r="HM498"/>
      <c r="HN498">
        <v>5500</v>
      </c>
      <c r="HO498">
        <v>5500</v>
      </c>
      <c r="HP498"/>
      <c r="HQ498"/>
      <c r="HR498"/>
      <c r="HS498"/>
      <c r="HT498"/>
      <c r="HU498" t="s">
        <v>795</v>
      </c>
      <c r="HV498" t="s">
        <v>796</v>
      </c>
      <c r="HW498"/>
      <c r="HX498" t="s">
        <v>797</v>
      </c>
      <c r="HY498"/>
      <c r="HZ498"/>
      <c r="IA498"/>
      <c r="IB498"/>
      <c r="IC498"/>
      <c r="ID498"/>
      <c r="IE498"/>
      <c r="IF498"/>
      <c r="IG498"/>
      <c r="IH498"/>
      <c r="II498"/>
      <c r="IJ498"/>
      <c r="IK498"/>
      <c r="IL498"/>
      <c r="IM498"/>
      <c r="IN498"/>
      <c r="IO498"/>
      <c r="IP498"/>
      <c r="IQ498" t="s">
        <v>794</v>
      </c>
      <c r="IR498"/>
      <c r="IS498">
        <v>6000</v>
      </c>
      <c r="IT498">
        <v>6000</v>
      </c>
      <c r="IU498"/>
      <c r="IV498"/>
      <c r="IW498"/>
      <c r="IX498"/>
      <c r="IY498"/>
      <c r="IZ498" t="s">
        <v>795</v>
      </c>
      <c r="JA498" t="s">
        <v>796</v>
      </c>
      <c r="JB498"/>
      <c r="JC498" t="s">
        <v>797</v>
      </c>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t="s">
        <v>794</v>
      </c>
      <c r="RA498"/>
      <c r="RB498">
        <v>2000</v>
      </c>
      <c r="RC498">
        <v>2000</v>
      </c>
      <c r="RD498"/>
      <c r="RE498"/>
      <c r="RF498"/>
      <c r="RG498"/>
      <c r="RH498"/>
      <c r="RI498" t="s">
        <v>795</v>
      </c>
      <c r="RJ498" t="s">
        <v>796</v>
      </c>
      <c r="RK498"/>
      <c r="RL498" t="s">
        <v>797</v>
      </c>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t="s">
        <v>794</v>
      </c>
      <c r="UP498"/>
      <c r="UQ498">
        <v>250</v>
      </c>
      <c r="UR498">
        <v>250</v>
      </c>
      <c r="US498"/>
      <c r="UT498"/>
      <c r="UU498"/>
      <c r="UV498"/>
      <c r="UW498"/>
      <c r="UX498" t="s">
        <v>795</v>
      </c>
      <c r="UY498" t="s">
        <v>796</v>
      </c>
      <c r="UZ498"/>
      <c r="VA498" t="s">
        <v>797</v>
      </c>
      <c r="VB498"/>
      <c r="VC498"/>
      <c r="VD498"/>
      <c r="VE498"/>
      <c r="VF498"/>
      <c r="VG498"/>
      <c r="VH498"/>
      <c r="VI498"/>
      <c r="VJ498"/>
      <c r="VK498"/>
      <c r="VL498"/>
      <c r="VM498"/>
      <c r="VN498"/>
      <c r="VO498"/>
      <c r="VP498"/>
      <c r="VQ498"/>
      <c r="VR498"/>
      <c r="VS498"/>
      <c r="VT498" t="s">
        <v>794</v>
      </c>
      <c r="VU498"/>
      <c r="VV498">
        <v>1500</v>
      </c>
      <c r="VW498">
        <v>1500</v>
      </c>
      <c r="VX498"/>
      <c r="VY498"/>
      <c r="VZ498"/>
      <c r="WA498"/>
      <c r="WB498"/>
      <c r="WC498" t="s">
        <v>795</v>
      </c>
      <c r="WD498" t="s">
        <v>796</v>
      </c>
      <c r="WE498"/>
      <c r="WF498" t="s">
        <v>797</v>
      </c>
      <c r="WG498"/>
      <c r="WH498"/>
      <c r="WI498"/>
      <c r="WJ498"/>
      <c r="WK498"/>
      <c r="WL498"/>
      <c r="WM498"/>
      <c r="WN498"/>
      <c r="WO498"/>
      <c r="WP498"/>
      <c r="WQ498"/>
      <c r="WR498"/>
      <c r="WS498"/>
      <c r="WT498"/>
      <c r="WU498"/>
      <c r="WV498"/>
      <c r="WW498"/>
      <c r="WX498"/>
      <c r="WY498" t="s">
        <v>794</v>
      </c>
      <c r="WZ498"/>
      <c r="XA498">
        <v>2500</v>
      </c>
      <c r="XB498">
        <v>2500</v>
      </c>
      <c r="XC498"/>
      <c r="XD498"/>
      <c r="XE498"/>
      <c r="XF498"/>
      <c r="XG498"/>
      <c r="XH498" t="s">
        <v>795</v>
      </c>
      <c r="XI498" t="s">
        <v>796</v>
      </c>
      <c r="XJ498"/>
      <c r="XK498" t="s">
        <v>797</v>
      </c>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t="s">
        <v>2100</v>
      </c>
      <c r="AAW498">
        <v>434652917</v>
      </c>
      <c r="AAX498" s="315">
        <v>45078.375891203701</v>
      </c>
      <c r="AAY498"/>
      <c r="AAZ498"/>
      <c r="ABA498" t="s">
        <v>2081</v>
      </c>
      <c r="ABB498"/>
      <c r="ABC498" t="s">
        <v>2263</v>
      </c>
      <c r="ABD498"/>
      <c r="ABE498">
        <v>498</v>
      </c>
    </row>
    <row r="499" spans="1:733" x14ac:dyDescent="0.45">
      <c r="A499" s="261" t="s">
        <v>3320</v>
      </c>
      <c r="B499" s="262">
        <v>45076.397628506937</v>
      </c>
      <c r="C499" s="262">
        <v>45076.420440243062</v>
      </c>
      <c r="D499" s="262">
        <v>45076</v>
      </c>
      <c r="E499" s="261" t="s">
        <v>3313</v>
      </c>
      <c r="F499" s="315">
        <v>45076</v>
      </c>
      <c r="G499" t="s">
        <v>872</v>
      </c>
      <c r="H499" t="s">
        <v>873</v>
      </c>
      <c r="I499" t="s">
        <v>873</v>
      </c>
      <c r="J499" t="s">
        <v>873</v>
      </c>
      <c r="K499" t="s">
        <v>793</v>
      </c>
      <c r="L499" s="261" t="s">
        <v>3319</v>
      </c>
      <c r="M499">
        <v>1</v>
      </c>
      <c r="N499">
        <v>0</v>
      </c>
      <c r="O499">
        <v>1</v>
      </c>
      <c r="P499">
        <v>1</v>
      </c>
      <c r="Q499">
        <v>1</v>
      </c>
      <c r="R499">
        <v>0</v>
      </c>
      <c r="S499">
        <v>1</v>
      </c>
      <c r="T499">
        <v>1</v>
      </c>
      <c r="U499">
        <v>0</v>
      </c>
      <c r="V499">
        <v>0</v>
      </c>
      <c r="W499">
        <v>0</v>
      </c>
      <c r="X499">
        <v>0</v>
      </c>
      <c r="Y499">
        <v>0</v>
      </c>
      <c r="Z499">
        <v>0</v>
      </c>
      <c r="AA499">
        <v>0</v>
      </c>
      <c r="AB499">
        <v>0</v>
      </c>
      <c r="AC499">
        <v>1</v>
      </c>
      <c r="AD499">
        <v>1</v>
      </c>
      <c r="AE499">
        <v>1</v>
      </c>
      <c r="AF499">
        <v>1</v>
      </c>
      <c r="AG499">
        <v>0</v>
      </c>
      <c r="AH499">
        <v>0</v>
      </c>
      <c r="AI499">
        <v>0</v>
      </c>
      <c r="AJ499" t="s">
        <v>794</v>
      </c>
      <c r="AK499"/>
      <c r="AL499">
        <v>1500</v>
      </c>
      <c r="AM499">
        <v>1500</v>
      </c>
      <c r="AN499"/>
      <c r="AO499"/>
      <c r="AP499"/>
      <c r="AQ499"/>
      <c r="AR499"/>
      <c r="AS499" t="s">
        <v>795</v>
      </c>
      <c r="AT499" t="s">
        <v>796</v>
      </c>
      <c r="AU499"/>
      <c r="AV499" t="s">
        <v>797</v>
      </c>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t="s">
        <v>794</v>
      </c>
      <c r="CU499"/>
      <c r="CV499">
        <v>3000</v>
      </c>
      <c r="CW499">
        <v>3000</v>
      </c>
      <c r="CX499"/>
      <c r="CY499"/>
      <c r="CZ499"/>
      <c r="DA499"/>
      <c r="DB499"/>
      <c r="DC499" t="s">
        <v>795</v>
      </c>
      <c r="DD499" t="s">
        <v>796</v>
      </c>
      <c r="DE499"/>
      <c r="DF499" t="s">
        <v>797</v>
      </c>
      <c r="DG499"/>
      <c r="DH499"/>
      <c r="DI499"/>
      <c r="DJ499"/>
      <c r="DK499"/>
      <c r="DL499"/>
      <c r="DM499"/>
      <c r="DN499"/>
      <c r="DO499"/>
      <c r="DP499"/>
      <c r="DQ499"/>
      <c r="DR499"/>
      <c r="DS499"/>
      <c r="DT499"/>
      <c r="DU499"/>
      <c r="DV499"/>
      <c r="DW499"/>
      <c r="DX499"/>
      <c r="DY499" t="s">
        <v>794</v>
      </c>
      <c r="DZ499"/>
      <c r="EA499">
        <v>5000</v>
      </c>
      <c r="EB499">
        <v>5000</v>
      </c>
      <c r="EC499"/>
      <c r="ED499"/>
      <c r="EE499"/>
      <c r="EF499"/>
      <c r="EG499"/>
      <c r="EH499" t="s">
        <v>795</v>
      </c>
      <c r="EI499" t="s">
        <v>796</v>
      </c>
      <c r="EJ499"/>
      <c r="EK499" t="s">
        <v>797</v>
      </c>
      <c r="EL499"/>
      <c r="EM499"/>
      <c r="EN499"/>
      <c r="EO499"/>
      <c r="EP499"/>
      <c r="EQ499"/>
      <c r="ER499"/>
      <c r="ES499"/>
      <c r="ET499"/>
      <c r="EU499"/>
      <c r="EV499"/>
      <c r="EW499"/>
      <c r="EX499"/>
      <c r="EY499"/>
      <c r="EZ499"/>
      <c r="FA499"/>
      <c r="FB499"/>
      <c r="FC499"/>
      <c r="FD499" t="s">
        <v>794</v>
      </c>
      <c r="FE499"/>
      <c r="FF499">
        <v>3500</v>
      </c>
      <c r="FG499">
        <v>3500</v>
      </c>
      <c r="FH499"/>
      <c r="FI499"/>
      <c r="FJ499"/>
      <c r="FK499"/>
      <c r="FL499"/>
      <c r="FM499" t="s">
        <v>795</v>
      </c>
      <c r="FN499" t="s">
        <v>796</v>
      </c>
      <c r="FO499"/>
      <c r="FP499" t="s">
        <v>797</v>
      </c>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t="s">
        <v>794</v>
      </c>
      <c r="HM499"/>
      <c r="HN499">
        <v>5500</v>
      </c>
      <c r="HO499">
        <v>5500</v>
      </c>
      <c r="HP499"/>
      <c r="HQ499"/>
      <c r="HR499"/>
      <c r="HS499"/>
      <c r="HT499"/>
      <c r="HU499" t="s">
        <v>795</v>
      </c>
      <c r="HV499" t="s">
        <v>796</v>
      </c>
      <c r="HW499"/>
      <c r="HX499" t="s">
        <v>797</v>
      </c>
      <c r="HY499"/>
      <c r="HZ499"/>
      <c r="IA499"/>
      <c r="IB499"/>
      <c r="IC499"/>
      <c r="ID499"/>
      <c r="IE499"/>
      <c r="IF499"/>
      <c r="IG499"/>
      <c r="IH499"/>
      <c r="II499"/>
      <c r="IJ499"/>
      <c r="IK499"/>
      <c r="IL499"/>
      <c r="IM499"/>
      <c r="IN499"/>
      <c r="IO499"/>
      <c r="IP499"/>
      <c r="IQ499" t="s">
        <v>794</v>
      </c>
      <c r="IR499"/>
      <c r="IS499">
        <v>6000</v>
      </c>
      <c r="IT499">
        <v>6000</v>
      </c>
      <c r="IU499"/>
      <c r="IV499"/>
      <c r="IW499"/>
      <c r="IX499"/>
      <c r="IY499"/>
      <c r="IZ499" t="s">
        <v>795</v>
      </c>
      <c r="JA499" t="s">
        <v>796</v>
      </c>
      <c r="JB499"/>
      <c r="JC499" t="s">
        <v>797</v>
      </c>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t="s">
        <v>794</v>
      </c>
      <c r="RA499"/>
      <c r="RB499">
        <v>2000</v>
      </c>
      <c r="RC499">
        <v>2000</v>
      </c>
      <c r="RD499"/>
      <c r="RE499"/>
      <c r="RF499"/>
      <c r="RG499"/>
      <c r="RH499"/>
      <c r="RI499" t="s">
        <v>795</v>
      </c>
      <c r="RJ499" t="s">
        <v>796</v>
      </c>
      <c r="RK499"/>
      <c r="RL499" t="s">
        <v>797</v>
      </c>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t="s">
        <v>794</v>
      </c>
      <c r="UP499"/>
      <c r="UQ499">
        <v>250</v>
      </c>
      <c r="UR499">
        <v>250</v>
      </c>
      <c r="US499"/>
      <c r="UT499"/>
      <c r="UU499"/>
      <c r="UV499"/>
      <c r="UW499"/>
      <c r="UX499" t="s">
        <v>795</v>
      </c>
      <c r="UY499" t="s">
        <v>796</v>
      </c>
      <c r="UZ499"/>
      <c r="VA499" t="s">
        <v>797</v>
      </c>
      <c r="VB499"/>
      <c r="VC499"/>
      <c r="VD499"/>
      <c r="VE499"/>
      <c r="VF499"/>
      <c r="VG499"/>
      <c r="VH499"/>
      <c r="VI499"/>
      <c r="VJ499"/>
      <c r="VK499"/>
      <c r="VL499"/>
      <c r="VM499"/>
      <c r="VN499"/>
      <c r="VO499"/>
      <c r="VP499"/>
      <c r="VQ499"/>
      <c r="VR499"/>
      <c r="VS499"/>
      <c r="VT499" t="s">
        <v>794</v>
      </c>
      <c r="VU499"/>
      <c r="VV499">
        <v>2000</v>
      </c>
      <c r="VW499">
        <v>2000</v>
      </c>
      <c r="VX499"/>
      <c r="VY499"/>
      <c r="VZ499"/>
      <c r="WA499"/>
      <c r="WB499"/>
      <c r="WC499" t="s">
        <v>795</v>
      </c>
      <c r="WD499" t="s">
        <v>796</v>
      </c>
      <c r="WE499"/>
      <c r="WF499" t="s">
        <v>797</v>
      </c>
      <c r="WG499"/>
      <c r="WH499"/>
      <c r="WI499"/>
      <c r="WJ499"/>
      <c r="WK499"/>
      <c r="WL499"/>
      <c r="WM499"/>
      <c r="WN499"/>
      <c r="WO499"/>
      <c r="WP499"/>
      <c r="WQ499"/>
      <c r="WR499"/>
      <c r="WS499"/>
      <c r="WT499"/>
      <c r="WU499"/>
      <c r="WV499"/>
      <c r="WW499"/>
      <c r="WX499"/>
      <c r="WY499" t="s">
        <v>794</v>
      </c>
      <c r="WZ499"/>
      <c r="XA499">
        <v>2500</v>
      </c>
      <c r="XB499">
        <v>2500</v>
      </c>
      <c r="XC499"/>
      <c r="XD499"/>
      <c r="XE499"/>
      <c r="XF499"/>
      <c r="XG499"/>
      <c r="XH499" t="s">
        <v>795</v>
      </c>
      <c r="XI499" t="s">
        <v>796</v>
      </c>
      <c r="XJ499"/>
      <c r="XK499" t="s">
        <v>797</v>
      </c>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t="s">
        <v>2100</v>
      </c>
      <c r="AAW499">
        <v>434653030</v>
      </c>
      <c r="AAX499" s="315">
        <v>45078.376076388893</v>
      </c>
      <c r="AAY499"/>
      <c r="AAZ499"/>
      <c r="ABA499" t="s">
        <v>2081</v>
      </c>
      <c r="ABB499"/>
      <c r="ABC499" t="s">
        <v>2263</v>
      </c>
      <c r="ABD499"/>
      <c r="ABE499">
        <v>499</v>
      </c>
    </row>
    <row r="500" spans="1:733" x14ac:dyDescent="0.45">
      <c r="A500" s="261" t="s">
        <v>3321</v>
      </c>
      <c r="B500" s="262">
        <v>45076.471579097233</v>
      </c>
      <c r="C500" s="262">
        <v>45076.475850358787</v>
      </c>
      <c r="D500" s="262">
        <v>45076</v>
      </c>
      <c r="E500" s="261" t="s">
        <v>3313</v>
      </c>
      <c r="F500" s="315">
        <v>45076</v>
      </c>
      <c r="G500" t="s">
        <v>872</v>
      </c>
      <c r="H500" t="s">
        <v>873</v>
      </c>
      <c r="I500" t="s">
        <v>873</v>
      </c>
      <c r="J500" t="s">
        <v>873</v>
      </c>
      <c r="K500" t="s">
        <v>793</v>
      </c>
      <c r="L500" s="261" t="s">
        <v>2104</v>
      </c>
      <c r="M500">
        <v>0</v>
      </c>
      <c r="N500">
        <v>1</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1</v>
      </c>
      <c r="AI500">
        <v>0</v>
      </c>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t="s">
        <v>794</v>
      </c>
      <c r="BP500"/>
      <c r="BQ500">
        <v>2500</v>
      </c>
      <c r="BR500">
        <v>2500</v>
      </c>
      <c r="BS500"/>
      <c r="BT500"/>
      <c r="BU500"/>
      <c r="BV500"/>
      <c r="BW500"/>
      <c r="BX500" t="s">
        <v>795</v>
      </c>
      <c r="BY500" t="s">
        <v>796</v>
      </c>
      <c r="BZ500"/>
      <c r="CA500" t="s">
        <v>797</v>
      </c>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t="s">
        <v>794</v>
      </c>
      <c r="ZH500"/>
      <c r="ZI500">
        <v>2500</v>
      </c>
      <c r="ZJ500">
        <v>2500</v>
      </c>
      <c r="ZK500"/>
      <c r="ZL500"/>
      <c r="ZM500"/>
      <c r="ZN500"/>
      <c r="ZO500"/>
      <c r="ZP500" t="s">
        <v>795</v>
      </c>
      <c r="ZQ500" t="s">
        <v>796</v>
      </c>
      <c r="ZR500"/>
      <c r="ZS500" t="s">
        <v>794</v>
      </c>
      <c r="ZT500" t="s">
        <v>3322</v>
      </c>
      <c r="ZU500">
        <v>0</v>
      </c>
      <c r="ZV500">
        <v>1</v>
      </c>
      <c r="ZW500">
        <v>0</v>
      </c>
      <c r="ZX500">
        <v>0</v>
      </c>
      <c r="ZY500">
        <v>0</v>
      </c>
      <c r="ZZ500">
        <v>1</v>
      </c>
      <c r="AAA500">
        <v>0</v>
      </c>
      <c r="AAB500">
        <v>1</v>
      </c>
      <c r="AAC500">
        <v>0</v>
      </c>
      <c r="AAD500">
        <v>1</v>
      </c>
      <c r="AAE500">
        <v>1</v>
      </c>
      <c r="AAF500">
        <v>0</v>
      </c>
      <c r="AAG500">
        <v>1</v>
      </c>
      <c r="AAH500">
        <v>0</v>
      </c>
      <c r="AAI500">
        <v>0</v>
      </c>
      <c r="AAJ500"/>
      <c r="AAK500"/>
      <c r="AAL500"/>
      <c r="AAM500"/>
      <c r="AAN500"/>
      <c r="AAO500"/>
      <c r="AAP500"/>
      <c r="AAQ500"/>
      <c r="AAR500"/>
      <c r="AAS500"/>
      <c r="AAT500"/>
      <c r="AAU500"/>
      <c r="AAV500" t="s">
        <v>3323</v>
      </c>
      <c r="AAW500">
        <v>434653144</v>
      </c>
      <c r="AAX500" s="315">
        <v>45078.376192129617</v>
      </c>
      <c r="AAY500"/>
      <c r="AAZ500"/>
      <c r="ABA500" t="s">
        <v>2081</v>
      </c>
      <c r="ABB500"/>
      <c r="ABC500" t="s">
        <v>2263</v>
      </c>
      <c r="ABD500"/>
      <c r="ABE500">
        <v>500</v>
      </c>
    </row>
    <row r="501" spans="1:733" x14ac:dyDescent="0.45">
      <c r="A501" s="261" t="s">
        <v>3324</v>
      </c>
      <c r="B501" s="262">
        <v>45076.475924780098</v>
      </c>
      <c r="C501" s="262">
        <v>45076.476997175923</v>
      </c>
      <c r="D501" s="262">
        <v>45076</v>
      </c>
      <c r="E501" s="261" t="s">
        <v>3313</v>
      </c>
      <c r="F501" s="315">
        <v>45076</v>
      </c>
      <c r="G501" t="s">
        <v>872</v>
      </c>
      <c r="H501" t="s">
        <v>873</v>
      </c>
      <c r="I501" t="s">
        <v>873</v>
      </c>
      <c r="J501" t="s">
        <v>873</v>
      </c>
      <c r="K501" t="s">
        <v>793</v>
      </c>
      <c r="L501" s="261" t="s">
        <v>2104</v>
      </c>
      <c r="M501">
        <v>0</v>
      </c>
      <c r="N501">
        <v>1</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1</v>
      </c>
      <c r="AI501">
        <v>0</v>
      </c>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t="s">
        <v>794</v>
      </c>
      <c r="BP501"/>
      <c r="BQ501">
        <v>2500</v>
      </c>
      <c r="BR501">
        <v>2500</v>
      </c>
      <c r="BS501"/>
      <c r="BT501"/>
      <c r="BU501"/>
      <c r="BV501"/>
      <c r="BW501"/>
      <c r="BX501" t="s">
        <v>795</v>
      </c>
      <c r="BY501" t="s">
        <v>796</v>
      </c>
      <c r="BZ501"/>
      <c r="CA501" t="s">
        <v>797</v>
      </c>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t="s">
        <v>794</v>
      </c>
      <c r="ZH501"/>
      <c r="ZI501">
        <v>2500</v>
      </c>
      <c r="ZJ501">
        <v>2500</v>
      </c>
      <c r="ZK501"/>
      <c r="ZL501"/>
      <c r="ZM501"/>
      <c r="ZN501"/>
      <c r="ZO501"/>
      <c r="ZP501" t="s">
        <v>795</v>
      </c>
      <c r="ZQ501" t="s">
        <v>796</v>
      </c>
      <c r="ZR501"/>
      <c r="ZS501" t="s">
        <v>794</v>
      </c>
      <c r="ZT501" t="s">
        <v>3325</v>
      </c>
      <c r="ZU501">
        <v>1</v>
      </c>
      <c r="ZV501">
        <v>1</v>
      </c>
      <c r="ZW501">
        <v>0</v>
      </c>
      <c r="ZX501">
        <v>0</v>
      </c>
      <c r="ZY501">
        <v>0</v>
      </c>
      <c r="ZZ501">
        <v>1</v>
      </c>
      <c r="AAA501">
        <v>0</v>
      </c>
      <c r="AAB501">
        <v>1</v>
      </c>
      <c r="AAC501">
        <v>0</v>
      </c>
      <c r="AAD501">
        <v>1</v>
      </c>
      <c r="AAE501">
        <v>1</v>
      </c>
      <c r="AAF501">
        <v>0</v>
      </c>
      <c r="AAG501">
        <v>1</v>
      </c>
      <c r="AAH501">
        <v>0</v>
      </c>
      <c r="AAI501">
        <v>0</v>
      </c>
      <c r="AAJ501"/>
      <c r="AAK501"/>
      <c r="AAL501"/>
      <c r="AAM501"/>
      <c r="AAN501"/>
      <c r="AAO501"/>
      <c r="AAP501"/>
      <c r="AAQ501"/>
      <c r="AAR501"/>
      <c r="AAS501"/>
      <c r="AAT501"/>
      <c r="AAU501"/>
      <c r="AAV501" t="s">
        <v>2100</v>
      </c>
      <c r="AAW501">
        <v>434653182</v>
      </c>
      <c r="AAX501" s="315">
        <v>45078.376261574071</v>
      </c>
      <c r="AAY501"/>
      <c r="AAZ501"/>
      <c r="ABA501" t="s">
        <v>2081</v>
      </c>
      <c r="ABB501"/>
      <c r="ABC501" t="s">
        <v>2263</v>
      </c>
      <c r="ABD501"/>
      <c r="ABE501">
        <v>501</v>
      </c>
    </row>
    <row r="502" spans="1:733" x14ac:dyDescent="0.45">
      <c r="A502" s="261" t="s">
        <v>3326</v>
      </c>
      <c r="B502" s="262">
        <v>45076.477047384258</v>
      </c>
      <c r="C502" s="262">
        <v>45076.478680879627</v>
      </c>
      <c r="D502" s="262">
        <v>45076</v>
      </c>
      <c r="E502" s="261" t="s">
        <v>3313</v>
      </c>
      <c r="F502" s="315">
        <v>45076</v>
      </c>
      <c r="G502" t="s">
        <v>872</v>
      </c>
      <c r="H502" t="s">
        <v>873</v>
      </c>
      <c r="I502" t="s">
        <v>873</v>
      </c>
      <c r="J502" t="s">
        <v>873</v>
      </c>
      <c r="K502" t="s">
        <v>793</v>
      </c>
      <c r="L502" s="261" t="s">
        <v>2104</v>
      </c>
      <c r="M502">
        <v>0</v>
      </c>
      <c r="N502">
        <v>1</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1</v>
      </c>
      <c r="AI502">
        <v>0</v>
      </c>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t="s">
        <v>794</v>
      </c>
      <c r="BP502"/>
      <c r="BQ502">
        <v>2500</v>
      </c>
      <c r="BR502">
        <v>2500</v>
      </c>
      <c r="BS502"/>
      <c r="BT502"/>
      <c r="BU502"/>
      <c r="BV502"/>
      <c r="BW502"/>
      <c r="BX502" t="s">
        <v>795</v>
      </c>
      <c r="BY502" t="s">
        <v>796</v>
      </c>
      <c r="BZ502"/>
      <c r="CA502" t="s">
        <v>797</v>
      </c>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t="s">
        <v>794</v>
      </c>
      <c r="ZH502"/>
      <c r="ZI502">
        <v>2500</v>
      </c>
      <c r="ZJ502">
        <v>2500</v>
      </c>
      <c r="ZK502"/>
      <c r="ZL502"/>
      <c r="ZM502"/>
      <c r="ZN502"/>
      <c r="ZO502"/>
      <c r="ZP502" t="s">
        <v>795</v>
      </c>
      <c r="ZQ502" t="s">
        <v>796</v>
      </c>
      <c r="ZR502"/>
      <c r="ZS502" t="s">
        <v>794</v>
      </c>
      <c r="ZT502" t="s">
        <v>3325</v>
      </c>
      <c r="ZU502">
        <v>1</v>
      </c>
      <c r="ZV502">
        <v>1</v>
      </c>
      <c r="ZW502">
        <v>0</v>
      </c>
      <c r="ZX502">
        <v>0</v>
      </c>
      <c r="ZY502">
        <v>0</v>
      </c>
      <c r="ZZ502">
        <v>1</v>
      </c>
      <c r="AAA502">
        <v>0</v>
      </c>
      <c r="AAB502">
        <v>1</v>
      </c>
      <c r="AAC502">
        <v>0</v>
      </c>
      <c r="AAD502">
        <v>1</v>
      </c>
      <c r="AAE502">
        <v>1</v>
      </c>
      <c r="AAF502">
        <v>0</v>
      </c>
      <c r="AAG502">
        <v>1</v>
      </c>
      <c r="AAH502">
        <v>0</v>
      </c>
      <c r="AAI502">
        <v>0</v>
      </c>
      <c r="AAJ502"/>
      <c r="AAK502"/>
      <c r="AAL502"/>
      <c r="AAM502"/>
      <c r="AAN502"/>
      <c r="AAO502"/>
      <c r="AAP502"/>
      <c r="AAQ502"/>
      <c r="AAR502"/>
      <c r="AAS502"/>
      <c r="AAT502"/>
      <c r="AAU502"/>
      <c r="AAV502" t="s">
        <v>2100</v>
      </c>
      <c r="AAW502">
        <v>434653199</v>
      </c>
      <c r="AAX502" s="315">
        <v>45078.376284722217</v>
      </c>
      <c r="AAY502"/>
      <c r="AAZ502"/>
      <c r="ABA502" t="s">
        <v>2081</v>
      </c>
      <c r="ABB502"/>
      <c r="ABC502" t="s">
        <v>2263</v>
      </c>
      <c r="ABD502"/>
      <c r="ABE502">
        <v>502</v>
      </c>
    </row>
    <row r="503" spans="1:733" x14ac:dyDescent="0.45">
      <c r="A503" s="261" t="s">
        <v>3327</v>
      </c>
      <c r="B503" s="262">
        <v>45076.478720775463</v>
      </c>
      <c r="C503" s="262">
        <v>45076.479977858791</v>
      </c>
      <c r="D503" s="262">
        <v>45076</v>
      </c>
      <c r="E503" s="261" t="s">
        <v>3313</v>
      </c>
      <c r="F503" s="315">
        <v>45076</v>
      </c>
      <c r="G503" t="s">
        <v>872</v>
      </c>
      <c r="H503" t="s">
        <v>873</v>
      </c>
      <c r="I503" t="s">
        <v>873</v>
      </c>
      <c r="J503" t="s">
        <v>873</v>
      </c>
      <c r="K503" t="s">
        <v>793</v>
      </c>
      <c r="L503" s="261" t="s">
        <v>2104</v>
      </c>
      <c r="M503">
        <v>0</v>
      </c>
      <c r="N503">
        <v>1</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1</v>
      </c>
      <c r="AI503">
        <v>0</v>
      </c>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t="s">
        <v>794</v>
      </c>
      <c r="BP503"/>
      <c r="BQ503">
        <v>2500</v>
      </c>
      <c r="BR503">
        <v>2500</v>
      </c>
      <c r="BS503"/>
      <c r="BT503"/>
      <c r="BU503"/>
      <c r="BV503"/>
      <c r="BW503"/>
      <c r="BX503" t="s">
        <v>795</v>
      </c>
      <c r="BY503" t="s">
        <v>796</v>
      </c>
      <c r="BZ503"/>
      <c r="CA503" t="s">
        <v>797</v>
      </c>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t="s">
        <v>794</v>
      </c>
      <c r="ZH503"/>
      <c r="ZI503">
        <v>2500</v>
      </c>
      <c r="ZJ503">
        <v>2500</v>
      </c>
      <c r="ZK503"/>
      <c r="ZL503"/>
      <c r="ZM503"/>
      <c r="ZN503"/>
      <c r="ZO503"/>
      <c r="ZP503" t="s">
        <v>795</v>
      </c>
      <c r="ZQ503" t="s">
        <v>796</v>
      </c>
      <c r="ZR503"/>
      <c r="ZS503" t="s">
        <v>794</v>
      </c>
      <c r="ZT503" t="s">
        <v>3328</v>
      </c>
      <c r="ZU503">
        <v>1</v>
      </c>
      <c r="ZV503">
        <v>1</v>
      </c>
      <c r="ZW503">
        <v>0</v>
      </c>
      <c r="ZX503">
        <v>0</v>
      </c>
      <c r="ZY503">
        <v>0</v>
      </c>
      <c r="ZZ503">
        <v>1</v>
      </c>
      <c r="AAA503">
        <v>0</v>
      </c>
      <c r="AAB503">
        <v>1</v>
      </c>
      <c r="AAC503">
        <v>0</v>
      </c>
      <c r="AAD503">
        <v>1</v>
      </c>
      <c r="AAE503">
        <v>1</v>
      </c>
      <c r="AAF503">
        <v>0</v>
      </c>
      <c r="AAG503">
        <v>1</v>
      </c>
      <c r="AAH503">
        <v>0</v>
      </c>
      <c r="AAI503">
        <v>0</v>
      </c>
      <c r="AAJ503"/>
      <c r="AAK503"/>
      <c r="AAL503"/>
      <c r="AAM503"/>
      <c r="AAN503"/>
      <c r="AAO503"/>
      <c r="AAP503"/>
      <c r="AAQ503"/>
      <c r="AAR503"/>
      <c r="AAS503"/>
      <c r="AAT503"/>
      <c r="AAU503"/>
      <c r="AAV503" t="s">
        <v>2100</v>
      </c>
      <c r="AAW503">
        <v>434653206</v>
      </c>
      <c r="AAX503" s="315">
        <v>45078.376319444447</v>
      </c>
      <c r="AAY503"/>
      <c r="AAZ503"/>
      <c r="ABA503" t="s">
        <v>2081</v>
      </c>
      <c r="ABB503"/>
      <c r="ABC503" t="s">
        <v>2263</v>
      </c>
      <c r="ABD503"/>
      <c r="ABE503">
        <v>503</v>
      </c>
    </row>
    <row r="504" spans="1:733" x14ac:dyDescent="0.45">
      <c r="A504" s="261" t="s">
        <v>3329</v>
      </c>
      <c r="B504" s="262">
        <v>45076.480342847222</v>
      </c>
      <c r="C504" s="262">
        <v>45076.482097314823</v>
      </c>
      <c r="D504" s="262">
        <v>45076</v>
      </c>
      <c r="E504" s="261" t="s">
        <v>3313</v>
      </c>
      <c r="F504" s="315">
        <v>45076</v>
      </c>
      <c r="G504" t="s">
        <v>872</v>
      </c>
      <c r="H504" t="s">
        <v>873</v>
      </c>
      <c r="I504" t="s">
        <v>873</v>
      </c>
      <c r="J504" t="s">
        <v>873</v>
      </c>
      <c r="K504" t="s">
        <v>793</v>
      </c>
      <c r="L504" s="261" t="s">
        <v>2104</v>
      </c>
      <c r="M504">
        <v>0</v>
      </c>
      <c r="N504">
        <v>1</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1</v>
      </c>
      <c r="AI504">
        <v>0</v>
      </c>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t="s">
        <v>794</v>
      </c>
      <c r="BP504"/>
      <c r="BQ504">
        <v>2500</v>
      </c>
      <c r="BR504">
        <v>2500</v>
      </c>
      <c r="BS504"/>
      <c r="BT504"/>
      <c r="BU504"/>
      <c r="BV504"/>
      <c r="BW504"/>
      <c r="BX504" t="s">
        <v>795</v>
      </c>
      <c r="BY504" t="s">
        <v>796</v>
      </c>
      <c r="BZ504"/>
      <c r="CA504" t="s">
        <v>797</v>
      </c>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t="s">
        <v>794</v>
      </c>
      <c r="ZH504"/>
      <c r="ZI504">
        <v>2500</v>
      </c>
      <c r="ZJ504">
        <v>2500</v>
      </c>
      <c r="ZK504"/>
      <c r="ZL504"/>
      <c r="ZM504"/>
      <c r="ZN504"/>
      <c r="ZO504"/>
      <c r="ZP504" t="s">
        <v>795</v>
      </c>
      <c r="ZQ504" t="s">
        <v>796</v>
      </c>
      <c r="ZR504"/>
      <c r="ZS504" t="s">
        <v>794</v>
      </c>
      <c r="ZT504" t="s">
        <v>3330</v>
      </c>
      <c r="ZU504">
        <v>1</v>
      </c>
      <c r="ZV504">
        <v>1</v>
      </c>
      <c r="ZW504">
        <v>0</v>
      </c>
      <c r="ZX504">
        <v>0</v>
      </c>
      <c r="ZY504">
        <v>0</v>
      </c>
      <c r="ZZ504">
        <v>0</v>
      </c>
      <c r="AAA504">
        <v>0</v>
      </c>
      <c r="AAB504">
        <v>1</v>
      </c>
      <c r="AAC504">
        <v>1</v>
      </c>
      <c r="AAD504">
        <v>1</v>
      </c>
      <c r="AAE504">
        <v>0</v>
      </c>
      <c r="AAF504">
        <v>0</v>
      </c>
      <c r="AAG504">
        <v>1</v>
      </c>
      <c r="AAH504">
        <v>0</v>
      </c>
      <c r="AAI504">
        <v>0</v>
      </c>
      <c r="AAJ504"/>
      <c r="AAK504"/>
      <c r="AAL504"/>
      <c r="AAM504"/>
      <c r="AAN504"/>
      <c r="AAO504"/>
      <c r="AAP504"/>
      <c r="AAQ504"/>
      <c r="AAR504"/>
      <c r="AAS504"/>
      <c r="AAT504"/>
      <c r="AAU504"/>
      <c r="AAV504" t="s">
        <v>2100</v>
      </c>
      <c r="AAW504">
        <v>434653211</v>
      </c>
      <c r="AAX504" s="315">
        <v>45078.376342592594</v>
      </c>
      <c r="AAY504"/>
      <c r="AAZ504"/>
      <c r="ABA504" t="s">
        <v>2081</v>
      </c>
      <c r="ABB504"/>
      <c r="ABC504" t="s">
        <v>2263</v>
      </c>
      <c r="ABD504"/>
      <c r="ABE504">
        <v>504</v>
      </c>
    </row>
    <row r="505" spans="1:733" x14ac:dyDescent="0.45">
      <c r="A505" s="261" t="s">
        <v>3331</v>
      </c>
      <c r="B505" s="262">
        <v>45077.362334398153</v>
      </c>
      <c r="C505" s="262">
        <v>45077.364007800927</v>
      </c>
      <c r="D505" s="262">
        <v>45077</v>
      </c>
      <c r="E505" s="261" t="s">
        <v>3313</v>
      </c>
      <c r="F505" s="315">
        <v>45077</v>
      </c>
      <c r="G505" t="s">
        <v>872</v>
      </c>
      <c r="H505" t="s">
        <v>873</v>
      </c>
      <c r="I505" t="s">
        <v>873</v>
      </c>
      <c r="J505" t="s">
        <v>873</v>
      </c>
      <c r="K505" t="s">
        <v>793</v>
      </c>
      <c r="L505" s="261" t="s">
        <v>816</v>
      </c>
      <c r="M505">
        <v>0</v>
      </c>
      <c r="N505">
        <v>0</v>
      </c>
      <c r="O505">
        <v>0</v>
      </c>
      <c r="P505">
        <v>0</v>
      </c>
      <c r="Q505">
        <v>0</v>
      </c>
      <c r="R505">
        <v>0</v>
      </c>
      <c r="S505">
        <v>0</v>
      </c>
      <c r="T505">
        <v>0</v>
      </c>
      <c r="U505">
        <v>0</v>
      </c>
      <c r="V505">
        <v>0</v>
      </c>
      <c r="W505">
        <v>0</v>
      </c>
      <c r="X505">
        <v>0</v>
      </c>
      <c r="Y505">
        <v>0</v>
      </c>
      <c r="Z505">
        <v>0</v>
      </c>
      <c r="AA505">
        <v>0</v>
      </c>
      <c r="AB505">
        <v>1</v>
      </c>
      <c r="AC505">
        <v>0</v>
      </c>
      <c r="AD505">
        <v>0</v>
      </c>
      <c r="AE505">
        <v>0</v>
      </c>
      <c r="AF505">
        <v>0</v>
      </c>
      <c r="AG505">
        <v>0</v>
      </c>
      <c r="AH505">
        <v>0</v>
      </c>
      <c r="AI505">
        <v>0</v>
      </c>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t="s">
        <v>794</v>
      </c>
      <c r="PV505"/>
      <c r="PW505">
        <v>3000</v>
      </c>
      <c r="PX505">
        <v>3000</v>
      </c>
      <c r="PY505"/>
      <c r="PZ505"/>
      <c r="QA505"/>
      <c r="QB505"/>
      <c r="QC505"/>
      <c r="QD505" t="s">
        <v>806</v>
      </c>
      <c r="QE505"/>
      <c r="QF505"/>
      <c r="QG505" t="s">
        <v>797</v>
      </c>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t="s">
        <v>2100</v>
      </c>
      <c r="AAW505">
        <v>434653263</v>
      </c>
      <c r="AAX505" s="315">
        <v>45078.376423611116</v>
      </c>
      <c r="AAY505"/>
      <c r="AAZ505"/>
      <c r="ABA505" t="s">
        <v>2081</v>
      </c>
      <c r="ABB505"/>
      <c r="ABC505" t="s">
        <v>2263</v>
      </c>
      <c r="ABD505"/>
      <c r="ABE505">
        <v>505</v>
      </c>
    </row>
    <row r="506" spans="1:733" x14ac:dyDescent="0.45">
      <c r="A506" s="261" t="s">
        <v>3332</v>
      </c>
      <c r="B506" s="262">
        <v>45077.364090914351</v>
      </c>
      <c r="C506" s="262">
        <v>45077.365801979162</v>
      </c>
      <c r="D506" s="262">
        <v>45077</v>
      </c>
      <c r="E506" s="261" t="s">
        <v>3313</v>
      </c>
      <c r="F506" s="315">
        <v>45077</v>
      </c>
      <c r="G506" t="s">
        <v>872</v>
      </c>
      <c r="H506" t="s">
        <v>873</v>
      </c>
      <c r="I506" t="s">
        <v>873</v>
      </c>
      <c r="J506" t="s">
        <v>873</v>
      </c>
      <c r="K506" t="s">
        <v>793</v>
      </c>
      <c r="L506" s="261" t="s">
        <v>816</v>
      </c>
      <c r="M506">
        <v>0</v>
      </c>
      <c r="N506">
        <v>0</v>
      </c>
      <c r="O506">
        <v>0</v>
      </c>
      <c r="P506">
        <v>0</v>
      </c>
      <c r="Q506">
        <v>0</v>
      </c>
      <c r="R506">
        <v>0</v>
      </c>
      <c r="S506">
        <v>0</v>
      </c>
      <c r="T506">
        <v>0</v>
      </c>
      <c r="U506">
        <v>0</v>
      </c>
      <c r="V506">
        <v>0</v>
      </c>
      <c r="W506">
        <v>0</v>
      </c>
      <c r="X506">
        <v>0</v>
      </c>
      <c r="Y506">
        <v>0</v>
      </c>
      <c r="Z506">
        <v>0</v>
      </c>
      <c r="AA506">
        <v>0</v>
      </c>
      <c r="AB506">
        <v>1</v>
      </c>
      <c r="AC506">
        <v>0</v>
      </c>
      <c r="AD506">
        <v>0</v>
      </c>
      <c r="AE506">
        <v>0</v>
      </c>
      <c r="AF506">
        <v>0</v>
      </c>
      <c r="AG506">
        <v>0</v>
      </c>
      <c r="AH506">
        <v>0</v>
      </c>
      <c r="AI506">
        <v>0</v>
      </c>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t="s">
        <v>794</v>
      </c>
      <c r="PV506"/>
      <c r="PW506">
        <v>3000</v>
      </c>
      <c r="PX506">
        <v>3000</v>
      </c>
      <c r="PY506"/>
      <c r="PZ506"/>
      <c r="QA506"/>
      <c r="QB506"/>
      <c r="QC506"/>
      <c r="QD506" t="s">
        <v>806</v>
      </c>
      <c r="QE506"/>
      <c r="QF506"/>
      <c r="QG506" t="s">
        <v>797</v>
      </c>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t="s">
        <v>2100</v>
      </c>
      <c r="AAW506">
        <v>434656580</v>
      </c>
      <c r="AAX506" s="315">
        <v>45078.38175925926</v>
      </c>
      <c r="AAY506"/>
      <c r="AAZ506"/>
      <c r="ABA506" t="s">
        <v>2081</v>
      </c>
      <c r="ABB506"/>
      <c r="ABC506" t="s">
        <v>2263</v>
      </c>
      <c r="ABD506"/>
      <c r="ABE506">
        <v>506</v>
      </c>
    </row>
    <row r="507" spans="1:733" x14ac:dyDescent="0.45">
      <c r="A507" s="261" t="s">
        <v>3333</v>
      </c>
      <c r="B507" s="262">
        <v>45077.372655462961</v>
      </c>
      <c r="C507" s="262">
        <v>45077.373451030093</v>
      </c>
      <c r="D507" s="262">
        <v>45077</v>
      </c>
      <c r="E507" s="261" t="s">
        <v>3313</v>
      </c>
      <c r="F507" s="315">
        <v>45077</v>
      </c>
      <c r="G507" t="s">
        <v>872</v>
      </c>
      <c r="H507" t="s">
        <v>873</v>
      </c>
      <c r="I507" t="s">
        <v>873</v>
      </c>
      <c r="J507" t="s">
        <v>873</v>
      </c>
      <c r="K507" t="s">
        <v>793</v>
      </c>
      <c r="L507" s="261" t="s">
        <v>816</v>
      </c>
      <c r="M507">
        <v>0</v>
      </c>
      <c r="N507">
        <v>0</v>
      </c>
      <c r="O507">
        <v>0</v>
      </c>
      <c r="P507">
        <v>0</v>
      </c>
      <c r="Q507">
        <v>0</v>
      </c>
      <c r="R507">
        <v>0</v>
      </c>
      <c r="S507">
        <v>0</v>
      </c>
      <c r="T507">
        <v>0</v>
      </c>
      <c r="U507">
        <v>0</v>
      </c>
      <c r="V507">
        <v>0</v>
      </c>
      <c r="W507">
        <v>0</v>
      </c>
      <c r="X507">
        <v>0</v>
      </c>
      <c r="Y507">
        <v>0</v>
      </c>
      <c r="Z507">
        <v>0</v>
      </c>
      <c r="AA507">
        <v>0</v>
      </c>
      <c r="AB507">
        <v>1</v>
      </c>
      <c r="AC507">
        <v>0</v>
      </c>
      <c r="AD507">
        <v>0</v>
      </c>
      <c r="AE507">
        <v>0</v>
      </c>
      <c r="AF507">
        <v>0</v>
      </c>
      <c r="AG507">
        <v>0</v>
      </c>
      <c r="AH507">
        <v>0</v>
      </c>
      <c r="AI507">
        <v>0</v>
      </c>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t="s">
        <v>794</v>
      </c>
      <c r="PV507"/>
      <c r="PW507">
        <v>3000</v>
      </c>
      <c r="PX507">
        <v>3000</v>
      </c>
      <c r="PY507"/>
      <c r="PZ507"/>
      <c r="QA507"/>
      <c r="QB507"/>
      <c r="QC507"/>
      <c r="QD507" t="s">
        <v>806</v>
      </c>
      <c r="QE507"/>
      <c r="QF507"/>
      <c r="QG507" t="s">
        <v>797</v>
      </c>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t="s">
        <v>2100</v>
      </c>
      <c r="AAW507">
        <v>434656624</v>
      </c>
      <c r="AAX507" s="315">
        <v>45078.381851851853</v>
      </c>
      <c r="AAY507"/>
      <c r="AAZ507"/>
      <c r="ABA507" t="s">
        <v>2081</v>
      </c>
      <c r="ABB507"/>
      <c r="ABC507" t="s">
        <v>2263</v>
      </c>
      <c r="ABD507"/>
      <c r="ABE507">
        <v>507</v>
      </c>
    </row>
    <row r="508" spans="1:733" x14ac:dyDescent="0.45">
      <c r="A508" s="261" t="s">
        <v>3334</v>
      </c>
      <c r="B508" s="262">
        <v>45077.374388298609</v>
      </c>
      <c r="C508" s="262">
        <v>45077.376437719911</v>
      </c>
      <c r="D508" s="262">
        <v>45077</v>
      </c>
      <c r="E508" s="261" t="s">
        <v>3313</v>
      </c>
      <c r="F508" s="315">
        <v>45077</v>
      </c>
      <c r="G508" t="s">
        <v>872</v>
      </c>
      <c r="H508" t="s">
        <v>873</v>
      </c>
      <c r="I508" t="s">
        <v>873</v>
      </c>
      <c r="J508" t="s">
        <v>873</v>
      </c>
      <c r="K508" t="s">
        <v>793</v>
      </c>
      <c r="L508" s="261" t="s">
        <v>816</v>
      </c>
      <c r="M508">
        <v>0</v>
      </c>
      <c r="N508">
        <v>0</v>
      </c>
      <c r="O508">
        <v>0</v>
      </c>
      <c r="P508">
        <v>0</v>
      </c>
      <c r="Q508">
        <v>0</v>
      </c>
      <c r="R508">
        <v>0</v>
      </c>
      <c r="S508">
        <v>0</v>
      </c>
      <c r="T508">
        <v>0</v>
      </c>
      <c r="U508">
        <v>0</v>
      </c>
      <c r="V508">
        <v>0</v>
      </c>
      <c r="W508">
        <v>0</v>
      </c>
      <c r="X508">
        <v>0</v>
      </c>
      <c r="Y508">
        <v>0</v>
      </c>
      <c r="Z508">
        <v>0</v>
      </c>
      <c r="AA508">
        <v>0</v>
      </c>
      <c r="AB508">
        <v>1</v>
      </c>
      <c r="AC508">
        <v>0</v>
      </c>
      <c r="AD508">
        <v>0</v>
      </c>
      <c r="AE508">
        <v>0</v>
      </c>
      <c r="AF508">
        <v>0</v>
      </c>
      <c r="AG508">
        <v>0</v>
      </c>
      <c r="AH508">
        <v>0</v>
      </c>
      <c r="AI508">
        <v>0</v>
      </c>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t="s">
        <v>794</v>
      </c>
      <c r="PV508"/>
      <c r="PW508">
        <v>3000</v>
      </c>
      <c r="PX508">
        <v>3000</v>
      </c>
      <c r="PY508"/>
      <c r="PZ508"/>
      <c r="QA508"/>
      <c r="QB508"/>
      <c r="QC508"/>
      <c r="QD508" t="s">
        <v>806</v>
      </c>
      <c r="QE508"/>
      <c r="QF508"/>
      <c r="QG508" t="s">
        <v>797</v>
      </c>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t="s">
        <v>2100</v>
      </c>
      <c r="AAW508">
        <v>434656659</v>
      </c>
      <c r="AAX508" s="315">
        <v>45078.381909722222</v>
      </c>
      <c r="AAY508"/>
      <c r="AAZ508"/>
      <c r="ABA508" t="s">
        <v>2081</v>
      </c>
      <c r="ABB508"/>
      <c r="ABC508" t="s">
        <v>2263</v>
      </c>
      <c r="ABD508"/>
      <c r="ABE508">
        <v>508</v>
      </c>
    </row>
    <row r="509" spans="1:733" x14ac:dyDescent="0.45">
      <c r="A509" s="261" t="s">
        <v>3335</v>
      </c>
      <c r="B509" s="262">
        <v>45077.376496921293</v>
      </c>
      <c r="C509" s="262">
        <v>45077.377831458332</v>
      </c>
      <c r="D509" s="262">
        <v>45077</v>
      </c>
      <c r="E509" s="261" t="s">
        <v>3313</v>
      </c>
      <c r="F509" s="315">
        <v>45077</v>
      </c>
      <c r="G509" t="s">
        <v>872</v>
      </c>
      <c r="H509" t="s">
        <v>873</v>
      </c>
      <c r="I509" t="s">
        <v>873</v>
      </c>
      <c r="J509" t="s">
        <v>873</v>
      </c>
      <c r="K509" t="s">
        <v>793</v>
      </c>
      <c r="L509" s="261" t="s">
        <v>816</v>
      </c>
      <c r="M509">
        <v>0</v>
      </c>
      <c r="N509">
        <v>0</v>
      </c>
      <c r="O509">
        <v>0</v>
      </c>
      <c r="P509">
        <v>0</v>
      </c>
      <c r="Q509">
        <v>0</v>
      </c>
      <c r="R509">
        <v>0</v>
      </c>
      <c r="S509">
        <v>0</v>
      </c>
      <c r="T509">
        <v>0</v>
      </c>
      <c r="U509">
        <v>0</v>
      </c>
      <c r="V509">
        <v>0</v>
      </c>
      <c r="W509">
        <v>0</v>
      </c>
      <c r="X509">
        <v>0</v>
      </c>
      <c r="Y509">
        <v>0</v>
      </c>
      <c r="Z509">
        <v>0</v>
      </c>
      <c r="AA509">
        <v>0</v>
      </c>
      <c r="AB509">
        <v>1</v>
      </c>
      <c r="AC509">
        <v>0</v>
      </c>
      <c r="AD509">
        <v>0</v>
      </c>
      <c r="AE509">
        <v>0</v>
      </c>
      <c r="AF509">
        <v>0</v>
      </c>
      <c r="AG509">
        <v>0</v>
      </c>
      <c r="AH509">
        <v>0</v>
      </c>
      <c r="AI509">
        <v>0</v>
      </c>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t="s">
        <v>794</v>
      </c>
      <c r="PV509"/>
      <c r="PW509">
        <v>3000</v>
      </c>
      <c r="PX509">
        <v>3000</v>
      </c>
      <c r="PY509"/>
      <c r="PZ509"/>
      <c r="QA509"/>
      <c r="QB509"/>
      <c r="QC509"/>
      <c r="QD509" t="s">
        <v>806</v>
      </c>
      <c r="QE509"/>
      <c r="QF509"/>
      <c r="QG509" t="s">
        <v>797</v>
      </c>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t="s">
        <v>2100</v>
      </c>
      <c r="AAW509">
        <v>434656713</v>
      </c>
      <c r="AAX509" s="315">
        <v>45078.381979166668</v>
      </c>
      <c r="AAY509"/>
      <c r="AAZ509"/>
      <c r="ABA509" t="s">
        <v>2081</v>
      </c>
      <c r="ABB509"/>
      <c r="ABC509" t="s">
        <v>2263</v>
      </c>
      <c r="ABD509"/>
      <c r="ABE509">
        <v>509</v>
      </c>
    </row>
    <row r="510" spans="1:733" x14ac:dyDescent="0.45">
      <c r="A510" s="261" t="s">
        <v>3336</v>
      </c>
      <c r="B510" s="262">
        <v>45076.449365983797</v>
      </c>
      <c r="C510" s="262">
        <v>45076.458661759258</v>
      </c>
      <c r="D510" s="262">
        <v>45076</v>
      </c>
      <c r="E510" s="261" t="s">
        <v>2105</v>
      </c>
      <c r="F510" s="315">
        <v>45076</v>
      </c>
      <c r="G510" t="s">
        <v>872</v>
      </c>
      <c r="H510" t="s">
        <v>873</v>
      </c>
      <c r="I510" t="s">
        <v>873</v>
      </c>
      <c r="J510" t="s">
        <v>873</v>
      </c>
      <c r="K510" t="s">
        <v>793</v>
      </c>
      <c r="L510" s="261" t="s">
        <v>2208</v>
      </c>
      <c r="M510">
        <v>0</v>
      </c>
      <c r="N510">
        <v>0</v>
      </c>
      <c r="O510">
        <v>0</v>
      </c>
      <c r="P510">
        <v>0</v>
      </c>
      <c r="Q510">
        <v>0</v>
      </c>
      <c r="R510">
        <v>0</v>
      </c>
      <c r="S510">
        <v>0</v>
      </c>
      <c r="T510">
        <v>0</v>
      </c>
      <c r="U510">
        <v>1</v>
      </c>
      <c r="V510">
        <v>1</v>
      </c>
      <c r="W510">
        <v>1</v>
      </c>
      <c r="X510">
        <v>1</v>
      </c>
      <c r="Y510">
        <v>1</v>
      </c>
      <c r="Z510">
        <v>1</v>
      </c>
      <c r="AA510">
        <v>1</v>
      </c>
      <c r="AB510">
        <v>0</v>
      </c>
      <c r="AC510">
        <v>0</v>
      </c>
      <c r="AD510">
        <v>0</v>
      </c>
      <c r="AE510">
        <v>0</v>
      </c>
      <c r="AF510">
        <v>0</v>
      </c>
      <c r="AG510">
        <v>0</v>
      </c>
      <c r="AH510">
        <v>0</v>
      </c>
      <c r="AI510">
        <v>0</v>
      </c>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t="s">
        <v>799</v>
      </c>
      <c r="JW510"/>
      <c r="JX510">
        <v>200</v>
      </c>
      <c r="JY510">
        <v>200</v>
      </c>
      <c r="JZ510"/>
      <c r="KA510"/>
      <c r="KB510"/>
      <c r="KC510"/>
      <c r="KD510"/>
      <c r="KE510" t="s">
        <v>806</v>
      </c>
      <c r="KF510"/>
      <c r="KG510"/>
      <c r="KH510" t="s">
        <v>797</v>
      </c>
      <c r="KI510"/>
      <c r="KJ510"/>
      <c r="KK510"/>
      <c r="KL510"/>
      <c r="KM510"/>
      <c r="KN510"/>
      <c r="KO510"/>
      <c r="KP510"/>
      <c r="KQ510"/>
      <c r="KR510"/>
      <c r="KS510"/>
      <c r="KT510"/>
      <c r="KU510"/>
      <c r="KV510"/>
      <c r="KW510"/>
      <c r="KX510"/>
      <c r="KY510"/>
      <c r="KZ510"/>
      <c r="LA510" t="s">
        <v>799</v>
      </c>
      <c r="LB510"/>
      <c r="LC510">
        <v>400</v>
      </c>
      <c r="LD510">
        <v>400</v>
      </c>
      <c r="LE510"/>
      <c r="LF510"/>
      <c r="LG510"/>
      <c r="LH510"/>
      <c r="LI510"/>
      <c r="LJ510" t="s">
        <v>806</v>
      </c>
      <c r="LK510"/>
      <c r="LL510"/>
      <c r="LM510" t="s">
        <v>797</v>
      </c>
      <c r="LN510"/>
      <c r="LO510"/>
      <c r="LP510"/>
      <c r="LQ510"/>
      <c r="LR510"/>
      <c r="LS510"/>
      <c r="LT510"/>
      <c r="LU510"/>
      <c r="LV510"/>
      <c r="LW510"/>
      <c r="LX510"/>
      <c r="LY510"/>
      <c r="LZ510"/>
      <c r="MA510"/>
      <c r="MB510"/>
      <c r="MC510"/>
      <c r="MD510"/>
      <c r="ME510"/>
      <c r="MF510" t="s">
        <v>799</v>
      </c>
      <c r="MG510"/>
      <c r="MH510">
        <v>150</v>
      </c>
      <c r="MI510">
        <v>150</v>
      </c>
      <c r="MJ510"/>
      <c r="MK510"/>
      <c r="ML510"/>
      <c r="MM510"/>
      <c r="MN510"/>
      <c r="MO510" t="s">
        <v>795</v>
      </c>
      <c r="MP510" t="s">
        <v>796</v>
      </c>
      <c r="MQ510"/>
      <c r="MR510" t="s">
        <v>794</v>
      </c>
      <c r="MS510" t="s">
        <v>798</v>
      </c>
      <c r="MT510">
        <v>0</v>
      </c>
      <c r="MU510">
        <v>1</v>
      </c>
      <c r="MV510">
        <v>0</v>
      </c>
      <c r="MW510">
        <v>0</v>
      </c>
      <c r="MX510">
        <v>0</v>
      </c>
      <c r="MY510">
        <v>0</v>
      </c>
      <c r="MZ510">
        <v>0</v>
      </c>
      <c r="NA510">
        <v>0</v>
      </c>
      <c r="NB510">
        <v>0</v>
      </c>
      <c r="NC510">
        <v>0</v>
      </c>
      <c r="ND510">
        <v>0</v>
      </c>
      <c r="NE510">
        <v>0</v>
      </c>
      <c r="NF510">
        <v>0</v>
      </c>
      <c r="NG510">
        <v>0</v>
      </c>
      <c r="NH510">
        <v>0</v>
      </c>
      <c r="NI510"/>
      <c r="NJ510"/>
      <c r="NK510" t="s">
        <v>799</v>
      </c>
      <c r="NL510"/>
      <c r="NM510">
        <v>400</v>
      </c>
      <c r="NN510">
        <v>400</v>
      </c>
      <c r="NO510"/>
      <c r="NP510"/>
      <c r="NQ510"/>
      <c r="NR510"/>
      <c r="NS510"/>
      <c r="NT510" t="s">
        <v>806</v>
      </c>
      <c r="NU510"/>
      <c r="NV510"/>
      <c r="NW510" t="s">
        <v>797</v>
      </c>
      <c r="NX510"/>
      <c r="NY510"/>
      <c r="NZ510"/>
      <c r="OA510"/>
      <c r="OB510"/>
      <c r="OC510"/>
      <c r="OD510"/>
      <c r="OE510"/>
      <c r="OF510"/>
      <c r="OG510"/>
      <c r="OH510"/>
      <c r="OI510"/>
      <c r="OJ510"/>
      <c r="OK510"/>
      <c r="OL510"/>
      <c r="OM510"/>
      <c r="ON510"/>
      <c r="OO510"/>
      <c r="OP510" t="s">
        <v>799</v>
      </c>
      <c r="OQ510"/>
      <c r="OR510">
        <v>100</v>
      </c>
      <c r="OS510">
        <v>100</v>
      </c>
      <c r="OT510"/>
      <c r="OU510"/>
      <c r="OV510"/>
      <c r="OW510"/>
      <c r="OX510"/>
      <c r="OY510" t="s">
        <v>806</v>
      </c>
      <c r="OZ510"/>
      <c r="PA510"/>
      <c r="PB510" t="s">
        <v>797</v>
      </c>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t="s">
        <v>799</v>
      </c>
      <c r="SF510"/>
      <c r="SG510">
        <v>200</v>
      </c>
      <c r="SH510">
        <v>200</v>
      </c>
      <c r="SI510"/>
      <c r="SJ510"/>
      <c r="SK510"/>
      <c r="SL510"/>
      <c r="SM510"/>
      <c r="SN510" t="s">
        <v>801</v>
      </c>
      <c r="SO510"/>
      <c r="SP510" t="s">
        <v>844</v>
      </c>
      <c r="SQ510" t="s">
        <v>794</v>
      </c>
      <c r="SR510" t="s">
        <v>2140</v>
      </c>
      <c r="SS510">
        <v>0</v>
      </c>
      <c r="ST510">
        <v>1</v>
      </c>
      <c r="SU510">
        <v>0</v>
      </c>
      <c r="SV510">
        <v>0</v>
      </c>
      <c r="SW510">
        <v>0</v>
      </c>
      <c r="SX510">
        <v>1</v>
      </c>
      <c r="SY510">
        <v>0</v>
      </c>
      <c r="SZ510">
        <v>0</v>
      </c>
      <c r="TA510">
        <v>0</v>
      </c>
      <c r="TB510">
        <v>0</v>
      </c>
      <c r="TC510">
        <v>0</v>
      </c>
      <c r="TD510">
        <v>0</v>
      </c>
      <c r="TE510">
        <v>0</v>
      </c>
      <c r="TF510">
        <v>0</v>
      </c>
      <c r="TG510">
        <v>0</v>
      </c>
      <c r="TH510"/>
      <c r="TI510"/>
      <c r="TJ510" t="s">
        <v>799</v>
      </c>
      <c r="TK510"/>
      <c r="TL510">
        <v>100</v>
      </c>
      <c r="TM510">
        <v>100</v>
      </c>
      <c r="TN510"/>
      <c r="TO510"/>
      <c r="TP510"/>
      <c r="TQ510"/>
      <c r="TR510"/>
      <c r="TS510" t="s">
        <v>795</v>
      </c>
      <c r="TT510" t="s">
        <v>796</v>
      </c>
      <c r="TU510"/>
      <c r="TV510" t="s">
        <v>794</v>
      </c>
      <c r="TW510" t="s">
        <v>798</v>
      </c>
      <c r="TX510">
        <v>0</v>
      </c>
      <c r="TY510">
        <v>1</v>
      </c>
      <c r="TZ510">
        <v>0</v>
      </c>
      <c r="UA510">
        <v>0</v>
      </c>
      <c r="UB510">
        <v>0</v>
      </c>
      <c r="UC510">
        <v>0</v>
      </c>
      <c r="UD510">
        <v>0</v>
      </c>
      <c r="UE510">
        <v>0</v>
      </c>
      <c r="UF510">
        <v>0</v>
      </c>
      <c r="UG510">
        <v>0</v>
      </c>
      <c r="UH510">
        <v>0</v>
      </c>
      <c r="UI510">
        <v>0</v>
      </c>
      <c r="UJ510">
        <v>0</v>
      </c>
      <c r="UK510">
        <v>0</v>
      </c>
      <c r="UL510">
        <v>0</v>
      </c>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t="s">
        <v>2090</v>
      </c>
      <c r="AAW510">
        <v>434718304</v>
      </c>
      <c r="AAX510" s="315">
        <v>45078.470324074078</v>
      </c>
      <c r="AAY510"/>
      <c r="AAZ510"/>
      <c r="ABA510" t="s">
        <v>2081</v>
      </c>
      <c r="ABB510"/>
      <c r="ABC510" t="s">
        <v>2263</v>
      </c>
      <c r="ABD510"/>
      <c r="ABE510">
        <v>510</v>
      </c>
    </row>
    <row r="511" spans="1:733" x14ac:dyDescent="0.45">
      <c r="A511" s="261" t="s">
        <v>3337</v>
      </c>
      <c r="B511" s="262">
        <v>45076.459332152779</v>
      </c>
      <c r="C511" s="262">
        <v>45076.466274803242</v>
      </c>
      <c r="D511" s="262">
        <v>45076</v>
      </c>
      <c r="E511" s="261" t="s">
        <v>2105</v>
      </c>
      <c r="F511" s="315">
        <v>45076</v>
      </c>
      <c r="G511" t="s">
        <v>872</v>
      </c>
      <c r="H511" t="s">
        <v>873</v>
      </c>
      <c r="I511" t="s">
        <v>873</v>
      </c>
      <c r="J511" t="s">
        <v>873</v>
      </c>
      <c r="K511" t="s">
        <v>793</v>
      </c>
      <c r="L511" s="261" t="s">
        <v>3338</v>
      </c>
      <c r="M511">
        <v>0</v>
      </c>
      <c r="N511">
        <v>0</v>
      </c>
      <c r="O511">
        <v>0</v>
      </c>
      <c r="P511">
        <v>0</v>
      </c>
      <c r="Q511">
        <v>0</v>
      </c>
      <c r="R511">
        <v>0</v>
      </c>
      <c r="S511">
        <v>0</v>
      </c>
      <c r="T511">
        <v>0</v>
      </c>
      <c r="U511">
        <v>1</v>
      </c>
      <c r="V511">
        <v>1</v>
      </c>
      <c r="W511">
        <v>1</v>
      </c>
      <c r="X511">
        <v>1</v>
      </c>
      <c r="Y511">
        <v>1</v>
      </c>
      <c r="Z511">
        <v>1</v>
      </c>
      <c r="AA511">
        <v>1</v>
      </c>
      <c r="AB511">
        <v>0</v>
      </c>
      <c r="AC511">
        <v>0</v>
      </c>
      <c r="AD511">
        <v>0</v>
      </c>
      <c r="AE511">
        <v>0</v>
      </c>
      <c r="AF511">
        <v>0</v>
      </c>
      <c r="AG511">
        <v>0</v>
      </c>
      <c r="AH511">
        <v>0</v>
      </c>
      <c r="AI511">
        <v>0</v>
      </c>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t="s">
        <v>799</v>
      </c>
      <c r="JW511"/>
      <c r="JX511">
        <v>200</v>
      </c>
      <c r="JY511">
        <v>200</v>
      </c>
      <c r="JZ511"/>
      <c r="KA511"/>
      <c r="KB511"/>
      <c r="KC511"/>
      <c r="KD511"/>
      <c r="KE511" t="s">
        <v>806</v>
      </c>
      <c r="KF511"/>
      <c r="KG511"/>
      <c r="KH511" t="s">
        <v>797</v>
      </c>
      <c r="KI511"/>
      <c r="KJ511"/>
      <c r="KK511"/>
      <c r="KL511"/>
      <c r="KM511"/>
      <c r="KN511"/>
      <c r="KO511"/>
      <c r="KP511"/>
      <c r="KQ511"/>
      <c r="KR511"/>
      <c r="KS511"/>
      <c r="KT511"/>
      <c r="KU511"/>
      <c r="KV511"/>
      <c r="KW511"/>
      <c r="KX511"/>
      <c r="KY511"/>
      <c r="KZ511"/>
      <c r="LA511" t="s">
        <v>799</v>
      </c>
      <c r="LB511"/>
      <c r="LC511">
        <v>400</v>
      </c>
      <c r="LD511">
        <v>400</v>
      </c>
      <c r="LE511"/>
      <c r="LF511"/>
      <c r="LG511"/>
      <c r="LH511"/>
      <c r="LI511"/>
      <c r="LJ511" t="s">
        <v>806</v>
      </c>
      <c r="LK511"/>
      <c r="LL511"/>
      <c r="LM511" t="s">
        <v>797</v>
      </c>
      <c r="LN511"/>
      <c r="LO511"/>
      <c r="LP511"/>
      <c r="LQ511"/>
      <c r="LR511"/>
      <c r="LS511"/>
      <c r="LT511"/>
      <c r="LU511"/>
      <c r="LV511"/>
      <c r="LW511"/>
      <c r="LX511"/>
      <c r="LY511"/>
      <c r="LZ511"/>
      <c r="MA511"/>
      <c r="MB511"/>
      <c r="MC511"/>
      <c r="MD511"/>
      <c r="ME511"/>
      <c r="MF511" t="s">
        <v>799</v>
      </c>
      <c r="MG511"/>
      <c r="MH511">
        <v>150</v>
      </c>
      <c r="MI511">
        <v>150</v>
      </c>
      <c r="MJ511"/>
      <c r="MK511"/>
      <c r="ML511"/>
      <c r="MM511"/>
      <c r="MN511"/>
      <c r="MO511" t="s">
        <v>795</v>
      </c>
      <c r="MP511" t="s">
        <v>796</v>
      </c>
      <c r="MQ511"/>
      <c r="MR511" t="s">
        <v>794</v>
      </c>
      <c r="MS511" t="s">
        <v>798</v>
      </c>
      <c r="MT511">
        <v>0</v>
      </c>
      <c r="MU511">
        <v>1</v>
      </c>
      <c r="MV511">
        <v>0</v>
      </c>
      <c r="MW511">
        <v>0</v>
      </c>
      <c r="MX511">
        <v>0</v>
      </c>
      <c r="MY511">
        <v>0</v>
      </c>
      <c r="MZ511">
        <v>0</v>
      </c>
      <c r="NA511">
        <v>0</v>
      </c>
      <c r="NB511">
        <v>0</v>
      </c>
      <c r="NC511">
        <v>0</v>
      </c>
      <c r="ND511">
        <v>0</v>
      </c>
      <c r="NE511">
        <v>0</v>
      </c>
      <c r="NF511">
        <v>0</v>
      </c>
      <c r="NG511">
        <v>0</v>
      </c>
      <c r="NH511">
        <v>0</v>
      </c>
      <c r="NI511"/>
      <c r="NJ511"/>
      <c r="NK511" t="s">
        <v>799</v>
      </c>
      <c r="NL511"/>
      <c r="NM511">
        <v>400</v>
      </c>
      <c r="NN511">
        <v>400</v>
      </c>
      <c r="NO511"/>
      <c r="NP511"/>
      <c r="NQ511"/>
      <c r="NR511"/>
      <c r="NS511"/>
      <c r="NT511" t="s">
        <v>806</v>
      </c>
      <c r="NU511"/>
      <c r="NV511"/>
      <c r="NW511" t="s">
        <v>797</v>
      </c>
      <c r="NX511"/>
      <c r="NY511"/>
      <c r="NZ511"/>
      <c r="OA511"/>
      <c r="OB511"/>
      <c r="OC511"/>
      <c r="OD511"/>
      <c r="OE511"/>
      <c r="OF511"/>
      <c r="OG511"/>
      <c r="OH511"/>
      <c r="OI511"/>
      <c r="OJ511"/>
      <c r="OK511"/>
      <c r="OL511"/>
      <c r="OM511"/>
      <c r="ON511"/>
      <c r="OO511"/>
      <c r="OP511" t="s">
        <v>799</v>
      </c>
      <c r="OQ511"/>
      <c r="OR511">
        <v>100</v>
      </c>
      <c r="OS511">
        <v>100</v>
      </c>
      <c r="OT511"/>
      <c r="OU511"/>
      <c r="OV511"/>
      <c r="OW511"/>
      <c r="OX511"/>
      <c r="OY511" t="s">
        <v>806</v>
      </c>
      <c r="OZ511"/>
      <c r="PA511"/>
      <c r="PB511" t="s">
        <v>797</v>
      </c>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t="s">
        <v>799</v>
      </c>
      <c r="SF511"/>
      <c r="SG511">
        <v>200</v>
      </c>
      <c r="SH511">
        <v>200</v>
      </c>
      <c r="SI511"/>
      <c r="SJ511"/>
      <c r="SK511"/>
      <c r="SL511"/>
      <c r="SM511"/>
      <c r="SN511" t="s">
        <v>801</v>
      </c>
      <c r="SO511"/>
      <c r="SP511" t="s">
        <v>844</v>
      </c>
      <c r="SQ511" t="s">
        <v>794</v>
      </c>
      <c r="SR511" t="s">
        <v>2089</v>
      </c>
      <c r="SS511">
        <v>1</v>
      </c>
      <c r="ST511">
        <v>1</v>
      </c>
      <c r="SU511">
        <v>0</v>
      </c>
      <c r="SV511">
        <v>0</v>
      </c>
      <c r="SW511">
        <v>0</v>
      </c>
      <c r="SX511">
        <v>0</v>
      </c>
      <c r="SY511">
        <v>0</v>
      </c>
      <c r="SZ511">
        <v>0</v>
      </c>
      <c r="TA511">
        <v>0</v>
      </c>
      <c r="TB511">
        <v>0</v>
      </c>
      <c r="TC511">
        <v>0</v>
      </c>
      <c r="TD511">
        <v>0</v>
      </c>
      <c r="TE511">
        <v>0</v>
      </c>
      <c r="TF511">
        <v>0</v>
      </c>
      <c r="TG511">
        <v>0</v>
      </c>
      <c r="TH511"/>
      <c r="TI511"/>
      <c r="TJ511" t="s">
        <v>799</v>
      </c>
      <c r="TK511"/>
      <c r="TL511">
        <v>100</v>
      </c>
      <c r="TM511">
        <v>100</v>
      </c>
      <c r="TN511"/>
      <c r="TO511"/>
      <c r="TP511"/>
      <c r="TQ511"/>
      <c r="TR511"/>
      <c r="TS511" t="s">
        <v>795</v>
      </c>
      <c r="TT511" t="s">
        <v>796</v>
      </c>
      <c r="TU511"/>
      <c r="TV511" t="s">
        <v>797</v>
      </c>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t="s">
        <v>2090</v>
      </c>
      <c r="AAW511">
        <v>434718325</v>
      </c>
      <c r="AAX511" s="315">
        <v>45078.470335648148</v>
      </c>
      <c r="AAY511"/>
      <c r="AAZ511"/>
      <c r="ABA511" t="s">
        <v>2081</v>
      </c>
      <c r="ABB511"/>
      <c r="ABC511" t="s">
        <v>2263</v>
      </c>
      <c r="ABD511"/>
      <c r="ABE511">
        <v>511</v>
      </c>
    </row>
    <row r="512" spans="1:733" x14ac:dyDescent="0.45">
      <c r="A512" s="261" t="s">
        <v>3339</v>
      </c>
      <c r="B512" s="262">
        <v>45076.46722637731</v>
      </c>
      <c r="C512" s="262">
        <v>45076.471158946762</v>
      </c>
      <c r="D512" s="262">
        <v>45076</v>
      </c>
      <c r="E512" s="261" t="s">
        <v>2105</v>
      </c>
      <c r="F512" s="315">
        <v>45076</v>
      </c>
      <c r="G512" t="s">
        <v>872</v>
      </c>
      <c r="H512" t="s">
        <v>873</v>
      </c>
      <c r="I512" t="s">
        <v>873</v>
      </c>
      <c r="J512" t="s">
        <v>873</v>
      </c>
      <c r="K512" t="s">
        <v>793</v>
      </c>
      <c r="L512" s="261" t="s">
        <v>2208</v>
      </c>
      <c r="M512">
        <v>0</v>
      </c>
      <c r="N512">
        <v>0</v>
      </c>
      <c r="O512">
        <v>0</v>
      </c>
      <c r="P512">
        <v>0</v>
      </c>
      <c r="Q512">
        <v>0</v>
      </c>
      <c r="R512">
        <v>0</v>
      </c>
      <c r="S512">
        <v>0</v>
      </c>
      <c r="T512">
        <v>0</v>
      </c>
      <c r="U512">
        <v>1</v>
      </c>
      <c r="V512">
        <v>1</v>
      </c>
      <c r="W512">
        <v>1</v>
      </c>
      <c r="X512">
        <v>1</v>
      </c>
      <c r="Y512">
        <v>1</v>
      </c>
      <c r="Z512">
        <v>1</v>
      </c>
      <c r="AA512">
        <v>1</v>
      </c>
      <c r="AB512">
        <v>0</v>
      </c>
      <c r="AC512">
        <v>0</v>
      </c>
      <c r="AD512">
        <v>0</v>
      </c>
      <c r="AE512">
        <v>0</v>
      </c>
      <c r="AF512">
        <v>0</v>
      </c>
      <c r="AG512">
        <v>0</v>
      </c>
      <c r="AH512">
        <v>0</v>
      </c>
      <c r="AI512">
        <v>0</v>
      </c>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t="s">
        <v>799</v>
      </c>
      <c r="JW512"/>
      <c r="JX512">
        <v>200</v>
      </c>
      <c r="JY512">
        <v>200</v>
      </c>
      <c r="JZ512"/>
      <c r="KA512"/>
      <c r="KB512"/>
      <c r="KC512"/>
      <c r="KD512"/>
      <c r="KE512" t="s">
        <v>806</v>
      </c>
      <c r="KF512"/>
      <c r="KG512"/>
      <c r="KH512" t="s">
        <v>797</v>
      </c>
      <c r="KI512"/>
      <c r="KJ512"/>
      <c r="KK512"/>
      <c r="KL512"/>
      <c r="KM512"/>
      <c r="KN512"/>
      <c r="KO512"/>
      <c r="KP512"/>
      <c r="KQ512"/>
      <c r="KR512"/>
      <c r="KS512"/>
      <c r="KT512"/>
      <c r="KU512"/>
      <c r="KV512"/>
      <c r="KW512"/>
      <c r="KX512"/>
      <c r="KY512"/>
      <c r="KZ512"/>
      <c r="LA512" t="s">
        <v>799</v>
      </c>
      <c r="LB512"/>
      <c r="LC512">
        <v>400</v>
      </c>
      <c r="LD512">
        <v>400</v>
      </c>
      <c r="LE512"/>
      <c r="LF512"/>
      <c r="LG512"/>
      <c r="LH512"/>
      <c r="LI512"/>
      <c r="LJ512" t="s">
        <v>806</v>
      </c>
      <c r="LK512"/>
      <c r="LL512"/>
      <c r="LM512" t="s">
        <v>797</v>
      </c>
      <c r="LN512"/>
      <c r="LO512"/>
      <c r="LP512"/>
      <c r="LQ512"/>
      <c r="LR512"/>
      <c r="LS512"/>
      <c r="LT512"/>
      <c r="LU512"/>
      <c r="LV512"/>
      <c r="LW512"/>
      <c r="LX512"/>
      <c r="LY512"/>
      <c r="LZ512"/>
      <c r="MA512"/>
      <c r="MB512"/>
      <c r="MC512"/>
      <c r="MD512"/>
      <c r="ME512"/>
      <c r="MF512" t="s">
        <v>799</v>
      </c>
      <c r="MG512"/>
      <c r="MH512">
        <v>150</v>
      </c>
      <c r="MI512">
        <v>150</v>
      </c>
      <c r="MJ512"/>
      <c r="MK512"/>
      <c r="ML512"/>
      <c r="MM512"/>
      <c r="MN512"/>
      <c r="MO512" t="s">
        <v>795</v>
      </c>
      <c r="MP512" t="s">
        <v>796</v>
      </c>
      <c r="MQ512"/>
      <c r="MR512" t="s">
        <v>794</v>
      </c>
      <c r="MS512" t="s">
        <v>798</v>
      </c>
      <c r="MT512">
        <v>0</v>
      </c>
      <c r="MU512">
        <v>1</v>
      </c>
      <c r="MV512">
        <v>0</v>
      </c>
      <c r="MW512">
        <v>0</v>
      </c>
      <c r="MX512">
        <v>0</v>
      </c>
      <c r="MY512">
        <v>0</v>
      </c>
      <c r="MZ512">
        <v>0</v>
      </c>
      <c r="NA512">
        <v>0</v>
      </c>
      <c r="NB512">
        <v>0</v>
      </c>
      <c r="NC512">
        <v>0</v>
      </c>
      <c r="ND512">
        <v>0</v>
      </c>
      <c r="NE512">
        <v>0</v>
      </c>
      <c r="NF512">
        <v>0</v>
      </c>
      <c r="NG512">
        <v>0</v>
      </c>
      <c r="NH512">
        <v>0</v>
      </c>
      <c r="NI512"/>
      <c r="NJ512"/>
      <c r="NK512" t="s">
        <v>799</v>
      </c>
      <c r="NL512"/>
      <c r="NM512">
        <v>400</v>
      </c>
      <c r="NN512">
        <v>400</v>
      </c>
      <c r="NO512"/>
      <c r="NP512"/>
      <c r="NQ512"/>
      <c r="NR512"/>
      <c r="NS512"/>
      <c r="NT512" t="s">
        <v>806</v>
      </c>
      <c r="NU512"/>
      <c r="NV512"/>
      <c r="NW512" t="s">
        <v>797</v>
      </c>
      <c r="NX512"/>
      <c r="NY512"/>
      <c r="NZ512"/>
      <c r="OA512"/>
      <c r="OB512"/>
      <c r="OC512"/>
      <c r="OD512"/>
      <c r="OE512"/>
      <c r="OF512"/>
      <c r="OG512"/>
      <c r="OH512"/>
      <c r="OI512"/>
      <c r="OJ512"/>
      <c r="OK512"/>
      <c r="OL512"/>
      <c r="OM512"/>
      <c r="ON512"/>
      <c r="OO512"/>
      <c r="OP512" t="s">
        <v>799</v>
      </c>
      <c r="OQ512"/>
      <c r="OR512">
        <v>100</v>
      </c>
      <c r="OS512">
        <v>100</v>
      </c>
      <c r="OT512"/>
      <c r="OU512"/>
      <c r="OV512"/>
      <c r="OW512"/>
      <c r="OX512"/>
      <c r="OY512" t="s">
        <v>806</v>
      </c>
      <c r="OZ512"/>
      <c r="PA512"/>
      <c r="PB512" t="s">
        <v>797</v>
      </c>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t="s">
        <v>799</v>
      </c>
      <c r="SF512"/>
      <c r="SG512">
        <v>200</v>
      </c>
      <c r="SH512">
        <v>200</v>
      </c>
      <c r="SI512"/>
      <c r="SJ512"/>
      <c r="SK512"/>
      <c r="SL512"/>
      <c r="SM512"/>
      <c r="SN512" t="s">
        <v>801</v>
      </c>
      <c r="SO512"/>
      <c r="SP512" t="s">
        <v>844</v>
      </c>
      <c r="SQ512" t="s">
        <v>794</v>
      </c>
      <c r="SR512" t="s">
        <v>2759</v>
      </c>
      <c r="SS512">
        <v>1</v>
      </c>
      <c r="ST512">
        <v>1</v>
      </c>
      <c r="SU512">
        <v>0</v>
      </c>
      <c r="SV512">
        <v>0</v>
      </c>
      <c r="SW512">
        <v>0</v>
      </c>
      <c r="SX512">
        <v>1</v>
      </c>
      <c r="SY512">
        <v>0</v>
      </c>
      <c r="SZ512">
        <v>0</v>
      </c>
      <c r="TA512">
        <v>0</v>
      </c>
      <c r="TB512">
        <v>0</v>
      </c>
      <c r="TC512">
        <v>0</v>
      </c>
      <c r="TD512">
        <v>0</v>
      </c>
      <c r="TE512">
        <v>0</v>
      </c>
      <c r="TF512">
        <v>0</v>
      </c>
      <c r="TG512">
        <v>0</v>
      </c>
      <c r="TH512"/>
      <c r="TI512"/>
      <c r="TJ512" t="s">
        <v>799</v>
      </c>
      <c r="TK512"/>
      <c r="TL512">
        <v>100</v>
      </c>
      <c r="TM512">
        <v>100</v>
      </c>
      <c r="TN512"/>
      <c r="TO512"/>
      <c r="TP512"/>
      <c r="TQ512"/>
      <c r="TR512"/>
      <c r="TS512" t="s">
        <v>795</v>
      </c>
      <c r="TT512" t="s">
        <v>796</v>
      </c>
      <c r="TU512"/>
      <c r="TV512" t="s">
        <v>794</v>
      </c>
      <c r="TW512" t="s">
        <v>2084</v>
      </c>
      <c r="TX512">
        <v>0</v>
      </c>
      <c r="TY512">
        <v>1</v>
      </c>
      <c r="TZ512">
        <v>0</v>
      </c>
      <c r="UA512">
        <v>0</v>
      </c>
      <c r="UB512">
        <v>0</v>
      </c>
      <c r="UC512">
        <v>0</v>
      </c>
      <c r="UD512">
        <v>0</v>
      </c>
      <c r="UE512">
        <v>0</v>
      </c>
      <c r="UF512">
        <v>0</v>
      </c>
      <c r="UG512">
        <v>0</v>
      </c>
      <c r="UH512">
        <v>0</v>
      </c>
      <c r="UI512">
        <v>0</v>
      </c>
      <c r="UJ512">
        <v>1</v>
      </c>
      <c r="UK512">
        <v>0</v>
      </c>
      <c r="UL512">
        <v>0</v>
      </c>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t="s">
        <v>2090</v>
      </c>
      <c r="AAW512">
        <v>434718360</v>
      </c>
      <c r="AAX512" s="315">
        <v>45078.470370370371</v>
      </c>
      <c r="AAY512"/>
      <c r="AAZ512"/>
      <c r="ABA512" t="s">
        <v>2081</v>
      </c>
      <c r="ABB512"/>
      <c r="ABC512" t="s">
        <v>2263</v>
      </c>
      <c r="ABD512"/>
      <c r="ABE512">
        <v>512</v>
      </c>
    </row>
    <row r="513" spans="1:733" x14ac:dyDescent="0.45">
      <c r="A513" s="261" t="s">
        <v>3340</v>
      </c>
      <c r="B513" s="262">
        <v>45076.472838159723</v>
      </c>
      <c r="C513" s="262">
        <v>45076.476759189813</v>
      </c>
      <c r="D513" s="262">
        <v>45076</v>
      </c>
      <c r="E513" s="261" t="s">
        <v>2105</v>
      </c>
      <c r="F513" s="315">
        <v>45076</v>
      </c>
      <c r="G513" t="s">
        <v>872</v>
      </c>
      <c r="H513" t="s">
        <v>873</v>
      </c>
      <c r="I513" t="s">
        <v>873</v>
      </c>
      <c r="J513" t="s">
        <v>873</v>
      </c>
      <c r="K513" t="s">
        <v>793</v>
      </c>
      <c r="L513" s="261" t="s">
        <v>2208</v>
      </c>
      <c r="M513">
        <v>0</v>
      </c>
      <c r="N513">
        <v>0</v>
      </c>
      <c r="O513">
        <v>0</v>
      </c>
      <c r="P513">
        <v>0</v>
      </c>
      <c r="Q513">
        <v>0</v>
      </c>
      <c r="R513">
        <v>0</v>
      </c>
      <c r="S513">
        <v>0</v>
      </c>
      <c r="T513">
        <v>0</v>
      </c>
      <c r="U513">
        <v>1</v>
      </c>
      <c r="V513">
        <v>1</v>
      </c>
      <c r="W513">
        <v>1</v>
      </c>
      <c r="X513">
        <v>1</v>
      </c>
      <c r="Y513">
        <v>1</v>
      </c>
      <c r="Z513">
        <v>1</v>
      </c>
      <c r="AA513">
        <v>1</v>
      </c>
      <c r="AB513">
        <v>0</v>
      </c>
      <c r="AC513">
        <v>0</v>
      </c>
      <c r="AD513">
        <v>0</v>
      </c>
      <c r="AE513">
        <v>0</v>
      </c>
      <c r="AF513">
        <v>0</v>
      </c>
      <c r="AG513">
        <v>0</v>
      </c>
      <c r="AH513">
        <v>0</v>
      </c>
      <c r="AI513">
        <v>0</v>
      </c>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t="s">
        <v>799</v>
      </c>
      <c r="JW513"/>
      <c r="JX513">
        <v>200</v>
      </c>
      <c r="JY513">
        <v>200</v>
      </c>
      <c r="JZ513"/>
      <c r="KA513"/>
      <c r="KB513"/>
      <c r="KC513"/>
      <c r="KD513"/>
      <c r="KE513" t="s">
        <v>806</v>
      </c>
      <c r="KF513"/>
      <c r="KG513"/>
      <c r="KH513" t="s">
        <v>797</v>
      </c>
      <c r="KI513"/>
      <c r="KJ513"/>
      <c r="KK513"/>
      <c r="KL513"/>
      <c r="KM513"/>
      <c r="KN513"/>
      <c r="KO513"/>
      <c r="KP513"/>
      <c r="KQ513"/>
      <c r="KR513"/>
      <c r="KS513"/>
      <c r="KT513"/>
      <c r="KU513"/>
      <c r="KV513"/>
      <c r="KW513"/>
      <c r="KX513"/>
      <c r="KY513"/>
      <c r="KZ513"/>
      <c r="LA513" t="s">
        <v>799</v>
      </c>
      <c r="LB513"/>
      <c r="LC513">
        <v>400</v>
      </c>
      <c r="LD513">
        <v>400</v>
      </c>
      <c r="LE513"/>
      <c r="LF513"/>
      <c r="LG513"/>
      <c r="LH513"/>
      <c r="LI513"/>
      <c r="LJ513" t="s">
        <v>806</v>
      </c>
      <c r="LK513"/>
      <c r="LL513"/>
      <c r="LM513" t="s">
        <v>797</v>
      </c>
      <c r="LN513"/>
      <c r="LO513"/>
      <c r="LP513"/>
      <c r="LQ513"/>
      <c r="LR513"/>
      <c r="LS513"/>
      <c r="LT513"/>
      <c r="LU513"/>
      <c r="LV513"/>
      <c r="LW513"/>
      <c r="LX513"/>
      <c r="LY513"/>
      <c r="LZ513"/>
      <c r="MA513"/>
      <c r="MB513"/>
      <c r="MC513"/>
      <c r="MD513"/>
      <c r="ME513"/>
      <c r="MF513" t="s">
        <v>799</v>
      </c>
      <c r="MG513"/>
      <c r="MH513">
        <v>150</v>
      </c>
      <c r="MI513">
        <v>150</v>
      </c>
      <c r="MJ513"/>
      <c r="MK513"/>
      <c r="ML513"/>
      <c r="MM513"/>
      <c r="MN513"/>
      <c r="MO513" t="s">
        <v>795</v>
      </c>
      <c r="MP513" t="s">
        <v>796</v>
      </c>
      <c r="MQ513"/>
      <c r="MR513" t="s">
        <v>794</v>
      </c>
      <c r="MS513" t="s">
        <v>2089</v>
      </c>
      <c r="MT513">
        <v>1</v>
      </c>
      <c r="MU513">
        <v>1</v>
      </c>
      <c r="MV513">
        <v>0</v>
      </c>
      <c r="MW513">
        <v>0</v>
      </c>
      <c r="MX513">
        <v>0</v>
      </c>
      <c r="MY513">
        <v>0</v>
      </c>
      <c r="MZ513">
        <v>0</v>
      </c>
      <c r="NA513">
        <v>0</v>
      </c>
      <c r="NB513">
        <v>0</v>
      </c>
      <c r="NC513">
        <v>0</v>
      </c>
      <c r="ND513">
        <v>0</v>
      </c>
      <c r="NE513">
        <v>0</v>
      </c>
      <c r="NF513">
        <v>0</v>
      </c>
      <c r="NG513">
        <v>0</v>
      </c>
      <c r="NH513">
        <v>0</v>
      </c>
      <c r="NI513"/>
      <c r="NJ513"/>
      <c r="NK513" t="s">
        <v>799</v>
      </c>
      <c r="NL513"/>
      <c r="NM513">
        <v>400</v>
      </c>
      <c r="NN513">
        <v>400</v>
      </c>
      <c r="NO513"/>
      <c r="NP513"/>
      <c r="NQ513"/>
      <c r="NR513"/>
      <c r="NS513"/>
      <c r="NT513" t="s">
        <v>806</v>
      </c>
      <c r="NU513"/>
      <c r="NV513"/>
      <c r="NW513" t="s">
        <v>797</v>
      </c>
      <c r="NX513"/>
      <c r="NY513"/>
      <c r="NZ513"/>
      <c r="OA513"/>
      <c r="OB513"/>
      <c r="OC513"/>
      <c r="OD513"/>
      <c r="OE513"/>
      <c r="OF513"/>
      <c r="OG513"/>
      <c r="OH513"/>
      <c r="OI513"/>
      <c r="OJ513"/>
      <c r="OK513"/>
      <c r="OL513"/>
      <c r="OM513"/>
      <c r="ON513"/>
      <c r="OO513"/>
      <c r="OP513" t="s">
        <v>799</v>
      </c>
      <c r="OQ513"/>
      <c r="OR513">
        <v>100</v>
      </c>
      <c r="OS513">
        <v>100</v>
      </c>
      <c r="OT513"/>
      <c r="OU513"/>
      <c r="OV513"/>
      <c r="OW513"/>
      <c r="OX513"/>
      <c r="OY513" t="s">
        <v>806</v>
      </c>
      <c r="OZ513"/>
      <c r="PA513"/>
      <c r="PB513" t="s">
        <v>797</v>
      </c>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t="s">
        <v>799</v>
      </c>
      <c r="SF513"/>
      <c r="SG513">
        <v>200</v>
      </c>
      <c r="SH513">
        <v>200</v>
      </c>
      <c r="SI513"/>
      <c r="SJ513"/>
      <c r="SK513"/>
      <c r="SL513"/>
      <c r="SM513"/>
      <c r="SN513" t="s">
        <v>801</v>
      </c>
      <c r="SO513"/>
      <c r="SP513" t="s">
        <v>844</v>
      </c>
      <c r="SQ513" t="s">
        <v>794</v>
      </c>
      <c r="SR513" t="s">
        <v>2089</v>
      </c>
      <c r="SS513">
        <v>1</v>
      </c>
      <c r="ST513">
        <v>1</v>
      </c>
      <c r="SU513">
        <v>0</v>
      </c>
      <c r="SV513">
        <v>0</v>
      </c>
      <c r="SW513">
        <v>0</v>
      </c>
      <c r="SX513">
        <v>0</v>
      </c>
      <c r="SY513">
        <v>0</v>
      </c>
      <c r="SZ513">
        <v>0</v>
      </c>
      <c r="TA513">
        <v>0</v>
      </c>
      <c r="TB513">
        <v>0</v>
      </c>
      <c r="TC513">
        <v>0</v>
      </c>
      <c r="TD513">
        <v>0</v>
      </c>
      <c r="TE513">
        <v>0</v>
      </c>
      <c r="TF513">
        <v>0</v>
      </c>
      <c r="TG513">
        <v>0</v>
      </c>
      <c r="TH513"/>
      <c r="TI513"/>
      <c r="TJ513" t="s">
        <v>799</v>
      </c>
      <c r="TK513"/>
      <c r="TL513">
        <v>100</v>
      </c>
      <c r="TM513">
        <v>100</v>
      </c>
      <c r="TN513"/>
      <c r="TO513"/>
      <c r="TP513"/>
      <c r="TQ513"/>
      <c r="TR513"/>
      <c r="TS513" t="s">
        <v>795</v>
      </c>
      <c r="TT513" t="s">
        <v>796</v>
      </c>
      <c r="TU513"/>
      <c r="TV513" t="s">
        <v>794</v>
      </c>
      <c r="TW513" t="s">
        <v>798</v>
      </c>
      <c r="TX513">
        <v>0</v>
      </c>
      <c r="TY513">
        <v>1</v>
      </c>
      <c r="TZ513">
        <v>0</v>
      </c>
      <c r="UA513">
        <v>0</v>
      </c>
      <c r="UB513">
        <v>0</v>
      </c>
      <c r="UC513">
        <v>0</v>
      </c>
      <c r="UD513">
        <v>0</v>
      </c>
      <c r="UE513">
        <v>0</v>
      </c>
      <c r="UF513">
        <v>0</v>
      </c>
      <c r="UG513">
        <v>0</v>
      </c>
      <c r="UH513">
        <v>0</v>
      </c>
      <c r="UI513">
        <v>0</v>
      </c>
      <c r="UJ513">
        <v>0</v>
      </c>
      <c r="UK513">
        <v>0</v>
      </c>
      <c r="UL513">
        <v>0</v>
      </c>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t="s">
        <v>2090</v>
      </c>
      <c r="AAW513">
        <v>434718391</v>
      </c>
      <c r="AAX513" s="315">
        <v>45078.470405092587</v>
      </c>
      <c r="AAY513"/>
      <c r="AAZ513"/>
      <c r="ABA513" t="s">
        <v>2081</v>
      </c>
      <c r="ABB513"/>
      <c r="ABC513" t="s">
        <v>2263</v>
      </c>
      <c r="ABD513"/>
      <c r="ABE513">
        <v>513</v>
      </c>
    </row>
    <row r="514" spans="1:733" x14ac:dyDescent="0.45">
      <c r="A514" s="261" t="s">
        <v>3341</v>
      </c>
      <c r="B514" s="262">
        <v>45076.478546585648</v>
      </c>
      <c r="C514" s="262">
        <v>45076.484052465283</v>
      </c>
      <c r="D514" s="262">
        <v>45076</v>
      </c>
      <c r="E514" s="261" t="s">
        <v>2105</v>
      </c>
      <c r="F514" s="315">
        <v>45076</v>
      </c>
      <c r="G514" t="s">
        <v>872</v>
      </c>
      <c r="H514" t="s">
        <v>873</v>
      </c>
      <c r="I514" t="s">
        <v>873</v>
      </c>
      <c r="J514" t="s">
        <v>873</v>
      </c>
      <c r="K514" t="s">
        <v>793</v>
      </c>
      <c r="L514" s="261" t="s">
        <v>2208</v>
      </c>
      <c r="M514">
        <v>0</v>
      </c>
      <c r="N514">
        <v>0</v>
      </c>
      <c r="O514">
        <v>0</v>
      </c>
      <c r="P514">
        <v>0</v>
      </c>
      <c r="Q514">
        <v>0</v>
      </c>
      <c r="R514">
        <v>0</v>
      </c>
      <c r="S514">
        <v>0</v>
      </c>
      <c r="T514">
        <v>0</v>
      </c>
      <c r="U514">
        <v>1</v>
      </c>
      <c r="V514">
        <v>1</v>
      </c>
      <c r="W514">
        <v>1</v>
      </c>
      <c r="X514">
        <v>1</v>
      </c>
      <c r="Y514">
        <v>1</v>
      </c>
      <c r="Z514">
        <v>1</v>
      </c>
      <c r="AA514">
        <v>1</v>
      </c>
      <c r="AB514">
        <v>0</v>
      </c>
      <c r="AC514">
        <v>0</v>
      </c>
      <c r="AD514">
        <v>0</v>
      </c>
      <c r="AE514">
        <v>0</v>
      </c>
      <c r="AF514">
        <v>0</v>
      </c>
      <c r="AG514">
        <v>0</v>
      </c>
      <c r="AH514">
        <v>0</v>
      </c>
      <c r="AI514">
        <v>0</v>
      </c>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t="s">
        <v>799</v>
      </c>
      <c r="JW514"/>
      <c r="JX514">
        <v>200</v>
      </c>
      <c r="JY514">
        <v>200</v>
      </c>
      <c r="JZ514"/>
      <c r="KA514"/>
      <c r="KB514"/>
      <c r="KC514"/>
      <c r="KD514"/>
      <c r="KE514" t="s">
        <v>806</v>
      </c>
      <c r="KF514"/>
      <c r="KG514"/>
      <c r="KH514" t="s">
        <v>797</v>
      </c>
      <c r="KI514"/>
      <c r="KJ514"/>
      <c r="KK514"/>
      <c r="KL514"/>
      <c r="KM514"/>
      <c r="KN514"/>
      <c r="KO514"/>
      <c r="KP514"/>
      <c r="KQ514"/>
      <c r="KR514"/>
      <c r="KS514"/>
      <c r="KT514"/>
      <c r="KU514"/>
      <c r="KV514"/>
      <c r="KW514"/>
      <c r="KX514"/>
      <c r="KY514"/>
      <c r="KZ514"/>
      <c r="LA514" t="s">
        <v>799</v>
      </c>
      <c r="LB514"/>
      <c r="LC514">
        <v>400</v>
      </c>
      <c r="LD514">
        <v>400</v>
      </c>
      <c r="LE514"/>
      <c r="LF514"/>
      <c r="LG514"/>
      <c r="LH514"/>
      <c r="LI514"/>
      <c r="LJ514" t="s">
        <v>806</v>
      </c>
      <c r="LK514"/>
      <c r="LL514"/>
      <c r="LM514" t="s">
        <v>797</v>
      </c>
      <c r="LN514"/>
      <c r="LO514"/>
      <c r="LP514"/>
      <c r="LQ514"/>
      <c r="LR514"/>
      <c r="LS514"/>
      <c r="LT514"/>
      <c r="LU514"/>
      <c r="LV514"/>
      <c r="LW514"/>
      <c r="LX514"/>
      <c r="LY514"/>
      <c r="LZ514"/>
      <c r="MA514"/>
      <c r="MB514"/>
      <c r="MC514"/>
      <c r="MD514"/>
      <c r="ME514"/>
      <c r="MF514" t="s">
        <v>799</v>
      </c>
      <c r="MG514"/>
      <c r="MH514">
        <v>150</v>
      </c>
      <c r="MI514">
        <v>150</v>
      </c>
      <c r="MJ514"/>
      <c r="MK514"/>
      <c r="ML514"/>
      <c r="MM514"/>
      <c r="MN514"/>
      <c r="MO514" t="s">
        <v>795</v>
      </c>
      <c r="MP514" t="s">
        <v>796</v>
      </c>
      <c r="MQ514"/>
      <c r="MR514" t="s">
        <v>794</v>
      </c>
      <c r="MS514" t="s">
        <v>798</v>
      </c>
      <c r="MT514">
        <v>0</v>
      </c>
      <c r="MU514">
        <v>1</v>
      </c>
      <c r="MV514">
        <v>0</v>
      </c>
      <c r="MW514">
        <v>0</v>
      </c>
      <c r="MX514">
        <v>0</v>
      </c>
      <c r="MY514">
        <v>0</v>
      </c>
      <c r="MZ514">
        <v>0</v>
      </c>
      <c r="NA514">
        <v>0</v>
      </c>
      <c r="NB514">
        <v>0</v>
      </c>
      <c r="NC514">
        <v>0</v>
      </c>
      <c r="ND514">
        <v>0</v>
      </c>
      <c r="NE514">
        <v>0</v>
      </c>
      <c r="NF514">
        <v>0</v>
      </c>
      <c r="NG514">
        <v>0</v>
      </c>
      <c r="NH514">
        <v>0</v>
      </c>
      <c r="NI514"/>
      <c r="NJ514"/>
      <c r="NK514" t="s">
        <v>799</v>
      </c>
      <c r="NL514"/>
      <c r="NM514">
        <v>400</v>
      </c>
      <c r="NN514">
        <v>400</v>
      </c>
      <c r="NO514"/>
      <c r="NP514"/>
      <c r="NQ514"/>
      <c r="NR514"/>
      <c r="NS514"/>
      <c r="NT514" t="s">
        <v>806</v>
      </c>
      <c r="NU514"/>
      <c r="NV514"/>
      <c r="NW514" t="s">
        <v>797</v>
      </c>
      <c r="NX514"/>
      <c r="NY514"/>
      <c r="NZ514"/>
      <c r="OA514"/>
      <c r="OB514"/>
      <c r="OC514"/>
      <c r="OD514"/>
      <c r="OE514"/>
      <c r="OF514"/>
      <c r="OG514"/>
      <c r="OH514"/>
      <c r="OI514"/>
      <c r="OJ514"/>
      <c r="OK514"/>
      <c r="OL514"/>
      <c r="OM514"/>
      <c r="ON514"/>
      <c r="OO514"/>
      <c r="OP514" t="s">
        <v>799</v>
      </c>
      <c r="OQ514"/>
      <c r="OR514">
        <v>100</v>
      </c>
      <c r="OS514">
        <v>100</v>
      </c>
      <c r="OT514"/>
      <c r="OU514"/>
      <c r="OV514"/>
      <c r="OW514"/>
      <c r="OX514"/>
      <c r="OY514" t="s">
        <v>806</v>
      </c>
      <c r="OZ514"/>
      <c r="PA514"/>
      <c r="PB514" t="s">
        <v>797</v>
      </c>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t="s">
        <v>799</v>
      </c>
      <c r="SF514"/>
      <c r="SG514">
        <v>200</v>
      </c>
      <c r="SH514">
        <v>200</v>
      </c>
      <c r="SI514"/>
      <c r="SJ514"/>
      <c r="SK514"/>
      <c r="SL514"/>
      <c r="SM514"/>
      <c r="SN514" t="s">
        <v>801</v>
      </c>
      <c r="SO514"/>
      <c r="SP514" t="s">
        <v>844</v>
      </c>
      <c r="SQ514" t="s">
        <v>794</v>
      </c>
      <c r="SR514" t="s">
        <v>2118</v>
      </c>
      <c r="SS514">
        <v>1</v>
      </c>
      <c r="ST514">
        <v>1</v>
      </c>
      <c r="SU514">
        <v>0</v>
      </c>
      <c r="SV514">
        <v>0</v>
      </c>
      <c r="SW514">
        <v>0</v>
      </c>
      <c r="SX514">
        <v>0</v>
      </c>
      <c r="SY514">
        <v>0</v>
      </c>
      <c r="SZ514">
        <v>0</v>
      </c>
      <c r="TA514">
        <v>0</v>
      </c>
      <c r="TB514">
        <v>0</v>
      </c>
      <c r="TC514">
        <v>0</v>
      </c>
      <c r="TD514">
        <v>0</v>
      </c>
      <c r="TE514">
        <v>1</v>
      </c>
      <c r="TF514">
        <v>0</v>
      </c>
      <c r="TG514">
        <v>0</v>
      </c>
      <c r="TH514"/>
      <c r="TI514"/>
      <c r="TJ514" t="s">
        <v>799</v>
      </c>
      <c r="TK514"/>
      <c r="TL514">
        <v>100</v>
      </c>
      <c r="TM514">
        <v>100</v>
      </c>
      <c r="TN514"/>
      <c r="TO514"/>
      <c r="TP514"/>
      <c r="TQ514"/>
      <c r="TR514"/>
      <c r="TS514" t="s">
        <v>795</v>
      </c>
      <c r="TT514" t="s">
        <v>796</v>
      </c>
      <c r="TU514"/>
      <c r="TV514" t="s">
        <v>794</v>
      </c>
      <c r="TW514" t="s">
        <v>798</v>
      </c>
      <c r="TX514">
        <v>0</v>
      </c>
      <c r="TY514">
        <v>1</v>
      </c>
      <c r="TZ514">
        <v>0</v>
      </c>
      <c r="UA514">
        <v>0</v>
      </c>
      <c r="UB514">
        <v>0</v>
      </c>
      <c r="UC514">
        <v>0</v>
      </c>
      <c r="UD514">
        <v>0</v>
      </c>
      <c r="UE514">
        <v>0</v>
      </c>
      <c r="UF514">
        <v>0</v>
      </c>
      <c r="UG514">
        <v>0</v>
      </c>
      <c r="UH514">
        <v>0</v>
      </c>
      <c r="UI514">
        <v>0</v>
      </c>
      <c r="UJ514">
        <v>0</v>
      </c>
      <c r="UK514">
        <v>0</v>
      </c>
      <c r="UL514">
        <v>0</v>
      </c>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t="s">
        <v>2090</v>
      </c>
      <c r="AAW514">
        <v>434718432</v>
      </c>
      <c r="AAX514" s="315">
        <v>45078.470462962963</v>
      </c>
      <c r="AAY514"/>
      <c r="AAZ514"/>
      <c r="ABA514" t="s">
        <v>2081</v>
      </c>
      <c r="ABB514"/>
      <c r="ABC514" t="s">
        <v>2263</v>
      </c>
      <c r="ABD514"/>
      <c r="ABE514">
        <v>514</v>
      </c>
    </row>
    <row r="515" spans="1:733" x14ac:dyDescent="0.45">
      <c r="A515" s="261" t="s">
        <v>3342</v>
      </c>
      <c r="B515" s="262">
        <v>45077.346417638888</v>
      </c>
      <c r="C515" s="262">
        <v>45077.350178275461</v>
      </c>
      <c r="D515" s="262">
        <v>45077</v>
      </c>
      <c r="E515" s="261" t="s">
        <v>2105</v>
      </c>
      <c r="F515" s="315">
        <v>45077</v>
      </c>
      <c r="G515" t="s">
        <v>872</v>
      </c>
      <c r="H515" t="s">
        <v>873</v>
      </c>
      <c r="I515" t="s">
        <v>873</v>
      </c>
      <c r="J515" t="s">
        <v>873</v>
      </c>
      <c r="K515" t="s">
        <v>793</v>
      </c>
      <c r="L515" s="261" t="s">
        <v>840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1</v>
      </c>
      <c r="AH515">
        <v>0</v>
      </c>
      <c r="AI515">
        <v>0</v>
      </c>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t="s">
        <v>794</v>
      </c>
      <c r="YE515"/>
      <c r="YF515">
        <v>100</v>
      </c>
      <c r="YG515"/>
      <c r="YH515"/>
      <c r="YI515"/>
      <c r="YJ515"/>
      <c r="YK515" t="s">
        <v>806</v>
      </c>
      <c r="YL515"/>
      <c r="YM515"/>
      <c r="YN515" t="s">
        <v>797</v>
      </c>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t="s">
        <v>2090</v>
      </c>
      <c r="AAW515">
        <v>434718470</v>
      </c>
      <c r="AAX515" s="315">
        <v>45078.470520833333</v>
      </c>
      <c r="AAY515"/>
      <c r="AAZ515"/>
      <c r="ABA515" t="s">
        <v>2081</v>
      </c>
      <c r="ABB515"/>
      <c r="ABC515" t="s">
        <v>2263</v>
      </c>
      <c r="ABD515"/>
      <c r="ABE515">
        <v>515</v>
      </c>
    </row>
    <row r="516" spans="1:733" x14ac:dyDescent="0.45">
      <c r="A516" s="261" t="s">
        <v>3343</v>
      </c>
      <c r="B516" s="262">
        <v>45077.350579259262</v>
      </c>
      <c r="C516" s="262">
        <v>45077.351858634247</v>
      </c>
      <c r="D516" s="262">
        <v>45077</v>
      </c>
      <c r="E516" s="261" t="s">
        <v>2105</v>
      </c>
      <c r="F516" s="315">
        <v>45077</v>
      </c>
      <c r="G516" t="s">
        <v>872</v>
      </c>
      <c r="H516" t="s">
        <v>873</v>
      </c>
      <c r="I516" t="s">
        <v>873</v>
      </c>
      <c r="J516" t="s">
        <v>873</v>
      </c>
      <c r="K516" t="s">
        <v>793</v>
      </c>
      <c r="L516" s="261" t="s">
        <v>840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1</v>
      </c>
      <c r="AH516">
        <v>0</v>
      </c>
      <c r="AI516">
        <v>0</v>
      </c>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t="s">
        <v>794</v>
      </c>
      <c r="YE516"/>
      <c r="YF516">
        <v>100</v>
      </c>
      <c r="YG516"/>
      <c r="YH516"/>
      <c r="YI516"/>
      <c r="YJ516"/>
      <c r="YK516" t="s">
        <v>805</v>
      </c>
      <c r="YL516"/>
      <c r="YM516"/>
      <c r="YN516" t="s">
        <v>797</v>
      </c>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t="s">
        <v>2090</v>
      </c>
      <c r="AAW516">
        <v>434718505</v>
      </c>
      <c r="AAX516" s="315">
        <v>45078.470578703702</v>
      </c>
      <c r="AAY516"/>
      <c r="AAZ516"/>
      <c r="ABA516" t="s">
        <v>2081</v>
      </c>
      <c r="ABB516"/>
      <c r="ABC516" t="s">
        <v>2263</v>
      </c>
      <c r="ABD516"/>
      <c r="ABE516">
        <v>516</v>
      </c>
    </row>
    <row r="517" spans="1:733" x14ac:dyDescent="0.45">
      <c r="A517" s="261" t="s">
        <v>3344</v>
      </c>
      <c r="B517" s="262">
        <v>45077.353121655091</v>
      </c>
      <c r="C517" s="262">
        <v>45077.354168888887</v>
      </c>
      <c r="D517" s="262">
        <v>45077</v>
      </c>
      <c r="E517" s="261" t="s">
        <v>2105</v>
      </c>
      <c r="F517" s="315">
        <v>45077</v>
      </c>
      <c r="G517" t="s">
        <v>872</v>
      </c>
      <c r="H517" t="s">
        <v>873</v>
      </c>
      <c r="I517" t="s">
        <v>873</v>
      </c>
      <c r="J517" t="s">
        <v>873</v>
      </c>
      <c r="K517" t="s">
        <v>793</v>
      </c>
      <c r="L517" s="261" t="s">
        <v>840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1</v>
      </c>
      <c r="AH517">
        <v>0</v>
      </c>
      <c r="AI517">
        <v>0</v>
      </c>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t="s">
        <v>794</v>
      </c>
      <c r="YE517"/>
      <c r="YF517">
        <v>100</v>
      </c>
      <c r="YG517"/>
      <c r="YH517"/>
      <c r="YI517"/>
      <c r="YJ517"/>
      <c r="YK517" t="s">
        <v>806</v>
      </c>
      <c r="YL517"/>
      <c r="YM517"/>
      <c r="YN517" t="s">
        <v>797</v>
      </c>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t="s">
        <v>2090</v>
      </c>
      <c r="AAW517">
        <v>434718539</v>
      </c>
      <c r="AAX517" s="315">
        <v>45078.470625000002</v>
      </c>
      <c r="AAY517"/>
      <c r="AAZ517"/>
      <c r="ABA517" t="s">
        <v>2081</v>
      </c>
      <c r="ABB517"/>
      <c r="ABC517" t="s">
        <v>2263</v>
      </c>
      <c r="ABD517"/>
      <c r="ABE517">
        <v>517</v>
      </c>
    </row>
    <row r="518" spans="1:733" x14ac:dyDescent="0.45">
      <c r="A518" s="261" t="s">
        <v>3345</v>
      </c>
      <c r="B518" s="262">
        <v>45077.35496538195</v>
      </c>
      <c r="C518" s="262">
        <v>45077.356531898149</v>
      </c>
      <c r="D518" s="262">
        <v>45077</v>
      </c>
      <c r="E518" s="261" t="s">
        <v>2105</v>
      </c>
      <c r="F518" s="315">
        <v>45077</v>
      </c>
      <c r="G518" t="s">
        <v>872</v>
      </c>
      <c r="H518" t="s">
        <v>873</v>
      </c>
      <c r="I518" t="s">
        <v>873</v>
      </c>
      <c r="J518" t="s">
        <v>873</v>
      </c>
      <c r="K518" t="s">
        <v>793</v>
      </c>
      <c r="L518" s="261" t="s">
        <v>840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1</v>
      </c>
      <c r="AH518">
        <v>0</v>
      </c>
      <c r="AI518">
        <v>0</v>
      </c>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t="s">
        <v>794</v>
      </c>
      <c r="YE518"/>
      <c r="YF518">
        <v>100</v>
      </c>
      <c r="YG518"/>
      <c r="YH518"/>
      <c r="YI518"/>
      <c r="YJ518"/>
      <c r="YK518" t="s">
        <v>806</v>
      </c>
      <c r="YL518"/>
      <c r="YM518"/>
      <c r="YN518" t="s">
        <v>797</v>
      </c>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t="s">
        <v>2090</v>
      </c>
      <c r="AAW518">
        <v>434718569</v>
      </c>
      <c r="AAX518" s="315">
        <v>45078.470659722218</v>
      </c>
      <c r="AAY518"/>
      <c r="AAZ518"/>
      <c r="ABA518" t="s">
        <v>2081</v>
      </c>
      <c r="ABB518"/>
      <c r="ABC518" t="s">
        <v>2263</v>
      </c>
      <c r="ABD518"/>
      <c r="ABE518">
        <v>518</v>
      </c>
    </row>
    <row r="519" spans="1:733" x14ac:dyDescent="0.45">
      <c r="A519" s="261" t="s">
        <v>3346</v>
      </c>
      <c r="B519" s="262">
        <v>45077.357681689813</v>
      </c>
      <c r="C519" s="262">
        <v>45077.358701898149</v>
      </c>
      <c r="D519" s="262">
        <v>45077</v>
      </c>
      <c r="E519" s="261" t="s">
        <v>2105</v>
      </c>
      <c r="F519" s="315">
        <v>45077</v>
      </c>
      <c r="G519" t="s">
        <v>872</v>
      </c>
      <c r="H519" t="s">
        <v>873</v>
      </c>
      <c r="I519" t="s">
        <v>873</v>
      </c>
      <c r="J519" t="s">
        <v>873</v>
      </c>
      <c r="K519" t="s">
        <v>793</v>
      </c>
      <c r="L519" s="261" t="s">
        <v>840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1</v>
      </c>
      <c r="AH519">
        <v>0</v>
      </c>
      <c r="AI519">
        <v>0</v>
      </c>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t="s">
        <v>794</v>
      </c>
      <c r="YE519"/>
      <c r="YF519">
        <v>100</v>
      </c>
      <c r="YG519"/>
      <c r="YH519"/>
      <c r="YI519"/>
      <c r="YJ519"/>
      <c r="YK519" t="s">
        <v>806</v>
      </c>
      <c r="YL519"/>
      <c r="YM519"/>
      <c r="YN519" t="s">
        <v>797</v>
      </c>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t="s">
        <v>2090</v>
      </c>
      <c r="AAW519">
        <v>434718604</v>
      </c>
      <c r="AAX519" s="315">
        <v>45078.470706018517</v>
      </c>
      <c r="AAY519"/>
      <c r="AAZ519"/>
      <c r="ABA519" t="s">
        <v>2081</v>
      </c>
      <c r="ABB519"/>
      <c r="ABC519" t="s">
        <v>2263</v>
      </c>
      <c r="ABD519"/>
      <c r="ABE519">
        <v>519</v>
      </c>
    </row>
    <row r="520" spans="1:733" x14ac:dyDescent="0.45">
      <c r="A520" s="261" t="s">
        <v>3347</v>
      </c>
      <c r="B520" s="262">
        <v>45077.362224085649</v>
      </c>
      <c r="C520" s="262">
        <v>45077.363925370373</v>
      </c>
      <c r="D520" s="262">
        <v>45077</v>
      </c>
      <c r="E520" s="261" t="s">
        <v>2105</v>
      </c>
      <c r="F520" s="315">
        <v>45077</v>
      </c>
      <c r="G520" t="s">
        <v>872</v>
      </c>
      <c r="H520" t="s">
        <v>873</v>
      </c>
      <c r="I520" t="s">
        <v>873</v>
      </c>
      <c r="J520" t="s">
        <v>873</v>
      </c>
      <c r="K520" t="s">
        <v>793</v>
      </c>
      <c r="L520" s="261" t="s">
        <v>832</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1</v>
      </c>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t="s">
        <v>794</v>
      </c>
      <c r="AAM520"/>
      <c r="AAN520" t="s">
        <v>797</v>
      </c>
      <c r="AAO520">
        <v>50</v>
      </c>
      <c r="AAP520">
        <v>50</v>
      </c>
      <c r="AAQ520"/>
      <c r="AAR520"/>
      <c r="AAS520"/>
      <c r="AAT520"/>
      <c r="AAU520"/>
      <c r="AAV520" t="s">
        <v>2090</v>
      </c>
      <c r="AAW520">
        <v>434718646</v>
      </c>
      <c r="AAX520" s="315">
        <v>45078.47075231481</v>
      </c>
      <c r="AAY520"/>
      <c r="AAZ520"/>
      <c r="ABA520" t="s">
        <v>2081</v>
      </c>
      <c r="ABB520"/>
      <c r="ABC520" t="s">
        <v>2263</v>
      </c>
      <c r="ABD520"/>
      <c r="ABE520">
        <v>520</v>
      </c>
    </row>
    <row r="521" spans="1:733" x14ac:dyDescent="0.45">
      <c r="A521" s="261" t="s">
        <v>3348</v>
      </c>
      <c r="B521" s="262">
        <v>45077.364510023152</v>
      </c>
      <c r="C521" s="262">
        <v>45077.3666103125</v>
      </c>
      <c r="D521" s="262">
        <v>45077</v>
      </c>
      <c r="E521" s="261" t="s">
        <v>2105</v>
      </c>
      <c r="F521" s="315">
        <v>45077</v>
      </c>
      <c r="G521" t="s">
        <v>872</v>
      </c>
      <c r="H521" t="s">
        <v>873</v>
      </c>
      <c r="I521" t="s">
        <v>873</v>
      </c>
      <c r="J521" t="s">
        <v>873</v>
      </c>
      <c r="K521" t="s">
        <v>793</v>
      </c>
      <c r="L521" s="261" t="s">
        <v>832</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1</v>
      </c>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t="s">
        <v>794</v>
      </c>
      <c r="AAM521"/>
      <c r="AAN521" t="s">
        <v>797</v>
      </c>
      <c r="AAO521">
        <v>50</v>
      </c>
      <c r="AAP521">
        <v>50</v>
      </c>
      <c r="AAQ521"/>
      <c r="AAR521"/>
      <c r="AAS521"/>
      <c r="AAT521"/>
      <c r="AAU521"/>
      <c r="AAV521" t="s">
        <v>2090</v>
      </c>
      <c r="AAW521">
        <v>434718659</v>
      </c>
      <c r="AAX521" s="315">
        <v>45078.470763888887</v>
      </c>
      <c r="AAY521"/>
      <c r="AAZ521"/>
      <c r="ABA521" t="s">
        <v>2081</v>
      </c>
      <c r="ABB521"/>
      <c r="ABC521" t="s">
        <v>2263</v>
      </c>
      <c r="ABD521"/>
      <c r="ABE521">
        <v>521</v>
      </c>
    </row>
    <row r="522" spans="1:733" x14ac:dyDescent="0.45">
      <c r="A522" s="261" t="s">
        <v>3349</v>
      </c>
      <c r="B522" s="262">
        <v>45077.36835094908</v>
      </c>
      <c r="C522" s="262">
        <v>45077.369634270843</v>
      </c>
      <c r="D522" s="262">
        <v>45077</v>
      </c>
      <c r="E522" s="261" t="s">
        <v>2105</v>
      </c>
      <c r="F522" s="315">
        <v>45077</v>
      </c>
      <c r="G522" t="s">
        <v>872</v>
      </c>
      <c r="H522" t="s">
        <v>873</v>
      </c>
      <c r="I522" t="s">
        <v>873</v>
      </c>
      <c r="J522" t="s">
        <v>873</v>
      </c>
      <c r="K522" t="s">
        <v>793</v>
      </c>
      <c r="L522" s="261" t="s">
        <v>832</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1</v>
      </c>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t="s">
        <v>794</v>
      </c>
      <c r="AAM522"/>
      <c r="AAN522" t="s">
        <v>797</v>
      </c>
      <c r="AAO522">
        <v>50</v>
      </c>
      <c r="AAP522">
        <v>50</v>
      </c>
      <c r="AAQ522"/>
      <c r="AAR522"/>
      <c r="AAS522"/>
      <c r="AAT522"/>
      <c r="AAU522"/>
      <c r="AAV522" t="s">
        <v>2090</v>
      </c>
      <c r="AAW522">
        <v>434718716</v>
      </c>
      <c r="AAX522" s="315">
        <v>45078.470821759263</v>
      </c>
      <c r="AAY522"/>
      <c r="AAZ522"/>
      <c r="ABA522" t="s">
        <v>2081</v>
      </c>
      <c r="ABB522"/>
      <c r="ABC522" t="s">
        <v>2263</v>
      </c>
      <c r="ABD522"/>
      <c r="ABE522">
        <v>522</v>
      </c>
    </row>
    <row r="523" spans="1:733" x14ac:dyDescent="0.45">
      <c r="A523" s="261" t="s">
        <v>3350</v>
      </c>
      <c r="B523" s="262">
        <v>45077.371226655087</v>
      </c>
      <c r="C523" s="262">
        <v>45077.372547314822</v>
      </c>
      <c r="D523" s="262">
        <v>45077</v>
      </c>
      <c r="E523" s="261" t="s">
        <v>2105</v>
      </c>
      <c r="F523" s="315">
        <v>45077</v>
      </c>
      <c r="G523" t="s">
        <v>872</v>
      </c>
      <c r="H523" t="s">
        <v>873</v>
      </c>
      <c r="I523" t="s">
        <v>873</v>
      </c>
      <c r="J523" t="s">
        <v>873</v>
      </c>
      <c r="K523" t="s">
        <v>793</v>
      </c>
      <c r="L523" s="261" t="s">
        <v>832</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1</v>
      </c>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t="s">
        <v>794</v>
      </c>
      <c r="AAM523"/>
      <c r="AAN523" t="s">
        <v>797</v>
      </c>
      <c r="AAO523">
        <v>50</v>
      </c>
      <c r="AAP523">
        <v>50</v>
      </c>
      <c r="AAQ523"/>
      <c r="AAR523"/>
      <c r="AAS523"/>
      <c r="AAT523"/>
      <c r="AAU523"/>
      <c r="AAV523" t="s">
        <v>2090</v>
      </c>
      <c r="AAW523">
        <v>434718775</v>
      </c>
      <c r="AAX523" s="315">
        <v>45078.470879629633</v>
      </c>
      <c r="AAY523"/>
      <c r="AAZ523"/>
      <c r="ABA523" t="s">
        <v>2081</v>
      </c>
      <c r="ABB523"/>
      <c r="ABC523" t="s">
        <v>2263</v>
      </c>
      <c r="ABD523"/>
      <c r="ABE523">
        <v>523</v>
      </c>
    </row>
    <row r="524" spans="1:733" x14ac:dyDescent="0.45">
      <c r="A524" s="261" t="s">
        <v>3351</v>
      </c>
      <c r="B524" s="262">
        <v>45077.37364716435</v>
      </c>
      <c r="C524" s="262">
        <v>45077.374565833343</v>
      </c>
      <c r="D524" s="262">
        <v>45077</v>
      </c>
      <c r="E524" s="261" t="s">
        <v>2105</v>
      </c>
      <c r="F524" s="315">
        <v>45077</v>
      </c>
      <c r="G524" t="s">
        <v>872</v>
      </c>
      <c r="H524" t="s">
        <v>873</v>
      </c>
      <c r="I524" t="s">
        <v>873</v>
      </c>
      <c r="J524" t="s">
        <v>873</v>
      </c>
      <c r="K524" t="s">
        <v>793</v>
      </c>
      <c r="L524" s="261" t="s">
        <v>832</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1</v>
      </c>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t="s">
        <v>794</v>
      </c>
      <c r="AAM524"/>
      <c r="AAN524" t="s">
        <v>797</v>
      </c>
      <c r="AAO524">
        <v>50</v>
      </c>
      <c r="AAP524">
        <v>50</v>
      </c>
      <c r="AAQ524"/>
      <c r="AAR524"/>
      <c r="AAS524"/>
      <c r="AAT524"/>
      <c r="AAU524"/>
      <c r="AAV524" t="s">
        <v>2090</v>
      </c>
      <c r="AAW524">
        <v>434718817</v>
      </c>
      <c r="AAX524" s="315">
        <v>45078.470925925933</v>
      </c>
      <c r="AAY524"/>
      <c r="AAZ524"/>
      <c r="ABA524" t="s">
        <v>2081</v>
      </c>
      <c r="ABB524"/>
      <c r="ABC524" t="s">
        <v>2263</v>
      </c>
      <c r="ABD524"/>
      <c r="ABE524">
        <v>524</v>
      </c>
    </row>
    <row r="525" spans="1:733" x14ac:dyDescent="0.45">
      <c r="A525" s="261" t="s">
        <v>3352</v>
      </c>
      <c r="B525" s="262">
        <v>45078.3819190625</v>
      </c>
      <c r="C525" s="262">
        <v>45078.387702048611</v>
      </c>
      <c r="D525" s="262">
        <v>45078</v>
      </c>
      <c r="E525" s="261" t="s">
        <v>2544</v>
      </c>
      <c r="F525" s="315">
        <v>45078</v>
      </c>
      <c r="G525" t="s">
        <v>791</v>
      </c>
      <c r="H525" t="s">
        <v>792</v>
      </c>
      <c r="I525" t="s">
        <v>792</v>
      </c>
      <c r="J525" t="s">
        <v>792</v>
      </c>
      <c r="K525" t="s">
        <v>793</v>
      </c>
      <c r="L525" s="261" t="s">
        <v>838</v>
      </c>
      <c r="M525">
        <v>0</v>
      </c>
      <c r="N525">
        <v>0</v>
      </c>
      <c r="O525">
        <v>0</v>
      </c>
      <c r="P525">
        <v>0</v>
      </c>
      <c r="Q525">
        <v>0</v>
      </c>
      <c r="R525">
        <v>0</v>
      </c>
      <c r="S525">
        <v>0</v>
      </c>
      <c r="T525">
        <v>0</v>
      </c>
      <c r="U525">
        <v>0</v>
      </c>
      <c r="V525">
        <v>0</v>
      </c>
      <c r="W525">
        <v>0</v>
      </c>
      <c r="X525">
        <v>1</v>
      </c>
      <c r="Y525">
        <v>0</v>
      </c>
      <c r="Z525">
        <v>0</v>
      </c>
      <c r="AA525">
        <v>0</v>
      </c>
      <c r="AB525">
        <v>0</v>
      </c>
      <c r="AC525">
        <v>0</v>
      </c>
      <c r="AD525">
        <v>0</v>
      </c>
      <c r="AE525">
        <v>0</v>
      </c>
      <c r="AF525">
        <v>0</v>
      </c>
      <c r="AG525">
        <v>0</v>
      </c>
      <c r="AH525">
        <v>0</v>
      </c>
      <c r="AI525">
        <v>0</v>
      </c>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t="s">
        <v>799</v>
      </c>
      <c r="NL525"/>
      <c r="NM525">
        <v>300</v>
      </c>
      <c r="NN525">
        <v>300</v>
      </c>
      <c r="NO525"/>
      <c r="NP525">
        <v>387</v>
      </c>
      <c r="NQ525">
        <v>-22.480620155038761</v>
      </c>
      <c r="NR525">
        <v>-87</v>
      </c>
      <c r="NS525" t="s">
        <v>3228</v>
      </c>
      <c r="NT525" t="s">
        <v>795</v>
      </c>
      <c r="NU525" t="s">
        <v>796</v>
      </c>
      <c r="NV525"/>
      <c r="NW525" t="s">
        <v>794</v>
      </c>
      <c r="NX525" t="s">
        <v>798</v>
      </c>
      <c r="NY525">
        <v>0</v>
      </c>
      <c r="NZ525">
        <v>1</v>
      </c>
      <c r="OA525">
        <v>0</v>
      </c>
      <c r="OB525">
        <v>0</v>
      </c>
      <c r="OC525">
        <v>0</v>
      </c>
      <c r="OD525">
        <v>0</v>
      </c>
      <c r="OE525">
        <v>0</v>
      </c>
      <c r="OF525">
        <v>0</v>
      </c>
      <c r="OG525">
        <v>0</v>
      </c>
      <c r="OH525">
        <v>0</v>
      </c>
      <c r="OI525">
        <v>0</v>
      </c>
      <c r="OJ525">
        <v>0</v>
      </c>
      <c r="OK525">
        <v>0</v>
      </c>
      <c r="OL525">
        <v>0</v>
      </c>
      <c r="OM525">
        <v>0</v>
      </c>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t="s">
        <v>3353</v>
      </c>
      <c r="AAW525">
        <v>434828380</v>
      </c>
      <c r="AAX525" s="315">
        <v>45078.627511574072</v>
      </c>
      <c r="AAY525"/>
      <c r="AAZ525"/>
      <c r="ABA525" t="s">
        <v>2081</v>
      </c>
      <c r="ABB525"/>
      <c r="ABC525" t="s">
        <v>2263</v>
      </c>
      <c r="ABD525"/>
      <c r="ABE525">
        <v>525</v>
      </c>
    </row>
    <row r="526" spans="1:733" x14ac:dyDescent="0.45">
      <c r="A526" s="261" t="s">
        <v>3354</v>
      </c>
      <c r="B526" s="262">
        <v>45078.398678958329</v>
      </c>
      <c r="C526" s="262">
        <v>45078.400752326394</v>
      </c>
      <c r="D526" s="262">
        <v>45078</v>
      </c>
      <c r="E526" s="261" t="s">
        <v>2544</v>
      </c>
      <c r="F526" s="315">
        <v>45078</v>
      </c>
      <c r="G526" t="s">
        <v>791</v>
      </c>
      <c r="H526" t="s">
        <v>792</v>
      </c>
      <c r="I526" t="s">
        <v>792</v>
      </c>
      <c r="J526" t="s">
        <v>792</v>
      </c>
      <c r="K526" t="s">
        <v>793</v>
      </c>
      <c r="L526" s="261" t="s">
        <v>820</v>
      </c>
      <c r="M526">
        <v>0</v>
      </c>
      <c r="N526">
        <v>1</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t="s">
        <v>794</v>
      </c>
      <c r="BP526"/>
      <c r="BQ526">
        <v>5000</v>
      </c>
      <c r="BR526">
        <v>5000</v>
      </c>
      <c r="BS526"/>
      <c r="BT526">
        <v>2000</v>
      </c>
      <c r="BU526">
        <v>150</v>
      </c>
      <c r="BV526">
        <v>3000</v>
      </c>
      <c r="BW526" t="s">
        <v>3355</v>
      </c>
      <c r="BX526" t="s">
        <v>795</v>
      </c>
      <c r="BY526" t="s">
        <v>796</v>
      </c>
      <c r="BZ526"/>
      <c r="CA526" t="s">
        <v>794</v>
      </c>
      <c r="CB526" t="s">
        <v>833</v>
      </c>
      <c r="CC526">
        <v>1</v>
      </c>
      <c r="CD526">
        <v>0</v>
      </c>
      <c r="CE526">
        <v>0</v>
      </c>
      <c r="CF526">
        <v>0</v>
      </c>
      <c r="CG526">
        <v>0</v>
      </c>
      <c r="CH526">
        <v>0</v>
      </c>
      <c r="CI526">
        <v>0</v>
      </c>
      <c r="CJ526">
        <v>0</v>
      </c>
      <c r="CK526">
        <v>0</v>
      </c>
      <c r="CL526">
        <v>0</v>
      </c>
      <c r="CM526">
        <v>0</v>
      </c>
      <c r="CN526">
        <v>0</v>
      </c>
      <c r="CO526">
        <v>0</v>
      </c>
      <c r="CP526">
        <v>0</v>
      </c>
      <c r="CQ526">
        <v>0</v>
      </c>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t="s">
        <v>3353</v>
      </c>
      <c r="AAW526">
        <v>434828491</v>
      </c>
      <c r="AAX526" s="315">
        <v>45078.62771990741</v>
      </c>
      <c r="AAY526"/>
      <c r="AAZ526"/>
      <c r="ABA526" t="s">
        <v>2081</v>
      </c>
      <c r="ABB526"/>
      <c r="ABC526" t="s">
        <v>2263</v>
      </c>
      <c r="ABD526"/>
      <c r="ABE526">
        <v>526</v>
      </c>
    </row>
    <row r="527" spans="1:733" x14ac:dyDescent="0.45">
      <c r="A527" s="261" t="s">
        <v>3356</v>
      </c>
      <c r="B527" s="262">
        <v>45078.344356678237</v>
      </c>
      <c r="C527" s="262">
        <v>45078.347650983793</v>
      </c>
      <c r="D527" s="262">
        <v>45078</v>
      </c>
      <c r="E527" s="261" t="s">
        <v>2196</v>
      </c>
      <c r="F527" s="315">
        <v>45078</v>
      </c>
      <c r="G527" t="s">
        <v>791</v>
      </c>
      <c r="H527" t="s">
        <v>792</v>
      </c>
      <c r="I527" t="s">
        <v>792</v>
      </c>
      <c r="J527" t="s">
        <v>792</v>
      </c>
      <c r="K527" t="s">
        <v>793</v>
      </c>
      <c r="L527" s="261" t="s">
        <v>832</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1</v>
      </c>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t="s">
        <v>794</v>
      </c>
      <c r="AAM527"/>
      <c r="AAN527" t="s">
        <v>794</v>
      </c>
      <c r="AAO527"/>
      <c r="AAP527"/>
      <c r="AAQ527"/>
      <c r="AAR527"/>
      <c r="AAS527"/>
      <c r="AAT527"/>
      <c r="AAU527"/>
      <c r="AAV527" t="s">
        <v>3357</v>
      </c>
      <c r="AAW527">
        <v>434829277</v>
      </c>
      <c r="AAX527" s="315">
        <v>45078.629143518519</v>
      </c>
      <c r="AAY527"/>
      <c r="AAZ527"/>
      <c r="ABA527" t="s">
        <v>2081</v>
      </c>
      <c r="ABB527"/>
      <c r="ABC527" t="s">
        <v>2263</v>
      </c>
      <c r="ABD527"/>
      <c r="ABE527">
        <v>527</v>
      </c>
    </row>
    <row r="528" spans="1:733" x14ac:dyDescent="0.45">
      <c r="A528" s="261" t="s">
        <v>3358</v>
      </c>
      <c r="B528" s="262">
        <v>45078.389588946753</v>
      </c>
      <c r="C528" s="262">
        <v>45078.391134108802</v>
      </c>
      <c r="D528" s="262">
        <v>45078</v>
      </c>
      <c r="E528" s="261" t="s">
        <v>2197</v>
      </c>
      <c r="F528" s="315">
        <v>45078</v>
      </c>
      <c r="G528" t="s">
        <v>791</v>
      </c>
      <c r="H528" t="s">
        <v>792</v>
      </c>
      <c r="I528" t="s">
        <v>792</v>
      </c>
      <c r="J528" t="s">
        <v>792</v>
      </c>
      <c r="K528" t="s">
        <v>793</v>
      </c>
      <c r="L528" s="261" t="s">
        <v>832</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1</v>
      </c>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t="s">
        <v>794</v>
      </c>
      <c r="AAM528"/>
      <c r="AAN528" t="s">
        <v>797</v>
      </c>
      <c r="AAO528">
        <v>10</v>
      </c>
      <c r="AAP528">
        <v>10</v>
      </c>
      <c r="AAQ528"/>
      <c r="AAR528"/>
      <c r="AAS528"/>
      <c r="AAT528"/>
      <c r="AAU528"/>
      <c r="AAV528" t="s">
        <v>2100</v>
      </c>
      <c r="AAW528">
        <v>434830581</v>
      </c>
      <c r="AAX528" s="315">
        <v>45078.631157407413</v>
      </c>
      <c r="AAY528"/>
      <c r="AAZ528"/>
      <c r="ABA528" t="s">
        <v>2081</v>
      </c>
      <c r="ABB528"/>
      <c r="ABC528" t="s">
        <v>2263</v>
      </c>
      <c r="ABD528"/>
      <c r="ABE528">
        <v>528</v>
      </c>
    </row>
    <row r="529" spans="1:733" x14ac:dyDescent="0.45">
      <c r="A529" s="261" t="s">
        <v>3359</v>
      </c>
      <c r="B529" s="262">
        <v>45078.391235763891</v>
      </c>
      <c r="C529" s="262">
        <v>45078.398086562498</v>
      </c>
      <c r="D529" s="262">
        <v>45078</v>
      </c>
      <c r="E529" s="261" t="s">
        <v>2197</v>
      </c>
      <c r="F529" s="315">
        <v>45078</v>
      </c>
      <c r="G529" t="s">
        <v>791</v>
      </c>
      <c r="H529" t="s">
        <v>792</v>
      </c>
      <c r="I529" t="s">
        <v>792</v>
      </c>
      <c r="J529" t="s">
        <v>792</v>
      </c>
      <c r="K529" t="s">
        <v>793</v>
      </c>
      <c r="L529" s="261" t="s">
        <v>827</v>
      </c>
      <c r="M529">
        <v>1</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t="s">
        <v>794</v>
      </c>
      <c r="AK529"/>
      <c r="AL529">
        <v>1000</v>
      </c>
      <c r="AM529">
        <v>1000</v>
      </c>
      <c r="AN529"/>
      <c r="AO529">
        <v>2000</v>
      </c>
      <c r="AP529">
        <v>-50</v>
      </c>
      <c r="AQ529">
        <v>-1000</v>
      </c>
      <c r="AR529" t="s">
        <v>3360</v>
      </c>
      <c r="AS529" t="s">
        <v>805</v>
      </c>
      <c r="AT529"/>
      <c r="AU529"/>
      <c r="AV529" t="s">
        <v>797</v>
      </c>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t="s">
        <v>3361</v>
      </c>
      <c r="AAW529">
        <v>434830739</v>
      </c>
      <c r="AAX529" s="315">
        <v>45078.631481481483</v>
      </c>
      <c r="AAY529"/>
      <c r="AAZ529"/>
      <c r="ABA529" t="s">
        <v>2081</v>
      </c>
      <c r="ABB529"/>
      <c r="ABC529" t="s">
        <v>2263</v>
      </c>
      <c r="ABD529"/>
      <c r="ABE529">
        <v>529</v>
      </c>
    </row>
    <row r="530" spans="1:733" x14ac:dyDescent="0.45">
      <c r="A530" s="261" t="s">
        <v>3362</v>
      </c>
      <c r="B530" s="262">
        <v>45078.434436898147</v>
      </c>
      <c r="C530" s="262">
        <v>45078.437616458337</v>
      </c>
      <c r="D530" s="262">
        <v>45078</v>
      </c>
      <c r="E530" s="261" t="s">
        <v>2197</v>
      </c>
      <c r="F530" s="315">
        <v>45078</v>
      </c>
      <c r="G530" t="s">
        <v>791</v>
      </c>
      <c r="H530" t="s">
        <v>792</v>
      </c>
      <c r="I530" t="s">
        <v>792</v>
      </c>
      <c r="J530" t="s">
        <v>792</v>
      </c>
      <c r="K530" t="s">
        <v>793</v>
      </c>
      <c r="L530" s="261" t="s">
        <v>838</v>
      </c>
      <c r="M530">
        <v>0</v>
      </c>
      <c r="N530">
        <v>0</v>
      </c>
      <c r="O530">
        <v>0</v>
      </c>
      <c r="P530">
        <v>0</v>
      </c>
      <c r="Q530">
        <v>0</v>
      </c>
      <c r="R530">
        <v>0</v>
      </c>
      <c r="S530">
        <v>0</v>
      </c>
      <c r="T530">
        <v>0</v>
      </c>
      <c r="U530">
        <v>0</v>
      </c>
      <c r="V530">
        <v>0</v>
      </c>
      <c r="W530">
        <v>0</v>
      </c>
      <c r="X530">
        <v>1</v>
      </c>
      <c r="Y530">
        <v>0</v>
      </c>
      <c r="Z530">
        <v>0</v>
      </c>
      <c r="AA530">
        <v>0</v>
      </c>
      <c r="AB530">
        <v>0</v>
      </c>
      <c r="AC530">
        <v>0</v>
      </c>
      <c r="AD530">
        <v>0</v>
      </c>
      <c r="AE530">
        <v>0</v>
      </c>
      <c r="AF530">
        <v>0</v>
      </c>
      <c r="AG530">
        <v>0</v>
      </c>
      <c r="AH530">
        <v>0</v>
      </c>
      <c r="AI530">
        <v>0</v>
      </c>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t="s">
        <v>799</v>
      </c>
      <c r="NL530"/>
      <c r="NM530">
        <v>400</v>
      </c>
      <c r="NN530">
        <v>400</v>
      </c>
      <c r="NO530"/>
      <c r="NP530">
        <v>387</v>
      </c>
      <c r="NQ530">
        <v>3.3591731266149871</v>
      </c>
      <c r="NR530">
        <v>13</v>
      </c>
      <c r="NS530"/>
      <c r="NT530" t="s">
        <v>806</v>
      </c>
      <c r="NU530"/>
      <c r="NV530"/>
      <c r="NW530" t="s">
        <v>794</v>
      </c>
      <c r="NX530" t="s">
        <v>841</v>
      </c>
      <c r="NY530">
        <v>0</v>
      </c>
      <c r="NZ530">
        <v>0</v>
      </c>
      <c r="OA530">
        <v>0</v>
      </c>
      <c r="OB530">
        <v>0</v>
      </c>
      <c r="OC530">
        <v>0</v>
      </c>
      <c r="OD530">
        <v>0</v>
      </c>
      <c r="OE530">
        <v>0</v>
      </c>
      <c r="OF530">
        <v>1</v>
      </c>
      <c r="OG530">
        <v>0</v>
      </c>
      <c r="OH530">
        <v>0</v>
      </c>
      <c r="OI530">
        <v>0</v>
      </c>
      <c r="OJ530">
        <v>0</v>
      </c>
      <c r="OK530">
        <v>0</v>
      </c>
      <c r="OL530">
        <v>0</v>
      </c>
      <c r="OM530">
        <v>0</v>
      </c>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t="s">
        <v>2100</v>
      </c>
      <c r="AAW530">
        <v>434830752</v>
      </c>
      <c r="AAX530" s="315">
        <v>45078.631516203714</v>
      </c>
      <c r="AAY530"/>
      <c r="AAZ530"/>
      <c r="ABA530" t="s">
        <v>2081</v>
      </c>
      <c r="ABB530"/>
      <c r="ABC530" t="s">
        <v>2263</v>
      </c>
      <c r="ABD530"/>
      <c r="ABE530">
        <v>530</v>
      </c>
    </row>
    <row r="531" spans="1:733" x14ac:dyDescent="0.45">
      <c r="A531" s="261" t="s">
        <v>3363</v>
      </c>
      <c r="B531" s="262">
        <v>45078.357606701393</v>
      </c>
      <c r="C531" s="262">
        <v>45078.361484895839</v>
      </c>
      <c r="D531" s="262">
        <v>45078</v>
      </c>
      <c r="E531" s="261" t="s">
        <v>3082</v>
      </c>
      <c r="F531" s="315">
        <v>45078</v>
      </c>
      <c r="G531" t="s">
        <v>791</v>
      </c>
      <c r="H531" t="s">
        <v>792</v>
      </c>
      <c r="I531" t="s">
        <v>792</v>
      </c>
      <c r="J531" t="s">
        <v>792</v>
      </c>
      <c r="K531" t="s">
        <v>793</v>
      </c>
      <c r="L531" s="261" t="s">
        <v>832</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1</v>
      </c>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t="s">
        <v>794</v>
      </c>
      <c r="AAM531"/>
      <c r="AAN531" t="s">
        <v>794</v>
      </c>
      <c r="AAO531"/>
      <c r="AAP531"/>
      <c r="AAQ531"/>
      <c r="AAR531"/>
      <c r="AAS531"/>
      <c r="AAT531"/>
      <c r="AAU531"/>
      <c r="AAV531" t="s">
        <v>3364</v>
      </c>
      <c r="AAW531">
        <v>434835430</v>
      </c>
      <c r="AAX531" s="315">
        <v>45078.638472222221</v>
      </c>
      <c r="AAY531"/>
      <c r="AAZ531"/>
      <c r="ABA531" t="s">
        <v>2081</v>
      </c>
      <c r="ABB531"/>
      <c r="ABC531" t="s">
        <v>2263</v>
      </c>
      <c r="ABD531"/>
      <c r="ABE531">
        <v>531</v>
      </c>
    </row>
    <row r="532" spans="1:733" x14ac:dyDescent="0.45">
      <c r="A532" s="261" t="s">
        <v>3365</v>
      </c>
      <c r="B532" s="262">
        <v>45076.452319305557</v>
      </c>
      <c r="C532" s="262">
        <v>45076.464622546293</v>
      </c>
      <c r="D532" s="262">
        <v>45076</v>
      </c>
      <c r="E532" s="261" t="s">
        <v>2198</v>
      </c>
      <c r="F532" s="315">
        <v>45076</v>
      </c>
      <c r="G532" t="s">
        <v>846</v>
      </c>
      <c r="H532" t="s">
        <v>847</v>
      </c>
      <c r="I532" t="s">
        <v>847</v>
      </c>
      <c r="J532" t="s">
        <v>847</v>
      </c>
      <c r="K532" t="s">
        <v>831</v>
      </c>
      <c r="L532" s="261" t="s">
        <v>3366</v>
      </c>
      <c r="M532">
        <v>0</v>
      </c>
      <c r="N532">
        <v>0</v>
      </c>
      <c r="O532">
        <v>0</v>
      </c>
      <c r="P532">
        <v>0</v>
      </c>
      <c r="Q532">
        <v>0</v>
      </c>
      <c r="R532">
        <v>0</v>
      </c>
      <c r="S532">
        <v>0</v>
      </c>
      <c r="T532">
        <v>0</v>
      </c>
      <c r="U532">
        <v>0</v>
      </c>
      <c r="V532">
        <v>0</v>
      </c>
      <c r="W532">
        <v>0</v>
      </c>
      <c r="X532">
        <v>0</v>
      </c>
      <c r="Y532">
        <v>0</v>
      </c>
      <c r="Z532">
        <v>0</v>
      </c>
      <c r="AA532">
        <v>0</v>
      </c>
      <c r="AB532">
        <v>0</v>
      </c>
      <c r="AC532">
        <v>0</v>
      </c>
      <c r="AD532">
        <v>1</v>
      </c>
      <c r="AE532">
        <v>1</v>
      </c>
      <c r="AF532">
        <v>1</v>
      </c>
      <c r="AG532">
        <v>0</v>
      </c>
      <c r="AH532">
        <v>0</v>
      </c>
      <c r="AI532">
        <v>0</v>
      </c>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t="s">
        <v>794</v>
      </c>
      <c r="UP532"/>
      <c r="UQ532">
        <v>250</v>
      </c>
      <c r="UR532">
        <v>250</v>
      </c>
      <c r="US532"/>
      <c r="UT532">
        <v>300</v>
      </c>
      <c r="UU532">
        <v>-16.666666666666661</v>
      </c>
      <c r="UV532">
        <v>-50</v>
      </c>
      <c r="UW532" t="s">
        <v>3367</v>
      </c>
      <c r="UX532" t="s">
        <v>801</v>
      </c>
      <c r="UY532"/>
      <c r="UZ532" t="s">
        <v>830</v>
      </c>
      <c r="VA532" t="s">
        <v>794</v>
      </c>
      <c r="VB532" t="s">
        <v>798</v>
      </c>
      <c r="VC532">
        <v>0</v>
      </c>
      <c r="VD532">
        <v>1</v>
      </c>
      <c r="VE532">
        <v>0</v>
      </c>
      <c r="VF532">
        <v>0</v>
      </c>
      <c r="VG532">
        <v>0</v>
      </c>
      <c r="VH532">
        <v>0</v>
      </c>
      <c r="VI532">
        <v>0</v>
      </c>
      <c r="VJ532">
        <v>0</v>
      </c>
      <c r="VK532">
        <v>0</v>
      </c>
      <c r="VL532">
        <v>0</v>
      </c>
      <c r="VM532">
        <v>0</v>
      </c>
      <c r="VN532">
        <v>0</v>
      </c>
      <c r="VO532">
        <v>0</v>
      </c>
      <c r="VP532">
        <v>0</v>
      </c>
      <c r="VQ532">
        <v>0</v>
      </c>
      <c r="VR532"/>
      <c r="VS532"/>
      <c r="VT532" t="s">
        <v>794</v>
      </c>
      <c r="VU532"/>
      <c r="VV532">
        <v>2000</v>
      </c>
      <c r="VW532">
        <v>2000</v>
      </c>
      <c r="VX532"/>
      <c r="VY532">
        <v>2000</v>
      </c>
      <c r="VZ532">
        <v>0</v>
      </c>
      <c r="WA532">
        <v>0</v>
      </c>
      <c r="WB532"/>
      <c r="WC532" t="s">
        <v>801</v>
      </c>
      <c r="WD532"/>
      <c r="WE532" t="s">
        <v>830</v>
      </c>
      <c r="WF532" t="s">
        <v>794</v>
      </c>
      <c r="WG532" t="s">
        <v>798</v>
      </c>
      <c r="WH532">
        <v>0</v>
      </c>
      <c r="WI532">
        <v>1</v>
      </c>
      <c r="WJ532">
        <v>0</v>
      </c>
      <c r="WK532">
        <v>0</v>
      </c>
      <c r="WL532">
        <v>0</v>
      </c>
      <c r="WM532">
        <v>0</v>
      </c>
      <c r="WN532">
        <v>0</v>
      </c>
      <c r="WO532">
        <v>0</v>
      </c>
      <c r="WP532">
        <v>0</v>
      </c>
      <c r="WQ532">
        <v>0</v>
      </c>
      <c r="WR532">
        <v>0</v>
      </c>
      <c r="WS532">
        <v>0</v>
      </c>
      <c r="WT532">
        <v>0</v>
      </c>
      <c r="WU532">
        <v>0</v>
      </c>
      <c r="WV532">
        <v>0</v>
      </c>
      <c r="WW532"/>
      <c r="WX532"/>
      <c r="WY532" t="s">
        <v>794</v>
      </c>
      <c r="WZ532"/>
      <c r="XA532">
        <v>2000</v>
      </c>
      <c r="XB532">
        <v>2000</v>
      </c>
      <c r="XC532"/>
      <c r="XD532">
        <v>2000</v>
      </c>
      <c r="XE532">
        <v>0</v>
      </c>
      <c r="XF532">
        <v>0</v>
      </c>
      <c r="XG532"/>
      <c r="XH532" t="s">
        <v>801</v>
      </c>
      <c r="XI532"/>
      <c r="XJ532" t="s">
        <v>830</v>
      </c>
      <c r="XK532" t="s">
        <v>794</v>
      </c>
      <c r="XL532" t="s">
        <v>798</v>
      </c>
      <c r="XM532">
        <v>0</v>
      </c>
      <c r="XN532">
        <v>1</v>
      </c>
      <c r="XO532">
        <v>0</v>
      </c>
      <c r="XP532">
        <v>0</v>
      </c>
      <c r="XQ532">
        <v>0</v>
      </c>
      <c r="XR532">
        <v>0</v>
      </c>
      <c r="XS532">
        <v>0</v>
      </c>
      <c r="XT532">
        <v>0</v>
      </c>
      <c r="XU532">
        <v>0</v>
      </c>
      <c r="XV532">
        <v>0</v>
      </c>
      <c r="XW532">
        <v>0</v>
      </c>
      <c r="XX532">
        <v>0</v>
      </c>
      <c r="XY532">
        <v>0</v>
      </c>
      <c r="XZ532">
        <v>0</v>
      </c>
      <c r="YA532">
        <v>0</v>
      </c>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v>435039958</v>
      </c>
      <c r="AAX532" s="315">
        <v>45079.371620370373</v>
      </c>
      <c r="AAY532"/>
      <c r="AAZ532"/>
      <c r="ABA532" t="s">
        <v>2081</v>
      </c>
      <c r="ABB532"/>
      <c r="ABC532" t="s">
        <v>2263</v>
      </c>
      <c r="ABD532"/>
      <c r="ABE532">
        <v>532</v>
      </c>
    </row>
    <row r="533" spans="1:733" x14ac:dyDescent="0.45">
      <c r="A533" s="261" t="s">
        <v>3368</v>
      </c>
      <c r="B533" s="262">
        <v>45076.465407187497</v>
      </c>
      <c r="C533" s="262">
        <v>45076.471890370383</v>
      </c>
      <c r="D533" s="262">
        <v>45076</v>
      </c>
      <c r="E533" s="261" t="s">
        <v>2198</v>
      </c>
      <c r="F533" s="315">
        <v>45076</v>
      </c>
      <c r="G533" t="s">
        <v>846</v>
      </c>
      <c r="H533" t="s">
        <v>847</v>
      </c>
      <c r="I533" t="s">
        <v>847</v>
      </c>
      <c r="J533" t="s">
        <v>847</v>
      </c>
      <c r="K533" t="s">
        <v>831</v>
      </c>
      <c r="L533" s="261" t="s">
        <v>832</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1</v>
      </c>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t="s">
        <v>794</v>
      </c>
      <c r="AAM533"/>
      <c r="AAN533" t="s">
        <v>797</v>
      </c>
      <c r="AAO533">
        <v>50</v>
      </c>
      <c r="AAP533">
        <v>50</v>
      </c>
      <c r="AAQ533"/>
      <c r="AAR533"/>
      <c r="AAS533"/>
      <c r="AAT533"/>
      <c r="AAU533"/>
      <c r="AAV533"/>
      <c r="AAW533">
        <v>435039991</v>
      </c>
      <c r="AAX533" s="315">
        <v>45079.371712962973</v>
      </c>
      <c r="AAY533"/>
      <c r="AAZ533"/>
      <c r="ABA533" t="s">
        <v>2081</v>
      </c>
      <c r="ABB533"/>
      <c r="ABC533" t="s">
        <v>2263</v>
      </c>
      <c r="ABD533"/>
      <c r="ABE533">
        <v>533</v>
      </c>
    </row>
    <row r="534" spans="1:733" x14ac:dyDescent="0.45">
      <c r="A534" s="261" t="s">
        <v>3369</v>
      </c>
      <c r="B534" s="262">
        <v>45076.472768645843</v>
      </c>
      <c r="C534" s="262">
        <v>45076.475836608792</v>
      </c>
      <c r="D534" s="262">
        <v>45076</v>
      </c>
      <c r="E534" s="261" t="s">
        <v>2198</v>
      </c>
      <c r="F534" s="315">
        <v>45076</v>
      </c>
      <c r="G534" t="s">
        <v>846</v>
      </c>
      <c r="H534" t="s">
        <v>847</v>
      </c>
      <c r="I534" t="s">
        <v>847</v>
      </c>
      <c r="J534" t="s">
        <v>847</v>
      </c>
      <c r="K534" t="s">
        <v>831</v>
      </c>
      <c r="L534" s="261" t="s">
        <v>840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1</v>
      </c>
      <c r="AH534">
        <v>0</v>
      </c>
      <c r="AI534">
        <v>0</v>
      </c>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t="s">
        <v>794</v>
      </c>
      <c r="YE534"/>
      <c r="YF534">
        <v>100</v>
      </c>
      <c r="YG534">
        <v>100</v>
      </c>
      <c r="YH534">
        <v>0</v>
      </c>
      <c r="YI534">
        <v>0</v>
      </c>
      <c r="YJ534"/>
      <c r="YK534" t="s">
        <v>805</v>
      </c>
      <c r="YL534"/>
      <c r="YM534"/>
      <c r="YN534" t="s">
        <v>797</v>
      </c>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v>435040014</v>
      </c>
      <c r="AAX534" s="315">
        <v>45079.371793981481</v>
      </c>
      <c r="AAY534"/>
      <c r="AAZ534"/>
      <c r="ABA534" t="s">
        <v>2081</v>
      </c>
      <c r="ABB534"/>
      <c r="ABC534" t="s">
        <v>2263</v>
      </c>
      <c r="ABD534"/>
      <c r="ABE534">
        <v>534</v>
      </c>
    </row>
    <row r="535" spans="1:733" x14ac:dyDescent="0.45">
      <c r="A535" s="261" t="s">
        <v>3370</v>
      </c>
      <c r="B535" s="262">
        <v>45076.475914791663</v>
      </c>
      <c r="C535" s="262">
        <v>45076.476826053236</v>
      </c>
      <c r="D535" s="262">
        <v>45076</v>
      </c>
      <c r="E535" s="261" t="s">
        <v>2198</v>
      </c>
      <c r="F535" s="315">
        <v>45076</v>
      </c>
      <c r="G535" t="s">
        <v>846</v>
      </c>
      <c r="H535" t="s">
        <v>847</v>
      </c>
      <c r="I535" t="s">
        <v>847</v>
      </c>
      <c r="J535" t="s">
        <v>847</v>
      </c>
      <c r="K535" t="s">
        <v>831</v>
      </c>
      <c r="L535" s="261" t="s">
        <v>840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1</v>
      </c>
      <c r="AH535">
        <v>0</v>
      </c>
      <c r="AI535">
        <v>0</v>
      </c>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t="s">
        <v>794</v>
      </c>
      <c r="YE535"/>
      <c r="YF535">
        <v>100</v>
      </c>
      <c r="YG535">
        <v>100</v>
      </c>
      <c r="YH535">
        <v>0</v>
      </c>
      <c r="YI535">
        <v>0</v>
      </c>
      <c r="YJ535"/>
      <c r="YK535" t="s">
        <v>805</v>
      </c>
      <c r="YL535"/>
      <c r="YM535"/>
      <c r="YN535" t="s">
        <v>797</v>
      </c>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v>435040044</v>
      </c>
      <c r="AAX535" s="315">
        <v>45079.371874999997</v>
      </c>
      <c r="AAY535"/>
      <c r="AAZ535"/>
      <c r="ABA535" t="s">
        <v>2081</v>
      </c>
      <c r="ABB535"/>
      <c r="ABC535" t="s">
        <v>2263</v>
      </c>
      <c r="ABD535"/>
      <c r="ABE535">
        <v>535</v>
      </c>
    </row>
    <row r="536" spans="1:733" x14ac:dyDescent="0.45">
      <c r="A536" s="261" t="s">
        <v>3371</v>
      </c>
      <c r="B536" s="262">
        <v>45076.47689604167</v>
      </c>
      <c r="C536" s="262">
        <v>45076.480290150459</v>
      </c>
      <c r="D536" s="262">
        <v>45076</v>
      </c>
      <c r="E536" s="261" t="s">
        <v>2198</v>
      </c>
      <c r="F536" s="315">
        <v>45076</v>
      </c>
      <c r="G536" t="s">
        <v>846</v>
      </c>
      <c r="H536" t="s">
        <v>847</v>
      </c>
      <c r="I536" t="s">
        <v>847</v>
      </c>
      <c r="J536" t="s">
        <v>847</v>
      </c>
      <c r="K536" t="s">
        <v>831</v>
      </c>
      <c r="L536" s="261" t="s">
        <v>840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1</v>
      </c>
      <c r="AH536">
        <v>0</v>
      </c>
      <c r="AI536">
        <v>0</v>
      </c>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t="s">
        <v>797</v>
      </c>
      <c r="YE536" t="s">
        <v>3372</v>
      </c>
      <c r="YF536">
        <v>200</v>
      </c>
      <c r="YG536">
        <v>100</v>
      </c>
      <c r="YH536">
        <v>100</v>
      </c>
      <c r="YI536">
        <v>100</v>
      </c>
      <c r="YJ536" t="s">
        <v>3372</v>
      </c>
      <c r="YK536" t="s">
        <v>805</v>
      </c>
      <c r="YL536"/>
      <c r="YM536"/>
      <c r="YN536" t="s">
        <v>797</v>
      </c>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v>435040066</v>
      </c>
      <c r="AAX536" s="315">
        <v>45079.371944444443</v>
      </c>
      <c r="AAY536"/>
      <c r="AAZ536"/>
      <c r="ABA536" t="s">
        <v>2081</v>
      </c>
      <c r="ABB536"/>
      <c r="ABC536" t="s">
        <v>2263</v>
      </c>
      <c r="ABD536"/>
      <c r="ABE536">
        <v>536</v>
      </c>
    </row>
    <row r="537" spans="1:733" x14ac:dyDescent="0.45">
      <c r="A537" s="261" t="s">
        <v>3373</v>
      </c>
      <c r="B537" s="262">
        <v>45076.483236168977</v>
      </c>
      <c r="C537" s="262">
        <v>45076.475583854161</v>
      </c>
      <c r="D537" s="262">
        <v>45076</v>
      </c>
      <c r="E537" s="261" t="s">
        <v>2198</v>
      </c>
      <c r="F537" s="315">
        <v>45076</v>
      </c>
      <c r="G537" t="s">
        <v>846</v>
      </c>
      <c r="H537" t="s">
        <v>847</v>
      </c>
      <c r="I537" t="s">
        <v>847</v>
      </c>
      <c r="J537" t="s">
        <v>847</v>
      </c>
      <c r="K537" t="s">
        <v>831</v>
      </c>
      <c r="L537" s="261" t="s">
        <v>834</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1</v>
      </c>
      <c r="AI537">
        <v>0</v>
      </c>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t="s">
        <v>794</v>
      </c>
      <c r="ZH537"/>
      <c r="ZI537">
        <v>1400</v>
      </c>
      <c r="ZJ537">
        <v>1400</v>
      </c>
      <c r="ZK537"/>
      <c r="ZL537">
        <v>1625</v>
      </c>
      <c r="ZM537">
        <v>-13.84615384615385</v>
      </c>
      <c r="ZN537">
        <v>-225</v>
      </c>
      <c r="ZO537" t="s">
        <v>3374</v>
      </c>
      <c r="ZP537" t="s">
        <v>805</v>
      </c>
      <c r="ZQ537"/>
      <c r="ZR537"/>
      <c r="ZS537" t="s">
        <v>797</v>
      </c>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v>435040087</v>
      </c>
      <c r="AAX537" s="315">
        <v>45079.37200231482</v>
      </c>
      <c r="AAY537"/>
      <c r="AAZ537"/>
      <c r="ABA537" t="s">
        <v>2081</v>
      </c>
      <c r="ABB537"/>
      <c r="ABC537" t="s">
        <v>2263</v>
      </c>
      <c r="ABD537"/>
      <c r="ABE537">
        <v>537</v>
      </c>
    </row>
    <row r="538" spans="1:733" x14ac:dyDescent="0.45">
      <c r="A538" s="261" t="s">
        <v>3375</v>
      </c>
      <c r="B538" s="262">
        <v>45076.487162719903</v>
      </c>
      <c r="C538" s="262">
        <v>45076.489659722232</v>
      </c>
      <c r="D538" s="262">
        <v>45076</v>
      </c>
      <c r="E538" s="261" t="s">
        <v>2198</v>
      </c>
      <c r="F538" s="315">
        <v>45076</v>
      </c>
      <c r="G538" t="s">
        <v>846</v>
      </c>
      <c r="H538" t="s">
        <v>847</v>
      </c>
      <c r="I538" t="s">
        <v>847</v>
      </c>
      <c r="J538" t="s">
        <v>847</v>
      </c>
      <c r="K538" t="s">
        <v>831</v>
      </c>
      <c r="L538" s="261" t="s">
        <v>834</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1</v>
      </c>
      <c r="AI538">
        <v>0</v>
      </c>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t="s">
        <v>794</v>
      </c>
      <c r="ZH538"/>
      <c r="ZI538">
        <v>1750</v>
      </c>
      <c r="ZJ538">
        <v>1750</v>
      </c>
      <c r="ZK538"/>
      <c r="ZL538">
        <v>1625</v>
      </c>
      <c r="ZM538">
        <v>7.6923076923076934</v>
      </c>
      <c r="ZN538">
        <v>125</v>
      </c>
      <c r="ZO538"/>
      <c r="ZP538" t="s">
        <v>801</v>
      </c>
      <c r="ZQ538"/>
      <c r="ZR538" t="s">
        <v>849</v>
      </c>
      <c r="ZS538" t="s">
        <v>794</v>
      </c>
      <c r="ZT538" t="s">
        <v>798</v>
      </c>
      <c r="ZU538">
        <v>0</v>
      </c>
      <c r="ZV538">
        <v>1</v>
      </c>
      <c r="ZW538">
        <v>0</v>
      </c>
      <c r="ZX538">
        <v>0</v>
      </c>
      <c r="ZY538">
        <v>0</v>
      </c>
      <c r="ZZ538">
        <v>0</v>
      </c>
      <c r="AAA538">
        <v>0</v>
      </c>
      <c r="AAB538">
        <v>0</v>
      </c>
      <c r="AAC538">
        <v>0</v>
      </c>
      <c r="AAD538">
        <v>0</v>
      </c>
      <c r="AAE538">
        <v>0</v>
      </c>
      <c r="AAF538">
        <v>0</v>
      </c>
      <c r="AAG538">
        <v>0</v>
      </c>
      <c r="AAH538">
        <v>0</v>
      </c>
      <c r="AAI538">
        <v>0</v>
      </c>
      <c r="AAJ538"/>
      <c r="AAK538"/>
      <c r="AAL538"/>
      <c r="AAM538"/>
      <c r="AAN538"/>
      <c r="AAO538"/>
      <c r="AAP538"/>
      <c r="AAQ538"/>
      <c r="AAR538"/>
      <c r="AAS538"/>
      <c r="AAT538"/>
      <c r="AAU538"/>
      <c r="AAV538"/>
      <c r="AAW538">
        <v>435040119</v>
      </c>
      <c r="AAX538" s="315">
        <v>45079.372094907398</v>
      </c>
      <c r="AAY538"/>
      <c r="AAZ538"/>
      <c r="ABA538" t="s">
        <v>2081</v>
      </c>
      <c r="ABB538"/>
      <c r="ABC538" t="s">
        <v>2263</v>
      </c>
      <c r="ABD538"/>
      <c r="ABE538">
        <v>538</v>
      </c>
    </row>
    <row r="539" spans="1:733" x14ac:dyDescent="0.45">
      <c r="A539" s="261" t="s">
        <v>3376</v>
      </c>
      <c r="B539" s="262">
        <v>45076.490071805558</v>
      </c>
      <c r="C539" s="262">
        <v>45076.490887326392</v>
      </c>
      <c r="D539" s="262">
        <v>45076</v>
      </c>
      <c r="E539" s="261" t="s">
        <v>2198</v>
      </c>
      <c r="F539" s="315">
        <v>45076</v>
      </c>
      <c r="G539" t="s">
        <v>846</v>
      </c>
      <c r="H539" t="s">
        <v>847</v>
      </c>
      <c r="I539" t="s">
        <v>847</v>
      </c>
      <c r="J539" t="s">
        <v>847</v>
      </c>
      <c r="K539" t="s">
        <v>831</v>
      </c>
      <c r="L539" s="261" t="s">
        <v>832</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1</v>
      </c>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t="s">
        <v>794</v>
      </c>
      <c r="AAM539"/>
      <c r="AAN539" t="s">
        <v>797</v>
      </c>
      <c r="AAO539">
        <v>50</v>
      </c>
      <c r="AAP539">
        <v>50</v>
      </c>
      <c r="AAQ539"/>
      <c r="AAR539"/>
      <c r="AAS539"/>
      <c r="AAT539"/>
      <c r="AAU539"/>
      <c r="AAV539"/>
      <c r="AAW539">
        <v>435040140</v>
      </c>
      <c r="AAX539" s="315">
        <v>45079.372152777782</v>
      </c>
      <c r="AAY539"/>
      <c r="AAZ539"/>
      <c r="ABA539" t="s">
        <v>2081</v>
      </c>
      <c r="ABB539"/>
      <c r="ABC539" t="s">
        <v>2263</v>
      </c>
      <c r="ABD539"/>
      <c r="ABE539">
        <v>539</v>
      </c>
    </row>
    <row r="540" spans="1:733" x14ac:dyDescent="0.45">
      <c r="A540" s="261" t="s">
        <v>3377</v>
      </c>
      <c r="B540" s="262">
        <v>45076.49097741898</v>
      </c>
      <c r="C540" s="262">
        <v>45076.492398159717</v>
      </c>
      <c r="D540" s="262">
        <v>45076</v>
      </c>
      <c r="E540" s="261" t="s">
        <v>2198</v>
      </c>
      <c r="F540" s="315">
        <v>45076</v>
      </c>
      <c r="G540" t="s">
        <v>846</v>
      </c>
      <c r="H540" t="s">
        <v>847</v>
      </c>
      <c r="I540" t="s">
        <v>847</v>
      </c>
      <c r="J540" t="s">
        <v>847</v>
      </c>
      <c r="K540" t="s">
        <v>831</v>
      </c>
      <c r="L540" s="261" t="s">
        <v>832</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1</v>
      </c>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t="s">
        <v>794</v>
      </c>
      <c r="AAM540"/>
      <c r="AAN540" t="s">
        <v>797</v>
      </c>
      <c r="AAO540">
        <v>50</v>
      </c>
      <c r="AAP540">
        <v>50</v>
      </c>
      <c r="AAQ540"/>
      <c r="AAR540"/>
      <c r="AAS540"/>
      <c r="AAT540"/>
      <c r="AAU540"/>
      <c r="AAV540"/>
      <c r="AAW540">
        <v>435040153</v>
      </c>
      <c r="AAX540" s="315">
        <v>45079.372199074067</v>
      </c>
      <c r="AAY540"/>
      <c r="AAZ540"/>
      <c r="ABA540" t="s">
        <v>2081</v>
      </c>
      <c r="ABB540"/>
      <c r="ABC540" t="s">
        <v>2263</v>
      </c>
      <c r="ABD540"/>
      <c r="ABE540">
        <v>540</v>
      </c>
    </row>
    <row r="541" spans="1:733" x14ac:dyDescent="0.45">
      <c r="A541" s="261" t="s">
        <v>3378</v>
      </c>
      <c r="B541" s="262">
        <v>45076.510552256943</v>
      </c>
      <c r="C541" s="262">
        <v>45076.513933796297</v>
      </c>
      <c r="D541" s="262">
        <v>45076</v>
      </c>
      <c r="E541" s="261" t="s">
        <v>2198</v>
      </c>
      <c r="F541" s="315">
        <v>45076</v>
      </c>
      <c r="G541" t="s">
        <v>846</v>
      </c>
      <c r="H541" t="s">
        <v>847</v>
      </c>
      <c r="I541" t="s">
        <v>847</v>
      </c>
      <c r="J541" t="s">
        <v>847</v>
      </c>
      <c r="K541" t="s">
        <v>831</v>
      </c>
      <c r="L541" s="261" t="s">
        <v>825</v>
      </c>
      <c r="M541">
        <v>0</v>
      </c>
      <c r="N541">
        <v>0</v>
      </c>
      <c r="O541">
        <v>0</v>
      </c>
      <c r="P541">
        <v>0</v>
      </c>
      <c r="Q541">
        <v>0</v>
      </c>
      <c r="R541">
        <v>0</v>
      </c>
      <c r="S541">
        <v>0</v>
      </c>
      <c r="T541">
        <v>0</v>
      </c>
      <c r="U541">
        <v>0</v>
      </c>
      <c r="V541">
        <v>0</v>
      </c>
      <c r="W541">
        <v>0</v>
      </c>
      <c r="X541">
        <v>0</v>
      </c>
      <c r="Y541">
        <v>0</v>
      </c>
      <c r="Z541">
        <v>0</v>
      </c>
      <c r="AA541">
        <v>0</v>
      </c>
      <c r="AB541">
        <v>0</v>
      </c>
      <c r="AC541">
        <v>0</v>
      </c>
      <c r="AD541">
        <v>1</v>
      </c>
      <c r="AE541">
        <v>0</v>
      </c>
      <c r="AF541">
        <v>0</v>
      </c>
      <c r="AG541">
        <v>0</v>
      </c>
      <c r="AH541">
        <v>0</v>
      </c>
      <c r="AI541">
        <v>0</v>
      </c>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t="s">
        <v>794</v>
      </c>
      <c r="UP541"/>
      <c r="UQ541">
        <v>250</v>
      </c>
      <c r="UR541">
        <v>250</v>
      </c>
      <c r="US541"/>
      <c r="UT541">
        <v>300</v>
      </c>
      <c r="UU541">
        <v>-16.666666666666661</v>
      </c>
      <c r="UV541">
        <v>-50</v>
      </c>
      <c r="UW541" t="s">
        <v>2090</v>
      </c>
      <c r="UX541" t="s">
        <v>801</v>
      </c>
      <c r="UY541"/>
      <c r="UZ541" t="s">
        <v>830</v>
      </c>
      <c r="VA541" t="s">
        <v>797</v>
      </c>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v>435040184</v>
      </c>
      <c r="AAX541" s="315">
        <v>45079.37226851852</v>
      </c>
      <c r="AAY541"/>
      <c r="AAZ541"/>
      <c r="ABA541" t="s">
        <v>2081</v>
      </c>
      <c r="ABB541"/>
      <c r="ABC541" t="s">
        <v>2263</v>
      </c>
      <c r="ABD541"/>
      <c r="ABE541">
        <v>541</v>
      </c>
    </row>
    <row r="542" spans="1:733" x14ac:dyDescent="0.45">
      <c r="A542" s="261" t="s">
        <v>3379</v>
      </c>
      <c r="B542" s="262">
        <v>45076.514069687502</v>
      </c>
      <c r="C542" s="262">
        <v>45076.515581157408</v>
      </c>
      <c r="D542" s="262">
        <v>45076</v>
      </c>
      <c r="E542" s="261" t="s">
        <v>2198</v>
      </c>
      <c r="F542" s="315">
        <v>45076</v>
      </c>
      <c r="G542" t="s">
        <v>846</v>
      </c>
      <c r="H542" t="s">
        <v>847</v>
      </c>
      <c r="I542" t="s">
        <v>847</v>
      </c>
      <c r="J542" t="s">
        <v>847</v>
      </c>
      <c r="K542" t="s">
        <v>831</v>
      </c>
      <c r="L542" s="261" t="s">
        <v>832</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1</v>
      </c>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t="s">
        <v>794</v>
      </c>
      <c r="AAM542"/>
      <c r="AAN542" t="s">
        <v>797</v>
      </c>
      <c r="AAO542">
        <v>50</v>
      </c>
      <c r="AAP542">
        <v>50</v>
      </c>
      <c r="AAQ542"/>
      <c r="AAR542"/>
      <c r="AAS542"/>
      <c r="AAT542"/>
      <c r="AAU542"/>
      <c r="AAV542"/>
      <c r="AAW542">
        <v>435040202</v>
      </c>
      <c r="AAX542" s="315">
        <v>45079.372314814813</v>
      </c>
      <c r="AAY542"/>
      <c r="AAZ542"/>
      <c r="ABA542" t="s">
        <v>2081</v>
      </c>
      <c r="ABB542"/>
      <c r="ABC542" t="s">
        <v>2263</v>
      </c>
      <c r="ABD542"/>
      <c r="ABE542">
        <v>542</v>
      </c>
    </row>
    <row r="543" spans="1:733" x14ac:dyDescent="0.45">
      <c r="A543" s="261" t="s">
        <v>3380</v>
      </c>
      <c r="B543" s="262">
        <v>45076.516049259248</v>
      </c>
      <c r="C543" s="262">
        <v>45076.526895983799</v>
      </c>
      <c r="D543" s="262">
        <v>45076</v>
      </c>
      <c r="E543" s="261" t="s">
        <v>2198</v>
      </c>
      <c r="F543" s="315">
        <v>45076</v>
      </c>
      <c r="G543" t="s">
        <v>846</v>
      </c>
      <c r="H543" t="s">
        <v>847</v>
      </c>
      <c r="I543" t="s">
        <v>847</v>
      </c>
      <c r="J543" t="s">
        <v>847</v>
      </c>
      <c r="K543" t="s">
        <v>831</v>
      </c>
      <c r="L543" s="261" t="s">
        <v>834</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1</v>
      </c>
      <c r="AI543">
        <v>0</v>
      </c>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t="s">
        <v>794</v>
      </c>
      <c r="ZH543"/>
      <c r="ZI543">
        <v>1400</v>
      </c>
      <c r="ZJ543">
        <v>1400</v>
      </c>
      <c r="ZK543"/>
      <c r="ZL543">
        <v>1625</v>
      </c>
      <c r="ZM543">
        <v>-13.84615384615385</v>
      </c>
      <c r="ZN543">
        <v>-225</v>
      </c>
      <c r="ZO543" t="s">
        <v>3374</v>
      </c>
      <c r="ZP543" t="s">
        <v>801</v>
      </c>
      <c r="ZQ543"/>
      <c r="ZR543" t="s">
        <v>849</v>
      </c>
      <c r="ZS543" t="s">
        <v>794</v>
      </c>
      <c r="ZT543" t="s">
        <v>2084</v>
      </c>
      <c r="ZU543">
        <v>0</v>
      </c>
      <c r="ZV543">
        <v>1</v>
      </c>
      <c r="ZW543">
        <v>0</v>
      </c>
      <c r="ZX543">
        <v>0</v>
      </c>
      <c r="ZY543">
        <v>0</v>
      </c>
      <c r="ZZ543">
        <v>0</v>
      </c>
      <c r="AAA543">
        <v>0</v>
      </c>
      <c r="AAB543">
        <v>0</v>
      </c>
      <c r="AAC543">
        <v>0</v>
      </c>
      <c r="AAD543">
        <v>0</v>
      </c>
      <c r="AAE543">
        <v>0</v>
      </c>
      <c r="AAF543">
        <v>0</v>
      </c>
      <c r="AAG543">
        <v>1</v>
      </c>
      <c r="AAH543">
        <v>0</v>
      </c>
      <c r="AAI543">
        <v>0</v>
      </c>
      <c r="AAJ543"/>
      <c r="AAK543"/>
      <c r="AAL543"/>
      <c r="AAM543"/>
      <c r="AAN543"/>
      <c r="AAO543"/>
      <c r="AAP543"/>
      <c r="AAQ543"/>
      <c r="AAR543"/>
      <c r="AAS543"/>
      <c r="AAT543"/>
      <c r="AAU543"/>
      <c r="AAV543"/>
      <c r="AAW543">
        <v>435040223</v>
      </c>
      <c r="AAX543" s="315">
        <v>45079.372384259259</v>
      </c>
      <c r="AAY543"/>
      <c r="AAZ543"/>
      <c r="ABA543" t="s">
        <v>2081</v>
      </c>
      <c r="ABB543"/>
      <c r="ABC543" t="s">
        <v>2263</v>
      </c>
      <c r="ABD543"/>
      <c r="ABE543">
        <v>543</v>
      </c>
    </row>
    <row r="544" spans="1:733" x14ac:dyDescent="0.45">
      <c r="A544" s="261" t="s">
        <v>3381</v>
      </c>
      <c r="B544" s="262">
        <v>45076.523279317131</v>
      </c>
      <c r="C544" s="262">
        <v>45076.529717407408</v>
      </c>
      <c r="D544" s="262">
        <v>45076</v>
      </c>
      <c r="E544" s="261" t="s">
        <v>2198</v>
      </c>
      <c r="F544" s="315">
        <v>45076</v>
      </c>
      <c r="G544" t="s">
        <v>846</v>
      </c>
      <c r="H544" t="s">
        <v>847</v>
      </c>
      <c r="I544" t="s">
        <v>847</v>
      </c>
      <c r="J544" t="s">
        <v>847</v>
      </c>
      <c r="K544" t="s">
        <v>831</v>
      </c>
      <c r="L544" s="261" t="s">
        <v>3366</v>
      </c>
      <c r="M544">
        <v>0</v>
      </c>
      <c r="N544">
        <v>0</v>
      </c>
      <c r="O544">
        <v>0</v>
      </c>
      <c r="P544">
        <v>0</v>
      </c>
      <c r="Q544">
        <v>0</v>
      </c>
      <c r="R544">
        <v>0</v>
      </c>
      <c r="S544">
        <v>0</v>
      </c>
      <c r="T544">
        <v>0</v>
      </c>
      <c r="U544">
        <v>0</v>
      </c>
      <c r="V544">
        <v>0</v>
      </c>
      <c r="W544">
        <v>0</v>
      </c>
      <c r="X544">
        <v>0</v>
      </c>
      <c r="Y544">
        <v>0</v>
      </c>
      <c r="Z544">
        <v>0</v>
      </c>
      <c r="AA544">
        <v>0</v>
      </c>
      <c r="AB544">
        <v>0</v>
      </c>
      <c r="AC544">
        <v>0</v>
      </c>
      <c r="AD544">
        <v>1</v>
      </c>
      <c r="AE544">
        <v>1</v>
      </c>
      <c r="AF544">
        <v>1</v>
      </c>
      <c r="AG544">
        <v>0</v>
      </c>
      <c r="AH544">
        <v>0</v>
      </c>
      <c r="AI544">
        <v>0</v>
      </c>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t="s">
        <v>794</v>
      </c>
      <c r="UP544"/>
      <c r="UQ544">
        <v>250</v>
      </c>
      <c r="UR544">
        <v>250</v>
      </c>
      <c r="US544"/>
      <c r="UT544">
        <v>300</v>
      </c>
      <c r="UU544">
        <v>-16.666666666666661</v>
      </c>
      <c r="UV544">
        <v>-50</v>
      </c>
      <c r="UW544" t="s">
        <v>2090</v>
      </c>
      <c r="UX544" t="s">
        <v>801</v>
      </c>
      <c r="UY544"/>
      <c r="UZ544" t="s">
        <v>830</v>
      </c>
      <c r="VA544" t="s">
        <v>794</v>
      </c>
      <c r="VB544" t="s">
        <v>798</v>
      </c>
      <c r="VC544">
        <v>0</v>
      </c>
      <c r="VD544">
        <v>1</v>
      </c>
      <c r="VE544">
        <v>0</v>
      </c>
      <c r="VF544">
        <v>0</v>
      </c>
      <c r="VG544">
        <v>0</v>
      </c>
      <c r="VH544">
        <v>0</v>
      </c>
      <c r="VI544">
        <v>0</v>
      </c>
      <c r="VJ544">
        <v>0</v>
      </c>
      <c r="VK544">
        <v>0</v>
      </c>
      <c r="VL544">
        <v>0</v>
      </c>
      <c r="VM544">
        <v>0</v>
      </c>
      <c r="VN544">
        <v>0</v>
      </c>
      <c r="VO544">
        <v>0</v>
      </c>
      <c r="VP544">
        <v>0</v>
      </c>
      <c r="VQ544">
        <v>0</v>
      </c>
      <c r="VR544"/>
      <c r="VS544"/>
      <c r="VT544" t="s">
        <v>794</v>
      </c>
      <c r="VU544"/>
      <c r="VV544">
        <v>2000</v>
      </c>
      <c r="VW544">
        <v>2000</v>
      </c>
      <c r="VX544"/>
      <c r="VY544">
        <v>2000</v>
      </c>
      <c r="VZ544">
        <v>0</v>
      </c>
      <c r="WA544">
        <v>0</v>
      </c>
      <c r="WB544"/>
      <c r="WC544" t="s">
        <v>801</v>
      </c>
      <c r="WD544"/>
      <c r="WE544" t="s">
        <v>830</v>
      </c>
      <c r="WF544" t="s">
        <v>794</v>
      </c>
      <c r="WG544" t="s">
        <v>798</v>
      </c>
      <c r="WH544">
        <v>0</v>
      </c>
      <c r="WI544">
        <v>1</v>
      </c>
      <c r="WJ544">
        <v>0</v>
      </c>
      <c r="WK544">
        <v>0</v>
      </c>
      <c r="WL544">
        <v>0</v>
      </c>
      <c r="WM544">
        <v>0</v>
      </c>
      <c r="WN544">
        <v>0</v>
      </c>
      <c r="WO544">
        <v>0</v>
      </c>
      <c r="WP544">
        <v>0</v>
      </c>
      <c r="WQ544">
        <v>0</v>
      </c>
      <c r="WR544">
        <v>0</v>
      </c>
      <c r="WS544">
        <v>0</v>
      </c>
      <c r="WT544">
        <v>0</v>
      </c>
      <c r="WU544">
        <v>0</v>
      </c>
      <c r="WV544">
        <v>0</v>
      </c>
      <c r="WW544"/>
      <c r="WX544"/>
      <c r="WY544" t="s">
        <v>794</v>
      </c>
      <c r="WZ544"/>
      <c r="XA544">
        <v>2000</v>
      </c>
      <c r="XB544">
        <v>2000</v>
      </c>
      <c r="XC544"/>
      <c r="XD544">
        <v>2000</v>
      </c>
      <c r="XE544">
        <v>0</v>
      </c>
      <c r="XF544">
        <v>0</v>
      </c>
      <c r="XG544"/>
      <c r="XH544" t="s">
        <v>801</v>
      </c>
      <c r="XI544"/>
      <c r="XJ544" t="s">
        <v>830</v>
      </c>
      <c r="XK544" t="s">
        <v>794</v>
      </c>
      <c r="XL544" t="s">
        <v>798</v>
      </c>
      <c r="XM544">
        <v>0</v>
      </c>
      <c r="XN544">
        <v>1</v>
      </c>
      <c r="XO544">
        <v>0</v>
      </c>
      <c r="XP544">
        <v>0</v>
      </c>
      <c r="XQ544">
        <v>0</v>
      </c>
      <c r="XR544">
        <v>0</v>
      </c>
      <c r="XS544">
        <v>0</v>
      </c>
      <c r="XT544">
        <v>0</v>
      </c>
      <c r="XU544">
        <v>0</v>
      </c>
      <c r="XV544">
        <v>0</v>
      </c>
      <c r="XW544">
        <v>0</v>
      </c>
      <c r="XX544">
        <v>0</v>
      </c>
      <c r="XY544">
        <v>0</v>
      </c>
      <c r="XZ544">
        <v>0</v>
      </c>
      <c r="YA544">
        <v>0</v>
      </c>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v>435040263</v>
      </c>
      <c r="AAX544" s="315">
        <v>45079.372453703712</v>
      </c>
      <c r="AAY544"/>
      <c r="AAZ544"/>
      <c r="ABA544" t="s">
        <v>2081</v>
      </c>
      <c r="ABB544"/>
      <c r="ABC544" t="s">
        <v>2263</v>
      </c>
      <c r="ABD544"/>
      <c r="ABE544">
        <v>544</v>
      </c>
    </row>
    <row r="545" spans="1:733" x14ac:dyDescent="0.45">
      <c r="A545" s="261" t="s">
        <v>3382</v>
      </c>
      <c r="B545" s="262">
        <v>45076.52981871528</v>
      </c>
      <c r="C545" s="262">
        <v>45076.531965995367</v>
      </c>
      <c r="D545" s="262">
        <v>45076</v>
      </c>
      <c r="E545" s="261" t="s">
        <v>2198</v>
      </c>
      <c r="F545" s="315">
        <v>45076</v>
      </c>
      <c r="G545" t="s">
        <v>846</v>
      </c>
      <c r="H545" t="s">
        <v>847</v>
      </c>
      <c r="I545" t="s">
        <v>847</v>
      </c>
      <c r="J545" t="s">
        <v>847</v>
      </c>
      <c r="K545" t="s">
        <v>831</v>
      </c>
      <c r="L545" s="261" t="s">
        <v>3383</v>
      </c>
      <c r="M545">
        <v>0</v>
      </c>
      <c r="N545">
        <v>0</v>
      </c>
      <c r="O545">
        <v>0</v>
      </c>
      <c r="P545">
        <v>0</v>
      </c>
      <c r="Q545">
        <v>0</v>
      </c>
      <c r="R545">
        <v>0</v>
      </c>
      <c r="S545">
        <v>0</v>
      </c>
      <c r="T545">
        <v>0</v>
      </c>
      <c r="U545">
        <v>0</v>
      </c>
      <c r="V545">
        <v>0</v>
      </c>
      <c r="W545">
        <v>0</v>
      </c>
      <c r="X545">
        <v>0</v>
      </c>
      <c r="Y545">
        <v>0</v>
      </c>
      <c r="Z545">
        <v>0</v>
      </c>
      <c r="AA545">
        <v>0</v>
      </c>
      <c r="AB545">
        <v>0</v>
      </c>
      <c r="AC545">
        <v>0</v>
      </c>
      <c r="AD545">
        <v>1</v>
      </c>
      <c r="AE545">
        <v>1</v>
      </c>
      <c r="AF545">
        <v>1</v>
      </c>
      <c r="AG545">
        <v>0</v>
      </c>
      <c r="AH545">
        <v>0</v>
      </c>
      <c r="AI545">
        <v>0</v>
      </c>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t="s">
        <v>794</v>
      </c>
      <c r="UP545"/>
      <c r="UQ545">
        <v>250</v>
      </c>
      <c r="UR545">
        <v>250</v>
      </c>
      <c r="US545"/>
      <c r="UT545">
        <v>300</v>
      </c>
      <c r="UU545">
        <v>-16.666666666666661</v>
      </c>
      <c r="UV545">
        <v>-50</v>
      </c>
      <c r="UW545" t="s">
        <v>2090</v>
      </c>
      <c r="UX545" t="s">
        <v>801</v>
      </c>
      <c r="UY545"/>
      <c r="UZ545" t="s">
        <v>830</v>
      </c>
      <c r="VA545" t="s">
        <v>794</v>
      </c>
      <c r="VB545" t="s">
        <v>798</v>
      </c>
      <c r="VC545">
        <v>0</v>
      </c>
      <c r="VD545">
        <v>1</v>
      </c>
      <c r="VE545">
        <v>0</v>
      </c>
      <c r="VF545">
        <v>0</v>
      </c>
      <c r="VG545">
        <v>0</v>
      </c>
      <c r="VH545">
        <v>0</v>
      </c>
      <c r="VI545">
        <v>0</v>
      </c>
      <c r="VJ545">
        <v>0</v>
      </c>
      <c r="VK545">
        <v>0</v>
      </c>
      <c r="VL545">
        <v>0</v>
      </c>
      <c r="VM545">
        <v>0</v>
      </c>
      <c r="VN545">
        <v>0</v>
      </c>
      <c r="VO545">
        <v>0</v>
      </c>
      <c r="VP545">
        <v>0</v>
      </c>
      <c r="VQ545">
        <v>0</v>
      </c>
      <c r="VR545"/>
      <c r="VS545"/>
      <c r="VT545" t="s">
        <v>794</v>
      </c>
      <c r="VU545"/>
      <c r="VV545">
        <v>2000</v>
      </c>
      <c r="VW545">
        <v>2000</v>
      </c>
      <c r="VX545"/>
      <c r="VY545">
        <v>2000</v>
      </c>
      <c r="VZ545">
        <v>0</v>
      </c>
      <c r="WA545">
        <v>0</v>
      </c>
      <c r="WB545"/>
      <c r="WC545" t="s">
        <v>801</v>
      </c>
      <c r="WD545"/>
      <c r="WE545" t="s">
        <v>830</v>
      </c>
      <c r="WF545" t="s">
        <v>794</v>
      </c>
      <c r="WG545" t="s">
        <v>798</v>
      </c>
      <c r="WH545">
        <v>0</v>
      </c>
      <c r="WI545">
        <v>1</v>
      </c>
      <c r="WJ545">
        <v>0</v>
      </c>
      <c r="WK545">
        <v>0</v>
      </c>
      <c r="WL545">
        <v>0</v>
      </c>
      <c r="WM545">
        <v>0</v>
      </c>
      <c r="WN545">
        <v>0</v>
      </c>
      <c r="WO545">
        <v>0</v>
      </c>
      <c r="WP545">
        <v>0</v>
      </c>
      <c r="WQ545">
        <v>0</v>
      </c>
      <c r="WR545">
        <v>0</v>
      </c>
      <c r="WS545">
        <v>0</v>
      </c>
      <c r="WT545">
        <v>0</v>
      </c>
      <c r="WU545">
        <v>0</v>
      </c>
      <c r="WV545">
        <v>0</v>
      </c>
      <c r="WW545"/>
      <c r="WX545"/>
      <c r="WY545" t="s">
        <v>794</v>
      </c>
      <c r="WZ545"/>
      <c r="XA545">
        <v>2000</v>
      </c>
      <c r="XB545">
        <v>2000</v>
      </c>
      <c r="XC545"/>
      <c r="XD545">
        <v>2000</v>
      </c>
      <c r="XE545">
        <v>0</v>
      </c>
      <c r="XF545">
        <v>0</v>
      </c>
      <c r="XG545"/>
      <c r="XH545" t="s">
        <v>801</v>
      </c>
      <c r="XI545"/>
      <c r="XJ545" t="s">
        <v>830</v>
      </c>
      <c r="XK545" t="s">
        <v>794</v>
      </c>
      <c r="XL545" t="s">
        <v>798</v>
      </c>
      <c r="XM545">
        <v>0</v>
      </c>
      <c r="XN545">
        <v>1</v>
      </c>
      <c r="XO545">
        <v>0</v>
      </c>
      <c r="XP545">
        <v>0</v>
      </c>
      <c r="XQ545">
        <v>0</v>
      </c>
      <c r="XR545">
        <v>0</v>
      </c>
      <c r="XS545">
        <v>0</v>
      </c>
      <c r="XT545">
        <v>0</v>
      </c>
      <c r="XU545">
        <v>0</v>
      </c>
      <c r="XV545">
        <v>0</v>
      </c>
      <c r="XW545">
        <v>0</v>
      </c>
      <c r="XX545">
        <v>0</v>
      </c>
      <c r="XY545">
        <v>0</v>
      </c>
      <c r="XZ545">
        <v>0</v>
      </c>
      <c r="YA545">
        <v>0</v>
      </c>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v>435040276</v>
      </c>
      <c r="AAX545" s="315">
        <v>45079.372499999998</v>
      </c>
      <c r="AAY545"/>
      <c r="AAZ545"/>
      <c r="ABA545" t="s">
        <v>2081</v>
      </c>
      <c r="ABB545"/>
      <c r="ABC545" t="s">
        <v>2263</v>
      </c>
      <c r="ABD545"/>
      <c r="ABE545">
        <v>545</v>
      </c>
    </row>
    <row r="546" spans="1:733" x14ac:dyDescent="0.45">
      <c r="A546" s="261" t="s">
        <v>3384</v>
      </c>
      <c r="B546" s="262">
        <v>45076.528637118063</v>
      </c>
      <c r="C546" s="262">
        <v>45076.555689976864</v>
      </c>
      <c r="D546" s="262">
        <v>45076</v>
      </c>
      <c r="E546" s="261" t="s">
        <v>2198</v>
      </c>
      <c r="F546" s="315">
        <v>45076</v>
      </c>
      <c r="G546" t="s">
        <v>846</v>
      </c>
      <c r="H546" t="s">
        <v>847</v>
      </c>
      <c r="I546" t="s">
        <v>847</v>
      </c>
      <c r="J546" t="s">
        <v>847</v>
      </c>
      <c r="K546" t="s">
        <v>831</v>
      </c>
      <c r="L546" s="261" t="s">
        <v>2122</v>
      </c>
      <c r="M546">
        <v>0</v>
      </c>
      <c r="N546">
        <v>0</v>
      </c>
      <c r="O546">
        <v>0</v>
      </c>
      <c r="P546">
        <v>0</v>
      </c>
      <c r="Q546">
        <v>0</v>
      </c>
      <c r="R546">
        <v>0</v>
      </c>
      <c r="S546">
        <v>0</v>
      </c>
      <c r="T546">
        <v>0</v>
      </c>
      <c r="U546">
        <v>0</v>
      </c>
      <c r="V546">
        <v>0</v>
      </c>
      <c r="W546">
        <v>0</v>
      </c>
      <c r="X546">
        <v>0</v>
      </c>
      <c r="Y546">
        <v>0</v>
      </c>
      <c r="Z546">
        <v>0</v>
      </c>
      <c r="AA546">
        <v>0</v>
      </c>
      <c r="AB546">
        <v>0</v>
      </c>
      <c r="AC546">
        <v>0</v>
      </c>
      <c r="AD546">
        <v>0</v>
      </c>
      <c r="AE546">
        <v>1</v>
      </c>
      <c r="AF546">
        <v>1</v>
      </c>
      <c r="AG546">
        <v>0</v>
      </c>
      <c r="AH546">
        <v>0</v>
      </c>
      <c r="AI546">
        <v>0</v>
      </c>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t="s">
        <v>794</v>
      </c>
      <c r="VU546"/>
      <c r="VV546">
        <v>2000</v>
      </c>
      <c r="VW546">
        <v>2000</v>
      </c>
      <c r="VX546"/>
      <c r="VY546">
        <v>2000</v>
      </c>
      <c r="VZ546">
        <v>0</v>
      </c>
      <c r="WA546">
        <v>0</v>
      </c>
      <c r="WB546"/>
      <c r="WC546" t="s">
        <v>801</v>
      </c>
      <c r="WD546"/>
      <c r="WE546" t="s">
        <v>830</v>
      </c>
      <c r="WF546" t="s">
        <v>794</v>
      </c>
      <c r="WG546" t="s">
        <v>798</v>
      </c>
      <c r="WH546">
        <v>0</v>
      </c>
      <c r="WI546">
        <v>1</v>
      </c>
      <c r="WJ546">
        <v>0</v>
      </c>
      <c r="WK546">
        <v>0</v>
      </c>
      <c r="WL546">
        <v>0</v>
      </c>
      <c r="WM546">
        <v>0</v>
      </c>
      <c r="WN546">
        <v>0</v>
      </c>
      <c r="WO546">
        <v>0</v>
      </c>
      <c r="WP546">
        <v>0</v>
      </c>
      <c r="WQ546">
        <v>0</v>
      </c>
      <c r="WR546">
        <v>0</v>
      </c>
      <c r="WS546">
        <v>0</v>
      </c>
      <c r="WT546">
        <v>0</v>
      </c>
      <c r="WU546">
        <v>0</v>
      </c>
      <c r="WV546">
        <v>0</v>
      </c>
      <c r="WW546"/>
      <c r="WX546"/>
      <c r="WY546" t="s">
        <v>794</v>
      </c>
      <c r="WZ546"/>
      <c r="XA546">
        <v>2000</v>
      </c>
      <c r="XB546">
        <v>2000</v>
      </c>
      <c r="XC546"/>
      <c r="XD546">
        <v>2000</v>
      </c>
      <c r="XE546">
        <v>0</v>
      </c>
      <c r="XF546">
        <v>0</v>
      </c>
      <c r="XG546"/>
      <c r="XH546" t="s">
        <v>801</v>
      </c>
      <c r="XI546"/>
      <c r="XJ546" t="s">
        <v>830</v>
      </c>
      <c r="XK546" t="s">
        <v>794</v>
      </c>
      <c r="XL546" t="s">
        <v>798</v>
      </c>
      <c r="XM546">
        <v>0</v>
      </c>
      <c r="XN546">
        <v>1</v>
      </c>
      <c r="XO546">
        <v>0</v>
      </c>
      <c r="XP546">
        <v>0</v>
      </c>
      <c r="XQ546">
        <v>0</v>
      </c>
      <c r="XR546">
        <v>0</v>
      </c>
      <c r="XS546">
        <v>0</v>
      </c>
      <c r="XT546">
        <v>0</v>
      </c>
      <c r="XU546">
        <v>0</v>
      </c>
      <c r="XV546">
        <v>0</v>
      </c>
      <c r="XW546">
        <v>0</v>
      </c>
      <c r="XX546">
        <v>0</v>
      </c>
      <c r="XY546">
        <v>0</v>
      </c>
      <c r="XZ546">
        <v>0</v>
      </c>
      <c r="YA546">
        <v>0</v>
      </c>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v>435040296</v>
      </c>
      <c r="AAX546" s="315">
        <v>45079.372534722221</v>
      </c>
      <c r="AAY546"/>
      <c r="AAZ546"/>
      <c r="ABA546" t="s">
        <v>2081</v>
      </c>
      <c r="ABB546"/>
      <c r="ABC546" t="s">
        <v>2263</v>
      </c>
      <c r="ABD546"/>
      <c r="ABE546">
        <v>546</v>
      </c>
    </row>
    <row r="547" spans="1:733" x14ac:dyDescent="0.45">
      <c r="A547" s="261" t="s">
        <v>3385</v>
      </c>
      <c r="B547" s="262">
        <v>45077.346774872683</v>
      </c>
      <c r="C547" s="262">
        <v>45077.350666608792</v>
      </c>
      <c r="D547" s="262">
        <v>45077</v>
      </c>
      <c r="E547" s="261" t="s">
        <v>2198</v>
      </c>
      <c r="F547" s="315">
        <v>45077</v>
      </c>
      <c r="G547" t="s">
        <v>846</v>
      </c>
      <c r="H547" t="s">
        <v>847</v>
      </c>
      <c r="I547" t="s">
        <v>847</v>
      </c>
      <c r="J547" t="s">
        <v>847</v>
      </c>
      <c r="K547" t="s">
        <v>793</v>
      </c>
      <c r="L547" s="261" t="s">
        <v>834</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1</v>
      </c>
      <c r="AI547">
        <v>0</v>
      </c>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t="s">
        <v>794</v>
      </c>
      <c r="ZH547"/>
      <c r="ZI547">
        <v>1400</v>
      </c>
      <c r="ZJ547">
        <v>1400</v>
      </c>
      <c r="ZK547"/>
      <c r="ZL547">
        <v>1625</v>
      </c>
      <c r="ZM547">
        <v>-13.84615384615385</v>
      </c>
      <c r="ZN547">
        <v>-225</v>
      </c>
      <c r="ZO547" t="s">
        <v>3386</v>
      </c>
      <c r="ZP547" t="s">
        <v>801</v>
      </c>
      <c r="ZQ547"/>
      <c r="ZR547" t="s">
        <v>849</v>
      </c>
      <c r="ZS547" t="s">
        <v>794</v>
      </c>
      <c r="ZT547" t="s">
        <v>3387</v>
      </c>
      <c r="ZU547">
        <v>0</v>
      </c>
      <c r="ZV547">
        <v>1</v>
      </c>
      <c r="ZW547">
        <v>0</v>
      </c>
      <c r="ZX547">
        <v>0</v>
      </c>
      <c r="ZY547">
        <v>0</v>
      </c>
      <c r="ZZ547">
        <v>0</v>
      </c>
      <c r="AAA547">
        <v>0</v>
      </c>
      <c r="AAB547">
        <v>0</v>
      </c>
      <c r="AAC547">
        <v>0</v>
      </c>
      <c r="AAD547">
        <v>0</v>
      </c>
      <c r="AAE547">
        <v>0</v>
      </c>
      <c r="AAF547">
        <v>1</v>
      </c>
      <c r="AAG547">
        <v>0</v>
      </c>
      <c r="AAH547">
        <v>0</v>
      </c>
      <c r="AAI547">
        <v>0</v>
      </c>
      <c r="AAJ547"/>
      <c r="AAK547"/>
      <c r="AAL547"/>
      <c r="AAM547"/>
      <c r="AAN547"/>
      <c r="AAO547"/>
      <c r="AAP547"/>
      <c r="AAQ547"/>
      <c r="AAR547"/>
      <c r="AAS547"/>
      <c r="AAT547"/>
      <c r="AAU547"/>
      <c r="AAV547"/>
      <c r="AAW547">
        <v>435040311</v>
      </c>
      <c r="AAX547" s="315">
        <v>45079.372569444437</v>
      </c>
      <c r="AAY547"/>
      <c r="AAZ547"/>
      <c r="ABA547" t="s">
        <v>2081</v>
      </c>
      <c r="ABB547"/>
      <c r="ABC547" t="s">
        <v>2263</v>
      </c>
      <c r="ABD547"/>
      <c r="ABE547">
        <v>547</v>
      </c>
    </row>
    <row r="548" spans="1:733" x14ac:dyDescent="0.45">
      <c r="A548" s="261" t="s">
        <v>3388</v>
      </c>
      <c r="B548" s="262">
        <v>45077.351789652777</v>
      </c>
      <c r="C548" s="262">
        <v>45077.35899119213</v>
      </c>
      <c r="D548" s="262">
        <v>45077</v>
      </c>
      <c r="E548" s="261" t="s">
        <v>2198</v>
      </c>
      <c r="F548" s="315">
        <v>45077</v>
      </c>
      <c r="G548" t="s">
        <v>846</v>
      </c>
      <c r="H548" t="s">
        <v>847</v>
      </c>
      <c r="I548" t="s">
        <v>847</v>
      </c>
      <c r="J548" t="s">
        <v>847</v>
      </c>
      <c r="K548" t="s">
        <v>793</v>
      </c>
      <c r="L548" s="261" t="s">
        <v>834</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1</v>
      </c>
      <c r="AI548">
        <v>0</v>
      </c>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t="s">
        <v>794</v>
      </c>
      <c r="ZH548"/>
      <c r="ZI548">
        <v>1400</v>
      </c>
      <c r="ZJ548">
        <v>1400</v>
      </c>
      <c r="ZK548"/>
      <c r="ZL548">
        <v>1625</v>
      </c>
      <c r="ZM548">
        <v>-13.84615384615385</v>
      </c>
      <c r="ZN548">
        <v>-225</v>
      </c>
      <c r="ZO548" t="s">
        <v>3389</v>
      </c>
      <c r="ZP548" t="s">
        <v>801</v>
      </c>
      <c r="ZQ548"/>
      <c r="ZR548" t="s">
        <v>849</v>
      </c>
      <c r="ZS548" t="s">
        <v>794</v>
      </c>
      <c r="ZT548" t="s">
        <v>798</v>
      </c>
      <c r="ZU548">
        <v>0</v>
      </c>
      <c r="ZV548">
        <v>1</v>
      </c>
      <c r="ZW548">
        <v>0</v>
      </c>
      <c r="ZX548">
        <v>0</v>
      </c>
      <c r="ZY548">
        <v>0</v>
      </c>
      <c r="ZZ548">
        <v>0</v>
      </c>
      <c r="AAA548">
        <v>0</v>
      </c>
      <c r="AAB548">
        <v>0</v>
      </c>
      <c r="AAC548">
        <v>0</v>
      </c>
      <c r="AAD548">
        <v>0</v>
      </c>
      <c r="AAE548">
        <v>0</v>
      </c>
      <c r="AAF548">
        <v>0</v>
      </c>
      <c r="AAG548">
        <v>0</v>
      </c>
      <c r="AAH548">
        <v>0</v>
      </c>
      <c r="AAI548">
        <v>0</v>
      </c>
      <c r="AAJ548"/>
      <c r="AAK548"/>
      <c r="AAL548"/>
      <c r="AAM548"/>
      <c r="AAN548"/>
      <c r="AAO548"/>
      <c r="AAP548"/>
      <c r="AAQ548"/>
      <c r="AAR548"/>
      <c r="AAS548"/>
      <c r="AAT548"/>
      <c r="AAU548"/>
      <c r="AAV548"/>
      <c r="AAW548">
        <v>435040329</v>
      </c>
      <c r="AAX548" s="315">
        <v>45079.372592592597</v>
      </c>
      <c r="AAY548"/>
      <c r="AAZ548"/>
      <c r="ABA548" t="s">
        <v>2081</v>
      </c>
      <c r="ABB548"/>
      <c r="ABC548" t="s">
        <v>2263</v>
      </c>
      <c r="ABD548"/>
      <c r="ABE548">
        <v>548</v>
      </c>
    </row>
    <row r="549" spans="1:733" x14ac:dyDescent="0.45">
      <c r="A549" s="261" t="s">
        <v>3390</v>
      </c>
      <c r="B549" s="262">
        <v>45077.35976954861</v>
      </c>
      <c r="C549" s="262">
        <v>45077.362988668981</v>
      </c>
      <c r="D549" s="262">
        <v>45077</v>
      </c>
      <c r="E549" s="261" t="s">
        <v>2198</v>
      </c>
      <c r="F549" s="315">
        <v>45077</v>
      </c>
      <c r="G549" t="s">
        <v>846</v>
      </c>
      <c r="H549" t="s">
        <v>847</v>
      </c>
      <c r="I549" t="s">
        <v>847</v>
      </c>
      <c r="J549" t="s">
        <v>847</v>
      </c>
      <c r="K549" t="s">
        <v>793</v>
      </c>
      <c r="L549" s="261" t="s">
        <v>840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1</v>
      </c>
      <c r="AH549">
        <v>0</v>
      </c>
      <c r="AI549">
        <v>0</v>
      </c>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t="s">
        <v>3391</v>
      </c>
      <c r="YK549" t="s">
        <v>805</v>
      </c>
      <c r="YL549"/>
      <c r="YM549"/>
      <c r="YN549" t="s">
        <v>797</v>
      </c>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v>435040354</v>
      </c>
      <c r="AAX549" s="315">
        <v>45079.372673611113</v>
      </c>
      <c r="AAY549"/>
      <c r="AAZ549"/>
      <c r="ABA549" t="s">
        <v>2081</v>
      </c>
      <c r="ABB549"/>
      <c r="ABC549" t="s">
        <v>2263</v>
      </c>
      <c r="ABD549"/>
      <c r="ABE549">
        <v>549</v>
      </c>
    </row>
    <row r="550" spans="1:733" x14ac:dyDescent="0.45">
      <c r="A550" s="261" t="s">
        <v>3392</v>
      </c>
      <c r="B550" s="262">
        <v>45077.36727476852</v>
      </c>
      <c r="C550" s="262">
        <v>45077.369653553244</v>
      </c>
      <c r="D550" s="262">
        <v>45077</v>
      </c>
      <c r="E550" s="261" t="s">
        <v>2198</v>
      </c>
      <c r="F550" s="315">
        <v>45077</v>
      </c>
      <c r="G550" t="s">
        <v>846</v>
      </c>
      <c r="H550" t="s">
        <v>847</v>
      </c>
      <c r="I550" t="s">
        <v>847</v>
      </c>
      <c r="J550" t="s">
        <v>847</v>
      </c>
      <c r="K550" t="s">
        <v>793</v>
      </c>
      <c r="L550" s="261" t="s">
        <v>2122</v>
      </c>
      <c r="M550">
        <v>0</v>
      </c>
      <c r="N550">
        <v>0</v>
      </c>
      <c r="O550">
        <v>0</v>
      </c>
      <c r="P550">
        <v>0</v>
      </c>
      <c r="Q550">
        <v>0</v>
      </c>
      <c r="R550">
        <v>0</v>
      </c>
      <c r="S550">
        <v>0</v>
      </c>
      <c r="T550">
        <v>0</v>
      </c>
      <c r="U550">
        <v>0</v>
      </c>
      <c r="V550">
        <v>0</v>
      </c>
      <c r="W550">
        <v>0</v>
      </c>
      <c r="X550">
        <v>0</v>
      </c>
      <c r="Y550">
        <v>0</v>
      </c>
      <c r="Z550">
        <v>0</v>
      </c>
      <c r="AA550">
        <v>0</v>
      </c>
      <c r="AB550">
        <v>0</v>
      </c>
      <c r="AC550">
        <v>0</v>
      </c>
      <c r="AD550">
        <v>0</v>
      </c>
      <c r="AE550">
        <v>1</v>
      </c>
      <c r="AF550">
        <v>1</v>
      </c>
      <c r="AG550">
        <v>0</v>
      </c>
      <c r="AH550">
        <v>0</v>
      </c>
      <c r="AI550">
        <v>0</v>
      </c>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t="s">
        <v>794</v>
      </c>
      <c r="VU550"/>
      <c r="VV550">
        <v>2000</v>
      </c>
      <c r="VW550">
        <v>2000</v>
      </c>
      <c r="VX550"/>
      <c r="VY550">
        <v>2000</v>
      </c>
      <c r="VZ550">
        <v>0</v>
      </c>
      <c r="WA550">
        <v>0</v>
      </c>
      <c r="WB550"/>
      <c r="WC550" t="s">
        <v>801</v>
      </c>
      <c r="WD550"/>
      <c r="WE550" t="s">
        <v>830</v>
      </c>
      <c r="WF550" t="s">
        <v>794</v>
      </c>
      <c r="WG550" t="s">
        <v>798</v>
      </c>
      <c r="WH550">
        <v>0</v>
      </c>
      <c r="WI550">
        <v>1</v>
      </c>
      <c r="WJ550">
        <v>0</v>
      </c>
      <c r="WK550">
        <v>0</v>
      </c>
      <c r="WL550">
        <v>0</v>
      </c>
      <c r="WM550">
        <v>0</v>
      </c>
      <c r="WN550">
        <v>0</v>
      </c>
      <c r="WO550">
        <v>0</v>
      </c>
      <c r="WP550">
        <v>0</v>
      </c>
      <c r="WQ550">
        <v>0</v>
      </c>
      <c r="WR550">
        <v>0</v>
      </c>
      <c r="WS550">
        <v>0</v>
      </c>
      <c r="WT550">
        <v>0</v>
      </c>
      <c r="WU550">
        <v>0</v>
      </c>
      <c r="WV550">
        <v>0</v>
      </c>
      <c r="WW550"/>
      <c r="WX550"/>
      <c r="WY550" t="s">
        <v>794</v>
      </c>
      <c r="WZ550"/>
      <c r="XA550">
        <v>2000</v>
      </c>
      <c r="XB550">
        <v>2000</v>
      </c>
      <c r="XC550"/>
      <c r="XD550">
        <v>2000</v>
      </c>
      <c r="XE550">
        <v>0</v>
      </c>
      <c r="XF550">
        <v>0</v>
      </c>
      <c r="XG550"/>
      <c r="XH550" t="s">
        <v>801</v>
      </c>
      <c r="XI550"/>
      <c r="XJ550" t="s">
        <v>830</v>
      </c>
      <c r="XK550" t="s">
        <v>794</v>
      </c>
      <c r="XL550" t="s">
        <v>798</v>
      </c>
      <c r="XM550">
        <v>0</v>
      </c>
      <c r="XN550">
        <v>1</v>
      </c>
      <c r="XO550">
        <v>0</v>
      </c>
      <c r="XP550">
        <v>0</v>
      </c>
      <c r="XQ550">
        <v>0</v>
      </c>
      <c r="XR550">
        <v>0</v>
      </c>
      <c r="XS550">
        <v>0</v>
      </c>
      <c r="XT550">
        <v>0</v>
      </c>
      <c r="XU550">
        <v>0</v>
      </c>
      <c r="XV550">
        <v>0</v>
      </c>
      <c r="XW550">
        <v>0</v>
      </c>
      <c r="XX550">
        <v>0</v>
      </c>
      <c r="XY550">
        <v>0</v>
      </c>
      <c r="XZ550">
        <v>0</v>
      </c>
      <c r="YA550">
        <v>0</v>
      </c>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v>435040381</v>
      </c>
      <c r="AAX550" s="315">
        <v>45079.372719907413</v>
      </c>
      <c r="AAY550"/>
      <c r="AAZ550"/>
      <c r="ABA550" t="s">
        <v>2081</v>
      </c>
      <c r="ABB550"/>
      <c r="ABC550" t="s">
        <v>2263</v>
      </c>
      <c r="ABD550"/>
      <c r="ABE550">
        <v>550</v>
      </c>
    </row>
    <row r="551" spans="1:733" x14ac:dyDescent="0.45">
      <c r="A551" s="261" t="s">
        <v>3393</v>
      </c>
      <c r="B551" s="262">
        <v>45077.457832430548</v>
      </c>
      <c r="C551" s="262">
        <v>45077.421329444449</v>
      </c>
      <c r="D551" s="262">
        <v>45077</v>
      </c>
      <c r="E551" s="261" t="s">
        <v>2198</v>
      </c>
      <c r="F551" s="315">
        <v>45077</v>
      </c>
      <c r="G551" t="s">
        <v>846</v>
      </c>
      <c r="H551" t="s">
        <v>847</v>
      </c>
      <c r="I551" t="s">
        <v>847</v>
      </c>
      <c r="J551" t="s">
        <v>847</v>
      </c>
      <c r="K551" t="s">
        <v>793</v>
      </c>
      <c r="L551" s="261" t="s">
        <v>3383</v>
      </c>
      <c r="M551">
        <v>0</v>
      </c>
      <c r="N551">
        <v>0</v>
      </c>
      <c r="O551">
        <v>0</v>
      </c>
      <c r="P551">
        <v>0</v>
      </c>
      <c r="Q551">
        <v>0</v>
      </c>
      <c r="R551">
        <v>0</v>
      </c>
      <c r="S551">
        <v>0</v>
      </c>
      <c r="T551">
        <v>0</v>
      </c>
      <c r="U551">
        <v>0</v>
      </c>
      <c r="V551">
        <v>0</v>
      </c>
      <c r="W551">
        <v>0</v>
      </c>
      <c r="X551">
        <v>0</v>
      </c>
      <c r="Y551">
        <v>0</v>
      </c>
      <c r="Z551">
        <v>0</v>
      </c>
      <c r="AA551">
        <v>0</v>
      </c>
      <c r="AB551">
        <v>0</v>
      </c>
      <c r="AC551">
        <v>0</v>
      </c>
      <c r="AD551">
        <v>1</v>
      </c>
      <c r="AE551">
        <v>1</v>
      </c>
      <c r="AF551">
        <v>1</v>
      </c>
      <c r="AG551">
        <v>0</v>
      </c>
      <c r="AH551">
        <v>0</v>
      </c>
      <c r="AI551">
        <v>0</v>
      </c>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t="s">
        <v>794</v>
      </c>
      <c r="UP551"/>
      <c r="UQ551">
        <v>250</v>
      </c>
      <c r="UR551">
        <v>250</v>
      </c>
      <c r="US551"/>
      <c r="UT551">
        <v>300</v>
      </c>
      <c r="UU551">
        <v>-16.666666666666661</v>
      </c>
      <c r="UV551">
        <v>-50</v>
      </c>
      <c r="UW551" t="s">
        <v>3394</v>
      </c>
      <c r="UX551" t="s">
        <v>801</v>
      </c>
      <c r="UY551"/>
      <c r="UZ551" t="s">
        <v>830</v>
      </c>
      <c r="VA551" t="s">
        <v>794</v>
      </c>
      <c r="VB551" t="s">
        <v>798</v>
      </c>
      <c r="VC551">
        <v>0</v>
      </c>
      <c r="VD551">
        <v>1</v>
      </c>
      <c r="VE551">
        <v>0</v>
      </c>
      <c r="VF551">
        <v>0</v>
      </c>
      <c r="VG551">
        <v>0</v>
      </c>
      <c r="VH551">
        <v>0</v>
      </c>
      <c r="VI551">
        <v>0</v>
      </c>
      <c r="VJ551">
        <v>0</v>
      </c>
      <c r="VK551">
        <v>0</v>
      </c>
      <c r="VL551">
        <v>0</v>
      </c>
      <c r="VM551">
        <v>0</v>
      </c>
      <c r="VN551">
        <v>0</v>
      </c>
      <c r="VO551">
        <v>0</v>
      </c>
      <c r="VP551">
        <v>0</v>
      </c>
      <c r="VQ551">
        <v>0</v>
      </c>
      <c r="VR551"/>
      <c r="VS551"/>
      <c r="VT551" t="s">
        <v>794</v>
      </c>
      <c r="VU551"/>
      <c r="VV551">
        <v>2000</v>
      </c>
      <c r="VW551">
        <v>2000</v>
      </c>
      <c r="VX551"/>
      <c r="VY551">
        <v>2000</v>
      </c>
      <c r="VZ551">
        <v>0</v>
      </c>
      <c r="WA551">
        <v>0</v>
      </c>
      <c r="WB551"/>
      <c r="WC551" t="s">
        <v>801</v>
      </c>
      <c r="WD551"/>
      <c r="WE551" t="s">
        <v>830</v>
      </c>
      <c r="WF551" t="s">
        <v>794</v>
      </c>
      <c r="WG551" t="s">
        <v>798</v>
      </c>
      <c r="WH551">
        <v>0</v>
      </c>
      <c r="WI551">
        <v>1</v>
      </c>
      <c r="WJ551">
        <v>0</v>
      </c>
      <c r="WK551">
        <v>0</v>
      </c>
      <c r="WL551">
        <v>0</v>
      </c>
      <c r="WM551">
        <v>0</v>
      </c>
      <c r="WN551">
        <v>0</v>
      </c>
      <c r="WO551">
        <v>0</v>
      </c>
      <c r="WP551">
        <v>0</v>
      </c>
      <c r="WQ551">
        <v>0</v>
      </c>
      <c r="WR551">
        <v>0</v>
      </c>
      <c r="WS551">
        <v>0</v>
      </c>
      <c r="WT551">
        <v>0</v>
      </c>
      <c r="WU551">
        <v>0</v>
      </c>
      <c r="WV551">
        <v>0</v>
      </c>
      <c r="WW551"/>
      <c r="WX551"/>
      <c r="WY551" t="s">
        <v>794</v>
      </c>
      <c r="WZ551"/>
      <c r="XA551">
        <v>2000</v>
      </c>
      <c r="XB551">
        <v>2000</v>
      </c>
      <c r="XC551"/>
      <c r="XD551">
        <v>2000</v>
      </c>
      <c r="XE551">
        <v>0</v>
      </c>
      <c r="XF551">
        <v>0</v>
      </c>
      <c r="XG551"/>
      <c r="XH551" t="s">
        <v>801</v>
      </c>
      <c r="XI551"/>
      <c r="XJ551" t="s">
        <v>830</v>
      </c>
      <c r="XK551" t="s">
        <v>794</v>
      </c>
      <c r="XL551" t="s">
        <v>798</v>
      </c>
      <c r="XM551">
        <v>0</v>
      </c>
      <c r="XN551">
        <v>1</v>
      </c>
      <c r="XO551">
        <v>0</v>
      </c>
      <c r="XP551">
        <v>0</v>
      </c>
      <c r="XQ551">
        <v>0</v>
      </c>
      <c r="XR551">
        <v>0</v>
      </c>
      <c r="XS551">
        <v>0</v>
      </c>
      <c r="XT551">
        <v>0</v>
      </c>
      <c r="XU551">
        <v>0</v>
      </c>
      <c r="XV551">
        <v>0</v>
      </c>
      <c r="XW551">
        <v>0</v>
      </c>
      <c r="XX551">
        <v>0</v>
      </c>
      <c r="XY551">
        <v>0</v>
      </c>
      <c r="XZ551">
        <v>0</v>
      </c>
      <c r="YA551">
        <v>0</v>
      </c>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v>435040413</v>
      </c>
      <c r="AAX551" s="315">
        <v>45079.372766203713</v>
      </c>
      <c r="AAY551"/>
      <c r="AAZ551"/>
      <c r="ABA551" t="s">
        <v>2081</v>
      </c>
      <c r="ABB551"/>
      <c r="ABC551" t="s">
        <v>2263</v>
      </c>
      <c r="ABD551"/>
      <c r="ABE551">
        <v>551</v>
      </c>
    </row>
    <row r="552" spans="1:733" x14ac:dyDescent="0.45">
      <c r="A552" s="261" t="s">
        <v>3395</v>
      </c>
      <c r="B552" s="262">
        <v>45076.41672465278</v>
      </c>
      <c r="C552" s="262">
        <v>45076.537323958328</v>
      </c>
      <c r="D552" s="262">
        <v>45076</v>
      </c>
      <c r="E552" s="261" t="s">
        <v>3396</v>
      </c>
      <c r="F552" s="315">
        <v>45076</v>
      </c>
      <c r="G552" t="s">
        <v>846</v>
      </c>
      <c r="H552" t="s">
        <v>847</v>
      </c>
      <c r="I552" t="s">
        <v>847</v>
      </c>
      <c r="J552" t="s">
        <v>847</v>
      </c>
      <c r="K552" t="s">
        <v>831</v>
      </c>
      <c r="L552" s="261" t="s">
        <v>3126</v>
      </c>
      <c r="M552">
        <v>0</v>
      </c>
      <c r="N552">
        <v>0</v>
      </c>
      <c r="O552">
        <v>0</v>
      </c>
      <c r="P552">
        <v>0</v>
      </c>
      <c r="Q552">
        <v>0</v>
      </c>
      <c r="R552">
        <v>0</v>
      </c>
      <c r="S552">
        <v>0</v>
      </c>
      <c r="T552">
        <v>0</v>
      </c>
      <c r="U552">
        <v>0</v>
      </c>
      <c r="V552">
        <v>0</v>
      </c>
      <c r="W552">
        <v>0</v>
      </c>
      <c r="X552">
        <v>1</v>
      </c>
      <c r="Y552">
        <v>1</v>
      </c>
      <c r="Z552">
        <v>0</v>
      </c>
      <c r="AA552">
        <v>1</v>
      </c>
      <c r="AB552">
        <v>0</v>
      </c>
      <c r="AC552">
        <v>1</v>
      </c>
      <c r="AD552">
        <v>0</v>
      </c>
      <c r="AE552">
        <v>0</v>
      </c>
      <c r="AF552">
        <v>0</v>
      </c>
      <c r="AG552">
        <v>0</v>
      </c>
      <c r="AH552">
        <v>0</v>
      </c>
      <c r="AI552">
        <v>0</v>
      </c>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t="s">
        <v>824</v>
      </c>
      <c r="NL552">
        <v>500</v>
      </c>
      <c r="NM552">
        <v>500</v>
      </c>
      <c r="NN552">
        <v>500</v>
      </c>
      <c r="NO552"/>
      <c r="NP552">
        <v>500</v>
      </c>
      <c r="NQ552">
        <v>0</v>
      </c>
      <c r="NR552">
        <v>0</v>
      </c>
      <c r="NS552"/>
      <c r="NT552" t="s">
        <v>805</v>
      </c>
      <c r="NU552"/>
      <c r="NV552"/>
      <c r="NW552" t="s">
        <v>794</v>
      </c>
      <c r="NX552" t="s">
        <v>798</v>
      </c>
      <c r="NY552">
        <v>0</v>
      </c>
      <c r="NZ552">
        <v>1</v>
      </c>
      <c r="OA552">
        <v>0</v>
      </c>
      <c r="OB552">
        <v>0</v>
      </c>
      <c r="OC552">
        <v>0</v>
      </c>
      <c r="OD552">
        <v>0</v>
      </c>
      <c r="OE552">
        <v>0</v>
      </c>
      <c r="OF552">
        <v>0</v>
      </c>
      <c r="OG552">
        <v>0</v>
      </c>
      <c r="OH552">
        <v>0</v>
      </c>
      <c r="OI552">
        <v>0</v>
      </c>
      <c r="OJ552">
        <v>0</v>
      </c>
      <c r="OK552">
        <v>0</v>
      </c>
      <c r="OL552">
        <v>0</v>
      </c>
      <c r="OM552">
        <v>0</v>
      </c>
      <c r="ON552"/>
      <c r="OO552"/>
      <c r="OP552" t="s">
        <v>824</v>
      </c>
      <c r="OQ552">
        <v>500</v>
      </c>
      <c r="OR552">
        <v>1000</v>
      </c>
      <c r="OS552">
        <v>300</v>
      </c>
      <c r="OT552"/>
      <c r="OU552">
        <v>150</v>
      </c>
      <c r="OV552">
        <v>100</v>
      </c>
      <c r="OW552">
        <v>150</v>
      </c>
      <c r="OX552" t="s">
        <v>3397</v>
      </c>
      <c r="OY552" t="s">
        <v>805</v>
      </c>
      <c r="OZ552"/>
      <c r="PA552"/>
      <c r="PB552" t="s">
        <v>794</v>
      </c>
      <c r="PC552" t="s">
        <v>798</v>
      </c>
      <c r="PD552">
        <v>0</v>
      </c>
      <c r="PE552">
        <v>1</v>
      </c>
      <c r="PF552">
        <v>0</v>
      </c>
      <c r="PG552">
        <v>0</v>
      </c>
      <c r="PH552">
        <v>0</v>
      </c>
      <c r="PI552">
        <v>0</v>
      </c>
      <c r="PJ552">
        <v>0</v>
      </c>
      <c r="PK552">
        <v>0</v>
      </c>
      <c r="PL552">
        <v>0</v>
      </c>
      <c r="PM552">
        <v>0</v>
      </c>
      <c r="PN552">
        <v>0</v>
      </c>
      <c r="PO552">
        <v>0</v>
      </c>
      <c r="PP552">
        <v>0</v>
      </c>
      <c r="PQ552">
        <v>0</v>
      </c>
      <c r="PR552">
        <v>0</v>
      </c>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t="s">
        <v>794</v>
      </c>
      <c r="RA552"/>
      <c r="RB552">
        <v>1000</v>
      </c>
      <c r="RC552">
        <v>1000</v>
      </c>
      <c r="RD552"/>
      <c r="RE552">
        <v>1000</v>
      </c>
      <c r="RF552">
        <v>0</v>
      </c>
      <c r="RG552">
        <v>0</v>
      </c>
      <c r="RH552"/>
      <c r="RI552" t="s">
        <v>805</v>
      </c>
      <c r="RJ552"/>
      <c r="RK552"/>
      <c r="RL552" t="s">
        <v>794</v>
      </c>
      <c r="RM552" t="s">
        <v>798</v>
      </c>
      <c r="RN552">
        <v>0</v>
      </c>
      <c r="RO552">
        <v>1</v>
      </c>
      <c r="RP552">
        <v>0</v>
      </c>
      <c r="RQ552">
        <v>0</v>
      </c>
      <c r="RR552">
        <v>0</v>
      </c>
      <c r="RS552">
        <v>0</v>
      </c>
      <c r="RT552">
        <v>0</v>
      </c>
      <c r="RU552">
        <v>0</v>
      </c>
      <c r="RV552">
        <v>0</v>
      </c>
      <c r="RW552">
        <v>0</v>
      </c>
      <c r="RX552">
        <v>0</v>
      </c>
      <c r="RY552">
        <v>0</v>
      </c>
      <c r="RZ552">
        <v>0</v>
      </c>
      <c r="SA552">
        <v>0</v>
      </c>
      <c r="SB552">
        <v>0</v>
      </c>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t="s">
        <v>824</v>
      </c>
      <c r="TK552">
        <v>150</v>
      </c>
      <c r="TL552">
        <v>50</v>
      </c>
      <c r="TM552">
        <v>50</v>
      </c>
      <c r="TN552"/>
      <c r="TO552">
        <v>50</v>
      </c>
      <c r="TP552">
        <v>0</v>
      </c>
      <c r="TQ552">
        <v>0</v>
      </c>
      <c r="TR552"/>
      <c r="TS552" t="s">
        <v>805</v>
      </c>
      <c r="TT552"/>
      <c r="TU552"/>
      <c r="TV552" t="s">
        <v>794</v>
      </c>
      <c r="TW552" t="s">
        <v>798</v>
      </c>
      <c r="TX552">
        <v>0</v>
      </c>
      <c r="TY552">
        <v>1</v>
      </c>
      <c r="TZ552">
        <v>0</v>
      </c>
      <c r="UA552">
        <v>0</v>
      </c>
      <c r="UB552">
        <v>0</v>
      </c>
      <c r="UC552">
        <v>0</v>
      </c>
      <c r="UD552">
        <v>0</v>
      </c>
      <c r="UE552">
        <v>0</v>
      </c>
      <c r="UF552">
        <v>0</v>
      </c>
      <c r="UG552">
        <v>0</v>
      </c>
      <c r="UH552">
        <v>0</v>
      </c>
      <c r="UI552">
        <v>0</v>
      </c>
      <c r="UJ552">
        <v>0</v>
      </c>
      <c r="UK552">
        <v>0</v>
      </c>
      <c r="UL552">
        <v>0</v>
      </c>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t="s">
        <v>2090</v>
      </c>
      <c r="AAW552">
        <v>435040427</v>
      </c>
      <c r="AAX552" s="315">
        <v>45079.372800925921</v>
      </c>
      <c r="AAY552"/>
      <c r="AAZ552"/>
      <c r="ABA552" t="s">
        <v>2081</v>
      </c>
      <c r="ABB552"/>
      <c r="ABC552" t="s">
        <v>2263</v>
      </c>
      <c r="ABD552"/>
      <c r="ABE552">
        <v>552</v>
      </c>
    </row>
    <row r="553" spans="1:733" x14ac:dyDescent="0.45">
      <c r="A553" s="261" t="s">
        <v>3398</v>
      </c>
      <c r="B553" s="262">
        <v>45076.482346192133</v>
      </c>
      <c r="C553" s="262">
        <v>45076.486114444437</v>
      </c>
      <c r="D553" s="262">
        <v>45076</v>
      </c>
      <c r="E553" s="261" t="s">
        <v>3396</v>
      </c>
      <c r="F553" s="315">
        <v>45076</v>
      </c>
      <c r="G553" t="s">
        <v>846</v>
      </c>
      <c r="H553" t="s">
        <v>847</v>
      </c>
      <c r="I553" t="s">
        <v>847</v>
      </c>
      <c r="J553" t="s">
        <v>847</v>
      </c>
      <c r="K553" t="s">
        <v>831</v>
      </c>
      <c r="L553" s="261" t="s">
        <v>3399</v>
      </c>
      <c r="M553">
        <v>0</v>
      </c>
      <c r="N553">
        <v>0</v>
      </c>
      <c r="O553">
        <v>0</v>
      </c>
      <c r="P553">
        <v>0</v>
      </c>
      <c r="Q553">
        <v>0</v>
      </c>
      <c r="R553">
        <v>0</v>
      </c>
      <c r="S553">
        <v>0</v>
      </c>
      <c r="T553">
        <v>0</v>
      </c>
      <c r="U553">
        <v>0</v>
      </c>
      <c r="V553">
        <v>0</v>
      </c>
      <c r="W553">
        <v>0</v>
      </c>
      <c r="X553">
        <v>1</v>
      </c>
      <c r="Y553">
        <v>0</v>
      </c>
      <c r="Z553">
        <v>0</v>
      </c>
      <c r="AA553">
        <v>1</v>
      </c>
      <c r="AB553">
        <v>0</v>
      </c>
      <c r="AC553">
        <v>1</v>
      </c>
      <c r="AD553">
        <v>0</v>
      </c>
      <c r="AE553">
        <v>0</v>
      </c>
      <c r="AF553">
        <v>0</v>
      </c>
      <c r="AG553">
        <v>0</v>
      </c>
      <c r="AH553">
        <v>0</v>
      </c>
      <c r="AI553">
        <v>0</v>
      </c>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t="s">
        <v>824</v>
      </c>
      <c r="NL553">
        <v>500</v>
      </c>
      <c r="NM553">
        <v>500</v>
      </c>
      <c r="NN553">
        <v>500</v>
      </c>
      <c r="NO553"/>
      <c r="NP553">
        <v>500</v>
      </c>
      <c r="NQ553">
        <v>0</v>
      </c>
      <c r="NR553">
        <v>0</v>
      </c>
      <c r="NS553"/>
      <c r="NT553" t="s">
        <v>805</v>
      </c>
      <c r="NU553"/>
      <c r="NV553"/>
      <c r="NW553" t="s">
        <v>794</v>
      </c>
      <c r="NX553" t="s">
        <v>798</v>
      </c>
      <c r="NY553">
        <v>0</v>
      </c>
      <c r="NZ553">
        <v>1</v>
      </c>
      <c r="OA553">
        <v>0</v>
      </c>
      <c r="OB553">
        <v>0</v>
      </c>
      <c r="OC553">
        <v>0</v>
      </c>
      <c r="OD553">
        <v>0</v>
      </c>
      <c r="OE553">
        <v>0</v>
      </c>
      <c r="OF553">
        <v>0</v>
      </c>
      <c r="OG553">
        <v>0</v>
      </c>
      <c r="OH553">
        <v>0</v>
      </c>
      <c r="OI553">
        <v>0</v>
      </c>
      <c r="OJ553">
        <v>0</v>
      </c>
      <c r="OK553">
        <v>0</v>
      </c>
      <c r="OL553">
        <v>0</v>
      </c>
      <c r="OM553">
        <v>0</v>
      </c>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t="s">
        <v>794</v>
      </c>
      <c r="RA553"/>
      <c r="RB553">
        <v>1000</v>
      </c>
      <c r="RC553">
        <v>1000</v>
      </c>
      <c r="RD553"/>
      <c r="RE553">
        <v>1000</v>
      </c>
      <c r="RF553">
        <v>0</v>
      </c>
      <c r="RG553">
        <v>0</v>
      </c>
      <c r="RH553"/>
      <c r="RI553" t="s">
        <v>805</v>
      </c>
      <c r="RJ553"/>
      <c r="RK553"/>
      <c r="RL553" t="s">
        <v>794</v>
      </c>
      <c r="RM553" t="s">
        <v>798</v>
      </c>
      <c r="RN553">
        <v>0</v>
      </c>
      <c r="RO553">
        <v>1</v>
      </c>
      <c r="RP553">
        <v>0</v>
      </c>
      <c r="RQ553">
        <v>0</v>
      </c>
      <c r="RR553">
        <v>0</v>
      </c>
      <c r="RS553">
        <v>0</v>
      </c>
      <c r="RT553">
        <v>0</v>
      </c>
      <c r="RU553">
        <v>0</v>
      </c>
      <c r="RV553">
        <v>0</v>
      </c>
      <c r="RW553">
        <v>0</v>
      </c>
      <c r="RX553">
        <v>0</v>
      </c>
      <c r="RY553">
        <v>0</v>
      </c>
      <c r="RZ553">
        <v>0</v>
      </c>
      <c r="SA553">
        <v>0</v>
      </c>
      <c r="SB553">
        <v>0</v>
      </c>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t="s">
        <v>824</v>
      </c>
      <c r="TK553">
        <v>150</v>
      </c>
      <c r="TL553">
        <v>50</v>
      </c>
      <c r="TM553">
        <v>50</v>
      </c>
      <c r="TN553"/>
      <c r="TO553">
        <v>50</v>
      </c>
      <c r="TP553">
        <v>0</v>
      </c>
      <c r="TQ553">
        <v>0</v>
      </c>
      <c r="TR553"/>
      <c r="TS553" t="s">
        <v>805</v>
      </c>
      <c r="TT553"/>
      <c r="TU553"/>
      <c r="TV553" t="s">
        <v>794</v>
      </c>
      <c r="TW553" t="s">
        <v>798</v>
      </c>
      <c r="TX553">
        <v>0</v>
      </c>
      <c r="TY553">
        <v>1</v>
      </c>
      <c r="TZ553">
        <v>0</v>
      </c>
      <c r="UA553">
        <v>0</v>
      </c>
      <c r="UB553">
        <v>0</v>
      </c>
      <c r="UC553">
        <v>0</v>
      </c>
      <c r="UD553">
        <v>0</v>
      </c>
      <c r="UE553">
        <v>0</v>
      </c>
      <c r="UF553">
        <v>0</v>
      </c>
      <c r="UG553">
        <v>0</v>
      </c>
      <c r="UH553">
        <v>0</v>
      </c>
      <c r="UI553">
        <v>0</v>
      </c>
      <c r="UJ553">
        <v>0</v>
      </c>
      <c r="UK553">
        <v>0</v>
      </c>
      <c r="UL553">
        <v>0</v>
      </c>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t="s">
        <v>2090</v>
      </c>
      <c r="AAW553">
        <v>435040437</v>
      </c>
      <c r="AAX553" s="315">
        <v>45079.372824074067</v>
      </c>
      <c r="AAY553"/>
      <c r="AAZ553"/>
      <c r="ABA553" t="s">
        <v>2081</v>
      </c>
      <c r="ABB553"/>
      <c r="ABC553" t="s">
        <v>2263</v>
      </c>
      <c r="ABD553"/>
      <c r="ABE553">
        <v>553</v>
      </c>
    </row>
    <row r="554" spans="1:733" x14ac:dyDescent="0.45">
      <c r="A554" s="261" t="s">
        <v>3400</v>
      </c>
      <c r="B554" s="262">
        <v>45077.421511157401</v>
      </c>
      <c r="C554" s="262">
        <v>45077.426095023147</v>
      </c>
      <c r="D554" s="262">
        <v>45077</v>
      </c>
      <c r="E554" s="261" t="s">
        <v>2198</v>
      </c>
      <c r="F554" s="315">
        <v>45077</v>
      </c>
      <c r="G554" t="s">
        <v>846</v>
      </c>
      <c r="H554" t="s">
        <v>847</v>
      </c>
      <c r="I554" t="s">
        <v>847</v>
      </c>
      <c r="J554" t="s">
        <v>847</v>
      </c>
      <c r="K554" t="s">
        <v>793</v>
      </c>
      <c r="L554" s="261" t="s">
        <v>825</v>
      </c>
      <c r="M554">
        <v>0</v>
      </c>
      <c r="N554">
        <v>0</v>
      </c>
      <c r="O554">
        <v>0</v>
      </c>
      <c r="P554">
        <v>0</v>
      </c>
      <c r="Q554">
        <v>0</v>
      </c>
      <c r="R554">
        <v>0</v>
      </c>
      <c r="S554">
        <v>0</v>
      </c>
      <c r="T554">
        <v>0</v>
      </c>
      <c r="U554">
        <v>0</v>
      </c>
      <c r="V554">
        <v>0</v>
      </c>
      <c r="W554">
        <v>0</v>
      </c>
      <c r="X554">
        <v>0</v>
      </c>
      <c r="Y554">
        <v>0</v>
      </c>
      <c r="Z554">
        <v>0</v>
      </c>
      <c r="AA554">
        <v>0</v>
      </c>
      <c r="AB554">
        <v>0</v>
      </c>
      <c r="AC554">
        <v>0</v>
      </c>
      <c r="AD554">
        <v>1</v>
      </c>
      <c r="AE554">
        <v>0</v>
      </c>
      <c r="AF554">
        <v>0</v>
      </c>
      <c r="AG554">
        <v>0</v>
      </c>
      <c r="AH554">
        <v>0</v>
      </c>
      <c r="AI554">
        <v>0</v>
      </c>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t="s">
        <v>794</v>
      </c>
      <c r="UP554"/>
      <c r="UQ554">
        <v>250</v>
      </c>
      <c r="UR554">
        <v>250</v>
      </c>
      <c r="US554"/>
      <c r="UT554">
        <v>300</v>
      </c>
      <c r="UU554">
        <v>-16.666666666666661</v>
      </c>
      <c r="UV554">
        <v>-50</v>
      </c>
      <c r="UW554" t="s">
        <v>3401</v>
      </c>
      <c r="UX554" t="s">
        <v>801</v>
      </c>
      <c r="UY554"/>
      <c r="UZ554" t="s">
        <v>830</v>
      </c>
      <c r="VA554" t="s">
        <v>794</v>
      </c>
      <c r="VB554" t="s">
        <v>798</v>
      </c>
      <c r="VC554">
        <v>0</v>
      </c>
      <c r="VD554">
        <v>1</v>
      </c>
      <c r="VE554">
        <v>0</v>
      </c>
      <c r="VF554">
        <v>0</v>
      </c>
      <c r="VG554">
        <v>0</v>
      </c>
      <c r="VH554">
        <v>0</v>
      </c>
      <c r="VI554">
        <v>0</v>
      </c>
      <c r="VJ554">
        <v>0</v>
      </c>
      <c r="VK554">
        <v>0</v>
      </c>
      <c r="VL554">
        <v>0</v>
      </c>
      <c r="VM554">
        <v>0</v>
      </c>
      <c r="VN554">
        <v>0</v>
      </c>
      <c r="VO554">
        <v>0</v>
      </c>
      <c r="VP554">
        <v>0</v>
      </c>
      <c r="VQ554">
        <v>0</v>
      </c>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v>435040439</v>
      </c>
      <c r="AAX554" s="315">
        <v>45079.372824074067</v>
      </c>
      <c r="AAY554"/>
      <c r="AAZ554"/>
      <c r="ABA554" t="s">
        <v>2081</v>
      </c>
      <c r="ABB554"/>
      <c r="ABC554" t="s">
        <v>2263</v>
      </c>
      <c r="ABD554"/>
      <c r="ABE554">
        <v>554</v>
      </c>
    </row>
    <row r="555" spans="1:733" x14ac:dyDescent="0.45">
      <c r="A555" s="261" t="s">
        <v>3402</v>
      </c>
      <c r="B555" s="262">
        <v>45076.497114189813</v>
      </c>
      <c r="C555" s="262">
        <v>45076.503007361112</v>
      </c>
      <c r="D555" s="262">
        <v>45076</v>
      </c>
      <c r="E555" s="261" t="s">
        <v>3396</v>
      </c>
      <c r="F555" s="315">
        <v>45076</v>
      </c>
      <c r="G555" t="s">
        <v>846</v>
      </c>
      <c r="H555" t="s">
        <v>847</v>
      </c>
      <c r="I555" t="s">
        <v>847</v>
      </c>
      <c r="J555" t="s">
        <v>847</v>
      </c>
      <c r="K555" t="s">
        <v>831</v>
      </c>
      <c r="L555" s="261" t="s">
        <v>3403</v>
      </c>
      <c r="M555">
        <v>0</v>
      </c>
      <c r="N555">
        <v>0</v>
      </c>
      <c r="O555">
        <v>0</v>
      </c>
      <c r="P555">
        <v>0</v>
      </c>
      <c r="Q555">
        <v>0</v>
      </c>
      <c r="R555">
        <v>0</v>
      </c>
      <c r="S555">
        <v>0</v>
      </c>
      <c r="T555">
        <v>0</v>
      </c>
      <c r="U555">
        <v>0</v>
      </c>
      <c r="V555">
        <v>0</v>
      </c>
      <c r="W555">
        <v>0</v>
      </c>
      <c r="X555">
        <v>1</v>
      </c>
      <c r="Y555">
        <v>1</v>
      </c>
      <c r="Z555">
        <v>0</v>
      </c>
      <c r="AA555">
        <v>1</v>
      </c>
      <c r="AB555">
        <v>0</v>
      </c>
      <c r="AC555">
        <v>1</v>
      </c>
      <c r="AD555">
        <v>0</v>
      </c>
      <c r="AE555">
        <v>0</v>
      </c>
      <c r="AF555">
        <v>0</v>
      </c>
      <c r="AG555">
        <v>0</v>
      </c>
      <c r="AH555">
        <v>0</v>
      </c>
      <c r="AI555">
        <v>0</v>
      </c>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t="s">
        <v>824</v>
      </c>
      <c r="NL555">
        <v>500</v>
      </c>
      <c r="NM555">
        <v>500</v>
      </c>
      <c r="NN555">
        <v>500</v>
      </c>
      <c r="NO555"/>
      <c r="NP555">
        <v>500</v>
      </c>
      <c r="NQ555">
        <v>0</v>
      </c>
      <c r="NR555">
        <v>0</v>
      </c>
      <c r="NS555"/>
      <c r="NT555" t="s">
        <v>806</v>
      </c>
      <c r="NU555"/>
      <c r="NV555"/>
      <c r="NW555" t="s">
        <v>794</v>
      </c>
      <c r="NX555" t="s">
        <v>798</v>
      </c>
      <c r="NY555">
        <v>0</v>
      </c>
      <c r="NZ555">
        <v>1</v>
      </c>
      <c r="OA555">
        <v>0</v>
      </c>
      <c r="OB555">
        <v>0</v>
      </c>
      <c r="OC555">
        <v>0</v>
      </c>
      <c r="OD555">
        <v>0</v>
      </c>
      <c r="OE555">
        <v>0</v>
      </c>
      <c r="OF555">
        <v>0</v>
      </c>
      <c r="OG555">
        <v>0</v>
      </c>
      <c r="OH555">
        <v>0</v>
      </c>
      <c r="OI555">
        <v>0</v>
      </c>
      <c r="OJ555">
        <v>0</v>
      </c>
      <c r="OK555">
        <v>0</v>
      </c>
      <c r="OL555">
        <v>0</v>
      </c>
      <c r="OM555">
        <v>0</v>
      </c>
      <c r="ON555"/>
      <c r="OO555"/>
      <c r="OP555" t="s">
        <v>824</v>
      </c>
      <c r="OQ555">
        <v>500</v>
      </c>
      <c r="OR555">
        <v>1000</v>
      </c>
      <c r="OS555">
        <v>300</v>
      </c>
      <c r="OT555"/>
      <c r="OU555">
        <v>150</v>
      </c>
      <c r="OV555">
        <v>100</v>
      </c>
      <c r="OW555">
        <v>150</v>
      </c>
      <c r="OX555" t="s">
        <v>3404</v>
      </c>
      <c r="OY555" t="s">
        <v>806</v>
      </c>
      <c r="OZ555"/>
      <c r="PA555"/>
      <c r="PB555" t="s">
        <v>794</v>
      </c>
      <c r="PC555" t="s">
        <v>798</v>
      </c>
      <c r="PD555">
        <v>0</v>
      </c>
      <c r="PE555">
        <v>1</v>
      </c>
      <c r="PF555">
        <v>0</v>
      </c>
      <c r="PG555">
        <v>0</v>
      </c>
      <c r="PH555">
        <v>0</v>
      </c>
      <c r="PI555">
        <v>0</v>
      </c>
      <c r="PJ555">
        <v>0</v>
      </c>
      <c r="PK555">
        <v>0</v>
      </c>
      <c r="PL555">
        <v>0</v>
      </c>
      <c r="PM555">
        <v>0</v>
      </c>
      <c r="PN555">
        <v>0</v>
      </c>
      <c r="PO555">
        <v>0</v>
      </c>
      <c r="PP555">
        <v>0</v>
      </c>
      <c r="PQ555">
        <v>0</v>
      </c>
      <c r="PR555">
        <v>0</v>
      </c>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t="s">
        <v>794</v>
      </c>
      <c r="RA555"/>
      <c r="RB555">
        <v>1000</v>
      </c>
      <c r="RC555">
        <v>1000</v>
      </c>
      <c r="RD555"/>
      <c r="RE555">
        <v>1000</v>
      </c>
      <c r="RF555">
        <v>0</v>
      </c>
      <c r="RG555">
        <v>0</v>
      </c>
      <c r="RH555"/>
      <c r="RI555" t="s">
        <v>806</v>
      </c>
      <c r="RJ555"/>
      <c r="RK555"/>
      <c r="RL555" t="s">
        <v>794</v>
      </c>
      <c r="RM555" t="s">
        <v>798</v>
      </c>
      <c r="RN555">
        <v>0</v>
      </c>
      <c r="RO555">
        <v>1</v>
      </c>
      <c r="RP555">
        <v>0</v>
      </c>
      <c r="RQ555">
        <v>0</v>
      </c>
      <c r="RR555">
        <v>0</v>
      </c>
      <c r="RS555">
        <v>0</v>
      </c>
      <c r="RT555">
        <v>0</v>
      </c>
      <c r="RU555">
        <v>0</v>
      </c>
      <c r="RV555">
        <v>0</v>
      </c>
      <c r="RW555">
        <v>0</v>
      </c>
      <c r="RX555">
        <v>0</v>
      </c>
      <c r="RY555">
        <v>0</v>
      </c>
      <c r="RZ555">
        <v>0</v>
      </c>
      <c r="SA555">
        <v>0</v>
      </c>
      <c r="SB555">
        <v>0</v>
      </c>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t="s">
        <v>824</v>
      </c>
      <c r="TK555">
        <v>150</v>
      </c>
      <c r="TL555">
        <v>50</v>
      </c>
      <c r="TM555">
        <v>50</v>
      </c>
      <c r="TN555"/>
      <c r="TO555">
        <v>50</v>
      </c>
      <c r="TP555">
        <v>0</v>
      </c>
      <c r="TQ555">
        <v>0</v>
      </c>
      <c r="TR555"/>
      <c r="TS555" t="s">
        <v>806</v>
      </c>
      <c r="TT555"/>
      <c r="TU555"/>
      <c r="TV555" t="s">
        <v>794</v>
      </c>
      <c r="TW555" t="s">
        <v>798</v>
      </c>
      <c r="TX555">
        <v>0</v>
      </c>
      <c r="TY555">
        <v>1</v>
      </c>
      <c r="TZ555">
        <v>0</v>
      </c>
      <c r="UA555">
        <v>0</v>
      </c>
      <c r="UB555">
        <v>0</v>
      </c>
      <c r="UC555">
        <v>0</v>
      </c>
      <c r="UD555">
        <v>0</v>
      </c>
      <c r="UE555">
        <v>0</v>
      </c>
      <c r="UF555">
        <v>0</v>
      </c>
      <c r="UG555">
        <v>0</v>
      </c>
      <c r="UH555">
        <v>0</v>
      </c>
      <c r="UI555">
        <v>0</v>
      </c>
      <c r="UJ555">
        <v>0</v>
      </c>
      <c r="UK555">
        <v>0</v>
      </c>
      <c r="UL555">
        <v>0</v>
      </c>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t="s">
        <v>2090</v>
      </c>
      <c r="AAW555">
        <v>435040446</v>
      </c>
      <c r="AAX555" s="315">
        <v>45079.372847222221</v>
      </c>
      <c r="AAY555"/>
      <c r="AAZ555"/>
      <c r="ABA555" t="s">
        <v>2081</v>
      </c>
      <c r="ABB555"/>
      <c r="ABC555" t="s">
        <v>2263</v>
      </c>
      <c r="ABD555"/>
      <c r="ABE555">
        <v>555</v>
      </c>
    </row>
    <row r="556" spans="1:733" x14ac:dyDescent="0.45">
      <c r="A556" s="261" t="s">
        <v>3405</v>
      </c>
      <c r="B556" s="262">
        <v>45076.504614212958</v>
      </c>
      <c r="C556" s="262">
        <v>45076.506312013888</v>
      </c>
      <c r="D556" s="262">
        <v>45076</v>
      </c>
      <c r="E556" s="261" t="s">
        <v>3396</v>
      </c>
      <c r="F556" s="315">
        <v>45076</v>
      </c>
      <c r="G556" t="s">
        <v>846</v>
      </c>
      <c r="H556" t="s">
        <v>847</v>
      </c>
      <c r="I556" t="s">
        <v>847</v>
      </c>
      <c r="J556" t="s">
        <v>847</v>
      </c>
      <c r="K556" t="s">
        <v>831</v>
      </c>
      <c r="L556" s="261" t="s">
        <v>812</v>
      </c>
      <c r="M556">
        <v>0</v>
      </c>
      <c r="N556">
        <v>0</v>
      </c>
      <c r="O556">
        <v>0</v>
      </c>
      <c r="P556">
        <v>0</v>
      </c>
      <c r="Q556">
        <v>0</v>
      </c>
      <c r="R556">
        <v>0</v>
      </c>
      <c r="S556">
        <v>0</v>
      </c>
      <c r="T556">
        <v>0</v>
      </c>
      <c r="U556">
        <v>0</v>
      </c>
      <c r="V556">
        <v>0</v>
      </c>
      <c r="W556">
        <v>0</v>
      </c>
      <c r="X556">
        <v>0</v>
      </c>
      <c r="Y556">
        <v>0</v>
      </c>
      <c r="Z556">
        <v>0</v>
      </c>
      <c r="AA556">
        <v>0</v>
      </c>
      <c r="AB556">
        <v>0</v>
      </c>
      <c r="AC556">
        <v>1</v>
      </c>
      <c r="AD556">
        <v>0</v>
      </c>
      <c r="AE556">
        <v>0</v>
      </c>
      <c r="AF556">
        <v>0</v>
      </c>
      <c r="AG556">
        <v>0</v>
      </c>
      <c r="AH556">
        <v>0</v>
      </c>
      <c r="AI556">
        <v>0</v>
      </c>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t="s">
        <v>794</v>
      </c>
      <c r="RA556"/>
      <c r="RB556">
        <v>1000</v>
      </c>
      <c r="RC556">
        <v>1000</v>
      </c>
      <c r="RD556"/>
      <c r="RE556">
        <v>1000</v>
      </c>
      <c r="RF556">
        <v>0</v>
      </c>
      <c r="RG556">
        <v>0</v>
      </c>
      <c r="RH556"/>
      <c r="RI556" t="s">
        <v>795</v>
      </c>
      <c r="RJ556" t="s">
        <v>796</v>
      </c>
      <c r="RK556"/>
      <c r="RL556" t="s">
        <v>794</v>
      </c>
      <c r="RM556" t="s">
        <v>798</v>
      </c>
      <c r="RN556">
        <v>0</v>
      </c>
      <c r="RO556">
        <v>1</v>
      </c>
      <c r="RP556">
        <v>0</v>
      </c>
      <c r="RQ556">
        <v>0</v>
      </c>
      <c r="RR556">
        <v>0</v>
      </c>
      <c r="RS556">
        <v>0</v>
      </c>
      <c r="RT556">
        <v>0</v>
      </c>
      <c r="RU556">
        <v>0</v>
      </c>
      <c r="RV556">
        <v>0</v>
      </c>
      <c r="RW556">
        <v>0</v>
      </c>
      <c r="RX556">
        <v>0</v>
      </c>
      <c r="RY556">
        <v>0</v>
      </c>
      <c r="RZ556">
        <v>0</v>
      </c>
      <c r="SA556">
        <v>0</v>
      </c>
      <c r="SB556">
        <v>0</v>
      </c>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t="s">
        <v>3406</v>
      </c>
      <c r="AAW556">
        <v>435040461</v>
      </c>
      <c r="AAX556" s="315">
        <v>45079.372870370367</v>
      </c>
      <c r="AAY556"/>
      <c r="AAZ556"/>
      <c r="ABA556" t="s">
        <v>2081</v>
      </c>
      <c r="ABB556"/>
      <c r="ABC556" t="s">
        <v>2263</v>
      </c>
      <c r="ABD556"/>
      <c r="ABE556">
        <v>556</v>
      </c>
    </row>
    <row r="557" spans="1:733" x14ac:dyDescent="0.45">
      <c r="A557" s="261" t="s">
        <v>3407</v>
      </c>
      <c r="B557" s="262">
        <v>45077.427052546293</v>
      </c>
      <c r="C557" s="262">
        <v>45077.4292403125</v>
      </c>
      <c r="D557" s="262">
        <v>45077</v>
      </c>
      <c r="E557" s="261" t="s">
        <v>2198</v>
      </c>
      <c r="F557" s="315">
        <v>45077</v>
      </c>
      <c r="G557" t="s">
        <v>846</v>
      </c>
      <c r="H557" t="s">
        <v>847</v>
      </c>
      <c r="I557" t="s">
        <v>847</v>
      </c>
      <c r="J557" t="s">
        <v>847</v>
      </c>
      <c r="K557" t="s">
        <v>793</v>
      </c>
      <c r="L557" s="261" t="s">
        <v>832</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1</v>
      </c>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t="s">
        <v>794</v>
      </c>
      <c r="AAM557"/>
      <c r="AAN557" t="s">
        <v>794</v>
      </c>
      <c r="AAO557"/>
      <c r="AAP557"/>
      <c r="AAQ557"/>
      <c r="AAR557"/>
      <c r="AAS557"/>
      <c r="AAT557"/>
      <c r="AAU557"/>
      <c r="AAV557"/>
      <c r="AAW557">
        <v>435040463</v>
      </c>
      <c r="AAX557" s="315">
        <v>45079.372870370367</v>
      </c>
      <c r="AAY557"/>
      <c r="AAZ557"/>
      <c r="ABA557" t="s">
        <v>2081</v>
      </c>
      <c r="ABB557"/>
      <c r="ABC557" t="s">
        <v>2263</v>
      </c>
      <c r="ABD557"/>
      <c r="ABE557">
        <v>557</v>
      </c>
    </row>
    <row r="558" spans="1:733" x14ac:dyDescent="0.45">
      <c r="A558" s="261" t="s">
        <v>3408</v>
      </c>
      <c r="B558" s="262">
        <v>45076.506386064822</v>
      </c>
      <c r="C558" s="262">
        <v>45076.507762349538</v>
      </c>
      <c r="D558" s="262">
        <v>45076</v>
      </c>
      <c r="E558" s="261" t="s">
        <v>3396</v>
      </c>
      <c r="F558" s="315">
        <v>45076</v>
      </c>
      <c r="G558" t="s">
        <v>846</v>
      </c>
      <c r="H558" t="s">
        <v>847</v>
      </c>
      <c r="I558" t="s">
        <v>847</v>
      </c>
      <c r="J558" t="s">
        <v>847</v>
      </c>
      <c r="K558" t="s">
        <v>831</v>
      </c>
      <c r="L558" s="261" t="s">
        <v>812</v>
      </c>
      <c r="M558">
        <v>0</v>
      </c>
      <c r="N558">
        <v>0</v>
      </c>
      <c r="O558">
        <v>0</v>
      </c>
      <c r="P558">
        <v>0</v>
      </c>
      <c r="Q558">
        <v>0</v>
      </c>
      <c r="R558">
        <v>0</v>
      </c>
      <c r="S558">
        <v>0</v>
      </c>
      <c r="T558">
        <v>0</v>
      </c>
      <c r="U558">
        <v>0</v>
      </c>
      <c r="V558">
        <v>0</v>
      </c>
      <c r="W558">
        <v>0</v>
      </c>
      <c r="X558">
        <v>0</v>
      </c>
      <c r="Y558">
        <v>0</v>
      </c>
      <c r="Z558">
        <v>0</v>
      </c>
      <c r="AA558">
        <v>0</v>
      </c>
      <c r="AB558">
        <v>0</v>
      </c>
      <c r="AC558">
        <v>1</v>
      </c>
      <c r="AD558">
        <v>0</v>
      </c>
      <c r="AE558">
        <v>0</v>
      </c>
      <c r="AF558">
        <v>0</v>
      </c>
      <c r="AG558">
        <v>0</v>
      </c>
      <c r="AH558">
        <v>0</v>
      </c>
      <c r="AI558">
        <v>0</v>
      </c>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t="s">
        <v>794</v>
      </c>
      <c r="RA558"/>
      <c r="RB558">
        <v>1000</v>
      </c>
      <c r="RC558">
        <v>1000</v>
      </c>
      <c r="RD558"/>
      <c r="RE558">
        <v>1000</v>
      </c>
      <c r="RF558">
        <v>0</v>
      </c>
      <c r="RG558">
        <v>0</v>
      </c>
      <c r="RH558"/>
      <c r="RI558" t="s">
        <v>795</v>
      </c>
      <c r="RJ558" t="s">
        <v>796</v>
      </c>
      <c r="RK558"/>
      <c r="RL558" t="s">
        <v>794</v>
      </c>
      <c r="RM558" t="s">
        <v>798</v>
      </c>
      <c r="RN558">
        <v>0</v>
      </c>
      <c r="RO558">
        <v>1</v>
      </c>
      <c r="RP558">
        <v>0</v>
      </c>
      <c r="RQ558">
        <v>0</v>
      </c>
      <c r="RR558">
        <v>0</v>
      </c>
      <c r="RS558">
        <v>0</v>
      </c>
      <c r="RT558">
        <v>0</v>
      </c>
      <c r="RU558">
        <v>0</v>
      </c>
      <c r="RV558">
        <v>0</v>
      </c>
      <c r="RW558">
        <v>0</v>
      </c>
      <c r="RX558">
        <v>0</v>
      </c>
      <c r="RY558">
        <v>0</v>
      </c>
      <c r="RZ558">
        <v>0</v>
      </c>
      <c r="SA558">
        <v>0</v>
      </c>
      <c r="SB558">
        <v>0</v>
      </c>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t="s">
        <v>2090</v>
      </c>
      <c r="AAW558">
        <v>435040469</v>
      </c>
      <c r="AAX558" s="315">
        <v>45079.372881944437</v>
      </c>
      <c r="AAY558"/>
      <c r="AAZ558"/>
      <c r="ABA558" t="s">
        <v>2081</v>
      </c>
      <c r="ABB558"/>
      <c r="ABC558" t="s">
        <v>2263</v>
      </c>
      <c r="ABD558"/>
      <c r="ABE558">
        <v>558</v>
      </c>
    </row>
    <row r="559" spans="1:733" x14ac:dyDescent="0.45">
      <c r="A559" s="261" t="s">
        <v>3409</v>
      </c>
      <c r="B559" s="262">
        <v>45076.508095266203</v>
      </c>
      <c r="C559" s="262">
        <v>45076.510676701393</v>
      </c>
      <c r="D559" s="262">
        <v>45076</v>
      </c>
      <c r="E559" s="261" t="s">
        <v>3396</v>
      </c>
      <c r="F559" s="315">
        <v>45076</v>
      </c>
      <c r="G559" t="s">
        <v>846</v>
      </c>
      <c r="H559" t="s">
        <v>847</v>
      </c>
      <c r="I559" t="s">
        <v>847</v>
      </c>
      <c r="J559" t="s">
        <v>847</v>
      </c>
      <c r="K559" t="s">
        <v>831</v>
      </c>
      <c r="L559" s="261" t="s">
        <v>3410</v>
      </c>
      <c r="M559">
        <v>0</v>
      </c>
      <c r="N559">
        <v>0</v>
      </c>
      <c r="O559">
        <v>0</v>
      </c>
      <c r="P559">
        <v>0</v>
      </c>
      <c r="Q559">
        <v>0</v>
      </c>
      <c r="R559">
        <v>0</v>
      </c>
      <c r="S559">
        <v>0</v>
      </c>
      <c r="T559">
        <v>0</v>
      </c>
      <c r="U559">
        <v>0</v>
      </c>
      <c r="V559">
        <v>0</v>
      </c>
      <c r="W559">
        <v>0</v>
      </c>
      <c r="X559">
        <v>1</v>
      </c>
      <c r="Y559">
        <v>1</v>
      </c>
      <c r="Z559">
        <v>0</v>
      </c>
      <c r="AA559">
        <v>1</v>
      </c>
      <c r="AB559">
        <v>0</v>
      </c>
      <c r="AC559">
        <v>0</v>
      </c>
      <c r="AD559">
        <v>0</v>
      </c>
      <c r="AE559">
        <v>0</v>
      </c>
      <c r="AF559">
        <v>0</v>
      </c>
      <c r="AG559">
        <v>0</v>
      </c>
      <c r="AH559">
        <v>0</v>
      </c>
      <c r="AI559">
        <v>0</v>
      </c>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t="s">
        <v>824</v>
      </c>
      <c r="NL559">
        <v>500</v>
      </c>
      <c r="NM559">
        <v>500</v>
      </c>
      <c r="NN559">
        <v>500</v>
      </c>
      <c r="NO559"/>
      <c r="NP559">
        <v>500</v>
      </c>
      <c r="NQ559">
        <v>0</v>
      </c>
      <c r="NR559">
        <v>0</v>
      </c>
      <c r="NS559"/>
      <c r="NT559" t="s">
        <v>805</v>
      </c>
      <c r="NU559"/>
      <c r="NV559"/>
      <c r="NW559" t="s">
        <v>794</v>
      </c>
      <c r="NX559" t="s">
        <v>798</v>
      </c>
      <c r="NY559">
        <v>0</v>
      </c>
      <c r="NZ559">
        <v>1</v>
      </c>
      <c r="OA559">
        <v>0</v>
      </c>
      <c r="OB559">
        <v>0</v>
      </c>
      <c r="OC559">
        <v>0</v>
      </c>
      <c r="OD559">
        <v>0</v>
      </c>
      <c r="OE559">
        <v>0</v>
      </c>
      <c r="OF559">
        <v>0</v>
      </c>
      <c r="OG559">
        <v>0</v>
      </c>
      <c r="OH559">
        <v>0</v>
      </c>
      <c r="OI559">
        <v>0</v>
      </c>
      <c r="OJ559">
        <v>0</v>
      </c>
      <c r="OK559">
        <v>0</v>
      </c>
      <c r="OL559">
        <v>0</v>
      </c>
      <c r="OM559">
        <v>0</v>
      </c>
      <c r="ON559"/>
      <c r="OO559"/>
      <c r="OP559" t="s">
        <v>824</v>
      </c>
      <c r="OQ559">
        <v>500</v>
      </c>
      <c r="OR559">
        <v>1000</v>
      </c>
      <c r="OS559">
        <v>300</v>
      </c>
      <c r="OT559"/>
      <c r="OU559">
        <v>150</v>
      </c>
      <c r="OV559">
        <v>100</v>
      </c>
      <c r="OW559">
        <v>150</v>
      </c>
      <c r="OX559" t="s">
        <v>2513</v>
      </c>
      <c r="OY559" t="s">
        <v>805</v>
      </c>
      <c r="OZ559"/>
      <c r="PA559"/>
      <c r="PB559" t="s">
        <v>794</v>
      </c>
      <c r="PC559" t="s">
        <v>798</v>
      </c>
      <c r="PD559">
        <v>0</v>
      </c>
      <c r="PE559">
        <v>1</v>
      </c>
      <c r="PF559">
        <v>0</v>
      </c>
      <c r="PG559">
        <v>0</v>
      </c>
      <c r="PH559">
        <v>0</v>
      </c>
      <c r="PI559">
        <v>0</v>
      </c>
      <c r="PJ559">
        <v>0</v>
      </c>
      <c r="PK559">
        <v>0</v>
      </c>
      <c r="PL559">
        <v>0</v>
      </c>
      <c r="PM559">
        <v>0</v>
      </c>
      <c r="PN559">
        <v>0</v>
      </c>
      <c r="PO559">
        <v>0</v>
      </c>
      <c r="PP559">
        <v>0</v>
      </c>
      <c r="PQ559">
        <v>0</v>
      </c>
      <c r="PR559">
        <v>0</v>
      </c>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t="s">
        <v>824</v>
      </c>
      <c r="TK559">
        <v>150</v>
      </c>
      <c r="TL559">
        <v>50</v>
      </c>
      <c r="TM559">
        <v>50</v>
      </c>
      <c r="TN559"/>
      <c r="TO559">
        <v>50</v>
      </c>
      <c r="TP559">
        <v>0</v>
      </c>
      <c r="TQ559">
        <v>0</v>
      </c>
      <c r="TR559"/>
      <c r="TS559" t="s">
        <v>795</v>
      </c>
      <c r="TT559" t="s">
        <v>796</v>
      </c>
      <c r="TU559"/>
      <c r="TV559" t="s">
        <v>794</v>
      </c>
      <c r="TW559" t="s">
        <v>798</v>
      </c>
      <c r="TX559">
        <v>0</v>
      </c>
      <c r="TY559">
        <v>1</v>
      </c>
      <c r="TZ559">
        <v>0</v>
      </c>
      <c r="UA559">
        <v>0</v>
      </c>
      <c r="UB559">
        <v>0</v>
      </c>
      <c r="UC559">
        <v>0</v>
      </c>
      <c r="UD559">
        <v>0</v>
      </c>
      <c r="UE559">
        <v>0</v>
      </c>
      <c r="UF559">
        <v>0</v>
      </c>
      <c r="UG559">
        <v>0</v>
      </c>
      <c r="UH559">
        <v>0</v>
      </c>
      <c r="UI559">
        <v>0</v>
      </c>
      <c r="UJ559">
        <v>0</v>
      </c>
      <c r="UK559">
        <v>0</v>
      </c>
      <c r="UL559">
        <v>0</v>
      </c>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t="s">
        <v>2090</v>
      </c>
      <c r="AAW559">
        <v>435040485</v>
      </c>
      <c r="AAX559" s="315">
        <v>45079.372916666667</v>
      </c>
      <c r="AAY559"/>
      <c r="AAZ559"/>
      <c r="ABA559" t="s">
        <v>2081</v>
      </c>
      <c r="ABB559"/>
      <c r="ABC559" t="s">
        <v>2263</v>
      </c>
      <c r="ABD559"/>
      <c r="ABE559">
        <v>559</v>
      </c>
    </row>
    <row r="560" spans="1:733" x14ac:dyDescent="0.45">
      <c r="A560" s="261" t="s">
        <v>3411</v>
      </c>
      <c r="B560" s="262">
        <v>45076.511129918981</v>
      </c>
      <c r="C560" s="262">
        <v>45076.538142928242</v>
      </c>
      <c r="D560" s="262">
        <v>45076</v>
      </c>
      <c r="E560" s="261" t="s">
        <v>3396</v>
      </c>
      <c r="F560" s="315">
        <v>45076</v>
      </c>
      <c r="G560" t="s">
        <v>846</v>
      </c>
      <c r="H560" t="s">
        <v>847</v>
      </c>
      <c r="I560" t="s">
        <v>847</v>
      </c>
      <c r="J560" t="s">
        <v>847</v>
      </c>
      <c r="K560" t="s">
        <v>831</v>
      </c>
      <c r="L560" s="261" t="s">
        <v>3412</v>
      </c>
      <c r="M560">
        <v>0</v>
      </c>
      <c r="N560">
        <v>0</v>
      </c>
      <c r="O560">
        <v>0</v>
      </c>
      <c r="P560">
        <v>0</v>
      </c>
      <c r="Q560">
        <v>0</v>
      </c>
      <c r="R560">
        <v>0</v>
      </c>
      <c r="S560">
        <v>0</v>
      </c>
      <c r="T560">
        <v>0</v>
      </c>
      <c r="U560">
        <v>0</v>
      </c>
      <c r="V560">
        <v>0</v>
      </c>
      <c r="W560">
        <v>0</v>
      </c>
      <c r="X560">
        <v>1</v>
      </c>
      <c r="Y560">
        <v>1</v>
      </c>
      <c r="Z560">
        <v>0</v>
      </c>
      <c r="AA560">
        <v>1</v>
      </c>
      <c r="AB560">
        <v>0</v>
      </c>
      <c r="AC560">
        <v>0</v>
      </c>
      <c r="AD560">
        <v>0</v>
      </c>
      <c r="AE560">
        <v>0</v>
      </c>
      <c r="AF560">
        <v>0</v>
      </c>
      <c r="AG560">
        <v>0</v>
      </c>
      <c r="AH560">
        <v>0</v>
      </c>
      <c r="AI560">
        <v>0</v>
      </c>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t="s">
        <v>824</v>
      </c>
      <c r="NL560">
        <v>500</v>
      </c>
      <c r="NM560">
        <v>500</v>
      </c>
      <c r="NN560">
        <v>500</v>
      </c>
      <c r="NO560"/>
      <c r="NP560">
        <v>500</v>
      </c>
      <c r="NQ560">
        <v>0</v>
      </c>
      <c r="NR560">
        <v>0</v>
      </c>
      <c r="NS560"/>
      <c r="NT560" t="s">
        <v>805</v>
      </c>
      <c r="NU560"/>
      <c r="NV560"/>
      <c r="NW560" t="s">
        <v>794</v>
      </c>
      <c r="NX560" t="s">
        <v>798</v>
      </c>
      <c r="NY560">
        <v>0</v>
      </c>
      <c r="NZ560">
        <v>1</v>
      </c>
      <c r="OA560">
        <v>0</v>
      </c>
      <c r="OB560">
        <v>0</v>
      </c>
      <c r="OC560">
        <v>0</v>
      </c>
      <c r="OD560">
        <v>0</v>
      </c>
      <c r="OE560">
        <v>0</v>
      </c>
      <c r="OF560">
        <v>0</v>
      </c>
      <c r="OG560">
        <v>0</v>
      </c>
      <c r="OH560">
        <v>0</v>
      </c>
      <c r="OI560">
        <v>0</v>
      </c>
      <c r="OJ560">
        <v>0</v>
      </c>
      <c r="OK560">
        <v>0</v>
      </c>
      <c r="OL560">
        <v>0</v>
      </c>
      <c r="OM560">
        <v>0</v>
      </c>
      <c r="ON560"/>
      <c r="OO560"/>
      <c r="OP560" t="s">
        <v>824</v>
      </c>
      <c r="OQ560">
        <v>500</v>
      </c>
      <c r="OR560">
        <v>1000</v>
      </c>
      <c r="OS560">
        <v>300</v>
      </c>
      <c r="OT560"/>
      <c r="OU560">
        <v>150</v>
      </c>
      <c r="OV560">
        <v>100</v>
      </c>
      <c r="OW560">
        <v>150</v>
      </c>
      <c r="OX560" t="s">
        <v>2513</v>
      </c>
      <c r="OY560" t="s">
        <v>806</v>
      </c>
      <c r="OZ560"/>
      <c r="PA560"/>
      <c r="PB560" t="s">
        <v>794</v>
      </c>
      <c r="PC560" t="s">
        <v>798</v>
      </c>
      <c r="PD560">
        <v>0</v>
      </c>
      <c r="PE560">
        <v>1</v>
      </c>
      <c r="PF560">
        <v>0</v>
      </c>
      <c r="PG560">
        <v>0</v>
      </c>
      <c r="PH560">
        <v>0</v>
      </c>
      <c r="PI560">
        <v>0</v>
      </c>
      <c r="PJ560">
        <v>0</v>
      </c>
      <c r="PK560">
        <v>0</v>
      </c>
      <c r="PL560">
        <v>0</v>
      </c>
      <c r="PM560">
        <v>0</v>
      </c>
      <c r="PN560">
        <v>0</v>
      </c>
      <c r="PO560">
        <v>0</v>
      </c>
      <c r="PP560">
        <v>0</v>
      </c>
      <c r="PQ560">
        <v>0</v>
      </c>
      <c r="PR560">
        <v>0</v>
      </c>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t="s">
        <v>824</v>
      </c>
      <c r="TK560">
        <v>150</v>
      </c>
      <c r="TL560">
        <v>50</v>
      </c>
      <c r="TM560">
        <v>50</v>
      </c>
      <c r="TN560"/>
      <c r="TO560">
        <v>50</v>
      </c>
      <c r="TP560">
        <v>0</v>
      </c>
      <c r="TQ560">
        <v>0</v>
      </c>
      <c r="TR560"/>
      <c r="TS560" t="s">
        <v>795</v>
      </c>
      <c r="TT560" t="s">
        <v>796</v>
      </c>
      <c r="TU560"/>
      <c r="TV560" t="s">
        <v>794</v>
      </c>
      <c r="TW560" t="s">
        <v>798</v>
      </c>
      <c r="TX560">
        <v>0</v>
      </c>
      <c r="TY560">
        <v>1</v>
      </c>
      <c r="TZ560">
        <v>0</v>
      </c>
      <c r="UA560">
        <v>0</v>
      </c>
      <c r="UB560">
        <v>0</v>
      </c>
      <c r="UC560">
        <v>0</v>
      </c>
      <c r="UD560">
        <v>0</v>
      </c>
      <c r="UE560">
        <v>0</v>
      </c>
      <c r="UF560">
        <v>0</v>
      </c>
      <c r="UG560">
        <v>0</v>
      </c>
      <c r="UH560">
        <v>0</v>
      </c>
      <c r="UI560">
        <v>0</v>
      </c>
      <c r="UJ560">
        <v>0</v>
      </c>
      <c r="UK560">
        <v>0</v>
      </c>
      <c r="UL560">
        <v>0</v>
      </c>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t="s">
        <v>2090</v>
      </c>
      <c r="AAW560">
        <v>435040502</v>
      </c>
      <c r="AAX560" s="315">
        <v>45079.37295138889</v>
      </c>
      <c r="AAY560"/>
      <c r="AAZ560"/>
      <c r="ABA560" t="s">
        <v>2081</v>
      </c>
      <c r="ABB560"/>
      <c r="ABC560" t="s">
        <v>2263</v>
      </c>
      <c r="ABD560"/>
      <c r="ABE560">
        <v>560</v>
      </c>
    </row>
    <row r="561" spans="1:733" x14ac:dyDescent="0.45">
      <c r="A561" s="261" t="s">
        <v>3413</v>
      </c>
      <c r="B561" s="262">
        <v>45076.514581898147</v>
      </c>
      <c r="C561" s="262">
        <v>45076.516720694453</v>
      </c>
      <c r="D561" s="262">
        <v>45076</v>
      </c>
      <c r="E561" s="261" t="s">
        <v>3396</v>
      </c>
      <c r="F561" s="315">
        <v>45076</v>
      </c>
      <c r="G561" t="s">
        <v>846</v>
      </c>
      <c r="H561" t="s">
        <v>847</v>
      </c>
      <c r="I561" t="s">
        <v>847</v>
      </c>
      <c r="J561" t="s">
        <v>847</v>
      </c>
      <c r="K561" t="s">
        <v>831</v>
      </c>
      <c r="L561" s="261" t="s">
        <v>839</v>
      </c>
      <c r="M561">
        <v>0</v>
      </c>
      <c r="N561">
        <v>0</v>
      </c>
      <c r="O561">
        <v>0</v>
      </c>
      <c r="P561">
        <v>0</v>
      </c>
      <c r="Q561">
        <v>0</v>
      </c>
      <c r="R561">
        <v>0</v>
      </c>
      <c r="S561">
        <v>0</v>
      </c>
      <c r="T561">
        <v>0</v>
      </c>
      <c r="U561">
        <v>0</v>
      </c>
      <c r="V561">
        <v>0</v>
      </c>
      <c r="W561">
        <v>0</v>
      </c>
      <c r="X561">
        <v>0</v>
      </c>
      <c r="Y561">
        <v>1</v>
      </c>
      <c r="Z561">
        <v>0</v>
      </c>
      <c r="AA561">
        <v>0</v>
      </c>
      <c r="AB561">
        <v>0</v>
      </c>
      <c r="AC561">
        <v>0</v>
      </c>
      <c r="AD561">
        <v>0</v>
      </c>
      <c r="AE561">
        <v>0</v>
      </c>
      <c r="AF561">
        <v>0</v>
      </c>
      <c r="AG561">
        <v>0</v>
      </c>
      <c r="AH561">
        <v>0</v>
      </c>
      <c r="AI561">
        <v>0</v>
      </c>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t="s">
        <v>824</v>
      </c>
      <c r="OQ561">
        <v>500</v>
      </c>
      <c r="OR561">
        <v>1000</v>
      </c>
      <c r="OS561">
        <v>300</v>
      </c>
      <c r="OT561"/>
      <c r="OU561">
        <v>150</v>
      </c>
      <c r="OV561">
        <v>100</v>
      </c>
      <c r="OW561">
        <v>150</v>
      </c>
      <c r="OX561" t="s">
        <v>2513</v>
      </c>
      <c r="OY561" t="s">
        <v>806</v>
      </c>
      <c r="OZ561"/>
      <c r="PA561"/>
      <c r="PB561" t="s">
        <v>794</v>
      </c>
      <c r="PC561" t="s">
        <v>798</v>
      </c>
      <c r="PD561">
        <v>0</v>
      </c>
      <c r="PE561">
        <v>1</v>
      </c>
      <c r="PF561">
        <v>0</v>
      </c>
      <c r="PG561">
        <v>0</v>
      </c>
      <c r="PH561">
        <v>0</v>
      </c>
      <c r="PI561">
        <v>0</v>
      </c>
      <c r="PJ561">
        <v>0</v>
      </c>
      <c r="PK561">
        <v>0</v>
      </c>
      <c r="PL561">
        <v>0</v>
      </c>
      <c r="PM561">
        <v>0</v>
      </c>
      <c r="PN561">
        <v>0</v>
      </c>
      <c r="PO561">
        <v>0</v>
      </c>
      <c r="PP561">
        <v>0</v>
      </c>
      <c r="PQ561">
        <v>0</v>
      </c>
      <c r="PR561">
        <v>0</v>
      </c>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t="s">
        <v>2090</v>
      </c>
      <c r="AAW561">
        <v>435040513</v>
      </c>
      <c r="AAX561" s="315">
        <v>45079.372974537036</v>
      </c>
      <c r="AAY561"/>
      <c r="AAZ561"/>
      <c r="ABA561" t="s">
        <v>2081</v>
      </c>
      <c r="ABB561"/>
      <c r="ABC561" t="s">
        <v>2263</v>
      </c>
      <c r="ABD561"/>
      <c r="ABE561">
        <v>561</v>
      </c>
    </row>
    <row r="562" spans="1:733" x14ac:dyDescent="0.45">
      <c r="A562" s="261" t="s">
        <v>3414</v>
      </c>
      <c r="B562" s="262">
        <v>45076.517084074083</v>
      </c>
      <c r="C562" s="262">
        <v>45076.518772824071</v>
      </c>
      <c r="D562" s="262">
        <v>45076</v>
      </c>
      <c r="E562" s="261" t="s">
        <v>3396</v>
      </c>
      <c r="F562" s="315">
        <v>45076</v>
      </c>
      <c r="G562" t="s">
        <v>846</v>
      </c>
      <c r="H562" t="s">
        <v>847</v>
      </c>
      <c r="I562" t="s">
        <v>847</v>
      </c>
      <c r="J562" t="s">
        <v>847</v>
      </c>
      <c r="K562" t="s">
        <v>831</v>
      </c>
      <c r="L562" s="261" t="s">
        <v>822</v>
      </c>
      <c r="M562">
        <v>0</v>
      </c>
      <c r="N562">
        <v>0</v>
      </c>
      <c r="O562">
        <v>0</v>
      </c>
      <c r="P562">
        <v>0</v>
      </c>
      <c r="Q562">
        <v>0</v>
      </c>
      <c r="R562">
        <v>0</v>
      </c>
      <c r="S562">
        <v>0</v>
      </c>
      <c r="T562">
        <v>0</v>
      </c>
      <c r="U562">
        <v>0</v>
      </c>
      <c r="V562">
        <v>0</v>
      </c>
      <c r="W562">
        <v>0</v>
      </c>
      <c r="X562">
        <v>0</v>
      </c>
      <c r="Y562">
        <v>0</v>
      </c>
      <c r="Z562">
        <v>1</v>
      </c>
      <c r="AA562">
        <v>0</v>
      </c>
      <c r="AB562">
        <v>0</v>
      </c>
      <c r="AC562">
        <v>0</v>
      </c>
      <c r="AD562">
        <v>0</v>
      </c>
      <c r="AE562">
        <v>0</v>
      </c>
      <c r="AF562">
        <v>0</v>
      </c>
      <c r="AG562">
        <v>0</v>
      </c>
      <c r="AH562">
        <v>0</v>
      </c>
      <c r="AI562">
        <v>0</v>
      </c>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t="s">
        <v>824</v>
      </c>
      <c r="SF562">
        <v>500</v>
      </c>
      <c r="SG562">
        <v>500</v>
      </c>
      <c r="SH562">
        <v>200</v>
      </c>
      <c r="SI562"/>
      <c r="SJ562">
        <v>200</v>
      </c>
      <c r="SK562">
        <v>0</v>
      </c>
      <c r="SL562">
        <v>0</v>
      </c>
      <c r="SM562"/>
      <c r="SN562" t="s">
        <v>795</v>
      </c>
      <c r="SO562" t="s">
        <v>796</v>
      </c>
      <c r="SP562"/>
      <c r="SQ562" t="s">
        <v>794</v>
      </c>
      <c r="SR562" t="s">
        <v>798</v>
      </c>
      <c r="SS562">
        <v>0</v>
      </c>
      <c r="ST562">
        <v>1</v>
      </c>
      <c r="SU562">
        <v>0</v>
      </c>
      <c r="SV562">
        <v>0</v>
      </c>
      <c r="SW562">
        <v>0</v>
      </c>
      <c r="SX562">
        <v>0</v>
      </c>
      <c r="SY562">
        <v>0</v>
      </c>
      <c r="SZ562">
        <v>0</v>
      </c>
      <c r="TA562">
        <v>0</v>
      </c>
      <c r="TB562">
        <v>0</v>
      </c>
      <c r="TC562">
        <v>0</v>
      </c>
      <c r="TD562">
        <v>0</v>
      </c>
      <c r="TE562">
        <v>0</v>
      </c>
      <c r="TF562">
        <v>0</v>
      </c>
      <c r="TG562">
        <v>0</v>
      </c>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t="s">
        <v>2090</v>
      </c>
      <c r="AAW562">
        <v>435040520</v>
      </c>
      <c r="AAX562" s="315">
        <v>45079.372986111113</v>
      </c>
      <c r="AAY562"/>
      <c r="AAZ562"/>
      <c r="ABA562" t="s">
        <v>2081</v>
      </c>
      <c r="ABB562"/>
      <c r="ABC562" t="s">
        <v>2263</v>
      </c>
      <c r="ABD562"/>
      <c r="ABE562">
        <v>562</v>
      </c>
    </row>
    <row r="563" spans="1:733" x14ac:dyDescent="0.45">
      <c r="A563" s="261" t="s">
        <v>3415</v>
      </c>
      <c r="B563" s="262">
        <v>45076.518894988432</v>
      </c>
      <c r="C563" s="262">
        <v>45076.520057245383</v>
      </c>
      <c r="D563" s="262">
        <v>45076</v>
      </c>
      <c r="E563" s="261" t="s">
        <v>3396</v>
      </c>
      <c r="F563" s="315">
        <v>45076</v>
      </c>
      <c r="G563" t="s">
        <v>846</v>
      </c>
      <c r="H563" t="s">
        <v>847</v>
      </c>
      <c r="I563" t="s">
        <v>847</v>
      </c>
      <c r="J563" t="s">
        <v>847</v>
      </c>
      <c r="K563" t="s">
        <v>831</v>
      </c>
      <c r="L563" s="261" t="s">
        <v>822</v>
      </c>
      <c r="M563">
        <v>0</v>
      </c>
      <c r="N563">
        <v>0</v>
      </c>
      <c r="O563">
        <v>0</v>
      </c>
      <c r="P563">
        <v>0</v>
      </c>
      <c r="Q563">
        <v>0</v>
      </c>
      <c r="R563">
        <v>0</v>
      </c>
      <c r="S563">
        <v>0</v>
      </c>
      <c r="T563">
        <v>0</v>
      </c>
      <c r="U563">
        <v>0</v>
      </c>
      <c r="V563">
        <v>0</v>
      </c>
      <c r="W563">
        <v>0</v>
      </c>
      <c r="X563">
        <v>0</v>
      </c>
      <c r="Y563">
        <v>0</v>
      </c>
      <c r="Z563">
        <v>1</v>
      </c>
      <c r="AA563">
        <v>0</v>
      </c>
      <c r="AB563">
        <v>0</v>
      </c>
      <c r="AC563">
        <v>0</v>
      </c>
      <c r="AD563">
        <v>0</v>
      </c>
      <c r="AE563">
        <v>0</v>
      </c>
      <c r="AF563">
        <v>0</v>
      </c>
      <c r="AG563">
        <v>0</v>
      </c>
      <c r="AH563">
        <v>0</v>
      </c>
      <c r="AI563">
        <v>0</v>
      </c>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t="s">
        <v>824</v>
      </c>
      <c r="SF563">
        <v>500</v>
      </c>
      <c r="SG563">
        <v>500</v>
      </c>
      <c r="SH563">
        <v>200</v>
      </c>
      <c r="SI563"/>
      <c r="SJ563">
        <v>200</v>
      </c>
      <c r="SK563">
        <v>0</v>
      </c>
      <c r="SL563">
        <v>0</v>
      </c>
      <c r="SM563"/>
      <c r="SN563" t="s">
        <v>795</v>
      </c>
      <c r="SO563" t="s">
        <v>796</v>
      </c>
      <c r="SP563"/>
      <c r="SQ563" t="s">
        <v>794</v>
      </c>
      <c r="SR563" t="s">
        <v>2125</v>
      </c>
      <c r="SS563">
        <v>0</v>
      </c>
      <c r="ST563">
        <v>1</v>
      </c>
      <c r="SU563">
        <v>0</v>
      </c>
      <c r="SV563">
        <v>1</v>
      </c>
      <c r="SW563">
        <v>0</v>
      </c>
      <c r="SX563">
        <v>0</v>
      </c>
      <c r="SY563">
        <v>0</v>
      </c>
      <c r="SZ563">
        <v>0</v>
      </c>
      <c r="TA563">
        <v>0</v>
      </c>
      <c r="TB563">
        <v>0</v>
      </c>
      <c r="TC563">
        <v>0</v>
      </c>
      <c r="TD563">
        <v>0</v>
      </c>
      <c r="TE563">
        <v>0</v>
      </c>
      <c r="TF563">
        <v>0</v>
      </c>
      <c r="TG563">
        <v>0</v>
      </c>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t="s">
        <v>2090</v>
      </c>
      <c r="AAW563">
        <v>435040537</v>
      </c>
      <c r="AAX563" s="315">
        <v>45079.373032407413</v>
      </c>
      <c r="AAY563"/>
      <c r="AAZ563"/>
      <c r="ABA563" t="s">
        <v>2081</v>
      </c>
      <c r="ABB563"/>
      <c r="ABC563" t="s">
        <v>2263</v>
      </c>
      <c r="ABD563"/>
      <c r="ABE563">
        <v>563</v>
      </c>
    </row>
    <row r="564" spans="1:733" x14ac:dyDescent="0.45">
      <c r="A564" s="261" t="s">
        <v>3416</v>
      </c>
      <c r="B564" s="262">
        <v>45076.520299270836</v>
      </c>
      <c r="C564" s="262">
        <v>45076.521367164351</v>
      </c>
      <c r="D564" s="262">
        <v>45076</v>
      </c>
      <c r="E564" s="261" t="s">
        <v>3396</v>
      </c>
      <c r="F564" s="315">
        <v>45076</v>
      </c>
      <c r="G564" t="s">
        <v>846</v>
      </c>
      <c r="H564" t="s">
        <v>847</v>
      </c>
      <c r="I564" t="s">
        <v>847</v>
      </c>
      <c r="J564" t="s">
        <v>847</v>
      </c>
      <c r="K564" t="s">
        <v>831</v>
      </c>
      <c r="L564" s="261" t="s">
        <v>822</v>
      </c>
      <c r="M564">
        <v>0</v>
      </c>
      <c r="N564">
        <v>0</v>
      </c>
      <c r="O564">
        <v>0</v>
      </c>
      <c r="P564">
        <v>0</v>
      </c>
      <c r="Q564">
        <v>0</v>
      </c>
      <c r="R564">
        <v>0</v>
      </c>
      <c r="S564">
        <v>0</v>
      </c>
      <c r="T564">
        <v>0</v>
      </c>
      <c r="U564">
        <v>0</v>
      </c>
      <c r="V564">
        <v>0</v>
      </c>
      <c r="W564">
        <v>0</v>
      </c>
      <c r="X564">
        <v>0</v>
      </c>
      <c r="Y564">
        <v>0</v>
      </c>
      <c r="Z564">
        <v>1</v>
      </c>
      <c r="AA564">
        <v>0</v>
      </c>
      <c r="AB564">
        <v>0</v>
      </c>
      <c r="AC564">
        <v>0</v>
      </c>
      <c r="AD564">
        <v>0</v>
      </c>
      <c r="AE564">
        <v>0</v>
      </c>
      <c r="AF564">
        <v>0</v>
      </c>
      <c r="AG564">
        <v>0</v>
      </c>
      <c r="AH564">
        <v>0</v>
      </c>
      <c r="AI564">
        <v>0</v>
      </c>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t="s">
        <v>824</v>
      </c>
      <c r="SF564">
        <v>500</v>
      </c>
      <c r="SG564">
        <v>500</v>
      </c>
      <c r="SH564">
        <v>200</v>
      </c>
      <c r="SI564"/>
      <c r="SJ564">
        <v>200</v>
      </c>
      <c r="SK564">
        <v>0</v>
      </c>
      <c r="SL564">
        <v>0</v>
      </c>
      <c r="SM564"/>
      <c r="SN564" t="s">
        <v>795</v>
      </c>
      <c r="SO564" t="s">
        <v>796</v>
      </c>
      <c r="SP564"/>
      <c r="SQ564" t="s">
        <v>794</v>
      </c>
      <c r="SR564" t="s">
        <v>2080</v>
      </c>
      <c r="SS564">
        <v>0</v>
      </c>
      <c r="ST564">
        <v>1</v>
      </c>
      <c r="SU564">
        <v>0</v>
      </c>
      <c r="SV564">
        <v>0</v>
      </c>
      <c r="SW564">
        <v>0</v>
      </c>
      <c r="SX564">
        <v>0</v>
      </c>
      <c r="SY564">
        <v>0</v>
      </c>
      <c r="SZ564">
        <v>0</v>
      </c>
      <c r="TA564">
        <v>0</v>
      </c>
      <c r="TB564">
        <v>1</v>
      </c>
      <c r="TC564">
        <v>0</v>
      </c>
      <c r="TD564">
        <v>0</v>
      </c>
      <c r="TE564">
        <v>0</v>
      </c>
      <c r="TF564">
        <v>0</v>
      </c>
      <c r="TG564">
        <v>0</v>
      </c>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t="s">
        <v>2090</v>
      </c>
      <c r="AAW564">
        <v>435040545</v>
      </c>
      <c r="AAX564" s="315">
        <v>45079.373043981483</v>
      </c>
      <c r="AAY564"/>
      <c r="AAZ564"/>
      <c r="ABA564" t="s">
        <v>2081</v>
      </c>
      <c r="ABB564"/>
      <c r="ABC564" t="s">
        <v>2263</v>
      </c>
      <c r="ABD564"/>
      <c r="ABE564">
        <v>564</v>
      </c>
    </row>
    <row r="565" spans="1:733" x14ac:dyDescent="0.45">
      <c r="A565" s="261" t="s">
        <v>3417</v>
      </c>
      <c r="B565" s="262">
        <v>45076.521719351847</v>
      </c>
      <c r="C565" s="262">
        <v>45076.52374193287</v>
      </c>
      <c r="D565" s="262">
        <v>45076</v>
      </c>
      <c r="E565" s="261" t="s">
        <v>3396</v>
      </c>
      <c r="F565" s="315">
        <v>45076</v>
      </c>
      <c r="G565" t="s">
        <v>846</v>
      </c>
      <c r="H565" t="s">
        <v>847</v>
      </c>
      <c r="I565" t="s">
        <v>847</v>
      </c>
      <c r="J565" t="s">
        <v>847</v>
      </c>
      <c r="K565" t="s">
        <v>831</v>
      </c>
      <c r="L565" s="261" t="s">
        <v>822</v>
      </c>
      <c r="M565">
        <v>0</v>
      </c>
      <c r="N565">
        <v>0</v>
      </c>
      <c r="O565">
        <v>0</v>
      </c>
      <c r="P565">
        <v>0</v>
      </c>
      <c r="Q565">
        <v>0</v>
      </c>
      <c r="R565">
        <v>0</v>
      </c>
      <c r="S565">
        <v>0</v>
      </c>
      <c r="T565">
        <v>0</v>
      </c>
      <c r="U565">
        <v>0</v>
      </c>
      <c r="V565">
        <v>0</v>
      </c>
      <c r="W565">
        <v>0</v>
      </c>
      <c r="X565">
        <v>0</v>
      </c>
      <c r="Y565">
        <v>0</v>
      </c>
      <c r="Z565">
        <v>1</v>
      </c>
      <c r="AA565">
        <v>0</v>
      </c>
      <c r="AB565">
        <v>0</v>
      </c>
      <c r="AC565">
        <v>0</v>
      </c>
      <c r="AD565">
        <v>0</v>
      </c>
      <c r="AE565">
        <v>0</v>
      </c>
      <c r="AF565">
        <v>0</v>
      </c>
      <c r="AG565">
        <v>0</v>
      </c>
      <c r="AH565">
        <v>0</v>
      </c>
      <c r="AI565">
        <v>0</v>
      </c>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t="s">
        <v>824</v>
      </c>
      <c r="SF565">
        <v>500</v>
      </c>
      <c r="SG565">
        <v>500</v>
      </c>
      <c r="SH565">
        <v>200</v>
      </c>
      <c r="SI565"/>
      <c r="SJ565">
        <v>200</v>
      </c>
      <c r="SK565">
        <v>0</v>
      </c>
      <c r="SL565">
        <v>0</v>
      </c>
      <c r="SM565"/>
      <c r="SN565" t="s">
        <v>795</v>
      </c>
      <c r="SO565" t="s">
        <v>796</v>
      </c>
      <c r="SP565"/>
      <c r="SQ565" t="s">
        <v>794</v>
      </c>
      <c r="SR565" t="s">
        <v>798</v>
      </c>
      <c r="SS565">
        <v>0</v>
      </c>
      <c r="ST565">
        <v>1</v>
      </c>
      <c r="SU565">
        <v>0</v>
      </c>
      <c r="SV565">
        <v>0</v>
      </c>
      <c r="SW565">
        <v>0</v>
      </c>
      <c r="SX565">
        <v>0</v>
      </c>
      <c r="SY565">
        <v>0</v>
      </c>
      <c r="SZ565">
        <v>0</v>
      </c>
      <c r="TA565">
        <v>0</v>
      </c>
      <c r="TB565">
        <v>0</v>
      </c>
      <c r="TC565">
        <v>0</v>
      </c>
      <c r="TD565">
        <v>0</v>
      </c>
      <c r="TE565">
        <v>0</v>
      </c>
      <c r="TF565">
        <v>0</v>
      </c>
      <c r="TG565">
        <v>0</v>
      </c>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t="s">
        <v>2090</v>
      </c>
      <c r="AAW565">
        <v>435040556</v>
      </c>
      <c r="AAX565" s="315">
        <v>45079.373090277782</v>
      </c>
      <c r="AAY565"/>
      <c r="AAZ565"/>
      <c r="ABA565" t="s">
        <v>2081</v>
      </c>
      <c r="ABB565"/>
      <c r="ABC565" t="s">
        <v>2263</v>
      </c>
      <c r="ABD565"/>
      <c r="ABE565">
        <v>565</v>
      </c>
    </row>
    <row r="566" spans="1:733" x14ac:dyDescent="0.45">
      <c r="A566" s="261" t="s">
        <v>3418</v>
      </c>
      <c r="B566" s="262">
        <v>45076.523814687498</v>
      </c>
      <c r="C566" s="262">
        <v>45076.525296759261</v>
      </c>
      <c r="D566" s="262">
        <v>45076</v>
      </c>
      <c r="E566" s="261" t="s">
        <v>3396</v>
      </c>
      <c r="F566" s="315">
        <v>45076</v>
      </c>
      <c r="G566" t="s">
        <v>846</v>
      </c>
      <c r="H566" t="s">
        <v>847</v>
      </c>
      <c r="I566" t="s">
        <v>847</v>
      </c>
      <c r="J566" t="s">
        <v>847</v>
      </c>
      <c r="K566" t="s">
        <v>831</v>
      </c>
      <c r="L566" s="261" t="s">
        <v>822</v>
      </c>
      <c r="M566">
        <v>0</v>
      </c>
      <c r="N566">
        <v>0</v>
      </c>
      <c r="O566">
        <v>0</v>
      </c>
      <c r="P566">
        <v>0</v>
      </c>
      <c r="Q566">
        <v>0</v>
      </c>
      <c r="R566">
        <v>0</v>
      </c>
      <c r="S566">
        <v>0</v>
      </c>
      <c r="T566">
        <v>0</v>
      </c>
      <c r="U566">
        <v>0</v>
      </c>
      <c r="V566">
        <v>0</v>
      </c>
      <c r="W566">
        <v>0</v>
      </c>
      <c r="X566">
        <v>0</v>
      </c>
      <c r="Y566">
        <v>0</v>
      </c>
      <c r="Z566">
        <v>1</v>
      </c>
      <c r="AA566">
        <v>0</v>
      </c>
      <c r="AB566">
        <v>0</v>
      </c>
      <c r="AC566">
        <v>0</v>
      </c>
      <c r="AD566">
        <v>0</v>
      </c>
      <c r="AE566">
        <v>0</v>
      </c>
      <c r="AF566">
        <v>0</v>
      </c>
      <c r="AG566">
        <v>0</v>
      </c>
      <c r="AH566">
        <v>0</v>
      </c>
      <c r="AI566">
        <v>0</v>
      </c>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t="s">
        <v>824</v>
      </c>
      <c r="SF566">
        <v>500</v>
      </c>
      <c r="SG566">
        <v>500</v>
      </c>
      <c r="SH566">
        <v>200</v>
      </c>
      <c r="SI566"/>
      <c r="SJ566">
        <v>200</v>
      </c>
      <c r="SK566">
        <v>0</v>
      </c>
      <c r="SL566">
        <v>0</v>
      </c>
      <c r="SM566"/>
      <c r="SN566" t="s">
        <v>795</v>
      </c>
      <c r="SO566" t="s">
        <v>796</v>
      </c>
      <c r="SP566"/>
      <c r="SQ566" t="s">
        <v>794</v>
      </c>
      <c r="SR566" t="s">
        <v>798</v>
      </c>
      <c r="SS566">
        <v>0</v>
      </c>
      <c r="ST566">
        <v>1</v>
      </c>
      <c r="SU566">
        <v>0</v>
      </c>
      <c r="SV566">
        <v>0</v>
      </c>
      <c r="SW566">
        <v>0</v>
      </c>
      <c r="SX566">
        <v>0</v>
      </c>
      <c r="SY566">
        <v>0</v>
      </c>
      <c r="SZ566">
        <v>0</v>
      </c>
      <c r="TA566">
        <v>0</v>
      </c>
      <c r="TB566">
        <v>0</v>
      </c>
      <c r="TC566">
        <v>0</v>
      </c>
      <c r="TD566">
        <v>0</v>
      </c>
      <c r="TE566">
        <v>0</v>
      </c>
      <c r="TF566">
        <v>0</v>
      </c>
      <c r="TG566">
        <v>0</v>
      </c>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t="s">
        <v>2090</v>
      </c>
      <c r="AAW566">
        <v>435040566</v>
      </c>
      <c r="AAX566" s="315">
        <v>45079.373101851852</v>
      </c>
      <c r="AAY566"/>
      <c r="AAZ566"/>
      <c r="ABA566" t="s">
        <v>2081</v>
      </c>
      <c r="ABB566"/>
      <c r="ABC566" t="s">
        <v>2263</v>
      </c>
      <c r="ABD566"/>
      <c r="ABE566">
        <v>566</v>
      </c>
    </row>
    <row r="567" spans="1:733" x14ac:dyDescent="0.45">
      <c r="A567" s="261" t="s">
        <v>3419</v>
      </c>
      <c r="B567" s="262">
        <v>45076.525867060191</v>
      </c>
      <c r="C567" s="262">
        <v>45076.527502581019</v>
      </c>
      <c r="D567" s="262">
        <v>45076</v>
      </c>
      <c r="E567" s="261" t="s">
        <v>3396</v>
      </c>
      <c r="F567" s="315">
        <v>45076</v>
      </c>
      <c r="G567" t="s">
        <v>846</v>
      </c>
      <c r="H567" t="s">
        <v>847</v>
      </c>
      <c r="I567" t="s">
        <v>847</v>
      </c>
      <c r="J567" t="s">
        <v>847</v>
      </c>
      <c r="K567" t="s">
        <v>831</v>
      </c>
      <c r="L567" s="261" t="s">
        <v>816</v>
      </c>
      <c r="M567">
        <v>0</v>
      </c>
      <c r="N567">
        <v>0</v>
      </c>
      <c r="O567">
        <v>0</v>
      </c>
      <c r="P567">
        <v>0</v>
      </c>
      <c r="Q567">
        <v>0</v>
      </c>
      <c r="R567">
        <v>0</v>
      </c>
      <c r="S567">
        <v>0</v>
      </c>
      <c r="T567">
        <v>0</v>
      </c>
      <c r="U567">
        <v>0</v>
      </c>
      <c r="V567">
        <v>0</v>
      </c>
      <c r="W567">
        <v>0</v>
      </c>
      <c r="X567">
        <v>0</v>
      </c>
      <c r="Y567">
        <v>0</v>
      </c>
      <c r="Z567">
        <v>0</v>
      </c>
      <c r="AA567">
        <v>0</v>
      </c>
      <c r="AB567">
        <v>1</v>
      </c>
      <c r="AC567">
        <v>0</v>
      </c>
      <c r="AD567">
        <v>0</v>
      </c>
      <c r="AE567">
        <v>0</v>
      </c>
      <c r="AF567">
        <v>0</v>
      </c>
      <c r="AG567">
        <v>0</v>
      </c>
      <c r="AH567">
        <v>0</v>
      </c>
      <c r="AI567">
        <v>0</v>
      </c>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t="s">
        <v>794</v>
      </c>
      <c r="PV567"/>
      <c r="PW567">
        <v>2500</v>
      </c>
      <c r="PX567">
        <v>2500</v>
      </c>
      <c r="PY567"/>
      <c r="PZ567">
        <v>2500</v>
      </c>
      <c r="QA567">
        <v>0</v>
      </c>
      <c r="QB567">
        <v>0</v>
      </c>
      <c r="QC567"/>
      <c r="QD567" t="s">
        <v>806</v>
      </c>
      <c r="QE567"/>
      <c r="QF567"/>
      <c r="QG567" t="s">
        <v>794</v>
      </c>
      <c r="QH567" t="s">
        <v>2095</v>
      </c>
      <c r="QI567">
        <v>1</v>
      </c>
      <c r="QJ567">
        <v>1</v>
      </c>
      <c r="QK567">
        <v>0</v>
      </c>
      <c r="QL567">
        <v>0</v>
      </c>
      <c r="QM567">
        <v>0</v>
      </c>
      <c r="QN567">
        <v>0</v>
      </c>
      <c r="QO567">
        <v>0</v>
      </c>
      <c r="QP567">
        <v>0</v>
      </c>
      <c r="QQ567">
        <v>0</v>
      </c>
      <c r="QR567">
        <v>0</v>
      </c>
      <c r="QS567">
        <v>0</v>
      </c>
      <c r="QT567">
        <v>0</v>
      </c>
      <c r="QU567">
        <v>0</v>
      </c>
      <c r="QV567">
        <v>0</v>
      </c>
      <c r="QW567">
        <v>0</v>
      </c>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t="s">
        <v>2090</v>
      </c>
      <c r="AAW567">
        <v>435040578</v>
      </c>
      <c r="AAX567" s="315">
        <v>45079.373124999998</v>
      </c>
      <c r="AAY567"/>
      <c r="AAZ567"/>
      <c r="ABA567" t="s">
        <v>2081</v>
      </c>
      <c r="ABB567"/>
      <c r="ABC567" t="s">
        <v>2263</v>
      </c>
      <c r="ABD567"/>
      <c r="ABE567">
        <v>567</v>
      </c>
    </row>
    <row r="568" spans="1:733" x14ac:dyDescent="0.45">
      <c r="A568" s="261" t="s">
        <v>3420</v>
      </c>
      <c r="B568" s="262">
        <v>45076.527671967589</v>
      </c>
      <c r="C568" s="262">
        <v>45076.528639537028</v>
      </c>
      <c r="D568" s="262">
        <v>45076</v>
      </c>
      <c r="E568" s="261" t="s">
        <v>3396</v>
      </c>
      <c r="F568" s="315">
        <v>45076</v>
      </c>
      <c r="G568" t="s">
        <v>846</v>
      </c>
      <c r="H568" t="s">
        <v>847</v>
      </c>
      <c r="I568" t="s">
        <v>847</v>
      </c>
      <c r="J568" t="s">
        <v>847</v>
      </c>
      <c r="K568" t="s">
        <v>831</v>
      </c>
      <c r="L568" s="261" t="s">
        <v>816</v>
      </c>
      <c r="M568">
        <v>0</v>
      </c>
      <c r="N568">
        <v>0</v>
      </c>
      <c r="O568">
        <v>0</v>
      </c>
      <c r="P568">
        <v>0</v>
      </c>
      <c r="Q568">
        <v>0</v>
      </c>
      <c r="R568">
        <v>0</v>
      </c>
      <c r="S568">
        <v>0</v>
      </c>
      <c r="T568">
        <v>0</v>
      </c>
      <c r="U568">
        <v>0</v>
      </c>
      <c r="V568">
        <v>0</v>
      </c>
      <c r="W568">
        <v>0</v>
      </c>
      <c r="X568">
        <v>0</v>
      </c>
      <c r="Y568">
        <v>0</v>
      </c>
      <c r="Z568">
        <v>0</v>
      </c>
      <c r="AA568">
        <v>0</v>
      </c>
      <c r="AB568">
        <v>1</v>
      </c>
      <c r="AC568">
        <v>0</v>
      </c>
      <c r="AD568">
        <v>0</v>
      </c>
      <c r="AE568">
        <v>0</v>
      </c>
      <c r="AF568">
        <v>0</v>
      </c>
      <c r="AG568">
        <v>0</v>
      </c>
      <c r="AH568">
        <v>0</v>
      </c>
      <c r="AI568">
        <v>0</v>
      </c>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t="s">
        <v>794</v>
      </c>
      <c r="PV568"/>
      <c r="PW568">
        <v>2500</v>
      </c>
      <c r="PX568">
        <v>2500</v>
      </c>
      <c r="PY568"/>
      <c r="PZ568">
        <v>2500</v>
      </c>
      <c r="QA568">
        <v>0</v>
      </c>
      <c r="QB568">
        <v>0</v>
      </c>
      <c r="QC568"/>
      <c r="QD568" t="s">
        <v>806</v>
      </c>
      <c r="QE568"/>
      <c r="QF568"/>
      <c r="QG568" t="s">
        <v>794</v>
      </c>
      <c r="QH568" t="s">
        <v>2089</v>
      </c>
      <c r="QI568">
        <v>1</v>
      </c>
      <c r="QJ568">
        <v>1</v>
      </c>
      <c r="QK568">
        <v>0</v>
      </c>
      <c r="QL568">
        <v>0</v>
      </c>
      <c r="QM568">
        <v>0</v>
      </c>
      <c r="QN568">
        <v>0</v>
      </c>
      <c r="QO568">
        <v>0</v>
      </c>
      <c r="QP568">
        <v>0</v>
      </c>
      <c r="QQ568">
        <v>0</v>
      </c>
      <c r="QR568">
        <v>0</v>
      </c>
      <c r="QS568">
        <v>0</v>
      </c>
      <c r="QT568">
        <v>0</v>
      </c>
      <c r="QU568">
        <v>0</v>
      </c>
      <c r="QV568">
        <v>0</v>
      </c>
      <c r="QW568">
        <v>0</v>
      </c>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t="s">
        <v>2090</v>
      </c>
      <c r="AAW568">
        <v>435040591</v>
      </c>
      <c r="AAX568" s="315">
        <v>45079.373136574082</v>
      </c>
      <c r="AAY568"/>
      <c r="AAZ568"/>
      <c r="ABA568" t="s">
        <v>2081</v>
      </c>
      <c r="ABB568"/>
      <c r="ABC568" t="s">
        <v>2263</v>
      </c>
      <c r="ABD568"/>
      <c r="ABE568">
        <v>568</v>
      </c>
    </row>
    <row r="569" spans="1:733" x14ac:dyDescent="0.45">
      <c r="A569" s="261" t="s">
        <v>3421</v>
      </c>
      <c r="B569" s="262">
        <v>45076.528704108801</v>
      </c>
      <c r="C569" s="262">
        <v>45076.530001898151</v>
      </c>
      <c r="D569" s="262">
        <v>45076</v>
      </c>
      <c r="E569" s="261" t="s">
        <v>3396</v>
      </c>
      <c r="F569" s="315">
        <v>45076</v>
      </c>
      <c r="G569" t="s">
        <v>846</v>
      </c>
      <c r="H569" t="s">
        <v>847</v>
      </c>
      <c r="I569" t="s">
        <v>847</v>
      </c>
      <c r="J569" t="s">
        <v>847</v>
      </c>
      <c r="K569" t="s">
        <v>831</v>
      </c>
      <c r="L569" s="261" t="s">
        <v>816</v>
      </c>
      <c r="M569">
        <v>0</v>
      </c>
      <c r="N569">
        <v>0</v>
      </c>
      <c r="O569">
        <v>0</v>
      </c>
      <c r="P569">
        <v>0</v>
      </c>
      <c r="Q569">
        <v>0</v>
      </c>
      <c r="R569">
        <v>0</v>
      </c>
      <c r="S569">
        <v>0</v>
      </c>
      <c r="T569">
        <v>0</v>
      </c>
      <c r="U569">
        <v>0</v>
      </c>
      <c r="V569">
        <v>0</v>
      </c>
      <c r="W569">
        <v>0</v>
      </c>
      <c r="X569">
        <v>0</v>
      </c>
      <c r="Y569">
        <v>0</v>
      </c>
      <c r="Z569">
        <v>0</v>
      </c>
      <c r="AA569">
        <v>0</v>
      </c>
      <c r="AB569">
        <v>1</v>
      </c>
      <c r="AC569">
        <v>0</v>
      </c>
      <c r="AD569">
        <v>0</v>
      </c>
      <c r="AE569">
        <v>0</v>
      </c>
      <c r="AF569">
        <v>0</v>
      </c>
      <c r="AG569">
        <v>0</v>
      </c>
      <c r="AH569">
        <v>0</v>
      </c>
      <c r="AI569">
        <v>0</v>
      </c>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t="s">
        <v>794</v>
      </c>
      <c r="PV569"/>
      <c r="PW569">
        <v>2500</v>
      </c>
      <c r="PX569">
        <v>2500</v>
      </c>
      <c r="PY569"/>
      <c r="PZ569">
        <v>2500</v>
      </c>
      <c r="QA569">
        <v>0</v>
      </c>
      <c r="QB569">
        <v>0</v>
      </c>
      <c r="QC569"/>
      <c r="QD569" t="s">
        <v>806</v>
      </c>
      <c r="QE569"/>
      <c r="QF569"/>
      <c r="QG569" t="s">
        <v>794</v>
      </c>
      <c r="QH569" t="s">
        <v>798</v>
      </c>
      <c r="QI569">
        <v>0</v>
      </c>
      <c r="QJ569">
        <v>1</v>
      </c>
      <c r="QK569">
        <v>0</v>
      </c>
      <c r="QL569">
        <v>0</v>
      </c>
      <c r="QM569">
        <v>0</v>
      </c>
      <c r="QN569">
        <v>0</v>
      </c>
      <c r="QO569">
        <v>0</v>
      </c>
      <c r="QP569">
        <v>0</v>
      </c>
      <c r="QQ569">
        <v>0</v>
      </c>
      <c r="QR569">
        <v>0</v>
      </c>
      <c r="QS569">
        <v>0</v>
      </c>
      <c r="QT569">
        <v>0</v>
      </c>
      <c r="QU569">
        <v>0</v>
      </c>
      <c r="QV569">
        <v>0</v>
      </c>
      <c r="QW569">
        <v>0</v>
      </c>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t="s">
        <v>2090</v>
      </c>
      <c r="AAW569">
        <v>435040606</v>
      </c>
      <c r="AAX569" s="315">
        <v>45079.373171296298</v>
      </c>
      <c r="AAY569"/>
      <c r="AAZ569"/>
      <c r="ABA569" t="s">
        <v>2081</v>
      </c>
      <c r="ABB569"/>
      <c r="ABC569" t="s">
        <v>2263</v>
      </c>
      <c r="ABD569"/>
      <c r="ABE569">
        <v>569</v>
      </c>
    </row>
    <row r="570" spans="1:733" x14ac:dyDescent="0.45">
      <c r="A570" s="261" t="s">
        <v>3422</v>
      </c>
      <c r="B570" s="262">
        <v>45076.530064270832</v>
      </c>
      <c r="C570" s="262">
        <v>45076.531056539352</v>
      </c>
      <c r="D570" s="262">
        <v>45076</v>
      </c>
      <c r="E570" s="261" t="s">
        <v>3396</v>
      </c>
      <c r="F570" s="315">
        <v>45076</v>
      </c>
      <c r="G570" t="s">
        <v>846</v>
      </c>
      <c r="H570" t="s">
        <v>847</v>
      </c>
      <c r="I570" t="s">
        <v>847</v>
      </c>
      <c r="J570" t="s">
        <v>847</v>
      </c>
      <c r="K570" t="s">
        <v>831</v>
      </c>
      <c r="L570" s="261" t="s">
        <v>816</v>
      </c>
      <c r="M570">
        <v>0</v>
      </c>
      <c r="N570">
        <v>0</v>
      </c>
      <c r="O570">
        <v>0</v>
      </c>
      <c r="P570">
        <v>0</v>
      </c>
      <c r="Q570">
        <v>0</v>
      </c>
      <c r="R570">
        <v>0</v>
      </c>
      <c r="S570">
        <v>0</v>
      </c>
      <c r="T570">
        <v>0</v>
      </c>
      <c r="U570">
        <v>0</v>
      </c>
      <c r="V570">
        <v>0</v>
      </c>
      <c r="W570">
        <v>0</v>
      </c>
      <c r="X570">
        <v>0</v>
      </c>
      <c r="Y570">
        <v>0</v>
      </c>
      <c r="Z570">
        <v>0</v>
      </c>
      <c r="AA570">
        <v>0</v>
      </c>
      <c r="AB570">
        <v>1</v>
      </c>
      <c r="AC570">
        <v>0</v>
      </c>
      <c r="AD570">
        <v>0</v>
      </c>
      <c r="AE570">
        <v>0</v>
      </c>
      <c r="AF570">
        <v>0</v>
      </c>
      <c r="AG570">
        <v>0</v>
      </c>
      <c r="AH570">
        <v>0</v>
      </c>
      <c r="AI570">
        <v>0</v>
      </c>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t="s">
        <v>794</v>
      </c>
      <c r="PV570"/>
      <c r="PW570">
        <v>2500</v>
      </c>
      <c r="PX570">
        <v>2500</v>
      </c>
      <c r="PY570"/>
      <c r="PZ570">
        <v>2500</v>
      </c>
      <c r="QA570">
        <v>0</v>
      </c>
      <c r="QB570">
        <v>0</v>
      </c>
      <c r="QC570"/>
      <c r="QD570" t="s">
        <v>806</v>
      </c>
      <c r="QE570"/>
      <c r="QF570"/>
      <c r="QG570" t="s">
        <v>794</v>
      </c>
      <c r="QH570" t="s">
        <v>798</v>
      </c>
      <c r="QI570">
        <v>0</v>
      </c>
      <c r="QJ570">
        <v>1</v>
      </c>
      <c r="QK570">
        <v>0</v>
      </c>
      <c r="QL570">
        <v>0</v>
      </c>
      <c r="QM570">
        <v>0</v>
      </c>
      <c r="QN570">
        <v>0</v>
      </c>
      <c r="QO570">
        <v>0</v>
      </c>
      <c r="QP570">
        <v>0</v>
      </c>
      <c r="QQ570">
        <v>0</v>
      </c>
      <c r="QR570">
        <v>0</v>
      </c>
      <c r="QS570">
        <v>0</v>
      </c>
      <c r="QT570">
        <v>0</v>
      </c>
      <c r="QU570">
        <v>0</v>
      </c>
      <c r="QV570">
        <v>0</v>
      </c>
      <c r="QW570">
        <v>0</v>
      </c>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t="s">
        <v>2090</v>
      </c>
      <c r="AAW570">
        <v>435040621</v>
      </c>
      <c r="AAX570" s="315">
        <v>45079.373194444437</v>
      </c>
      <c r="AAY570"/>
      <c r="AAZ570"/>
      <c r="ABA570" t="s">
        <v>2081</v>
      </c>
      <c r="ABB570"/>
      <c r="ABC570" t="s">
        <v>2263</v>
      </c>
      <c r="ABD570"/>
      <c r="ABE570">
        <v>570</v>
      </c>
    </row>
    <row r="571" spans="1:733" x14ac:dyDescent="0.45">
      <c r="A571" s="261" t="s">
        <v>3423</v>
      </c>
      <c r="B571" s="262">
        <v>45076.532284837973</v>
      </c>
      <c r="C571" s="262">
        <v>45076.536910983792</v>
      </c>
      <c r="D571" s="262">
        <v>45076</v>
      </c>
      <c r="E571" s="261" t="s">
        <v>3396</v>
      </c>
      <c r="F571" s="315">
        <v>45076</v>
      </c>
      <c r="G571" t="s">
        <v>846</v>
      </c>
      <c r="H571" t="s">
        <v>847</v>
      </c>
      <c r="I571" t="s">
        <v>847</v>
      </c>
      <c r="J571" t="s">
        <v>847</v>
      </c>
      <c r="K571" t="s">
        <v>831</v>
      </c>
      <c r="L571" s="261" t="s">
        <v>816</v>
      </c>
      <c r="M571">
        <v>0</v>
      </c>
      <c r="N571">
        <v>0</v>
      </c>
      <c r="O571">
        <v>0</v>
      </c>
      <c r="P571">
        <v>0</v>
      </c>
      <c r="Q571">
        <v>0</v>
      </c>
      <c r="R571">
        <v>0</v>
      </c>
      <c r="S571">
        <v>0</v>
      </c>
      <c r="T571">
        <v>0</v>
      </c>
      <c r="U571">
        <v>0</v>
      </c>
      <c r="V571">
        <v>0</v>
      </c>
      <c r="W571">
        <v>0</v>
      </c>
      <c r="X571">
        <v>0</v>
      </c>
      <c r="Y571">
        <v>0</v>
      </c>
      <c r="Z571">
        <v>0</v>
      </c>
      <c r="AA571">
        <v>0</v>
      </c>
      <c r="AB571">
        <v>1</v>
      </c>
      <c r="AC571">
        <v>0</v>
      </c>
      <c r="AD571">
        <v>0</v>
      </c>
      <c r="AE571">
        <v>0</v>
      </c>
      <c r="AF571">
        <v>0</v>
      </c>
      <c r="AG571">
        <v>0</v>
      </c>
      <c r="AH571">
        <v>0</v>
      </c>
      <c r="AI571">
        <v>0</v>
      </c>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t="s">
        <v>794</v>
      </c>
      <c r="PV571"/>
      <c r="PW571">
        <v>2500</v>
      </c>
      <c r="PX571">
        <v>2500</v>
      </c>
      <c r="PY571"/>
      <c r="PZ571">
        <v>2500</v>
      </c>
      <c r="QA571">
        <v>0</v>
      </c>
      <c r="QB571">
        <v>0</v>
      </c>
      <c r="QC571"/>
      <c r="QD571" t="s">
        <v>806</v>
      </c>
      <c r="QE571"/>
      <c r="QF571"/>
      <c r="QG571" t="s">
        <v>794</v>
      </c>
      <c r="QH571" t="s">
        <v>798</v>
      </c>
      <c r="QI571">
        <v>0</v>
      </c>
      <c r="QJ571">
        <v>1</v>
      </c>
      <c r="QK571">
        <v>0</v>
      </c>
      <c r="QL571">
        <v>0</v>
      </c>
      <c r="QM571">
        <v>0</v>
      </c>
      <c r="QN571">
        <v>0</v>
      </c>
      <c r="QO571">
        <v>0</v>
      </c>
      <c r="QP571">
        <v>0</v>
      </c>
      <c r="QQ571">
        <v>0</v>
      </c>
      <c r="QR571">
        <v>0</v>
      </c>
      <c r="QS571">
        <v>0</v>
      </c>
      <c r="QT571">
        <v>0</v>
      </c>
      <c r="QU571">
        <v>0</v>
      </c>
      <c r="QV571">
        <v>0</v>
      </c>
      <c r="QW571">
        <v>0</v>
      </c>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t="s">
        <v>2090</v>
      </c>
      <c r="AAW571">
        <v>435040635</v>
      </c>
      <c r="AAX571" s="315">
        <v>45079.373206018507</v>
      </c>
      <c r="AAY571"/>
      <c r="AAZ571"/>
      <c r="ABA571" t="s">
        <v>2081</v>
      </c>
      <c r="ABB571"/>
      <c r="ABC571" t="s">
        <v>2263</v>
      </c>
      <c r="ABD571"/>
      <c r="ABE571">
        <v>571</v>
      </c>
    </row>
    <row r="572" spans="1:733" x14ac:dyDescent="0.45">
      <c r="A572" s="261" t="s">
        <v>3424</v>
      </c>
      <c r="B572" s="262">
        <v>45077.353676851853</v>
      </c>
      <c r="C572" s="262">
        <v>45077.355732476848</v>
      </c>
      <c r="D572" s="262">
        <v>45077</v>
      </c>
      <c r="E572" s="261" t="s">
        <v>3396</v>
      </c>
      <c r="F572" s="315">
        <v>45077</v>
      </c>
      <c r="G572" t="s">
        <v>846</v>
      </c>
      <c r="H572" t="s">
        <v>847</v>
      </c>
      <c r="I572" t="s">
        <v>847</v>
      </c>
      <c r="J572" t="s">
        <v>847</v>
      </c>
      <c r="K572" t="s">
        <v>793</v>
      </c>
      <c r="L572" s="261" t="s">
        <v>3425</v>
      </c>
      <c r="M572">
        <v>0</v>
      </c>
      <c r="N572">
        <v>0</v>
      </c>
      <c r="O572">
        <v>0</v>
      </c>
      <c r="P572">
        <v>0</v>
      </c>
      <c r="Q572">
        <v>0</v>
      </c>
      <c r="R572">
        <v>0</v>
      </c>
      <c r="S572">
        <v>0</v>
      </c>
      <c r="T572">
        <v>0</v>
      </c>
      <c r="U572">
        <v>0</v>
      </c>
      <c r="V572">
        <v>0</v>
      </c>
      <c r="W572">
        <v>0</v>
      </c>
      <c r="X572">
        <v>0</v>
      </c>
      <c r="Y572">
        <v>0</v>
      </c>
      <c r="Z572">
        <v>1</v>
      </c>
      <c r="AA572">
        <v>1</v>
      </c>
      <c r="AB572">
        <v>0</v>
      </c>
      <c r="AC572">
        <v>0</v>
      </c>
      <c r="AD572">
        <v>0</v>
      </c>
      <c r="AE572">
        <v>0</v>
      </c>
      <c r="AF572">
        <v>0</v>
      </c>
      <c r="AG572">
        <v>0</v>
      </c>
      <c r="AH572">
        <v>0</v>
      </c>
      <c r="AI572">
        <v>0</v>
      </c>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t="s">
        <v>824</v>
      </c>
      <c r="SF572">
        <v>500</v>
      </c>
      <c r="SG572">
        <v>500</v>
      </c>
      <c r="SH572">
        <v>200</v>
      </c>
      <c r="SI572"/>
      <c r="SJ572">
        <v>200</v>
      </c>
      <c r="SK572">
        <v>0</v>
      </c>
      <c r="SL572">
        <v>0</v>
      </c>
      <c r="SM572"/>
      <c r="SN572" t="s">
        <v>795</v>
      </c>
      <c r="SO572" t="s">
        <v>796</v>
      </c>
      <c r="SP572"/>
      <c r="SQ572" t="s">
        <v>794</v>
      </c>
      <c r="SR572" t="s">
        <v>2095</v>
      </c>
      <c r="SS572">
        <v>1</v>
      </c>
      <c r="ST572">
        <v>1</v>
      </c>
      <c r="SU572">
        <v>0</v>
      </c>
      <c r="SV572">
        <v>0</v>
      </c>
      <c r="SW572">
        <v>0</v>
      </c>
      <c r="SX572">
        <v>0</v>
      </c>
      <c r="SY572">
        <v>0</v>
      </c>
      <c r="SZ572">
        <v>0</v>
      </c>
      <c r="TA572">
        <v>0</v>
      </c>
      <c r="TB572">
        <v>0</v>
      </c>
      <c r="TC572">
        <v>0</v>
      </c>
      <c r="TD572">
        <v>0</v>
      </c>
      <c r="TE572">
        <v>0</v>
      </c>
      <c r="TF572">
        <v>0</v>
      </c>
      <c r="TG572">
        <v>0</v>
      </c>
      <c r="TH572"/>
      <c r="TI572"/>
      <c r="TJ572" t="s">
        <v>824</v>
      </c>
      <c r="TK572">
        <v>150</v>
      </c>
      <c r="TL572">
        <v>50</v>
      </c>
      <c r="TM572">
        <v>50</v>
      </c>
      <c r="TN572"/>
      <c r="TO572">
        <v>50</v>
      </c>
      <c r="TP572">
        <v>0</v>
      </c>
      <c r="TQ572">
        <v>0</v>
      </c>
      <c r="TR572"/>
      <c r="TS572" t="s">
        <v>795</v>
      </c>
      <c r="TT572" t="s">
        <v>848</v>
      </c>
      <c r="TU572"/>
      <c r="TV572" t="s">
        <v>794</v>
      </c>
      <c r="TW572" t="s">
        <v>2095</v>
      </c>
      <c r="TX572">
        <v>1</v>
      </c>
      <c r="TY572">
        <v>1</v>
      </c>
      <c r="TZ572">
        <v>0</v>
      </c>
      <c r="UA572">
        <v>0</v>
      </c>
      <c r="UB572">
        <v>0</v>
      </c>
      <c r="UC572">
        <v>0</v>
      </c>
      <c r="UD572">
        <v>0</v>
      </c>
      <c r="UE572">
        <v>0</v>
      </c>
      <c r="UF572">
        <v>0</v>
      </c>
      <c r="UG572">
        <v>0</v>
      </c>
      <c r="UH572">
        <v>0</v>
      </c>
      <c r="UI572">
        <v>0</v>
      </c>
      <c r="UJ572">
        <v>0</v>
      </c>
      <c r="UK572">
        <v>0</v>
      </c>
      <c r="UL572">
        <v>0</v>
      </c>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t="s">
        <v>2090</v>
      </c>
      <c r="AAW572">
        <v>435040646</v>
      </c>
      <c r="AAX572" s="315">
        <v>45079.373229166667</v>
      </c>
      <c r="AAY572"/>
      <c r="AAZ572"/>
      <c r="ABA572" t="s">
        <v>2081</v>
      </c>
      <c r="ABB572"/>
      <c r="ABC572" t="s">
        <v>2263</v>
      </c>
      <c r="ABD572"/>
      <c r="ABE572">
        <v>572</v>
      </c>
    </row>
    <row r="573" spans="1:733" x14ac:dyDescent="0.45">
      <c r="A573" s="261" t="s">
        <v>3426</v>
      </c>
      <c r="B573" s="262">
        <v>45077.355879212962</v>
      </c>
      <c r="C573" s="262">
        <v>45077.357847083331</v>
      </c>
      <c r="D573" s="262">
        <v>45077</v>
      </c>
      <c r="E573" s="261" t="s">
        <v>3396</v>
      </c>
      <c r="F573" s="315">
        <v>45077</v>
      </c>
      <c r="G573" t="s">
        <v>846</v>
      </c>
      <c r="H573" t="s">
        <v>847</v>
      </c>
      <c r="I573" t="s">
        <v>847</v>
      </c>
      <c r="J573" t="s">
        <v>847</v>
      </c>
      <c r="K573" t="s">
        <v>793</v>
      </c>
      <c r="L573" s="261" t="s">
        <v>2530</v>
      </c>
      <c r="M573">
        <v>0</v>
      </c>
      <c r="N573">
        <v>0</v>
      </c>
      <c r="O573">
        <v>0</v>
      </c>
      <c r="P573">
        <v>0</v>
      </c>
      <c r="Q573">
        <v>0</v>
      </c>
      <c r="R573">
        <v>0</v>
      </c>
      <c r="S573">
        <v>0</v>
      </c>
      <c r="T573">
        <v>0</v>
      </c>
      <c r="U573">
        <v>0</v>
      </c>
      <c r="V573">
        <v>0</v>
      </c>
      <c r="W573">
        <v>0</v>
      </c>
      <c r="X573">
        <v>0</v>
      </c>
      <c r="Y573">
        <v>0</v>
      </c>
      <c r="Z573">
        <v>1</v>
      </c>
      <c r="AA573">
        <v>1</v>
      </c>
      <c r="AB573">
        <v>0</v>
      </c>
      <c r="AC573">
        <v>0</v>
      </c>
      <c r="AD573">
        <v>0</v>
      </c>
      <c r="AE573">
        <v>0</v>
      </c>
      <c r="AF573">
        <v>0</v>
      </c>
      <c r="AG573">
        <v>0</v>
      </c>
      <c r="AH573">
        <v>0</v>
      </c>
      <c r="AI573">
        <v>0</v>
      </c>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t="s">
        <v>824</v>
      </c>
      <c r="SF573">
        <v>500</v>
      </c>
      <c r="SG573">
        <v>500</v>
      </c>
      <c r="SH573">
        <v>200</v>
      </c>
      <c r="SI573"/>
      <c r="SJ573">
        <v>200</v>
      </c>
      <c r="SK573">
        <v>0</v>
      </c>
      <c r="SL573">
        <v>0</v>
      </c>
      <c r="SM573"/>
      <c r="SN573" t="s">
        <v>795</v>
      </c>
      <c r="SO573" t="s">
        <v>796</v>
      </c>
      <c r="SP573"/>
      <c r="SQ573" t="s">
        <v>794</v>
      </c>
      <c r="SR573" t="s">
        <v>2095</v>
      </c>
      <c r="SS573">
        <v>1</v>
      </c>
      <c r="ST573">
        <v>1</v>
      </c>
      <c r="SU573">
        <v>0</v>
      </c>
      <c r="SV573">
        <v>0</v>
      </c>
      <c r="SW573">
        <v>0</v>
      </c>
      <c r="SX573">
        <v>0</v>
      </c>
      <c r="SY573">
        <v>0</v>
      </c>
      <c r="SZ573">
        <v>0</v>
      </c>
      <c r="TA573">
        <v>0</v>
      </c>
      <c r="TB573">
        <v>0</v>
      </c>
      <c r="TC573">
        <v>0</v>
      </c>
      <c r="TD573">
        <v>0</v>
      </c>
      <c r="TE573">
        <v>0</v>
      </c>
      <c r="TF573">
        <v>0</v>
      </c>
      <c r="TG573">
        <v>0</v>
      </c>
      <c r="TH573"/>
      <c r="TI573"/>
      <c r="TJ573" t="s">
        <v>824</v>
      </c>
      <c r="TK573">
        <v>150</v>
      </c>
      <c r="TL573">
        <v>50</v>
      </c>
      <c r="TM573">
        <v>50</v>
      </c>
      <c r="TN573"/>
      <c r="TO573">
        <v>50</v>
      </c>
      <c r="TP573">
        <v>0</v>
      </c>
      <c r="TQ573">
        <v>0</v>
      </c>
      <c r="TR573"/>
      <c r="TS573" t="s">
        <v>795</v>
      </c>
      <c r="TT573" t="s">
        <v>796</v>
      </c>
      <c r="TU573"/>
      <c r="TV573" t="s">
        <v>794</v>
      </c>
      <c r="TW573" t="s">
        <v>798</v>
      </c>
      <c r="TX573">
        <v>0</v>
      </c>
      <c r="TY573">
        <v>1</v>
      </c>
      <c r="TZ573">
        <v>0</v>
      </c>
      <c r="UA573">
        <v>0</v>
      </c>
      <c r="UB573">
        <v>0</v>
      </c>
      <c r="UC573">
        <v>0</v>
      </c>
      <c r="UD573">
        <v>0</v>
      </c>
      <c r="UE573">
        <v>0</v>
      </c>
      <c r="UF573">
        <v>0</v>
      </c>
      <c r="UG573">
        <v>0</v>
      </c>
      <c r="UH573">
        <v>0</v>
      </c>
      <c r="UI573">
        <v>0</v>
      </c>
      <c r="UJ573">
        <v>0</v>
      </c>
      <c r="UK573">
        <v>0</v>
      </c>
      <c r="UL573">
        <v>0</v>
      </c>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t="s">
        <v>2090</v>
      </c>
      <c r="AAW573">
        <v>435040673</v>
      </c>
      <c r="AAX573" s="315">
        <v>45079.37327546296</v>
      </c>
      <c r="AAY573"/>
      <c r="AAZ573"/>
      <c r="ABA573" t="s">
        <v>2081</v>
      </c>
      <c r="ABB573"/>
      <c r="ABC573" t="s">
        <v>2263</v>
      </c>
      <c r="ABD573"/>
      <c r="ABE573">
        <v>573</v>
      </c>
    </row>
    <row r="574" spans="1:733" x14ac:dyDescent="0.45">
      <c r="A574" s="261" t="s">
        <v>3427</v>
      </c>
      <c r="B574" s="262">
        <v>45077.359479108803</v>
      </c>
      <c r="C574" s="262">
        <v>45077.361152442129</v>
      </c>
      <c r="D574" s="262">
        <v>45077</v>
      </c>
      <c r="E574" s="261" t="s">
        <v>3396</v>
      </c>
      <c r="F574" s="315">
        <v>45077</v>
      </c>
      <c r="G574" t="s">
        <v>846</v>
      </c>
      <c r="H574" t="s">
        <v>847</v>
      </c>
      <c r="I574" t="s">
        <v>847</v>
      </c>
      <c r="J574" t="s">
        <v>847</v>
      </c>
      <c r="K574" t="s">
        <v>793</v>
      </c>
      <c r="L574" s="261" t="s">
        <v>3425</v>
      </c>
      <c r="M574">
        <v>0</v>
      </c>
      <c r="N574">
        <v>0</v>
      </c>
      <c r="O574">
        <v>0</v>
      </c>
      <c r="P574">
        <v>0</v>
      </c>
      <c r="Q574">
        <v>0</v>
      </c>
      <c r="R574">
        <v>0</v>
      </c>
      <c r="S574">
        <v>0</v>
      </c>
      <c r="T574">
        <v>0</v>
      </c>
      <c r="U574">
        <v>0</v>
      </c>
      <c r="V574">
        <v>0</v>
      </c>
      <c r="W574">
        <v>0</v>
      </c>
      <c r="X574">
        <v>0</v>
      </c>
      <c r="Y574">
        <v>0</v>
      </c>
      <c r="Z574">
        <v>1</v>
      </c>
      <c r="AA574">
        <v>1</v>
      </c>
      <c r="AB574">
        <v>0</v>
      </c>
      <c r="AC574">
        <v>0</v>
      </c>
      <c r="AD574">
        <v>0</v>
      </c>
      <c r="AE574">
        <v>0</v>
      </c>
      <c r="AF574">
        <v>0</v>
      </c>
      <c r="AG574">
        <v>0</v>
      </c>
      <c r="AH574">
        <v>0</v>
      </c>
      <c r="AI574">
        <v>0</v>
      </c>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t="s">
        <v>824</v>
      </c>
      <c r="SF574">
        <v>500</v>
      </c>
      <c r="SG574">
        <v>500</v>
      </c>
      <c r="SH574">
        <v>200</v>
      </c>
      <c r="SI574"/>
      <c r="SJ574">
        <v>200</v>
      </c>
      <c r="SK574">
        <v>0</v>
      </c>
      <c r="SL574">
        <v>0</v>
      </c>
      <c r="SM574"/>
      <c r="SN574" t="s">
        <v>795</v>
      </c>
      <c r="SO574" t="s">
        <v>796</v>
      </c>
      <c r="SP574"/>
      <c r="SQ574" t="s">
        <v>794</v>
      </c>
      <c r="SR574" t="s">
        <v>798</v>
      </c>
      <c r="SS574">
        <v>0</v>
      </c>
      <c r="ST574">
        <v>1</v>
      </c>
      <c r="SU574">
        <v>0</v>
      </c>
      <c r="SV574">
        <v>0</v>
      </c>
      <c r="SW574">
        <v>0</v>
      </c>
      <c r="SX574">
        <v>0</v>
      </c>
      <c r="SY574">
        <v>0</v>
      </c>
      <c r="SZ574">
        <v>0</v>
      </c>
      <c r="TA574">
        <v>0</v>
      </c>
      <c r="TB574">
        <v>0</v>
      </c>
      <c r="TC574">
        <v>0</v>
      </c>
      <c r="TD574">
        <v>0</v>
      </c>
      <c r="TE574">
        <v>0</v>
      </c>
      <c r="TF574">
        <v>0</v>
      </c>
      <c r="TG574">
        <v>0</v>
      </c>
      <c r="TH574"/>
      <c r="TI574"/>
      <c r="TJ574" t="s">
        <v>824</v>
      </c>
      <c r="TK574">
        <v>150</v>
      </c>
      <c r="TL574">
        <v>50</v>
      </c>
      <c r="TM574">
        <v>50</v>
      </c>
      <c r="TN574"/>
      <c r="TO574">
        <v>50</v>
      </c>
      <c r="TP574">
        <v>0</v>
      </c>
      <c r="TQ574">
        <v>0</v>
      </c>
      <c r="TR574"/>
      <c r="TS574" t="s">
        <v>795</v>
      </c>
      <c r="TT574" t="s">
        <v>796</v>
      </c>
      <c r="TU574"/>
      <c r="TV574" t="s">
        <v>794</v>
      </c>
      <c r="TW574" t="s">
        <v>798</v>
      </c>
      <c r="TX574">
        <v>0</v>
      </c>
      <c r="TY574">
        <v>1</v>
      </c>
      <c r="TZ574">
        <v>0</v>
      </c>
      <c r="UA574">
        <v>0</v>
      </c>
      <c r="UB574">
        <v>0</v>
      </c>
      <c r="UC574">
        <v>0</v>
      </c>
      <c r="UD574">
        <v>0</v>
      </c>
      <c r="UE574">
        <v>0</v>
      </c>
      <c r="UF574">
        <v>0</v>
      </c>
      <c r="UG574">
        <v>0</v>
      </c>
      <c r="UH574">
        <v>0</v>
      </c>
      <c r="UI574">
        <v>0</v>
      </c>
      <c r="UJ574">
        <v>0</v>
      </c>
      <c r="UK574">
        <v>0</v>
      </c>
      <c r="UL574">
        <v>0</v>
      </c>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t="s">
        <v>2090</v>
      </c>
      <c r="AAW574">
        <v>435040684</v>
      </c>
      <c r="AAX574" s="315">
        <v>45079.373298611114</v>
      </c>
      <c r="AAY574"/>
      <c r="AAZ574"/>
      <c r="ABA574" t="s">
        <v>2081</v>
      </c>
      <c r="ABB574"/>
      <c r="ABC574" t="s">
        <v>2263</v>
      </c>
      <c r="ABD574"/>
      <c r="ABE574">
        <v>574</v>
      </c>
    </row>
    <row r="575" spans="1:733" x14ac:dyDescent="0.45">
      <c r="A575" s="261" t="s">
        <v>3428</v>
      </c>
      <c r="B575" s="262">
        <v>45077.361378715279</v>
      </c>
      <c r="C575" s="262">
        <v>45077.362662916668</v>
      </c>
      <c r="D575" s="262">
        <v>45077</v>
      </c>
      <c r="E575" s="261" t="s">
        <v>3396</v>
      </c>
      <c r="F575" s="315">
        <v>45077</v>
      </c>
      <c r="G575" t="s">
        <v>846</v>
      </c>
      <c r="H575" t="s">
        <v>847</v>
      </c>
      <c r="I575" t="s">
        <v>847</v>
      </c>
      <c r="J575" t="s">
        <v>847</v>
      </c>
      <c r="K575" t="s">
        <v>793</v>
      </c>
      <c r="L575" s="261" t="s">
        <v>3425</v>
      </c>
      <c r="M575">
        <v>0</v>
      </c>
      <c r="N575">
        <v>0</v>
      </c>
      <c r="O575">
        <v>0</v>
      </c>
      <c r="P575">
        <v>0</v>
      </c>
      <c r="Q575">
        <v>0</v>
      </c>
      <c r="R575">
        <v>0</v>
      </c>
      <c r="S575">
        <v>0</v>
      </c>
      <c r="T575">
        <v>0</v>
      </c>
      <c r="U575">
        <v>0</v>
      </c>
      <c r="V575">
        <v>0</v>
      </c>
      <c r="W575">
        <v>0</v>
      </c>
      <c r="X575">
        <v>0</v>
      </c>
      <c r="Y575">
        <v>0</v>
      </c>
      <c r="Z575">
        <v>1</v>
      </c>
      <c r="AA575">
        <v>1</v>
      </c>
      <c r="AB575">
        <v>0</v>
      </c>
      <c r="AC575">
        <v>0</v>
      </c>
      <c r="AD575">
        <v>0</v>
      </c>
      <c r="AE575">
        <v>0</v>
      </c>
      <c r="AF575">
        <v>0</v>
      </c>
      <c r="AG575">
        <v>0</v>
      </c>
      <c r="AH575">
        <v>0</v>
      </c>
      <c r="AI575">
        <v>0</v>
      </c>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t="s">
        <v>824</v>
      </c>
      <c r="SF575">
        <v>500</v>
      </c>
      <c r="SG575">
        <v>500</v>
      </c>
      <c r="SH575">
        <v>200</v>
      </c>
      <c r="SI575"/>
      <c r="SJ575">
        <v>200</v>
      </c>
      <c r="SK575">
        <v>0</v>
      </c>
      <c r="SL575">
        <v>0</v>
      </c>
      <c r="SM575"/>
      <c r="SN575" t="s">
        <v>795</v>
      </c>
      <c r="SO575" t="s">
        <v>796</v>
      </c>
      <c r="SP575"/>
      <c r="SQ575" t="s">
        <v>794</v>
      </c>
      <c r="SR575" t="s">
        <v>798</v>
      </c>
      <c r="SS575">
        <v>0</v>
      </c>
      <c r="ST575">
        <v>1</v>
      </c>
      <c r="SU575">
        <v>0</v>
      </c>
      <c r="SV575">
        <v>0</v>
      </c>
      <c r="SW575">
        <v>0</v>
      </c>
      <c r="SX575">
        <v>0</v>
      </c>
      <c r="SY575">
        <v>0</v>
      </c>
      <c r="SZ575">
        <v>0</v>
      </c>
      <c r="TA575">
        <v>0</v>
      </c>
      <c r="TB575">
        <v>0</v>
      </c>
      <c r="TC575">
        <v>0</v>
      </c>
      <c r="TD575">
        <v>0</v>
      </c>
      <c r="TE575">
        <v>0</v>
      </c>
      <c r="TF575">
        <v>0</v>
      </c>
      <c r="TG575">
        <v>0</v>
      </c>
      <c r="TH575"/>
      <c r="TI575"/>
      <c r="TJ575" t="s">
        <v>824</v>
      </c>
      <c r="TK575">
        <v>150</v>
      </c>
      <c r="TL575">
        <v>50</v>
      </c>
      <c r="TM575">
        <v>50</v>
      </c>
      <c r="TN575"/>
      <c r="TO575">
        <v>50</v>
      </c>
      <c r="TP575">
        <v>0</v>
      </c>
      <c r="TQ575">
        <v>0</v>
      </c>
      <c r="TR575"/>
      <c r="TS575" t="s">
        <v>795</v>
      </c>
      <c r="TT575" t="s">
        <v>796</v>
      </c>
      <c r="TU575"/>
      <c r="TV575" t="s">
        <v>794</v>
      </c>
      <c r="TW575" t="s">
        <v>2095</v>
      </c>
      <c r="TX575">
        <v>1</v>
      </c>
      <c r="TY575">
        <v>1</v>
      </c>
      <c r="TZ575">
        <v>0</v>
      </c>
      <c r="UA575">
        <v>0</v>
      </c>
      <c r="UB575">
        <v>0</v>
      </c>
      <c r="UC575">
        <v>0</v>
      </c>
      <c r="UD575">
        <v>0</v>
      </c>
      <c r="UE575">
        <v>0</v>
      </c>
      <c r="UF575">
        <v>0</v>
      </c>
      <c r="UG575">
        <v>0</v>
      </c>
      <c r="UH575">
        <v>0</v>
      </c>
      <c r="UI575">
        <v>0</v>
      </c>
      <c r="UJ575">
        <v>0</v>
      </c>
      <c r="UK575">
        <v>0</v>
      </c>
      <c r="UL575">
        <v>0</v>
      </c>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t="s">
        <v>2090</v>
      </c>
      <c r="AAW575">
        <v>435040695</v>
      </c>
      <c r="AAX575" s="315">
        <v>45079.373310185183</v>
      </c>
      <c r="AAY575"/>
      <c r="AAZ575"/>
      <c r="ABA575" t="s">
        <v>2081</v>
      </c>
      <c r="ABB575"/>
      <c r="ABC575" t="s">
        <v>2263</v>
      </c>
      <c r="ABD575"/>
      <c r="ABE575">
        <v>575</v>
      </c>
    </row>
    <row r="576" spans="1:733" x14ac:dyDescent="0.45">
      <c r="A576" s="261" t="s">
        <v>3429</v>
      </c>
      <c r="B576" s="262">
        <v>45076.440708182869</v>
      </c>
      <c r="C576" s="262">
        <v>45076.453456712959</v>
      </c>
      <c r="D576" s="262">
        <v>45076</v>
      </c>
      <c r="E576" s="261" t="s">
        <v>3430</v>
      </c>
      <c r="F576" s="315">
        <v>45076</v>
      </c>
      <c r="G576" t="s">
        <v>846</v>
      </c>
      <c r="H576" t="s">
        <v>847</v>
      </c>
      <c r="I576" t="s">
        <v>847</v>
      </c>
      <c r="J576" t="s">
        <v>847</v>
      </c>
      <c r="K576" t="s">
        <v>831</v>
      </c>
      <c r="L576" s="261" t="s">
        <v>2206</v>
      </c>
      <c r="M576">
        <v>1</v>
      </c>
      <c r="N576">
        <v>1</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t="s">
        <v>794</v>
      </c>
      <c r="AK576"/>
      <c r="AL576">
        <v>1000</v>
      </c>
      <c r="AM576">
        <v>1000</v>
      </c>
      <c r="AN576"/>
      <c r="AO576">
        <v>2000</v>
      </c>
      <c r="AP576">
        <v>-50</v>
      </c>
      <c r="AQ576">
        <v>-1000</v>
      </c>
      <c r="AR576" t="s">
        <v>3431</v>
      </c>
      <c r="AS576" t="s">
        <v>805</v>
      </c>
      <c r="AT576"/>
      <c r="AU576"/>
      <c r="AV576" t="s">
        <v>794</v>
      </c>
      <c r="AW576" t="s">
        <v>836</v>
      </c>
      <c r="AX576">
        <v>0</v>
      </c>
      <c r="AY576">
        <v>0</v>
      </c>
      <c r="AZ576">
        <v>0</v>
      </c>
      <c r="BA576">
        <v>0</v>
      </c>
      <c r="BB576">
        <v>0</v>
      </c>
      <c r="BC576">
        <v>0</v>
      </c>
      <c r="BD576">
        <v>0</v>
      </c>
      <c r="BE576">
        <v>0</v>
      </c>
      <c r="BF576">
        <v>0</v>
      </c>
      <c r="BG576">
        <v>1</v>
      </c>
      <c r="BH576">
        <v>0</v>
      </c>
      <c r="BI576">
        <v>0</v>
      </c>
      <c r="BJ576">
        <v>0</v>
      </c>
      <c r="BK576">
        <v>0</v>
      </c>
      <c r="BL576">
        <v>0</v>
      </c>
      <c r="BM576"/>
      <c r="BN576"/>
      <c r="BO576" t="s">
        <v>794</v>
      </c>
      <c r="BP576"/>
      <c r="BQ576">
        <v>2000</v>
      </c>
      <c r="BR576">
        <v>2000</v>
      </c>
      <c r="BS576"/>
      <c r="BT576">
        <v>2000</v>
      </c>
      <c r="BU576">
        <v>0</v>
      </c>
      <c r="BV576">
        <v>0</v>
      </c>
      <c r="BW576"/>
      <c r="BX576" t="s">
        <v>805</v>
      </c>
      <c r="BY576"/>
      <c r="BZ576"/>
      <c r="CA576" t="s">
        <v>794</v>
      </c>
      <c r="CB576" t="s">
        <v>798</v>
      </c>
      <c r="CC576">
        <v>0</v>
      </c>
      <c r="CD576">
        <v>1</v>
      </c>
      <c r="CE576">
        <v>0</v>
      </c>
      <c r="CF576">
        <v>0</v>
      </c>
      <c r="CG576">
        <v>0</v>
      </c>
      <c r="CH576">
        <v>0</v>
      </c>
      <c r="CI576">
        <v>0</v>
      </c>
      <c r="CJ576">
        <v>0</v>
      </c>
      <c r="CK576">
        <v>0</v>
      </c>
      <c r="CL576">
        <v>0</v>
      </c>
      <c r="CM576">
        <v>0</v>
      </c>
      <c r="CN576">
        <v>0</v>
      </c>
      <c r="CO576">
        <v>0</v>
      </c>
      <c r="CP576">
        <v>0</v>
      </c>
      <c r="CQ576">
        <v>0</v>
      </c>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t="s">
        <v>3432</v>
      </c>
      <c r="AAW576">
        <v>435041623</v>
      </c>
      <c r="AAX576" s="315">
        <v>45079.375555555547</v>
      </c>
      <c r="AAY576"/>
      <c r="AAZ576"/>
      <c r="ABA576" t="s">
        <v>2081</v>
      </c>
      <c r="ABB576"/>
      <c r="ABC576" t="s">
        <v>2263</v>
      </c>
      <c r="ABD576"/>
      <c r="ABE576">
        <v>576</v>
      </c>
    </row>
    <row r="577" spans="1:733" x14ac:dyDescent="0.45">
      <c r="A577" s="261" t="s">
        <v>3433</v>
      </c>
      <c r="B577" s="262">
        <v>45076.453507337967</v>
      </c>
      <c r="C577" s="262">
        <v>45076.463660266207</v>
      </c>
      <c r="D577" s="262">
        <v>45076</v>
      </c>
      <c r="E577" s="261" t="s">
        <v>3430</v>
      </c>
      <c r="F577" s="315">
        <v>45076</v>
      </c>
      <c r="G577" t="s">
        <v>846</v>
      </c>
      <c r="H577" t="s">
        <v>847</v>
      </c>
      <c r="I577" t="s">
        <v>847</v>
      </c>
      <c r="J577" t="s">
        <v>847</v>
      </c>
      <c r="K577" t="s">
        <v>831</v>
      </c>
      <c r="L577" s="261" t="s">
        <v>2148</v>
      </c>
      <c r="M577">
        <v>1</v>
      </c>
      <c r="N577">
        <v>1</v>
      </c>
      <c r="O577">
        <v>1</v>
      </c>
      <c r="P577">
        <v>1</v>
      </c>
      <c r="Q577">
        <v>1</v>
      </c>
      <c r="R577">
        <v>1</v>
      </c>
      <c r="S577">
        <v>0</v>
      </c>
      <c r="T577">
        <v>0</v>
      </c>
      <c r="U577">
        <v>0</v>
      </c>
      <c r="V577">
        <v>0</v>
      </c>
      <c r="W577">
        <v>0</v>
      </c>
      <c r="X577">
        <v>0</v>
      </c>
      <c r="Y577">
        <v>0</v>
      </c>
      <c r="Z577">
        <v>0</v>
      </c>
      <c r="AA577">
        <v>0</v>
      </c>
      <c r="AB577">
        <v>0</v>
      </c>
      <c r="AC577">
        <v>0</v>
      </c>
      <c r="AD577">
        <v>0</v>
      </c>
      <c r="AE577">
        <v>0</v>
      </c>
      <c r="AF577">
        <v>0</v>
      </c>
      <c r="AG577">
        <v>0</v>
      </c>
      <c r="AH577">
        <v>0</v>
      </c>
      <c r="AI577">
        <v>0</v>
      </c>
      <c r="AJ577" t="s">
        <v>794</v>
      </c>
      <c r="AK577"/>
      <c r="AL577">
        <v>1000</v>
      </c>
      <c r="AM577">
        <v>1000</v>
      </c>
      <c r="AN577"/>
      <c r="AO577">
        <v>2000</v>
      </c>
      <c r="AP577">
        <v>-50</v>
      </c>
      <c r="AQ577">
        <v>-1000</v>
      </c>
      <c r="AR577" t="s">
        <v>3434</v>
      </c>
      <c r="AS577" t="s">
        <v>805</v>
      </c>
      <c r="AT577"/>
      <c r="AU577"/>
      <c r="AV577" t="s">
        <v>797</v>
      </c>
      <c r="AW577"/>
      <c r="AX577"/>
      <c r="AY577"/>
      <c r="AZ577"/>
      <c r="BA577"/>
      <c r="BB577"/>
      <c r="BC577"/>
      <c r="BD577"/>
      <c r="BE577"/>
      <c r="BF577"/>
      <c r="BG577"/>
      <c r="BH577"/>
      <c r="BI577"/>
      <c r="BJ577"/>
      <c r="BK577"/>
      <c r="BL577"/>
      <c r="BM577"/>
      <c r="BN577"/>
      <c r="BO577" t="s">
        <v>794</v>
      </c>
      <c r="BP577"/>
      <c r="BQ577">
        <v>2000</v>
      </c>
      <c r="BR577">
        <v>2000</v>
      </c>
      <c r="BS577"/>
      <c r="BT577">
        <v>2000</v>
      </c>
      <c r="BU577">
        <v>0</v>
      </c>
      <c r="BV577">
        <v>0</v>
      </c>
      <c r="BW577"/>
      <c r="BX577" t="s">
        <v>805</v>
      </c>
      <c r="BY577"/>
      <c r="BZ577"/>
      <c r="CA577" t="s">
        <v>797</v>
      </c>
      <c r="CB577"/>
      <c r="CC577"/>
      <c r="CD577"/>
      <c r="CE577"/>
      <c r="CF577"/>
      <c r="CG577"/>
      <c r="CH577"/>
      <c r="CI577"/>
      <c r="CJ577"/>
      <c r="CK577"/>
      <c r="CL577"/>
      <c r="CM577"/>
      <c r="CN577"/>
      <c r="CO577"/>
      <c r="CP577"/>
      <c r="CQ577"/>
      <c r="CR577"/>
      <c r="CS577"/>
      <c r="CT577" t="s">
        <v>794</v>
      </c>
      <c r="CU577"/>
      <c r="CV577">
        <v>15000</v>
      </c>
      <c r="CW577">
        <v>15000</v>
      </c>
      <c r="CX577"/>
      <c r="CY577">
        <v>5000</v>
      </c>
      <c r="CZ577">
        <v>200</v>
      </c>
      <c r="DA577">
        <v>10000</v>
      </c>
      <c r="DB577" t="s">
        <v>3435</v>
      </c>
      <c r="DC577" t="s">
        <v>806</v>
      </c>
      <c r="DD577"/>
      <c r="DE577"/>
      <c r="DF577" t="s">
        <v>794</v>
      </c>
      <c r="DG577" t="s">
        <v>798</v>
      </c>
      <c r="DH577">
        <v>0</v>
      </c>
      <c r="DI577">
        <v>1</v>
      </c>
      <c r="DJ577">
        <v>0</v>
      </c>
      <c r="DK577">
        <v>0</v>
      </c>
      <c r="DL577">
        <v>0</v>
      </c>
      <c r="DM577">
        <v>0</v>
      </c>
      <c r="DN577">
        <v>0</v>
      </c>
      <c r="DO577">
        <v>0</v>
      </c>
      <c r="DP577">
        <v>0</v>
      </c>
      <c r="DQ577">
        <v>0</v>
      </c>
      <c r="DR577">
        <v>0</v>
      </c>
      <c r="DS577">
        <v>0</v>
      </c>
      <c r="DT577">
        <v>0</v>
      </c>
      <c r="DU577">
        <v>0</v>
      </c>
      <c r="DV577">
        <v>0</v>
      </c>
      <c r="DW577"/>
      <c r="DX577"/>
      <c r="DY577" t="s">
        <v>794</v>
      </c>
      <c r="DZ577"/>
      <c r="EA577">
        <v>6000</v>
      </c>
      <c r="EB577">
        <v>6000</v>
      </c>
      <c r="EC577"/>
      <c r="ED577">
        <v>6000</v>
      </c>
      <c r="EE577">
        <v>0</v>
      </c>
      <c r="EF577">
        <v>0</v>
      </c>
      <c r="EG577"/>
      <c r="EH577" t="s">
        <v>806</v>
      </c>
      <c r="EI577"/>
      <c r="EJ577"/>
      <c r="EK577" t="s">
        <v>794</v>
      </c>
      <c r="EL577" t="s">
        <v>798</v>
      </c>
      <c r="EM577">
        <v>0</v>
      </c>
      <c r="EN577">
        <v>1</v>
      </c>
      <c r="EO577">
        <v>0</v>
      </c>
      <c r="EP577">
        <v>0</v>
      </c>
      <c r="EQ577">
        <v>0</v>
      </c>
      <c r="ER577">
        <v>0</v>
      </c>
      <c r="ES577">
        <v>0</v>
      </c>
      <c r="ET577">
        <v>0</v>
      </c>
      <c r="EU577">
        <v>0</v>
      </c>
      <c r="EV577">
        <v>0</v>
      </c>
      <c r="EW577">
        <v>0</v>
      </c>
      <c r="EX577">
        <v>0</v>
      </c>
      <c r="EY577">
        <v>0</v>
      </c>
      <c r="EZ577">
        <v>0</v>
      </c>
      <c r="FA577">
        <v>0</v>
      </c>
      <c r="FB577"/>
      <c r="FC577"/>
      <c r="FD577" t="s">
        <v>794</v>
      </c>
      <c r="FE577"/>
      <c r="FF577">
        <v>3000</v>
      </c>
      <c r="FG577">
        <v>3000</v>
      </c>
      <c r="FH577"/>
      <c r="FI577">
        <v>2250</v>
      </c>
      <c r="FJ577">
        <v>33.333333333333329</v>
      </c>
      <c r="FK577">
        <v>750</v>
      </c>
      <c r="FL577" t="s">
        <v>3436</v>
      </c>
      <c r="FM577" t="s">
        <v>801</v>
      </c>
      <c r="FN577"/>
      <c r="FO577" t="s">
        <v>849</v>
      </c>
      <c r="FP577" t="s">
        <v>794</v>
      </c>
      <c r="FQ577" t="s">
        <v>798</v>
      </c>
      <c r="FR577">
        <v>0</v>
      </c>
      <c r="FS577">
        <v>1</v>
      </c>
      <c r="FT577">
        <v>0</v>
      </c>
      <c r="FU577">
        <v>0</v>
      </c>
      <c r="FV577">
        <v>0</v>
      </c>
      <c r="FW577">
        <v>0</v>
      </c>
      <c r="FX577">
        <v>0</v>
      </c>
      <c r="FY577">
        <v>0</v>
      </c>
      <c r="FZ577">
        <v>0</v>
      </c>
      <c r="GA577">
        <v>0</v>
      </c>
      <c r="GB577">
        <v>0</v>
      </c>
      <c r="GC577">
        <v>0</v>
      </c>
      <c r="GD577">
        <v>0</v>
      </c>
      <c r="GE577">
        <v>0</v>
      </c>
      <c r="GF577">
        <v>0</v>
      </c>
      <c r="GG577"/>
      <c r="GH577"/>
      <c r="GI577" t="s">
        <v>794</v>
      </c>
      <c r="GJ577"/>
      <c r="GK577">
        <v>15000</v>
      </c>
      <c r="GL577">
        <v>10000</v>
      </c>
      <c r="GM577">
        <v>50</v>
      </c>
      <c r="GN577">
        <v>5000</v>
      </c>
      <c r="GO577" t="s">
        <v>3437</v>
      </c>
      <c r="GP577" t="s">
        <v>805</v>
      </c>
      <c r="GQ577"/>
      <c r="GR577"/>
      <c r="GS577" t="s">
        <v>797</v>
      </c>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t="s">
        <v>3438</v>
      </c>
      <c r="AAW577">
        <v>435041625</v>
      </c>
      <c r="AAX577" s="315">
        <v>45079.375567129631</v>
      </c>
      <c r="AAY577"/>
      <c r="AAZ577"/>
      <c r="ABA577" t="s">
        <v>2081</v>
      </c>
      <c r="ABB577"/>
      <c r="ABC577" t="s">
        <v>2263</v>
      </c>
      <c r="ABD577"/>
      <c r="ABE577">
        <v>577</v>
      </c>
    </row>
    <row r="578" spans="1:733" x14ac:dyDescent="0.45">
      <c r="A578" s="261" t="s">
        <v>3439</v>
      </c>
      <c r="B578" s="262">
        <v>45076.463766377317</v>
      </c>
      <c r="C578" s="262">
        <v>45076.474061076391</v>
      </c>
      <c r="D578" s="262">
        <v>45076</v>
      </c>
      <c r="E578" s="261" t="s">
        <v>3430</v>
      </c>
      <c r="F578" s="315">
        <v>45076</v>
      </c>
      <c r="G578" t="s">
        <v>846</v>
      </c>
      <c r="H578" t="s">
        <v>847</v>
      </c>
      <c r="I578" t="s">
        <v>847</v>
      </c>
      <c r="J578" t="s">
        <v>847</v>
      </c>
      <c r="K578" t="s">
        <v>831</v>
      </c>
      <c r="L578" s="261" t="s">
        <v>2148</v>
      </c>
      <c r="M578">
        <v>1</v>
      </c>
      <c r="N578">
        <v>1</v>
      </c>
      <c r="O578">
        <v>1</v>
      </c>
      <c r="P578">
        <v>1</v>
      </c>
      <c r="Q578">
        <v>1</v>
      </c>
      <c r="R578">
        <v>1</v>
      </c>
      <c r="S578">
        <v>0</v>
      </c>
      <c r="T578">
        <v>0</v>
      </c>
      <c r="U578">
        <v>0</v>
      </c>
      <c r="V578">
        <v>0</v>
      </c>
      <c r="W578">
        <v>0</v>
      </c>
      <c r="X578">
        <v>0</v>
      </c>
      <c r="Y578">
        <v>0</v>
      </c>
      <c r="Z578">
        <v>0</v>
      </c>
      <c r="AA578">
        <v>0</v>
      </c>
      <c r="AB578">
        <v>0</v>
      </c>
      <c r="AC578">
        <v>0</v>
      </c>
      <c r="AD578">
        <v>0</v>
      </c>
      <c r="AE578">
        <v>0</v>
      </c>
      <c r="AF578">
        <v>0</v>
      </c>
      <c r="AG578">
        <v>0</v>
      </c>
      <c r="AH578">
        <v>0</v>
      </c>
      <c r="AI578">
        <v>0</v>
      </c>
      <c r="AJ578" t="s">
        <v>794</v>
      </c>
      <c r="AK578"/>
      <c r="AL578">
        <v>1000</v>
      </c>
      <c r="AM578">
        <v>1000</v>
      </c>
      <c r="AN578"/>
      <c r="AO578">
        <v>2000</v>
      </c>
      <c r="AP578">
        <v>-50</v>
      </c>
      <c r="AQ578">
        <v>-1000</v>
      </c>
      <c r="AR578" t="s">
        <v>3440</v>
      </c>
      <c r="AS578" t="s">
        <v>805</v>
      </c>
      <c r="AT578"/>
      <c r="AU578"/>
      <c r="AV578" t="s">
        <v>797</v>
      </c>
      <c r="AW578"/>
      <c r="AX578"/>
      <c r="AY578"/>
      <c r="AZ578"/>
      <c r="BA578"/>
      <c r="BB578"/>
      <c r="BC578"/>
      <c r="BD578"/>
      <c r="BE578"/>
      <c r="BF578"/>
      <c r="BG578"/>
      <c r="BH578"/>
      <c r="BI578"/>
      <c r="BJ578"/>
      <c r="BK578"/>
      <c r="BL578"/>
      <c r="BM578"/>
      <c r="BN578"/>
      <c r="BO578" t="s">
        <v>794</v>
      </c>
      <c r="BP578"/>
      <c r="BQ578">
        <v>2000</v>
      </c>
      <c r="BR578">
        <v>2000</v>
      </c>
      <c r="BS578"/>
      <c r="BT578">
        <v>2000</v>
      </c>
      <c r="BU578">
        <v>0</v>
      </c>
      <c r="BV578">
        <v>0</v>
      </c>
      <c r="BW578"/>
      <c r="BX578" t="s">
        <v>805</v>
      </c>
      <c r="BY578"/>
      <c r="BZ578"/>
      <c r="CA578" t="s">
        <v>794</v>
      </c>
      <c r="CB578" t="s">
        <v>798</v>
      </c>
      <c r="CC578">
        <v>0</v>
      </c>
      <c r="CD578">
        <v>1</v>
      </c>
      <c r="CE578">
        <v>0</v>
      </c>
      <c r="CF578">
        <v>0</v>
      </c>
      <c r="CG578">
        <v>0</v>
      </c>
      <c r="CH578">
        <v>0</v>
      </c>
      <c r="CI578">
        <v>0</v>
      </c>
      <c r="CJ578">
        <v>0</v>
      </c>
      <c r="CK578">
        <v>0</v>
      </c>
      <c r="CL578">
        <v>0</v>
      </c>
      <c r="CM578">
        <v>0</v>
      </c>
      <c r="CN578">
        <v>0</v>
      </c>
      <c r="CO578">
        <v>0</v>
      </c>
      <c r="CP578">
        <v>0</v>
      </c>
      <c r="CQ578">
        <v>0</v>
      </c>
      <c r="CR578"/>
      <c r="CS578"/>
      <c r="CT578" t="s">
        <v>794</v>
      </c>
      <c r="CU578"/>
      <c r="CV578">
        <v>15000</v>
      </c>
      <c r="CW578">
        <v>15000</v>
      </c>
      <c r="CX578"/>
      <c r="CY578">
        <v>5000</v>
      </c>
      <c r="CZ578">
        <v>200</v>
      </c>
      <c r="DA578">
        <v>10000</v>
      </c>
      <c r="DB578" t="s">
        <v>3441</v>
      </c>
      <c r="DC578" t="s">
        <v>805</v>
      </c>
      <c r="DD578"/>
      <c r="DE578"/>
      <c r="DF578" t="s">
        <v>794</v>
      </c>
      <c r="DG578" t="s">
        <v>798</v>
      </c>
      <c r="DH578">
        <v>0</v>
      </c>
      <c r="DI578">
        <v>1</v>
      </c>
      <c r="DJ578">
        <v>0</v>
      </c>
      <c r="DK578">
        <v>0</v>
      </c>
      <c r="DL578">
        <v>0</v>
      </c>
      <c r="DM578">
        <v>0</v>
      </c>
      <c r="DN578">
        <v>0</v>
      </c>
      <c r="DO578">
        <v>0</v>
      </c>
      <c r="DP578">
        <v>0</v>
      </c>
      <c r="DQ578">
        <v>0</v>
      </c>
      <c r="DR578">
        <v>0</v>
      </c>
      <c r="DS578">
        <v>0</v>
      </c>
      <c r="DT578">
        <v>0</v>
      </c>
      <c r="DU578">
        <v>0</v>
      </c>
      <c r="DV578">
        <v>0</v>
      </c>
      <c r="DW578"/>
      <c r="DX578"/>
      <c r="DY578" t="s">
        <v>794</v>
      </c>
      <c r="DZ578"/>
      <c r="EA578">
        <v>6000</v>
      </c>
      <c r="EB578">
        <v>6000</v>
      </c>
      <c r="EC578"/>
      <c r="ED578">
        <v>6000</v>
      </c>
      <c r="EE578">
        <v>0</v>
      </c>
      <c r="EF578">
        <v>0</v>
      </c>
      <c r="EG578"/>
      <c r="EH578" t="s">
        <v>805</v>
      </c>
      <c r="EI578"/>
      <c r="EJ578"/>
      <c r="EK578" t="s">
        <v>794</v>
      </c>
      <c r="EL578" t="s">
        <v>798</v>
      </c>
      <c r="EM578">
        <v>0</v>
      </c>
      <c r="EN578">
        <v>1</v>
      </c>
      <c r="EO578">
        <v>0</v>
      </c>
      <c r="EP578">
        <v>0</v>
      </c>
      <c r="EQ578">
        <v>0</v>
      </c>
      <c r="ER578">
        <v>0</v>
      </c>
      <c r="ES578">
        <v>0</v>
      </c>
      <c r="ET578">
        <v>0</v>
      </c>
      <c r="EU578">
        <v>0</v>
      </c>
      <c r="EV578">
        <v>0</v>
      </c>
      <c r="EW578">
        <v>0</v>
      </c>
      <c r="EX578">
        <v>0</v>
      </c>
      <c r="EY578">
        <v>0</v>
      </c>
      <c r="EZ578">
        <v>0</v>
      </c>
      <c r="FA578">
        <v>0</v>
      </c>
      <c r="FB578"/>
      <c r="FC578"/>
      <c r="FD578" t="s">
        <v>794</v>
      </c>
      <c r="FE578"/>
      <c r="FF578">
        <v>3000</v>
      </c>
      <c r="FG578">
        <v>3000</v>
      </c>
      <c r="FH578"/>
      <c r="FI578">
        <v>2250</v>
      </c>
      <c r="FJ578">
        <v>33.333333333333329</v>
      </c>
      <c r="FK578">
        <v>750</v>
      </c>
      <c r="FL578" t="s">
        <v>3442</v>
      </c>
      <c r="FM578" t="s">
        <v>805</v>
      </c>
      <c r="FN578"/>
      <c r="FO578"/>
      <c r="FP578" t="s">
        <v>794</v>
      </c>
      <c r="FQ578" t="s">
        <v>798</v>
      </c>
      <c r="FR578">
        <v>0</v>
      </c>
      <c r="FS578">
        <v>1</v>
      </c>
      <c r="FT578">
        <v>0</v>
      </c>
      <c r="FU578">
        <v>0</v>
      </c>
      <c r="FV578">
        <v>0</v>
      </c>
      <c r="FW578">
        <v>0</v>
      </c>
      <c r="FX578">
        <v>0</v>
      </c>
      <c r="FY578">
        <v>0</v>
      </c>
      <c r="FZ578">
        <v>0</v>
      </c>
      <c r="GA578">
        <v>0</v>
      </c>
      <c r="GB578">
        <v>0</v>
      </c>
      <c r="GC578">
        <v>0</v>
      </c>
      <c r="GD578">
        <v>0</v>
      </c>
      <c r="GE578">
        <v>0</v>
      </c>
      <c r="GF578">
        <v>0</v>
      </c>
      <c r="GG578"/>
      <c r="GH578"/>
      <c r="GI578" t="s">
        <v>794</v>
      </c>
      <c r="GJ578"/>
      <c r="GK578">
        <v>14000</v>
      </c>
      <c r="GL578">
        <v>10000</v>
      </c>
      <c r="GM578">
        <v>40</v>
      </c>
      <c r="GN578">
        <v>4000</v>
      </c>
      <c r="GO578" t="s">
        <v>2136</v>
      </c>
      <c r="GP578" t="s">
        <v>805</v>
      </c>
      <c r="GQ578"/>
      <c r="GR578"/>
      <c r="GS578" t="s">
        <v>794</v>
      </c>
      <c r="GT578" t="s">
        <v>798</v>
      </c>
      <c r="GU578">
        <v>0</v>
      </c>
      <c r="GV578">
        <v>1</v>
      </c>
      <c r="GW578">
        <v>0</v>
      </c>
      <c r="GX578">
        <v>0</v>
      </c>
      <c r="GY578">
        <v>0</v>
      </c>
      <c r="GZ578">
        <v>0</v>
      </c>
      <c r="HA578">
        <v>0</v>
      </c>
      <c r="HB578">
        <v>0</v>
      </c>
      <c r="HC578">
        <v>0</v>
      </c>
      <c r="HD578">
        <v>0</v>
      </c>
      <c r="HE578">
        <v>0</v>
      </c>
      <c r="HF578">
        <v>0</v>
      </c>
      <c r="HG578">
        <v>0</v>
      </c>
      <c r="HH578">
        <v>0</v>
      </c>
      <c r="HI578">
        <v>0</v>
      </c>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t="s">
        <v>3443</v>
      </c>
      <c r="AAW578">
        <v>435041634</v>
      </c>
      <c r="AAX578" s="315">
        <v>45079.375590277778</v>
      </c>
      <c r="AAY578"/>
      <c r="AAZ578"/>
      <c r="ABA578" t="s">
        <v>2081</v>
      </c>
      <c r="ABB578"/>
      <c r="ABC578" t="s">
        <v>2263</v>
      </c>
      <c r="ABD578"/>
      <c r="ABE578">
        <v>578</v>
      </c>
    </row>
    <row r="579" spans="1:733" x14ac:dyDescent="0.45">
      <c r="A579" s="261" t="s">
        <v>3444</v>
      </c>
      <c r="B579" s="262">
        <v>45076.474126412038</v>
      </c>
      <c r="C579" s="262">
        <v>45076.477652187503</v>
      </c>
      <c r="D579" s="262">
        <v>45076</v>
      </c>
      <c r="E579" s="261" t="s">
        <v>3430</v>
      </c>
      <c r="F579" s="315">
        <v>45076</v>
      </c>
      <c r="G579" t="s">
        <v>846</v>
      </c>
      <c r="H579" t="s">
        <v>847</v>
      </c>
      <c r="I579" t="s">
        <v>847</v>
      </c>
      <c r="J579" t="s">
        <v>847</v>
      </c>
      <c r="K579" t="s">
        <v>831</v>
      </c>
      <c r="L579" s="261" t="s">
        <v>2148</v>
      </c>
      <c r="M579">
        <v>1</v>
      </c>
      <c r="N579">
        <v>1</v>
      </c>
      <c r="O579">
        <v>1</v>
      </c>
      <c r="P579">
        <v>1</v>
      </c>
      <c r="Q579">
        <v>1</v>
      </c>
      <c r="R579">
        <v>1</v>
      </c>
      <c r="S579">
        <v>0</v>
      </c>
      <c r="T579">
        <v>0</v>
      </c>
      <c r="U579">
        <v>0</v>
      </c>
      <c r="V579">
        <v>0</v>
      </c>
      <c r="W579">
        <v>0</v>
      </c>
      <c r="X579">
        <v>0</v>
      </c>
      <c r="Y579">
        <v>0</v>
      </c>
      <c r="Z579">
        <v>0</v>
      </c>
      <c r="AA579">
        <v>0</v>
      </c>
      <c r="AB579">
        <v>0</v>
      </c>
      <c r="AC579">
        <v>0</v>
      </c>
      <c r="AD579">
        <v>0</v>
      </c>
      <c r="AE579">
        <v>0</v>
      </c>
      <c r="AF579">
        <v>0</v>
      </c>
      <c r="AG579">
        <v>0</v>
      </c>
      <c r="AH579">
        <v>0</v>
      </c>
      <c r="AI579">
        <v>0</v>
      </c>
      <c r="AJ579" t="s">
        <v>794</v>
      </c>
      <c r="AK579"/>
      <c r="AL579">
        <v>800</v>
      </c>
      <c r="AM579">
        <v>800</v>
      </c>
      <c r="AN579"/>
      <c r="AO579">
        <v>2000</v>
      </c>
      <c r="AP579">
        <v>-60</v>
      </c>
      <c r="AQ579">
        <v>-1200</v>
      </c>
      <c r="AR579" t="s">
        <v>3440</v>
      </c>
      <c r="AS579" t="s">
        <v>805</v>
      </c>
      <c r="AT579"/>
      <c r="AU579"/>
      <c r="AV579" t="s">
        <v>797</v>
      </c>
      <c r="AW579"/>
      <c r="AX579"/>
      <c r="AY579"/>
      <c r="AZ579"/>
      <c r="BA579"/>
      <c r="BB579"/>
      <c r="BC579"/>
      <c r="BD579"/>
      <c r="BE579"/>
      <c r="BF579"/>
      <c r="BG579"/>
      <c r="BH579"/>
      <c r="BI579"/>
      <c r="BJ579"/>
      <c r="BK579"/>
      <c r="BL579"/>
      <c r="BM579"/>
      <c r="BN579"/>
      <c r="BO579" t="s">
        <v>794</v>
      </c>
      <c r="BP579"/>
      <c r="BQ579">
        <v>2000</v>
      </c>
      <c r="BR579">
        <v>2000</v>
      </c>
      <c r="BS579"/>
      <c r="BT579">
        <v>2000</v>
      </c>
      <c r="BU579">
        <v>0</v>
      </c>
      <c r="BV579">
        <v>0</v>
      </c>
      <c r="BW579"/>
      <c r="BX579" t="s">
        <v>805</v>
      </c>
      <c r="BY579"/>
      <c r="BZ579"/>
      <c r="CA579" t="s">
        <v>794</v>
      </c>
      <c r="CB579" t="s">
        <v>798</v>
      </c>
      <c r="CC579">
        <v>0</v>
      </c>
      <c r="CD579">
        <v>1</v>
      </c>
      <c r="CE579">
        <v>0</v>
      </c>
      <c r="CF579">
        <v>0</v>
      </c>
      <c r="CG579">
        <v>0</v>
      </c>
      <c r="CH579">
        <v>0</v>
      </c>
      <c r="CI579">
        <v>0</v>
      </c>
      <c r="CJ579">
        <v>0</v>
      </c>
      <c r="CK579">
        <v>0</v>
      </c>
      <c r="CL579">
        <v>0</v>
      </c>
      <c r="CM579">
        <v>0</v>
      </c>
      <c r="CN579">
        <v>0</v>
      </c>
      <c r="CO579">
        <v>0</v>
      </c>
      <c r="CP579">
        <v>0</v>
      </c>
      <c r="CQ579">
        <v>0</v>
      </c>
      <c r="CR579"/>
      <c r="CS579"/>
      <c r="CT579" t="s">
        <v>794</v>
      </c>
      <c r="CU579"/>
      <c r="CV579">
        <v>15000</v>
      </c>
      <c r="CW579">
        <v>15000</v>
      </c>
      <c r="CX579"/>
      <c r="CY579">
        <v>5000</v>
      </c>
      <c r="CZ579">
        <v>200</v>
      </c>
      <c r="DA579">
        <v>10000</v>
      </c>
      <c r="DB579" t="s">
        <v>2137</v>
      </c>
      <c r="DC579" t="s">
        <v>805</v>
      </c>
      <c r="DD579"/>
      <c r="DE579"/>
      <c r="DF579" t="s">
        <v>794</v>
      </c>
      <c r="DG579" t="s">
        <v>798</v>
      </c>
      <c r="DH579">
        <v>0</v>
      </c>
      <c r="DI579">
        <v>1</v>
      </c>
      <c r="DJ579">
        <v>0</v>
      </c>
      <c r="DK579">
        <v>0</v>
      </c>
      <c r="DL579">
        <v>0</v>
      </c>
      <c r="DM579">
        <v>0</v>
      </c>
      <c r="DN579">
        <v>0</v>
      </c>
      <c r="DO579">
        <v>0</v>
      </c>
      <c r="DP579">
        <v>0</v>
      </c>
      <c r="DQ579">
        <v>0</v>
      </c>
      <c r="DR579">
        <v>0</v>
      </c>
      <c r="DS579">
        <v>0</v>
      </c>
      <c r="DT579">
        <v>0</v>
      </c>
      <c r="DU579">
        <v>0</v>
      </c>
      <c r="DV579">
        <v>0</v>
      </c>
      <c r="DW579"/>
      <c r="DX579"/>
      <c r="DY579" t="s">
        <v>794</v>
      </c>
      <c r="DZ579"/>
      <c r="EA579">
        <v>6000</v>
      </c>
      <c r="EB579">
        <v>6000</v>
      </c>
      <c r="EC579"/>
      <c r="ED579">
        <v>6000</v>
      </c>
      <c r="EE579">
        <v>0</v>
      </c>
      <c r="EF579">
        <v>0</v>
      </c>
      <c r="EG579"/>
      <c r="EH579" t="s">
        <v>805</v>
      </c>
      <c r="EI579"/>
      <c r="EJ579"/>
      <c r="EK579" t="s">
        <v>794</v>
      </c>
      <c r="EL579" t="s">
        <v>798</v>
      </c>
      <c r="EM579">
        <v>0</v>
      </c>
      <c r="EN579">
        <v>1</v>
      </c>
      <c r="EO579">
        <v>0</v>
      </c>
      <c r="EP579">
        <v>0</v>
      </c>
      <c r="EQ579">
        <v>0</v>
      </c>
      <c r="ER579">
        <v>0</v>
      </c>
      <c r="ES579">
        <v>0</v>
      </c>
      <c r="ET579">
        <v>0</v>
      </c>
      <c r="EU579">
        <v>0</v>
      </c>
      <c r="EV579">
        <v>0</v>
      </c>
      <c r="EW579">
        <v>0</v>
      </c>
      <c r="EX579">
        <v>0</v>
      </c>
      <c r="EY579">
        <v>0</v>
      </c>
      <c r="EZ579">
        <v>0</v>
      </c>
      <c r="FA579">
        <v>0</v>
      </c>
      <c r="FB579"/>
      <c r="FC579"/>
      <c r="FD579" t="s">
        <v>794</v>
      </c>
      <c r="FE579"/>
      <c r="FF579">
        <v>3000</v>
      </c>
      <c r="FG579">
        <v>3000</v>
      </c>
      <c r="FH579"/>
      <c r="FI579">
        <v>2250</v>
      </c>
      <c r="FJ579">
        <v>33.333333333333329</v>
      </c>
      <c r="FK579">
        <v>750</v>
      </c>
      <c r="FL579" t="s">
        <v>3441</v>
      </c>
      <c r="FM579" t="s">
        <v>805</v>
      </c>
      <c r="FN579"/>
      <c r="FO579"/>
      <c r="FP579" t="s">
        <v>794</v>
      </c>
      <c r="FQ579" t="s">
        <v>798</v>
      </c>
      <c r="FR579">
        <v>0</v>
      </c>
      <c r="FS579">
        <v>1</v>
      </c>
      <c r="FT579">
        <v>0</v>
      </c>
      <c r="FU579">
        <v>0</v>
      </c>
      <c r="FV579">
        <v>0</v>
      </c>
      <c r="FW579">
        <v>0</v>
      </c>
      <c r="FX579">
        <v>0</v>
      </c>
      <c r="FY579">
        <v>0</v>
      </c>
      <c r="FZ579">
        <v>0</v>
      </c>
      <c r="GA579">
        <v>0</v>
      </c>
      <c r="GB579">
        <v>0</v>
      </c>
      <c r="GC579">
        <v>0</v>
      </c>
      <c r="GD579">
        <v>0</v>
      </c>
      <c r="GE579">
        <v>0</v>
      </c>
      <c r="GF579">
        <v>0</v>
      </c>
      <c r="GG579"/>
      <c r="GH579"/>
      <c r="GI579" t="s">
        <v>794</v>
      </c>
      <c r="GJ579"/>
      <c r="GK579">
        <v>15000</v>
      </c>
      <c r="GL579">
        <v>10000</v>
      </c>
      <c r="GM579">
        <v>50</v>
      </c>
      <c r="GN579">
        <v>5000</v>
      </c>
      <c r="GO579" t="s">
        <v>3440</v>
      </c>
      <c r="GP579" t="s">
        <v>805</v>
      </c>
      <c r="GQ579"/>
      <c r="GR579"/>
      <c r="GS579" t="s">
        <v>794</v>
      </c>
      <c r="GT579" t="s">
        <v>798</v>
      </c>
      <c r="GU579">
        <v>0</v>
      </c>
      <c r="GV579">
        <v>1</v>
      </c>
      <c r="GW579">
        <v>0</v>
      </c>
      <c r="GX579">
        <v>0</v>
      </c>
      <c r="GY579">
        <v>0</v>
      </c>
      <c r="GZ579">
        <v>0</v>
      </c>
      <c r="HA579">
        <v>0</v>
      </c>
      <c r="HB579">
        <v>0</v>
      </c>
      <c r="HC579">
        <v>0</v>
      </c>
      <c r="HD579">
        <v>0</v>
      </c>
      <c r="HE579">
        <v>0</v>
      </c>
      <c r="HF579">
        <v>0</v>
      </c>
      <c r="HG579">
        <v>0</v>
      </c>
      <c r="HH579">
        <v>0</v>
      </c>
      <c r="HI579">
        <v>0</v>
      </c>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t="s">
        <v>3443</v>
      </c>
      <c r="AAW579">
        <v>435041644</v>
      </c>
      <c r="AAX579" s="315">
        <v>45079.375601851847</v>
      </c>
      <c r="AAY579"/>
      <c r="AAZ579"/>
      <c r="ABA579" t="s">
        <v>2081</v>
      </c>
      <c r="ABB579"/>
      <c r="ABC579" t="s">
        <v>2263</v>
      </c>
      <c r="ABD579"/>
      <c r="ABE579">
        <v>579</v>
      </c>
    </row>
    <row r="580" spans="1:733" x14ac:dyDescent="0.45">
      <c r="A580" s="261" t="s">
        <v>3445</v>
      </c>
      <c r="B580" s="262">
        <v>45076.477714513887</v>
      </c>
      <c r="C580" s="262">
        <v>45076.485188333332</v>
      </c>
      <c r="D580" s="262">
        <v>45076</v>
      </c>
      <c r="E580" s="261" t="s">
        <v>3430</v>
      </c>
      <c r="F580" s="315">
        <v>45076</v>
      </c>
      <c r="G580" t="s">
        <v>846</v>
      </c>
      <c r="H580" t="s">
        <v>847</v>
      </c>
      <c r="I580" t="s">
        <v>847</v>
      </c>
      <c r="J580" t="s">
        <v>847</v>
      </c>
      <c r="K580" t="s">
        <v>793</v>
      </c>
      <c r="L580" s="261" t="s">
        <v>2148</v>
      </c>
      <c r="M580">
        <v>1</v>
      </c>
      <c r="N580">
        <v>1</v>
      </c>
      <c r="O580">
        <v>1</v>
      </c>
      <c r="P580">
        <v>1</v>
      </c>
      <c r="Q580">
        <v>1</v>
      </c>
      <c r="R580">
        <v>1</v>
      </c>
      <c r="S580">
        <v>0</v>
      </c>
      <c r="T580">
        <v>0</v>
      </c>
      <c r="U580">
        <v>0</v>
      </c>
      <c r="V580">
        <v>0</v>
      </c>
      <c r="W580">
        <v>0</v>
      </c>
      <c r="X580">
        <v>0</v>
      </c>
      <c r="Y580">
        <v>0</v>
      </c>
      <c r="Z580">
        <v>0</v>
      </c>
      <c r="AA580">
        <v>0</v>
      </c>
      <c r="AB580">
        <v>0</v>
      </c>
      <c r="AC580">
        <v>0</v>
      </c>
      <c r="AD580">
        <v>0</v>
      </c>
      <c r="AE580">
        <v>0</v>
      </c>
      <c r="AF580">
        <v>0</v>
      </c>
      <c r="AG580">
        <v>0</v>
      </c>
      <c r="AH580">
        <v>0</v>
      </c>
      <c r="AI580">
        <v>0</v>
      </c>
      <c r="AJ580" t="s">
        <v>794</v>
      </c>
      <c r="AK580"/>
      <c r="AL580">
        <v>800</v>
      </c>
      <c r="AM580">
        <v>800</v>
      </c>
      <c r="AN580"/>
      <c r="AO580">
        <v>2000</v>
      </c>
      <c r="AP580">
        <v>-60</v>
      </c>
      <c r="AQ580">
        <v>-1200</v>
      </c>
      <c r="AR580" t="s">
        <v>3440</v>
      </c>
      <c r="AS580" t="s">
        <v>805</v>
      </c>
      <c r="AT580"/>
      <c r="AU580"/>
      <c r="AV580" t="s">
        <v>794</v>
      </c>
      <c r="AW580" t="s">
        <v>798</v>
      </c>
      <c r="AX580">
        <v>0</v>
      </c>
      <c r="AY580">
        <v>1</v>
      </c>
      <c r="AZ580">
        <v>0</v>
      </c>
      <c r="BA580">
        <v>0</v>
      </c>
      <c r="BB580">
        <v>0</v>
      </c>
      <c r="BC580">
        <v>0</v>
      </c>
      <c r="BD580">
        <v>0</v>
      </c>
      <c r="BE580">
        <v>0</v>
      </c>
      <c r="BF580">
        <v>0</v>
      </c>
      <c r="BG580">
        <v>0</v>
      </c>
      <c r="BH580">
        <v>0</v>
      </c>
      <c r="BI580">
        <v>0</v>
      </c>
      <c r="BJ580">
        <v>0</v>
      </c>
      <c r="BK580">
        <v>0</v>
      </c>
      <c r="BL580">
        <v>0</v>
      </c>
      <c r="BM580"/>
      <c r="BN580"/>
      <c r="BO580" t="s">
        <v>794</v>
      </c>
      <c r="BP580"/>
      <c r="BQ580">
        <v>1800</v>
      </c>
      <c r="BR580">
        <v>1800</v>
      </c>
      <c r="BS580"/>
      <c r="BT580">
        <v>2000</v>
      </c>
      <c r="BU580">
        <v>-10</v>
      </c>
      <c r="BV580">
        <v>-200</v>
      </c>
      <c r="BW580"/>
      <c r="BX580" t="s">
        <v>805</v>
      </c>
      <c r="BY580"/>
      <c r="BZ580"/>
      <c r="CA580" t="s">
        <v>794</v>
      </c>
      <c r="CB580" t="s">
        <v>798</v>
      </c>
      <c r="CC580">
        <v>0</v>
      </c>
      <c r="CD580">
        <v>1</v>
      </c>
      <c r="CE580">
        <v>0</v>
      </c>
      <c r="CF580">
        <v>0</v>
      </c>
      <c r="CG580">
        <v>0</v>
      </c>
      <c r="CH580">
        <v>0</v>
      </c>
      <c r="CI580">
        <v>0</v>
      </c>
      <c r="CJ580">
        <v>0</v>
      </c>
      <c r="CK580">
        <v>0</v>
      </c>
      <c r="CL580">
        <v>0</v>
      </c>
      <c r="CM580">
        <v>0</v>
      </c>
      <c r="CN580">
        <v>0</v>
      </c>
      <c r="CO580">
        <v>0</v>
      </c>
      <c r="CP580">
        <v>0</v>
      </c>
      <c r="CQ580">
        <v>0</v>
      </c>
      <c r="CR580"/>
      <c r="CS580"/>
      <c r="CT580" t="s">
        <v>794</v>
      </c>
      <c r="CU580"/>
      <c r="CV580">
        <v>14000</v>
      </c>
      <c r="CW580">
        <v>14000</v>
      </c>
      <c r="CX580"/>
      <c r="CY580">
        <v>5000</v>
      </c>
      <c r="CZ580">
        <v>180</v>
      </c>
      <c r="DA580">
        <v>9000</v>
      </c>
      <c r="DB580" t="s">
        <v>3441</v>
      </c>
      <c r="DC580" t="s">
        <v>805</v>
      </c>
      <c r="DD580"/>
      <c r="DE580"/>
      <c r="DF580" t="s">
        <v>794</v>
      </c>
      <c r="DG580" t="s">
        <v>798</v>
      </c>
      <c r="DH580">
        <v>0</v>
      </c>
      <c r="DI580">
        <v>1</v>
      </c>
      <c r="DJ580">
        <v>0</v>
      </c>
      <c r="DK580">
        <v>0</v>
      </c>
      <c r="DL580">
        <v>0</v>
      </c>
      <c r="DM580">
        <v>0</v>
      </c>
      <c r="DN580">
        <v>0</v>
      </c>
      <c r="DO580">
        <v>0</v>
      </c>
      <c r="DP580">
        <v>0</v>
      </c>
      <c r="DQ580">
        <v>0</v>
      </c>
      <c r="DR580">
        <v>0</v>
      </c>
      <c r="DS580">
        <v>0</v>
      </c>
      <c r="DT580">
        <v>0</v>
      </c>
      <c r="DU580">
        <v>0</v>
      </c>
      <c r="DV580">
        <v>0</v>
      </c>
      <c r="DW580"/>
      <c r="DX580"/>
      <c r="DY580" t="s">
        <v>794</v>
      </c>
      <c r="DZ580"/>
      <c r="EA580">
        <v>5500</v>
      </c>
      <c r="EB580">
        <v>5500</v>
      </c>
      <c r="EC580"/>
      <c r="ED580">
        <v>6000</v>
      </c>
      <c r="EE580">
        <v>-8.3333333333333321</v>
      </c>
      <c r="EF580">
        <v>-500</v>
      </c>
      <c r="EG580"/>
      <c r="EH580" t="s">
        <v>805</v>
      </c>
      <c r="EI580"/>
      <c r="EJ580"/>
      <c r="EK580" t="s">
        <v>794</v>
      </c>
      <c r="EL580" t="s">
        <v>798</v>
      </c>
      <c r="EM580">
        <v>0</v>
      </c>
      <c r="EN580">
        <v>1</v>
      </c>
      <c r="EO580">
        <v>0</v>
      </c>
      <c r="EP580">
        <v>0</v>
      </c>
      <c r="EQ580">
        <v>0</v>
      </c>
      <c r="ER580">
        <v>0</v>
      </c>
      <c r="ES580">
        <v>0</v>
      </c>
      <c r="ET580">
        <v>0</v>
      </c>
      <c r="EU580">
        <v>0</v>
      </c>
      <c r="EV580">
        <v>0</v>
      </c>
      <c r="EW580">
        <v>0</v>
      </c>
      <c r="EX580">
        <v>0</v>
      </c>
      <c r="EY580">
        <v>0</v>
      </c>
      <c r="EZ580">
        <v>0</v>
      </c>
      <c r="FA580">
        <v>0</v>
      </c>
      <c r="FB580"/>
      <c r="FC580"/>
      <c r="FD580" t="s">
        <v>794</v>
      </c>
      <c r="FE580"/>
      <c r="FF580">
        <v>3000</v>
      </c>
      <c r="FG580">
        <v>3000</v>
      </c>
      <c r="FH580"/>
      <c r="FI580">
        <v>2250</v>
      </c>
      <c r="FJ580">
        <v>33.333333333333329</v>
      </c>
      <c r="FK580">
        <v>750</v>
      </c>
      <c r="FL580" t="s">
        <v>3440</v>
      </c>
      <c r="FM580" t="s">
        <v>805</v>
      </c>
      <c r="FN580"/>
      <c r="FO580"/>
      <c r="FP580" t="s">
        <v>794</v>
      </c>
      <c r="FQ580" t="s">
        <v>798</v>
      </c>
      <c r="FR580">
        <v>0</v>
      </c>
      <c r="FS580">
        <v>1</v>
      </c>
      <c r="FT580">
        <v>0</v>
      </c>
      <c r="FU580">
        <v>0</v>
      </c>
      <c r="FV580">
        <v>0</v>
      </c>
      <c r="FW580">
        <v>0</v>
      </c>
      <c r="FX580">
        <v>0</v>
      </c>
      <c r="FY580">
        <v>0</v>
      </c>
      <c r="FZ580">
        <v>0</v>
      </c>
      <c r="GA580">
        <v>0</v>
      </c>
      <c r="GB580">
        <v>0</v>
      </c>
      <c r="GC580">
        <v>0</v>
      </c>
      <c r="GD580">
        <v>0</v>
      </c>
      <c r="GE580">
        <v>0</v>
      </c>
      <c r="GF580">
        <v>0</v>
      </c>
      <c r="GG580"/>
      <c r="GH580"/>
      <c r="GI580" t="s">
        <v>794</v>
      </c>
      <c r="GJ580"/>
      <c r="GK580">
        <v>14000</v>
      </c>
      <c r="GL580">
        <v>10000</v>
      </c>
      <c r="GM580">
        <v>40</v>
      </c>
      <c r="GN580">
        <v>4000</v>
      </c>
      <c r="GO580" t="s">
        <v>3446</v>
      </c>
      <c r="GP580" t="s">
        <v>805</v>
      </c>
      <c r="GQ580"/>
      <c r="GR580"/>
      <c r="GS580" t="s">
        <v>794</v>
      </c>
      <c r="GT580" t="s">
        <v>798</v>
      </c>
      <c r="GU580">
        <v>0</v>
      </c>
      <c r="GV580">
        <v>1</v>
      </c>
      <c r="GW580">
        <v>0</v>
      </c>
      <c r="GX580">
        <v>0</v>
      </c>
      <c r="GY580">
        <v>0</v>
      </c>
      <c r="GZ580">
        <v>0</v>
      </c>
      <c r="HA580">
        <v>0</v>
      </c>
      <c r="HB580">
        <v>0</v>
      </c>
      <c r="HC580">
        <v>0</v>
      </c>
      <c r="HD580">
        <v>0</v>
      </c>
      <c r="HE580">
        <v>0</v>
      </c>
      <c r="HF580">
        <v>0</v>
      </c>
      <c r="HG580">
        <v>0</v>
      </c>
      <c r="HH580">
        <v>0</v>
      </c>
      <c r="HI580">
        <v>0</v>
      </c>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t="s">
        <v>2137</v>
      </c>
      <c r="AAW580">
        <v>435041648</v>
      </c>
      <c r="AAX580" s="315">
        <v>45079.375625000001</v>
      </c>
      <c r="AAY580"/>
      <c r="AAZ580"/>
      <c r="ABA580" t="s">
        <v>2081</v>
      </c>
      <c r="ABB580"/>
      <c r="ABC580" t="s">
        <v>2263</v>
      </c>
      <c r="ABD580"/>
      <c r="ABE580">
        <v>580</v>
      </c>
    </row>
    <row r="581" spans="1:733" x14ac:dyDescent="0.45">
      <c r="A581" s="261" t="s">
        <v>3447</v>
      </c>
      <c r="B581" s="262">
        <v>45076.485510347222</v>
      </c>
      <c r="C581" s="262">
        <v>45076.505963148149</v>
      </c>
      <c r="D581" s="262">
        <v>45076</v>
      </c>
      <c r="E581" s="261" t="s">
        <v>3430</v>
      </c>
      <c r="F581" s="315">
        <v>45076</v>
      </c>
      <c r="G581" t="s">
        <v>846</v>
      </c>
      <c r="H581" t="s">
        <v>847</v>
      </c>
      <c r="I581" t="s">
        <v>847</v>
      </c>
      <c r="J581" t="s">
        <v>847</v>
      </c>
      <c r="K581" t="s">
        <v>793</v>
      </c>
      <c r="L581" s="261" t="s">
        <v>2148</v>
      </c>
      <c r="M581">
        <v>1</v>
      </c>
      <c r="N581">
        <v>1</v>
      </c>
      <c r="O581">
        <v>1</v>
      </c>
      <c r="P581">
        <v>1</v>
      </c>
      <c r="Q581">
        <v>1</v>
      </c>
      <c r="R581">
        <v>1</v>
      </c>
      <c r="S581">
        <v>0</v>
      </c>
      <c r="T581">
        <v>0</v>
      </c>
      <c r="U581">
        <v>0</v>
      </c>
      <c r="V581">
        <v>0</v>
      </c>
      <c r="W581">
        <v>0</v>
      </c>
      <c r="X581">
        <v>0</v>
      </c>
      <c r="Y581">
        <v>0</v>
      </c>
      <c r="Z581">
        <v>0</v>
      </c>
      <c r="AA581">
        <v>0</v>
      </c>
      <c r="AB581">
        <v>0</v>
      </c>
      <c r="AC581">
        <v>0</v>
      </c>
      <c r="AD581">
        <v>0</v>
      </c>
      <c r="AE581">
        <v>0</v>
      </c>
      <c r="AF581">
        <v>0</v>
      </c>
      <c r="AG581">
        <v>0</v>
      </c>
      <c r="AH581">
        <v>0</v>
      </c>
      <c r="AI581">
        <v>0</v>
      </c>
      <c r="AJ581" t="s">
        <v>794</v>
      </c>
      <c r="AK581"/>
      <c r="AL581">
        <v>800</v>
      </c>
      <c r="AM581">
        <v>800</v>
      </c>
      <c r="AN581"/>
      <c r="AO581">
        <v>2000</v>
      </c>
      <c r="AP581">
        <v>-60</v>
      </c>
      <c r="AQ581">
        <v>-1200</v>
      </c>
      <c r="AR581" t="s">
        <v>3440</v>
      </c>
      <c r="AS581" t="s">
        <v>805</v>
      </c>
      <c r="AT581"/>
      <c r="AU581"/>
      <c r="AV581" t="s">
        <v>794</v>
      </c>
      <c r="AW581" t="s">
        <v>798</v>
      </c>
      <c r="AX581">
        <v>0</v>
      </c>
      <c r="AY581">
        <v>1</v>
      </c>
      <c r="AZ581">
        <v>0</v>
      </c>
      <c r="BA581">
        <v>0</v>
      </c>
      <c r="BB581">
        <v>0</v>
      </c>
      <c r="BC581">
        <v>0</v>
      </c>
      <c r="BD581">
        <v>0</v>
      </c>
      <c r="BE581">
        <v>0</v>
      </c>
      <c r="BF581">
        <v>0</v>
      </c>
      <c r="BG581">
        <v>0</v>
      </c>
      <c r="BH581">
        <v>0</v>
      </c>
      <c r="BI581">
        <v>0</v>
      </c>
      <c r="BJ581">
        <v>0</v>
      </c>
      <c r="BK581">
        <v>0</v>
      </c>
      <c r="BL581">
        <v>0</v>
      </c>
      <c r="BM581"/>
      <c r="BN581"/>
      <c r="BO581" t="s">
        <v>794</v>
      </c>
      <c r="BP581"/>
      <c r="BQ581">
        <v>2000</v>
      </c>
      <c r="BR581">
        <v>2000</v>
      </c>
      <c r="BS581"/>
      <c r="BT581">
        <v>2000</v>
      </c>
      <c r="BU581">
        <v>0</v>
      </c>
      <c r="BV581">
        <v>0</v>
      </c>
      <c r="BW581"/>
      <c r="BX581" t="s">
        <v>805</v>
      </c>
      <c r="BY581"/>
      <c r="BZ581"/>
      <c r="CA581" t="s">
        <v>794</v>
      </c>
      <c r="CB581" t="s">
        <v>798</v>
      </c>
      <c r="CC581">
        <v>0</v>
      </c>
      <c r="CD581">
        <v>1</v>
      </c>
      <c r="CE581">
        <v>0</v>
      </c>
      <c r="CF581">
        <v>0</v>
      </c>
      <c r="CG581">
        <v>0</v>
      </c>
      <c r="CH581">
        <v>0</v>
      </c>
      <c r="CI581">
        <v>0</v>
      </c>
      <c r="CJ581">
        <v>0</v>
      </c>
      <c r="CK581">
        <v>0</v>
      </c>
      <c r="CL581">
        <v>0</v>
      </c>
      <c r="CM581">
        <v>0</v>
      </c>
      <c r="CN581">
        <v>0</v>
      </c>
      <c r="CO581">
        <v>0</v>
      </c>
      <c r="CP581">
        <v>0</v>
      </c>
      <c r="CQ581">
        <v>0</v>
      </c>
      <c r="CR581"/>
      <c r="CS581"/>
      <c r="CT581" t="s">
        <v>794</v>
      </c>
      <c r="CU581"/>
      <c r="CV581">
        <v>15000</v>
      </c>
      <c r="CW581">
        <v>15000</v>
      </c>
      <c r="CX581"/>
      <c r="CY581">
        <v>5000</v>
      </c>
      <c r="CZ581">
        <v>200</v>
      </c>
      <c r="DA581">
        <v>10000</v>
      </c>
      <c r="DB581" t="s">
        <v>3441</v>
      </c>
      <c r="DC581" t="s">
        <v>805</v>
      </c>
      <c r="DD581"/>
      <c r="DE581"/>
      <c r="DF581" t="s">
        <v>794</v>
      </c>
      <c r="DG581" t="s">
        <v>798</v>
      </c>
      <c r="DH581">
        <v>0</v>
      </c>
      <c r="DI581">
        <v>1</v>
      </c>
      <c r="DJ581">
        <v>0</v>
      </c>
      <c r="DK581">
        <v>0</v>
      </c>
      <c r="DL581">
        <v>0</v>
      </c>
      <c r="DM581">
        <v>0</v>
      </c>
      <c r="DN581">
        <v>0</v>
      </c>
      <c r="DO581">
        <v>0</v>
      </c>
      <c r="DP581">
        <v>0</v>
      </c>
      <c r="DQ581">
        <v>0</v>
      </c>
      <c r="DR581">
        <v>0</v>
      </c>
      <c r="DS581">
        <v>0</v>
      </c>
      <c r="DT581">
        <v>0</v>
      </c>
      <c r="DU581">
        <v>0</v>
      </c>
      <c r="DV581">
        <v>0</v>
      </c>
      <c r="DW581"/>
      <c r="DX581"/>
      <c r="DY581" t="s">
        <v>794</v>
      </c>
      <c r="DZ581"/>
      <c r="EA581">
        <v>6000</v>
      </c>
      <c r="EB581">
        <v>6000</v>
      </c>
      <c r="EC581"/>
      <c r="ED581">
        <v>6000</v>
      </c>
      <c r="EE581">
        <v>0</v>
      </c>
      <c r="EF581">
        <v>0</v>
      </c>
      <c r="EG581"/>
      <c r="EH581" t="s">
        <v>805</v>
      </c>
      <c r="EI581"/>
      <c r="EJ581"/>
      <c r="EK581" t="s">
        <v>794</v>
      </c>
      <c r="EL581" t="s">
        <v>798</v>
      </c>
      <c r="EM581">
        <v>0</v>
      </c>
      <c r="EN581">
        <v>1</v>
      </c>
      <c r="EO581">
        <v>0</v>
      </c>
      <c r="EP581">
        <v>0</v>
      </c>
      <c r="EQ581">
        <v>0</v>
      </c>
      <c r="ER581">
        <v>0</v>
      </c>
      <c r="ES581">
        <v>0</v>
      </c>
      <c r="ET581">
        <v>0</v>
      </c>
      <c r="EU581">
        <v>0</v>
      </c>
      <c r="EV581">
        <v>0</v>
      </c>
      <c r="EW581">
        <v>0</v>
      </c>
      <c r="EX581">
        <v>0</v>
      </c>
      <c r="EY581">
        <v>0</v>
      </c>
      <c r="EZ581">
        <v>0</v>
      </c>
      <c r="FA581">
        <v>0</v>
      </c>
      <c r="FB581"/>
      <c r="FC581"/>
      <c r="FD581" t="s">
        <v>794</v>
      </c>
      <c r="FE581"/>
      <c r="FF581">
        <v>3000</v>
      </c>
      <c r="FG581">
        <v>3000</v>
      </c>
      <c r="FH581"/>
      <c r="FI581">
        <v>2250</v>
      </c>
      <c r="FJ581">
        <v>33.333333333333329</v>
      </c>
      <c r="FK581">
        <v>750</v>
      </c>
      <c r="FL581" t="s">
        <v>3448</v>
      </c>
      <c r="FM581" t="s">
        <v>805</v>
      </c>
      <c r="FN581"/>
      <c r="FO581"/>
      <c r="FP581" t="s">
        <v>794</v>
      </c>
      <c r="FQ581" t="s">
        <v>798</v>
      </c>
      <c r="FR581">
        <v>0</v>
      </c>
      <c r="FS581">
        <v>1</v>
      </c>
      <c r="FT581">
        <v>0</v>
      </c>
      <c r="FU581">
        <v>0</v>
      </c>
      <c r="FV581">
        <v>0</v>
      </c>
      <c r="FW581">
        <v>0</v>
      </c>
      <c r="FX581">
        <v>0</v>
      </c>
      <c r="FY581">
        <v>0</v>
      </c>
      <c r="FZ581">
        <v>0</v>
      </c>
      <c r="GA581">
        <v>0</v>
      </c>
      <c r="GB581">
        <v>0</v>
      </c>
      <c r="GC581">
        <v>0</v>
      </c>
      <c r="GD581">
        <v>0</v>
      </c>
      <c r="GE581">
        <v>0</v>
      </c>
      <c r="GF581">
        <v>0</v>
      </c>
      <c r="GG581"/>
      <c r="GH581"/>
      <c r="GI581" t="s">
        <v>794</v>
      </c>
      <c r="GJ581"/>
      <c r="GK581">
        <v>14000</v>
      </c>
      <c r="GL581">
        <v>10000</v>
      </c>
      <c r="GM581">
        <v>40</v>
      </c>
      <c r="GN581">
        <v>4000</v>
      </c>
      <c r="GO581" t="s">
        <v>3441</v>
      </c>
      <c r="GP581" t="s">
        <v>805</v>
      </c>
      <c r="GQ581"/>
      <c r="GR581"/>
      <c r="GS581" t="s">
        <v>794</v>
      </c>
      <c r="GT581" t="s">
        <v>798</v>
      </c>
      <c r="GU581">
        <v>0</v>
      </c>
      <c r="GV581">
        <v>1</v>
      </c>
      <c r="GW581">
        <v>0</v>
      </c>
      <c r="GX581">
        <v>0</v>
      </c>
      <c r="GY581">
        <v>0</v>
      </c>
      <c r="GZ581">
        <v>0</v>
      </c>
      <c r="HA581">
        <v>0</v>
      </c>
      <c r="HB581">
        <v>0</v>
      </c>
      <c r="HC581">
        <v>0</v>
      </c>
      <c r="HD581">
        <v>0</v>
      </c>
      <c r="HE581">
        <v>0</v>
      </c>
      <c r="HF581">
        <v>0</v>
      </c>
      <c r="HG581">
        <v>0</v>
      </c>
      <c r="HH581">
        <v>0</v>
      </c>
      <c r="HI581">
        <v>0</v>
      </c>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t="s">
        <v>3443</v>
      </c>
      <c r="AAW581">
        <v>435041655</v>
      </c>
      <c r="AAX581" s="315">
        <v>45079.37563657407</v>
      </c>
      <c r="AAY581"/>
      <c r="AAZ581"/>
      <c r="ABA581" t="s">
        <v>2081</v>
      </c>
      <c r="ABB581"/>
      <c r="ABC581" t="s">
        <v>2263</v>
      </c>
      <c r="ABD581"/>
      <c r="ABE581">
        <v>581</v>
      </c>
    </row>
    <row r="582" spans="1:733" x14ac:dyDescent="0.45">
      <c r="A582" s="261" t="s">
        <v>3449</v>
      </c>
      <c r="B582" s="262">
        <v>45076.506075694437</v>
      </c>
      <c r="C582" s="262">
        <v>45076.511539525469</v>
      </c>
      <c r="D582" s="262">
        <v>45076</v>
      </c>
      <c r="E582" s="261" t="s">
        <v>3430</v>
      </c>
      <c r="F582" s="315">
        <v>45076</v>
      </c>
      <c r="G582" t="s">
        <v>846</v>
      </c>
      <c r="H582" t="s">
        <v>847</v>
      </c>
      <c r="I582" t="s">
        <v>847</v>
      </c>
      <c r="J582" t="s">
        <v>847</v>
      </c>
      <c r="K582" t="s">
        <v>793</v>
      </c>
      <c r="L582" s="261" t="s">
        <v>2148</v>
      </c>
      <c r="M582">
        <v>1</v>
      </c>
      <c r="N582">
        <v>1</v>
      </c>
      <c r="O582">
        <v>1</v>
      </c>
      <c r="P582">
        <v>1</v>
      </c>
      <c r="Q582">
        <v>1</v>
      </c>
      <c r="R582">
        <v>1</v>
      </c>
      <c r="S582">
        <v>0</v>
      </c>
      <c r="T582">
        <v>0</v>
      </c>
      <c r="U582">
        <v>0</v>
      </c>
      <c r="V582">
        <v>0</v>
      </c>
      <c r="W582">
        <v>0</v>
      </c>
      <c r="X582">
        <v>0</v>
      </c>
      <c r="Y582">
        <v>0</v>
      </c>
      <c r="Z582">
        <v>0</v>
      </c>
      <c r="AA582">
        <v>0</v>
      </c>
      <c r="AB582">
        <v>0</v>
      </c>
      <c r="AC582">
        <v>0</v>
      </c>
      <c r="AD582">
        <v>0</v>
      </c>
      <c r="AE582">
        <v>0</v>
      </c>
      <c r="AF582">
        <v>0</v>
      </c>
      <c r="AG582">
        <v>0</v>
      </c>
      <c r="AH582">
        <v>0</v>
      </c>
      <c r="AI582">
        <v>0</v>
      </c>
      <c r="AJ582" t="s">
        <v>794</v>
      </c>
      <c r="AK582"/>
      <c r="AL582">
        <v>1000</v>
      </c>
      <c r="AM582">
        <v>1000</v>
      </c>
      <c r="AN582"/>
      <c r="AO582">
        <v>2000</v>
      </c>
      <c r="AP582">
        <v>-50</v>
      </c>
      <c r="AQ582">
        <v>-1000</v>
      </c>
      <c r="AR582" t="s">
        <v>3441</v>
      </c>
      <c r="AS582" t="s">
        <v>805</v>
      </c>
      <c r="AT582"/>
      <c r="AU582"/>
      <c r="AV582" t="s">
        <v>794</v>
      </c>
      <c r="AW582" t="s">
        <v>798</v>
      </c>
      <c r="AX582">
        <v>0</v>
      </c>
      <c r="AY582">
        <v>1</v>
      </c>
      <c r="AZ582">
        <v>0</v>
      </c>
      <c r="BA582">
        <v>0</v>
      </c>
      <c r="BB582">
        <v>0</v>
      </c>
      <c r="BC582">
        <v>0</v>
      </c>
      <c r="BD582">
        <v>0</v>
      </c>
      <c r="BE582">
        <v>0</v>
      </c>
      <c r="BF582">
        <v>0</v>
      </c>
      <c r="BG582">
        <v>0</v>
      </c>
      <c r="BH582">
        <v>0</v>
      </c>
      <c r="BI582">
        <v>0</v>
      </c>
      <c r="BJ582">
        <v>0</v>
      </c>
      <c r="BK582">
        <v>0</v>
      </c>
      <c r="BL582">
        <v>0</v>
      </c>
      <c r="BM582"/>
      <c r="BN582"/>
      <c r="BO582" t="s">
        <v>794</v>
      </c>
      <c r="BP582"/>
      <c r="BQ582">
        <v>2000</v>
      </c>
      <c r="BR582">
        <v>2000</v>
      </c>
      <c r="BS582"/>
      <c r="BT582">
        <v>2000</v>
      </c>
      <c r="BU582">
        <v>0</v>
      </c>
      <c r="BV582">
        <v>0</v>
      </c>
      <c r="BW582"/>
      <c r="BX582" t="s">
        <v>805</v>
      </c>
      <c r="BY582"/>
      <c r="BZ582"/>
      <c r="CA582" t="s">
        <v>797</v>
      </c>
      <c r="CB582"/>
      <c r="CC582"/>
      <c r="CD582"/>
      <c r="CE582"/>
      <c r="CF582"/>
      <c r="CG582"/>
      <c r="CH582"/>
      <c r="CI582"/>
      <c r="CJ582"/>
      <c r="CK582"/>
      <c r="CL582"/>
      <c r="CM582"/>
      <c r="CN582"/>
      <c r="CO582"/>
      <c r="CP582"/>
      <c r="CQ582"/>
      <c r="CR582"/>
      <c r="CS582"/>
      <c r="CT582" t="s">
        <v>794</v>
      </c>
      <c r="CU582"/>
      <c r="CV582">
        <v>15000</v>
      </c>
      <c r="CW582">
        <v>15000</v>
      </c>
      <c r="CX582"/>
      <c r="CY582">
        <v>5000</v>
      </c>
      <c r="CZ582">
        <v>200</v>
      </c>
      <c r="DA582">
        <v>10000</v>
      </c>
      <c r="DB582" t="s">
        <v>3441</v>
      </c>
      <c r="DC582" t="s">
        <v>805</v>
      </c>
      <c r="DD582"/>
      <c r="DE582"/>
      <c r="DF582" t="s">
        <v>794</v>
      </c>
      <c r="DG582" t="s">
        <v>798</v>
      </c>
      <c r="DH582">
        <v>0</v>
      </c>
      <c r="DI582">
        <v>1</v>
      </c>
      <c r="DJ582">
        <v>0</v>
      </c>
      <c r="DK582">
        <v>0</v>
      </c>
      <c r="DL582">
        <v>0</v>
      </c>
      <c r="DM582">
        <v>0</v>
      </c>
      <c r="DN582">
        <v>0</v>
      </c>
      <c r="DO582">
        <v>0</v>
      </c>
      <c r="DP582">
        <v>0</v>
      </c>
      <c r="DQ582">
        <v>0</v>
      </c>
      <c r="DR582">
        <v>0</v>
      </c>
      <c r="DS582">
        <v>0</v>
      </c>
      <c r="DT582">
        <v>0</v>
      </c>
      <c r="DU582">
        <v>0</v>
      </c>
      <c r="DV582">
        <v>0</v>
      </c>
      <c r="DW582"/>
      <c r="DX582"/>
      <c r="DY582" t="s">
        <v>794</v>
      </c>
      <c r="DZ582"/>
      <c r="EA582">
        <v>6000</v>
      </c>
      <c r="EB582">
        <v>6000</v>
      </c>
      <c r="EC582"/>
      <c r="ED582">
        <v>6000</v>
      </c>
      <c r="EE582">
        <v>0</v>
      </c>
      <c r="EF582">
        <v>0</v>
      </c>
      <c r="EG582"/>
      <c r="EH582" t="s">
        <v>805</v>
      </c>
      <c r="EI582"/>
      <c r="EJ582"/>
      <c r="EK582" t="s">
        <v>794</v>
      </c>
      <c r="EL582" t="s">
        <v>798</v>
      </c>
      <c r="EM582">
        <v>0</v>
      </c>
      <c r="EN582">
        <v>1</v>
      </c>
      <c r="EO582">
        <v>0</v>
      </c>
      <c r="EP582">
        <v>0</v>
      </c>
      <c r="EQ582">
        <v>0</v>
      </c>
      <c r="ER582">
        <v>0</v>
      </c>
      <c r="ES582">
        <v>0</v>
      </c>
      <c r="ET582">
        <v>0</v>
      </c>
      <c r="EU582">
        <v>0</v>
      </c>
      <c r="EV582">
        <v>0</v>
      </c>
      <c r="EW582">
        <v>0</v>
      </c>
      <c r="EX582">
        <v>0</v>
      </c>
      <c r="EY582">
        <v>0</v>
      </c>
      <c r="EZ582">
        <v>0</v>
      </c>
      <c r="FA582">
        <v>0</v>
      </c>
      <c r="FB582"/>
      <c r="FC582"/>
      <c r="FD582" t="s">
        <v>794</v>
      </c>
      <c r="FE582"/>
      <c r="FF582">
        <v>2500</v>
      </c>
      <c r="FG582">
        <v>2500</v>
      </c>
      <c r="FH582"/>
      <c r="FI582">
        <v>2250</v>
      </c>
      <c r="FJ582">
        <v>11.111111111111111</v>
      </c>
      <c r="FK582">
        <v>250</v>
      </c>
      <c r="FL582" t="s">
        <v>3441</v>
      </c>
      <c r="FM582" t="s">
        <v>805</v>
      </c>
      <c r="FN582"/>
      <c r="FO582"/>
      <c r="FP582" t="s">
        <v>794</v>
      </c>
      <c r="FQ582" t="s">
        <v>798</v>
      </c>
      <c r="FR582">
        <v>0</v>
      </c>
      <c r="FS582">
        <v>1</v>
      </c>
      <c r="FT582">
        <v>0</v>
      </c>
      <c r="FU582">
        <v>0</v>
      </c>
      <c r="FV582">
        <v>0</v>
      </c>
      <c r="FW582">
        <v>0</v>
      </c>
      <c r="FX582">
        <v>0</v>
      </c>
      <c r="FY582">
        <v>0</v>
      </c>
      <c r="FZ582">
        <v>0</v>
      </c>
      <c r="GA582">
        <v>0</v>
      </c>
      <c r="GB582">
        <v>0</v>
      </c>
      <c r="GC582">
        <v>0</v>
      </c>
      <c r="GD582">
        <v>0</v>
      </c>
      <c r="GE582">
        <v>0</v>
      </c>
      <c r="GF582">
        <v>0</v>
      </c>
      <c r="GG582"/>
      <c r="GH582"/>
      <c r="GI582" t="s">
        <v>794</v>
      </c>
      <c r="GJ582"/>
      <c r="GK582">
        <v>14000</v>
      </c>
      <c r="GL582">
        <v>10000</v>
      </c>
      <c r="GM582">
        <v>40</v>
      </c>
      <c r="GN582">
        <v>4000</v>
      </c>
      <c r="GO582" t="s">
        <v>2137</v>
      </c>
      <c r="GP582" t="s">
        <v>805</v>
      </c>
      <c r="GQ582"/>
      <c r="GR582"/>
      <c r="GS582" t="s">
        <v>794</v>
      </c>
      <c r="GT582" t="s">
        <v>798</v>
      </c>
      <c r="GU582">
        <v>0</v>
      </c>
      <c r="GV582">
        <v>1</v>
      </c>
      <c r="GW582">
        <v>0</v>
      </c>
      <c r="GX582">
        <v>0</v>
      </c>
      <c r="GY582">
        <v>0</v>
      </c>
      <c r="GZ582">
        <v>0</v>
      </c>
      <c r="HA582">
        <v>0</v>
      </c>
      <c r="HB582">
        <v>0</v>
      </c>
      <c r="HC582">
        <v>0</v>
      </c>
      <c r="HD582">
        <v>0</v>
      </c>
      <c r="HE582">
        <v>0</v>
      </c>
      <c r="HF582">
        <v>0</v>
      </c>
      <c r="HG582">
        <v>0</v>
      </c>
      <c r="HH582">
        <v>0</v>
      </c>
      <c r="HI582">
        <v>0</v>
      </c>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t="s">
        <v>3443</v>
      </c>
      <c r="AAW582">
        <v>435041664</v>
      </c>
      <c r="AAX582" s="315">
        <v>45079.375659722216</v>
      </c>
      <c r="AAY582"/>
      <c r="AAZ582"/>
      <c r="ABA582" t="s">
        <v>2081</v>
      </c>
      <c r="ABB582"/>
      <c r="ABC582" t="s">
        <v>2263</v>
      </c>
      <c r="ABD582"/>
      <c r="ABE582">
        <v>582</v>
      </c>
    </row>
    <row r="583" spans="1:733" x14ac:dyDescent="0.45">
      <c r="A583" s="261" t="s">
        <v>3450</v>
      </c>
      <c r="B583" s="262">
        <v>45076.511599988429</v>
      </c>
      <c r="C583" s="262">
        <v>45076.515557650462</v>
      </c>
      <c r="D583" s="262">
        <v>45076</v>
      </c>
      <c r="E583" s="261" t="s">
        <v>3430</v>
      </c>
      <c r="F583" s="315">
        <v>45076</v>
      </c>
      <c r="G583" t="s">
        <v>846</v>
      </c>
      <c r="H583" t="s">
        <v>847</v>
      </c>
      <c r="I583" t="s">
        <v>847</v>
      </c>
      <c r="J583" t="s">
        <v>847</v>
      </c>
      <c r="K583" t="s">
        <v>793</v>
      </c>
      <c r="L583" s="261" t="s">
        <v>2148</v>
      </c>
      <c r="M583">
        <v>1</v>
      </c>
      <c r="N583">
        <v>1</v>
      </c>
      <c r="O583">
        <v>1</v>
      </c>
      <c r="P583">
        <v>1</v>
      </c>
      <c r="Q583">
        <v>1</v>
      </c>
      <c r="R583">
        <v>1</v>
      </c>
      <c r="S583">
        <v>0</v>
      </c>
      <c r="T583">
        <v>0</v>
      </c>
      <c r="U583">
        <v>0</v>
      </c>
      <c r="V583">
        <v>0</v>
      </c>
      <c r="W583">
        <v>0</v>
      </c>
      <c r="X583">
        <v>0</v>
      </c>
      <c r="Y583">
        <v>0</v>
      </c>
      <c r="Z583">
        <v>0</v>
      </c>
      <c r="AA583">
        <v>0</v>
      </c>
      <c r="AB583">
        <v>0</v>
      </c>
      <c r="AC583">
        <v>0</v>
      </c>
      <c r="AD583">
        <v>0</v>
      </c>
      <c r="AE583">
        <v>0</v>
      </c>
      <c r="AF583">
        <v>0</v>
      </c>
      <c r="AG583">
        <v>0</v>
      </c>
      <c r="AH583">
        <v>0</v>
      </c>
      <c r="AI583">
        <v>0</v>
      </c>
      <c r="AJ583" t="s">
        <v>794</v>
      </c>
      <c r="AK583"/>
      <c r="AL583">
        <v>1000</v>
      </c>
      <c r="AM583">
        <v>1000</v>
      </c>
      <c r="AN583"/>
      <c r="AO583">
        <v>2000</v>
      </c>
      <c r="AP583">
        <v>-50</v>
      </c>
      <c r="AQ583">
        <v>-1000</v>
      </c>
      <c r="AR583" t="s">
        <v>3440</v>
      </c>
      <c r="AS583" t="s">
        <v>805</v>
      </c>
      <c r="AT583"/>
      <c r="AU583"/>
      <c r="AV583" t="s">
        <v>797</v>
      </c>
      <c r="AW583"/>
      <c r="AX583"/>
      <c r="AY583"/>
      <c r="AZ583"/>
      <c r="BA583"/>
      <c r="BB583"/>
      <c r="BC583"/>
      <c r="BD583"/>
      <c r="BE583"/>
      <c r="BF583"/>
      <c r="BG583"/>
      <c r="BH583"/>
      <c r="BI583"/>
      <c r="BJ583"/>
      <c r="BK583"/>
      <c r="BL583"/>
      <c r="BM583"/>
      <c r="BN583"/>
      <c r="BO583" t="s">
        <v>794</v>
      </c>
      <c r="BP583"/>
      <c r="BQ583">
        <v>2000</v>
      </c>
      <c r="BR583">
        <v>2000</v>
      </c>
      <c r="BS583"/>
      <c r="BT583">
        <v>2000</v>
      </c>
      <c r="BU583">
        <v>0</v>
      </c>
      <c r="BV583">
        <v>0</v>
      </c>
      <c r="BW583"/>
      <c r="BX583" t="s">
        <v>805</v>
      </c>
      <c r="BY583"/>
      <c r="BZ583"/>
      <c r="CA583" t="s">
        <v>794</v>
      </c>
      <c r="CB583" t="s">
        <v>798</v>
      </c>
      <c r="CC583">
        <v>0</v>
      </c>
      <c r="CD583">
        <v>1</v>
      </c>
      <c r="CE583">
        <v>0</v>
      </c>
      <c r="CF583">
        <v>0</v>
      </c>
      <c r="CG583">
        <v>0</v>
      </c>
      <c r="CH583">
        <v>0</v>
      </c>
      <c r="CI583">
        <v>0</v>
      </c>
      <c r="CJ583">
        <v>0</v>
      </c>
      <c r="CK583">
        <v>0</v>
      </c>
      <c r="CL583">
        <v>0</v>
      </c>
      <c r="CM583">
        <v>0</v>
      </c>
      <c r="CN583">
        <v>0</v>
      </c>
      <c r="CO583">
        <v>0</v>
      </c>
      <c r="CP583">
        <v>0</v>
      </c>
      <c r="CQ583">
        <v>0</v>
      </c>
      <c r="CR583"/>
      <c r="CS583"/>
      <c r="CT583" t="s">
        <v>794</v>
      </c>
      <c r="CU583"/>
      <c r="CV583">
        <v>15000</v>
      </c>
      <c r="CW583">
        <v>15000</v>
      </c>
      <c r="CX583"/>
      <c r="CY583">
        <v>5000</v>
      </c>
      <c r="CZ583">
        <v>200</v>
      </c>
      <c r="DA583">
        <v>10000</v>
      </c>
      <c r="DB583" t="s">
        <v>3451</v>
      </c>
      <c r="DC583" t="s">
        <v>805</v>
      </c>
      <c r="DD583"/>
      <c r="DE583"/>
      <c r="DF583" t="s">
        <v>794</v>
      </c>
      <c r="DG583" t="s">
        <v>798</v>
      </c>
      <c r="DH583">
        <v>0</v>
      </c>
      <c r="DI583">
        <v>1</v>
      </c>
      <c r="DJ583">
        <v>0</v>
      </c>
      <c r="DK583">
        <v>0</v>
      </c>
      <c r="DL583">
        <v>0</v>
      </c>
      <c r="DM583">
        <v>0</v>
      </c>
      <c r="DN583">
        <v>0</v>
      </c>
      <c r="DO583">
        <v>0</v>
      </c>
      <c r="DP583">
        <v>0</v>
      </c>
      <c r="DQ583">
        <v>0</v>
      </c>
      <c r="DR583">
        <v>0</v>
      </c>
      <c r="DS583">
        <v>0</v>
      </c>
      <c r="DT583">
        <v>0</v>
      </c>
      <c r="DU583">
        <v>0</v>
      </c>
      <c r="DV583">
        <v>0</v>
      </c>
      <c r="DW583"/>
      <c r="DX583"/>
      <c r="DY583" t="s">
        <v>794</v>
      </c>
      <c r="DZ583"/>
      <c r="EA583">
        <v>6000</v>
      </c>
      <c r="EB583">
        <v>6000</v>
      </c>
      <c r="EC583"/>
      <c r="ED583">
        <v>6000</v>
      </c>
      <c r="EE583">
        <v>0</v>
      </c>
      <c r="EF583">
        <v>0</v>
      </c>
      <c r="EG583"/>
      <c r="EH583" t="s">
        <v>805</v>
      </c>
      <c r="EI583"/>
      <c r="EJ583"/>
      <c r="EK583" t="s">
        <v>794</v>
      </c>
      <c r="EL583" t="s">
        <v>798</v>
      </c>
      <c r="EM583">
        <v>0</v>
      </c>
      <c r="EN583">
        <v>1</v>
      </c>
      <c r="EO583">
        <v>0</v>
      </c>
      <c r="EP583">
        <v>0</v>
      </c>
      <c r="EQ583">
        <v>0</v>
      </c>
      <c r="ER583">
        <v>0</v>
      </c>
      <c r="ES583">
        <v>0</v>
      </c>
      <c r="ET583">
        <v>0</v>
      </c>
      <c r="EU583">
        <v>0</v>
      </c>
      <c r="EV583">
        <v>0</v>
      </c>
      <c r="EW583">
        <v>0</v>
      </c>
      <c r="EX583">
        <v>0</v>
      </c>
      <c r="EY583">
        <v>0</v>
      </c>
      <c r="EZ583">
        <v>0</v>
      </c>
      <c r="FA583">
        <v>0</v>
      </c>
      <c r="FB583"/>
      <c r="FC583"/>
      <c r="FD583" t="s">
        <v>794</v>
      </c>
      <c r="FE583"/>
      <c r="FF583">
        <v>3000</v>
      </c>
      <c r="FG583">
        <v>3000</v>
      </c>
      <c r="FH583"/>
      <c r="FI583">
        <v>2250</v>
      </c>
      <c r="FJ583">
        <v>33.333333333333329</v>
      </c>
      <c r="FK583">
        <v>750</v>
      </c>
      <c r="FL583" t="s">
        <v>2626</v>
      </c>
      <c r="FM583" t="s">
        <v>805</v>
      </c>
      <c r="FN583"/>
      <c r="FO583"/>
      <c r="FP583" t="s">
        <v>794</v>
      </c>
      <c r="FQ583" t="s">
        <v>798</v>
      </c>
      <c r="FR583">
        <v>0</v>
      </c>
      <c r="FS583">
        <v>1</v>
      </c>
      <c r="FT583">
        <v>0</v>
      </c>
      <c r="FU583">
        <v>0</v>
      </c>
      <c r="FV583">
        <v>0</v>
      </c>
      <c r="FW583">
        <v>0</v>
      </c>
      <c r="FX583">
        <v>0</v>
      </c>
      <c r="FY583">
        <v>0</v>
      </c>
      <c r="FZ583">
        <v>0</v>
      </c>
      <c r="GA583">
        <v>0</v>
      </c>
      <c r="GB583">
        <v>0</v>
      </c>
      <c r="GC583">
        <v>0</v>
      </c>
      <c r="GD583">
        <v>0</v>
      </c>
      <c r="GE583">
        <v>0</v>
      </c>
      <c r="GF583">
        <v>0</v>
      </c>
      <c r="GG583"/>
      <c r="GH583"/>
      <c r="GI583" t="s">
        <v>794</v>
      </c>
      <c r="GJ583"/>
      <c r="GK583">
        <v>14000</v>
      </c>
      <c r="GL583">
        <v>10000</v>
      </c>
      <c r="GM583">
        <v>40</v>
      </c>
      <c r="GN583">
        <v>4000</v>
      </c>
      <c r="GO583" t="s">
        <v>3451</v>
      </c>
      <c r="GP583" t="s">
        <v>805</v>
      </c>
      <c r="GQ583"/>
      <c r="GR583"/>
      <c r="GS583" t="s">
        <v>794</v>
      </c>
      <c r="GT583" t="s">
        <v>798</v>
      </c>
      <c r="GU583">
        <v>0</v>
      </c>
      <c r="GV583">
        <v>1</v>
      </c>
      <c r="GW583">
        <v>0</v>
      </c>
      <c r="GX583">
        <v>0</v>
      </c>
      <c r="GY583">
        <v>0</v>
      </c>
      <c r="GZ583">
        <v>0</v>
      </c>
      <c r="HA583">
        <v>0</v>
      </c>
      <c r="HB583">
        <v>0</v>
      </c>
      <c r="HC583">
        <v>0</v>
      </c>
      <c r="HD583">
        <v>0</v>
      </c>
      <c r="HE583">
        <v>0</v>
      </c>
      <c r="HF583">
        <v>0</v>
      </c>
      <c r="HG583">
        <v>0</v>
      </c>
      <c r="HH583">
        <v>0</v>
      </c>
      <c r="HI583">
        <v>0</v>
      </c>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t="s">
        <v>2137</v>
      </c>
      <c r="AAW583">
        <v>435041670</v>
      </c>
      <c r="AAX583" s="315">
        <v>45079.375671296293</v>
      </c>
      <c r="AAY583"/>
      <c r="AAZ583"/>
      <c r="ABA583" t="s">
        <v>2081</v>
      </c>
      <c r="ABB583"/>
      <c r="ABC583" t="s">
        <v>2263</v>
      </c>
      <c r="ABD583"/>
      <c r="ABE583">
        <v>583</v>
      </c>
    </row>
    <row r="584" spans="1:733" x14ac:dyDescent="0.45">
      <c r="A584" s="261" t="s">
        <v>3452</v>
      </c>
      <c r="B584" s="262">
        <v>45076.515636122676</v>
      </c>
      <c r="C584" s="262">
        <v>45076.519426331019</v>
      </c>
      <c r="D584" s="262">
        <v>45076</v>
      </c>
      <c r="E584" s="261" t="s">
        <v>3430</v>
      </c>
      <c r="F584" s="315">
        <v>45076</v>
      </c>
      <c r="G584" t="s">
        <v>846</v>
      </c>
      <c r="H584" t="s">
        <v>847</v>
      </c>
      <c r="I584" t="s">
        <v>847</v>
      </c>
      <c r="J584" t="s">
        <v>847</v>
      </c>
      <c r="K584" t="s">
        <v>793</v>
      </c>
      <c r="L584" s="261" t="s">
        <v>2148</v>
      </c>
      <c r="M584">
        <v>1</v>
      </c>
      <c r="N584">
        <v>1</v>
      </c>
      <c r="O584">
        <v>1</v>
      </c>
      <c r="P584">
        <v>1</v>
      </c>
      <c r="Q584">
        <v>1</v>
      </c>
      <c r="R584">
        <v>1</v>
      </c>
      <c r="S584">
        <v>0</v>
      </c>
      <c r="T584">
        <v>0</v>
      </c>
      <c r="U584">
        <v>0</v>
      </c>
      <c r="V584">
        <v>0</v>
      </c>
      <c r="W584">
        <v>0</v>
      </c>
      <c r="X584">
        <v>0</v>
      </c>
      <c r="Y584">
        <v>0</v>
      </c>
      <c r="Z584">
        <v>0</v>
      </c>
      <c r="AA584">
        <v>0</v>
      </c>
      <c r="AB584">
        <v>0</v>
      </c>
      <c r="AC584">
        <v>0</v>
      </c>
      <c r="AD584">
        <v>0</v>
      </c>
      <c r="AE584">
        <v>0</v>
      </c>
      <c r="AF584">
        <v>0</v>
      </c>
      <c r="AG584">
        <v>0</v>
      </c>
      <c r="AH584">
        <v>0</v>
      </c>
      <c r="AI584">
        <v>0</v>
      </c>
      <c r="AJ584" t="s">
        <v>794</v>
      </c>
      <c r="AK584"/>
      <c r="AL584">
        <v>1000</v>
      </c>
      <c r="AM584">
        <v>1000</v>
      </c>
      <c r="AN584"/>
      <c r="AO584">
        <v>2000</v>
      </c>
      <c r="AP584">
        <v>-50</v>
      </c>
      <c r="AQ584">
        <v>-1000</v>
      </c>
      <c r="AR584" t="s">
        <v>3440</v>
      </c>
      <c r="AS584" t="s">
        <v>805</v>
      </c>
      <c r="AT584"/>
      <c r="AU584"/>
      <c r="AV584" t="s">
        <v>794</v>
      </c>
      <c r="AW584" t="s">
        <v>798</v>
      </c>
      <c r="AX584">
        <v>0</v>
      </c>
      <c r="AY584">
        <v>1</v>
      </c>
      <c r="AZ584">
        <v>0</v>
      </c>
      <c r="BA584">
        <v>0</v>
      </c>
      <c r="BB584">
        <v>0</v>
      </c>
      <c r="BC584">
        <v>0</v>
      </c>
      <c r="BD584">
        <v>0</v>
      </c>
      <c r="BE584">
        <v>0</v>
      </c>
      <c r="BF584">
        <v>0</v>
      </c>
      <c r="BG584">
        <v>0</v>
      </c>
      <c r="BH584">
        <v>0</v>
      </c>
      <c r="BI584">
        <v>0</v>
      </c>
      <c r="BJ584">
        <v>0</v>
      </c>
      <c r="BK584">
        <v>0</v>
      </c>
      <c r="BL584">
        <v>0</v>
      </c>
      <c r="BM584"/>
      <c r="BN584"/>
      <c r="BO584" t="s">
        <v>794</v>
      </c>
      <c r="BP584"/>
      <c r="BQ584">
        <v>2000</v>
      </c>
      <c r="BR584">
        <v>2000</v>
      </c>
      <c r="BS584"/>
      <c r="BT584">
        <v>2000</v>
      </c>
      <c r="BU584">
        <v>0</v>
      </c>
      <c r="BV584">
        <v>0</v>
      </c>
      <c r="BW584"/>
      <c r="BX584" t="s">
        <v>805</v>
      </c>
      <c r="BY584"/>
      <c r="BZ584"/>
      <c r="CA584" t="s">
        <v>794</v>
      </c>
      <c r="CB584" t="s">
        <v>798</v>
      </c>
      <c r="CC584">
        <v>0</v>
      </c>
      <c r="CD584">
        <v>1</v>
      </c>
      <c r="CE584">
        <v>0</v>
      </c>
      <c r="CF584">
        <v>0</v>
      </c>
      <c r="CG584">
        <v>0</v>
      </c>
      <c r="CH584">
        <v>0</v>
      </c>
      <c r="CI584">
        <v>0</v>
      </c>
      <c r="CJ584">
        <v>0</v>
      </c>
      <c r="CK584">
        <v>0</v>
      </c>
      <c r="CL584">
        <v>0</v>
      </c>
      <c r="CM584">
        <v>0</v>
      </c>
      <c r="CN584">
        <v>0</v>
      </c>
      <c r="CO584">
        <v>0</v>
      </c>
      <c r="CP584">
        <v>0</v>
      </c>
      <c r="CQ584">
        <v>0</v>
      </c>
      <c r="CR584"/>
      <c r="CS584"/>
      <c r="CT584" t="s">
        <v>794</v>
      </c>
      <c r="CU584"/>
      <c r="CV584">
        <v>14000</v>
      </c>
      <c r="CW584">
        <v>14000</v>
      </c>
      <c r="CX584"/>
      <c r="CY584">
        <v>5000</v>
      </c>
      <c r="CZ584">
        <v>180</v>
      </c>
      <c r="DA584">
        <v>9000</v>
      </c>
      <c r="DB584" t="s">
        <v>3451</v>
      </c>
      <c r="DC584" t="s">
        <v>805</v>
      </c>
      <c r="DD584"/>
      <c r="DE584"/>
      <c r="DF584" t="s">
        <v>794</v>
      </c>
      <c r="DG584" t="s">
        <v>798</v>
      </c>
      <c r="DH584">
        <v>0</v>
      </c>
      <c r="DI584">
        <v>1</v>
      </c>
      <c r="DJ584">
        <v>0</v>
      </c>
      <c r="DK584">
        <v>0</v>
      </c>
      <c r="DL584">
        <v>0</v>
      </c>
      <c r="DM584">
        <v>0</v>
      </c>
      <c r="DN584">
        <v>0</v>
      </c>
      <c r="DO584">
        <v>0</v>
      </c>
      <c r="DP584">
        <v>0</v>
      </c>
      <c r="DQ584">
        <v>0</v>
      </c>
      <c r="DR584">
        <v>0</v>
      </c>
      <c r="DS584">
        <v>0</v>
      </c>
      <c r="DT584">
        <v>0</v>
      </c>
      <c r="DU584">
        <v>0</v>
      </c>
      <c r="DV584">
        <v>0</v>
      </c>
      <c r="DW584"/>
      <c r="DX584"/>
      <c r="DY584" t="s">
        <v>794</v>
      </c>
      <c r="DZ584"/>
      <c r="EA584">
        <v>6000</v>
      </c>
      <c r="EB584">
        <v>6000</v>
      </c>
      <c r="EC584"/>
      <c r="ED584">
        <v>6000</v>
      </c>
      <c r="EE584">
        <v>0</v>
      </c>
      <c r="EF584">
        <v>0</v>
      </c>
      <c r="EG584"/>
      <c r="EH584" t="s">
        <v>805</v>
      </c>
      <c r="EI584"/>
      <c r="EJ584"/>
      <c r="EK584" t="s">
        <v>794</v>
      </c>
      <c r="EL584" t="s">
        <v>798</v>
      </c>
      <c r="EM584">
        <v>0</v>
      </c>
      <c r="EN584">
        <v>1</v>
      </c>
      <c r="EO584">
        <v>0</v>
      </c>
      <c r="EP584">
        <v>0</v>
      </c>
      <c r="EQ584">
        <v>0</v>
      </c>
      <c r="ER584">
        <v>0</v>
      </c>
      <c r="ES584">
        <v>0</v>
      </c>
      <c r="ET584">
        <v>0</v>
      </c>
      <c r="EU584">
        <v>0</v>
      </c>
      <c r="EV584">
        <v>0</v>
      </c>
      <c r="EW584">
        <v>0</v>
      </c>
      <c r="EX584">
        <v>0</v>
      </c>
      <c r="EY584">
        <v>0</v>
      </c>
      <c r="EZ584">
        <v>0</v>
      </c>
      <c r="FA584">
        <v>0</v>
      </c>
      <c r="FB584"/>
      <c r="FC584"/>
      <c r="FD584" t="s">
        <v>794</v>
      </c>
      <c r="FE584"/>
      <c r="FF584">
        <v>2500</v>
      </c>
      <c r="FG584">
        <v>2500</v>
      </c>
      <c r="FH584"/>
      <c r="FI584">
        <v>2250</v>
      </c>
      <c r="FJ584">
        <v>11.111111111111111</v>
      </c>
      <c r="FK584">
        <v>250</v>
      </c>
      <c r="FL584" t="s">
        <v>3451</v>
      </c>
      <c r="FM584" t="s">
        <v>805</v>
      </c>
      <c r="FN584"/>
      <c r="FO584"/>
      <c r="FP584" t="s">
        <v>794</v>
      </c>
      <c r="FQ584" t="s">
        <v>798</v>
      </c>
      <c r="FR584">
        <v>0</v>
      </c>
      <c r="FS584">
        <v>1</v>
      </c>
      <c r="FT584">
        <v>0</v>
      </c>
      <c r="FU584">
        <v>0</v>
      </c>
      <c r="FV584">
        <v>0</v>
      </c>
      <c r="FW584">
        <v>0</v>
      </c>
      <c r="FX584">
        <v>0</v>
      </c>
      <c r="FY584">
        <v>0</v>
      </c>
      <c r="FZ584">
        <v>0</v>
      </c>
      <c r="GA584">
        <v>0</v>
      </c>
      <c r="GB584">
        <v>0</v>
      </c>
      <c r="GC584">
        <v>0</v>
      </c>
      <c r="GD584">
        <v>0</v>
      </c>
      <c r="GE584">
        <v>0</v>
      </c>
      <c r="GF584">
        <v>0</v>
      </c>
      <c r="GG584"/>
      <c r="GH584"/>
      <c r="GI584" t="s">
        <v>794</v>
      </c>
      <c r="GJ584"/>
      <c r="GK584">
        <v>15000</v>
      </c>
      <c r="GL584">
        <v>10000</v>
      </c>
      <c r="GM584">
        <v>50</v>
      </c>
      <c r="GN584">
        <v>5000</v>
      </c>
      <c r="GO584" t="s">
        <v>3451</v>
      </c>
      <c r="GP584" t="s">
        <v>805</v>
      </c>
      <c r="GQ584"/>
      <c r="GR584"/>
      <c r="GS584" t="s">
        <v>794</v>
      </c>
      <c r="GT584" t="s">
        <v>798</v>
      </c>
      <c r="GU584">
        <v>0</v>
      </c>
      <c r="GV584">
        <v>1</v>
      </c>
      <c r="GW584">
        <v>0</v>
      </c>
      <c r="GX584">
        <v>0</v>
      </c>
      <c r="GY584">
        <v>0</v>
      </c>
      <c r="GZ584">
        <v>0</v>
      </c>
      <c r="HA584">
        <v>0</v>
      </c>
      <c r="HB584">
        <v>0</v>
      </c>
      <c r="HC584">
        <v>0</v>
      </c>
      <c r="HD584">
        <v>0</v>
      </c>
      <c r="HE584">
        <v>0</v>
      </c>
      <c r="HF584">
        <v>0</v>
      </c>
      <c r="HG584">
        <v>0</v>
      </c>
      <c r="HH584">
        <v>0</v>
      </c>
      <c r="HI584">
        <v>0</v>
      </c>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t="s">
        <v>3443</v>
      </c>
      <c r="AAW584">
        <v>435041675</v>
      </c>
      <c r="AAX584" s="315">
        <v>45079.37568287037</v>
      </c>
      <c r="AAY584"/>
      <c r="AAZ584"/>
      <c r="ABA584" t="s">
        <v>2081</v>
      </c>
      <c r="ABB584"/>
      <c r="ABC584" t="s">
        <v>2263</v>
      </c>
      <c r="ABD584"/>
      <c r="ABE584">
        <v>584</v>
      </c>
    </row>
    <row r="585" spans="1:733" x14ac:dyDescent="0.45">
      <c r="A585" s="261" t="s">
        <v>3453</v>
      </c>
      <c r="B585" s="262">
        <v>45076.519480613417</v>
      </c>
      <c r="C585" s="262">
        <v>45076.524413888888</v>
      </c>
      <c r="D585" s="262">
        <v>45076</v>
      </c>
      <c r="E585" s="261" t="s">
        <v>3430</v>
      </c>
      <c r="F585" s="315">
        <v>45076</v>
      </c>
      <c r="G585" t="s">
        <v>846</v>
      </c>
      <c r="H585" t="s">
        <v>847</v>
      </c>
      <c r="I585" t="s">
        <v>847</v>
      </c>
      <c r="J585" t="s">
        <v>847</v>
      </c>
      <c r="K585" t="s">
        <v>793</v>
      </c>
      <c r="L585" s="261" t="s">
        <v>2148</v>
      </c>
      <c r="M585">
        <v>1</v>
      </c>
      <c r="N585">
        <v>1</v>
      </c>
      <c r="O585">
        <v>1</v>
      </c>
      <c r="P585">
        <v>1</v>
      </c>
      <c r="Q585">
        <v>1</v>
      </c>
      <c r="R585">
        <v>1</v>
      </c>
      <c r="S585">
        <v>0</v>
      </c>
      <c r="T585">
        <v>0</v>
      </c>
      <c r="U585">
        <v>0</v>
      </c>
      <c r="V585">
        <v>0</v>
      </c>
      <c r="W585">
        <v>0</v>
      </c>
      <c r="X585">
        <v>0</v>
      </c>
      <c r="Y585">
        <v>0</v>
      </c>
      <c r="Z585">
        <v>0</v>
      </c>
      <c r="AA585">
        <v>0</v>
      </c>
      <c r="AB585">
        <v>0</v>
      </c>
      <c r="AC585">
        <v>0</v>
      </c>
      <c r="AD585">
        <v>0</v>
      </c>
      <c r="AE585">
        <v>0</v>
      </c>
      <c r="AF585">
        <v>0</v>
      </c>
      <c r="AG585">
        <v>0</v>
      </c>
      <c r="AH585">
        <v>0</v>
      </c>
      <c r="AI585">
        <v>0</v>
      </c>
      <c r="AJ585" t="s">
        <v>794</v>
      </c>
      <c r="AK585"/>
      <c r="AL585">
        <v>1000</v>
      </c>
      <c r="AM585">
        <v>1000</v>
      </c>
      <c r="AN585"/>
      <c r="AO585">
        <v>2000</v>
      </c>
      <c r="AP585">
        <v>-50</v>
      </c>
      <c r="AQ585">
        <v>-1000</v>
      </c>
      <c r="AR585" t="s">
        <v>3451</v>
      </c>
      <c r="AS585" t="s">
        <v>805</v>
      </c>
      <c r="AT585"/>
      <c r="AU585"/>
      <c r="AV585" t="s">
        <v>794</v>
      </c>
      <c r="AW585" t="s">
        <v>798</v>
      </c>
      <c r="AX585">
        <v>0</v>
      </c>
      <c r="AY585">
        <v>1</v>
      </c>
      <c r="AZ585">
        <v>0</v>
      </c>
      <c r="BA585">
        <v>0</v>
      </c>
      <c r="BB585">
        <v>0</v>
      </c>
      <c r="BC585">
        <v>0</v>
      </c>
      <c r="BD585">
        <v>0</v>
      </c>
      <c r="BE585">
        <v>0</v>
      </c>
      <c r="BF585">
        <v>0</v>
      </c>
      <c r="BG585">
        <v>0</v>
      </c>
      <c r="BH585">
        <v>0</v>
      </c>
      <c r="BI585">
        <v>0</v>
      </c>
      <c r="BJ585">
        <v>0</v>
      </c>
      <c r="BK585">
        <v>0</v>
      </c>
      <c r="BL585">
        <v>0</v>
      </c>
      <c r="BM585"/>
      <c r="BN585"/>
      <c r="BO585" t="s">
        <v>794</v>
      </c>
      <c r="BP585"/>
      <c r="BQ585">
        <v>2000</v>
      </c>
      <c r="BR585">
        <v>2000</v>
      </c>
      <c r="BS585"/>
      <c r="BT585">
        <v>2000</v>
      </c>
      <c r="BU585">
        <v>0</v>
      </c>
      <c r="BV585">
        <v>0</v>
      </c>
      <c r="BW585"/>
      <c r="BX585" t="s">
        <v>805</v>
      </c>
      <c r="BY585"/>
      <c r="BZ585"/>
      <c r="CA585" t="s">
        <v>797</v>
      </c>
      <c r="CB585"/>
      <c r="CC585"/>
      <c r="CD585"/>
      <c r="CE585"/>
      <c r="CF585"/>
      <c r="CG585"/>
      <c r="CH585"/>
      <c r="CI585"/>
      <c r="CJ585"/>
      <c r="CK585"/>
      <c r="CL585"/>
      <c r="CM585"/>
      <c r="CN585"/>
      <c r="CO585"/>
      <c r="CP585"/>
      <c r="CQ585"/>
      <c r="CR585"/>
      <c r="CS585"/>
      <c r="CT585" t="s">
        <v>794</v>
      </c>
      <c r="CU585"/>
      <c r="CV585">
        <v>15000</v>
      </c>
      <c r="CW585">
        <v>15000</v>
      </c>
      <c r="CX585"/>
      <c r="CY585">
        <v>5000</v>
      </c>
      <c r="CZ585">
        <v>200</v>
      </c>
      <c r="DA585">
        <v>10000</v>
      </c>
      <c r="DB585" t="s">
        <v>2137</v>
      </c>
      <c r="DC585" t="s">
        <v>805</v>
      </c>
      <c r="DD585"/>
      <c r="DE585"/>
      <c r="DF585" t="s">
        <v>794</v>
      </c>
      <c r="DG585" t="s">
        <v>798</v>
      </c>
      <c r="DH585">
        <v>0</v>
      </c>
      <c r="DI585">
        <v>1</v>
      </c>
      <c r="DJ585">
        <v>0</v>
      </c>
      <c r="DK585">
        <v>0</v>
      </c>
      <c r="DL585">
        <v>0</v>
      </c>
      <c r="DM585">
        <v>0</v>
      </c>
      <c r="DN585">
        <v>0</v>
      </c>
      <c r="DO585">
        <v>0</v>
      </c>
      <c r="DP585">
        <v>0</v>
      </c>
      <c r="DQ585">
        <v>0</v>
      </c>
      <c r="DR585">
        <v>0</v>
      </c>
      <c r="DS585">
        <v>0</v>
      </c>
      <c r="DT585">
        <v>0</v>
      </c>
      <c r="DU585">
        <v>0</v>
      </c>
      <c r="DV585">
        <v>0</v>
      </c>
      <c r="DW585"/>
      <c r="DX585"/>
      <c r="DY585" t="s">
        <v>794</v>
      </c>
      <c r="DZ585"/>
      <c r="EA585">
        <v>5500</v>
      </c>
      <c r="EB585">
        <v>5500</v>
      </c>
      <c r="EC585"/>
      <c r="ED585">
        <v>6000</v>
      </c>
      <c r="EE585">
        <v>-8.3333333333333321</v>
      </c>
      <c r="EF585">
        <v>-500</v>
      </c>
      <c r="EG585"/>
      <c r="EH585" t="s">
        <v>805</v>
      </c>
      <c r="EI585"/>
      <c r="EJ585"/>
      <c r="EK585" t="s">
        <v>794</v>
      </c>
      <c r="EL585" t="s">
        <v>798</v>
      </c>
      <c r="EM585">
        <v>0</v>
      </c>
      <c r="EN585">
        <v>1</v>
      </c>
      <c r="EO585">
        <v>0</v>
      </c>
      <c r="EP585">
        <v>0</v>
      </c>
      <c r="EQ585">
        <v>0</v>
      </c>
      <c r="ER585">
        <v>0</v>
      </c>
      <c r="ES585">
        <v>0</v>
      </c>
      <c r="ET585">
        <v>0</v>
      </c>
      <c r="EU585">
        <v>0</v>
      </c>
      <c r="EV585">
        <v>0</v>
      </c>
      <c r="EW585">
        <v>0</v>
      </c>
      <c r="EX585">
        <v>0</v>
      </c>
      <c r="EY585">
        <v>0</v>
      </c>
      <c r="EZ585">
        <v>0</v>
      </c>
      <c r="FA585">
        <v>0</v>
      </c>
      <c r="FB585"/>
      <c r="FC585"/>
      <c r="FD585" t="s">
        <v>794</v>
      </c>
      <c r="FE585"/>
      <c r="FF585">
        <v>2750</v>
      </c>
      <c r="FG585">
        <v>2750</v>
      </c>
      <c r="FH585"/>
      <c r="FI585">
        <v>2250</v>
      </c>
      <c r="FJ585">
        <v>22.222222222222221</v>
      </c>
      <c r="FK585">
        <v>500</v>
      </c>
      <c r="FL585" t="s">
        <v>3451</v>
      </c>
      <c r="FM585" t="s">
        <v>805</v>
      </c>
      <c r="FN585"/>
      <c r="FO585"/>
      <c r="FP585" t="s">
        <v>794</v>
      </c>
      <c r="FQ585" t="s">
        <v>798</v>
      </c>
      <c r="FR585">
        <v>0</v>
      </c>
      <c r="FS585">
        <v>1</v>
      </c>
      <c r="FT585">
        <v>0</v>
      </c>
      <c r="FU585">
        <v>0</v>
      </c>
      <c r="FV585">
        <v>0</v>
      </c>
      <c r="FW585">
        <v>0</v>
      </c>
      <c r="FX585">
        <v>0</v>
      </c>
      <c r="FY585">
        <v>0</v>
      </c>
      <c r="FZ585">
        <v>0</v>
      </c>
      <c r="GA585">
        <v>0</v>
      </c>
      <c r="GB585">
        <v>0</v>
      </c>
      <c r="GC585">
        <v>0</v>
      </c>
      <c r="GD585">
        <v>0</v>
      </c>
      <c r="GE585">
        <v>0</v>
      </c>
      <c r="GF585">
        <v>0</v>
      </c>
      <c r="GG585"/>
      <c r="GH585"/>
      <c r="GI585" t="s">
        <v>794</v>
      </c>
      <c r="GJ585"/>
      <c r="GK585">
        <v>14000</v>
      </c>
      <c r="GL585">
        <v>10000</v>
      </c>
      <c r="GM585">
        <v>40</v>
      </c>
      <c r="GN585">
        <v>4000</v>
      </c>
      <c r="GO585" t="s">
        <v>3441</v>
      </c>
      <c r="GP585" t="s">
        <v>805</v>
      </c>
      <c r="GQ585"/>
      <c r="GR585"/>
      <c r="GS585" t="s">
        <v>794</v>
      </c>
      <c r="GT585" t="s">
        <v>798</v>
      </c>
      <c r="GU585">
        <v>0</v>
      </c>
      <c r="GV585">
        <v>1</v>
      </c>
      <c r="GW585">
        <v>0</v>
      </c>
      <c r="GX585">
        <v>0</v>
      </c>
      <c r="GY585">
        <v>0</v>
      </c>
      <c r="GZ585">
        <v>0</v>
      </c>
      <c r="HA585">
        <v>0</v>
      </c>
      <c r="HB585">
        <v>0</v>
      </c>
      <c r="HC585">
        <v>0</v>
      </c>
      <c r="HD585">
        <v>0</v>
      </c>
      <c r="HE585">
        <v>0</v>
      </c>
      <c r="HF585">
        <v>0</v>
      </c>
      <c r="HG585">
        <v>0</v>
      </c>
      <c r="HH585">
        <v>0</v>
      </c>
      <c r="HI585">
        <v>0</v>
      </c>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t="s">
        <v>3443</v>
      </c>
      <c r="AAW585">
        <v>435041681</v>
      </c>
      <c r="AAX585" s="315">
        <v>45079.375706018523</v>
      </c>
      <c r="AAY585"/>
      <c r="AAZ585"/>
      <c r="ABA585" t="s">
        <v>2081</v>
      </c>
      <c r="ABB585"/>
      <c r="ABC585" t="s">
        <v>2263</v>
      </c>
      <c r="ABD585"/>
      <c r="ABE585">
        <v>585</v>
      </c>
    </row>
    <row r="586" spans="1:733" x14ac:dyDescent="0.45">
      <c r="A586" s="261" t="s">
        <v>3454</v>
      </c>
      <c r="B586" s="262">
        <v>45076.524654976849</v>
      </c>
      <c r="C586" s="262">
        <v>45076.528189907403</v>
      </c>
      <c r="D586" s="262">
        <v>45076</v>
      </c>
      <c r="E586" s="261" t="s">
        <v>3430</v>
      </c>
      <c r="F586" s="315">
        <v>45076</v>
      </c>
      <c r="G586" t="s">
        <v>846</v>
      </c>
      <c r="H586" t="s">
        <v>847</v>
      </c>
      <c r="I586" t="s">
        <v>847</v>
      </c>
      <c r="J586" t="s">
        <v>847</v>
      </c>
      <c r="K586" t="s">
        <v>793</v>
      </c>
      <c r="L586" s="261" t="s">
        <v>2148</v>
      </c>
      <c r="M586">
        <v>1</v>
      </c>
      <c r="N586">
        <v>1</v>
      </c>
      <c r="O586">
        <v>1</v>
      </c>
      <c r="P586">
        <v>1</v>
      </c>
      <c r="Q586">
        <v>1</v>
      </c>
      <c r="R586">
        <v>1</v>
      </c>
      <c r="S586">
        <v>0</v>
      </c>
      <c r="T586">
        <v>0</v>
      </c>
      <c r="U586">
        <v>0</v>
      </c>
      <c r="V586">
        <v>0</v>
      </c>
      <c r="W586">
        <v>0</v>
      </c>
      <c r="X586">
        <v>0</v>
      </c>
      <c r="Y586">
        <v>0</v>
      </c>
      <c r="Z586">
        <v>0</v>
      </c>
      <c r="AA586">
        <v>0</v>
      </c>
      <c r="AB586">
        <v>0</v>
      </c>
      <c r="AC586">
        <v>0</v>
      </c>
      <c r="AD586">
        <v>0</v>
      </c>
      <c r="AE586">
        <v>0</v>
      </c>
      <c r="AF586">
        <v>0</v>
      </c>
      <c r="AG586">
        <v>0</v>
      </c>
      <c r="AH586">
        <v>0</v>
      </c>
      <c r="AI586">
        <v>0</v>
      </c>
      <c r="AJ586" t="s">
        <v>794</v>
      </c>
      <c r="AK586"/>
      <c r="AL586">
        <v>1000</v>
      </c>
      <c r="AM586">
        <v>1000</v>
      </c>
      <c r="AN586"/>
      <c r="AO586">
        <v>2000</v>
      </c>
      <c r="AP586">
        <v>-50</v>
      </c>
      <c r="AQ586">
        <v>-1000</v>
      </c>
      <c r="AR586" t="s">
        <v>3455</v>
      </c>
      <c r="AS586" t="s">
        <v>805</v>
      </c>
      <c r="AT586"/>
      <c r="AU586"/>
      <c r="AV586" t="s">
        <v>794</v>
      </c>
      <c r="AW586" t="s">
        <v>798</v>
      </c>
      <c r="AX586">
        <v>0</v>
      </c>
      <c r="AY586">
        <v>1</v>
      </c>
      <c r="AZ586">
        <v>0</v>
      </c>
      <c r="BA586">
        <v>0</v>
      </c>
      <c r="BB586">
        <v>0</v>
      </c>
      <c r="BC586">
        <v>0</v>
      </c>
      <c r="BD586">
        <v>0</v>
      </c>
      <c r="BE586">
        <v>0</v>
      </c>
      <c r="BF586">
        <v>0</v>
      </c>
      <c r="BG586">
        <v>0</v>
      </c>
      <c r="BH586">
        <v>0</v>
      </c>
      <c r="BI586">
        <v>0</v>
      </c>
      <c r="BJ586">
        <v>0</v>
      </c>
      <c r="BK586">
        <v>0</v>
      </c>
      <c r="BL586">
        <v>0</v>
      </c>
      <c r="BM586"/>
      <c r="BN586"/>
      <c r="BO586" t="s">
        <v>794</v>
      </c>
      <c r="BP586"/>
      <c r="BQ586">
        <v>2000</v>
      </c>
      <c r="BR586">
        <v>2000</v>
      </c>
      <c r="BS586"/>
      <c r="BT586">
        <v>2000</v>
      </c>
      <c r="BU586">
        <v>0</v>
      </c>
      <c r="BV586">
        <v>0</v>
      </c>
      <c r="BW586"/>
      <c r="BX586" t="s">
        <v>805</v>
      </c>
      <c r="BY586"/>
      <c r="BZ586"/>
      <c r="CA586" t="s">
        <v>794</v>
      </c>
      <c r="CB586" t="s">
        <v>798</v>
      </c>
      <c r="CC586">
        <v>0</v>
      </c>
      <c r="CD586">
        <v>1</v>
      </c>
      <c r="CE586">
        <v>0</v>
      </c>
      <c r="CF586">
        <v>0</v>
      </c>
      <c r="CG586">
        <v>0</v>
      </c>
      <c r="CH586">
        <v>0</v>
      </c>
      <c r="CI586">
        <v>0</v>
      </c>
      <c r="CJ586">
        <v>0</v>
      </c>
      <c r="CK586">
        <v>0</v>
      </c>
      <c r="CL586">
        <v>0</v>
      </c>
      <c r="CM586">
        <v>0</v>
      </c>
      <c r="CN586">
        <v>0</v>
      </c>
      <c r="CO586">
        <v>0</v>
      </c>
      <c r="CP586">
        <v>0</v>
      </c>
      <c r="CQ586">
        <v>0</v>
      </c>
      <c r="CR586"/>
      <c r="CS586"/>
      <c r="CT586" t="s">
        <v>794</v>
      </c>
      <c r="CU586"/>
      <c r="CV586">
        <v>14000</v>
      </c>
      <c r="CW586">
        <v>14000</v>
      </c>
      <c r="CX586"/>
      <c r="CY586">
        <v>5000</v>
      </c>
      <c r="CZ586">
        <v>180</v>
      </c>
      <c r="DA586">
        <v>9000</v>
      </c>
      <c r="DB586" t="s">
        <v>3451</v>
      </c>
      <c r="DC586" t="s">
        <v>805</v>
      </c>
      <c r="DD586"/>
      <c r="DE586"/>
      <c r="DF586" t="s">
        <v>794</v>
      </c>
      <c r="DG586" t="s">
        <v>798</v>
      </c>
      <c r="DH586">
        <v>0</v>
      </c>
      <c r="DI586">
        <v>1</v>
      </c>
      <c r="DJ586">
        <v>0</v>
      </c>
      <c r="DK586">
        <v>0</v>
      </c>
      <c r="DL586">
        <v>0</v>
      </c>
      <c r="DM586">
        <v>0</v>
      </c>
      <c r="DN586">
        <v>0</v>
      </c>
      <c r="DO586">
        <v>0</v>
      </c>
      <c r="DP586">
        <v>0</v>
      </c>
      <c r="DQ586">
        <v>0</v>
      </c>
      <c r="DR586">
        <v>0</v>
      </c>
      <c r="DS586">
        <v>0</v>
      </c>
      <c r="DT586">
        <v>0</v>
      </c>
      <c r="DU586">
        <v>0</v>
      </c>
      <c r="DV586">
        <v>0</v>
      </c>
      <c r="DW586"/>
      <c r="DX586"/>
      <c r="DY586" t="s">
        <v>794</v>
      </c>
      <c r="DZ586"/>
      <c r="EA586">
        <v>6000</v>
      </c>
      <c r="EB586">
        <v>6000</v>
      </c>
      <c r="EC586"/>
      <c r="ED586">
        <v>6000</v>
      </c>
      <c r="EE586">
        <v>0</v>
      </c>
      <c r="EF586">
        <v>0</v>
      </c>
      <c r="EG586"/>
      <c r="EH586" t="s">
        <v>805</v>
      </c>
      <c r="EI586"/>
      <c r="EJ586"/>
      <c r="EK586" t="s">
        <v>794</v>
      </c>
      <c r="EL586" t="s">
        <v>798</v>
      </c>
      <c r="EM586">
        <v>0</v>
      </c>
      <c r="EN586">
        <v>1</v>
      </c>
      <c r="EO586">
        <v>0</v>
      </c>
      <c r="EP586">
        <v>0</v>
      </c>
      <c r="EQ586">
        <v>0</v>
      </c>
      <c r="ER586">
        <v>0</v>
      </c>
      <c r="ES586">
        <v>0</v>
      </c>
      <c r="ET586">
        <v>0</v>
      </c>
      <c r="EU586">
        <v>0</v>
      </c>
      <c r="EV586">
        <v>0</v>
      </c>
      <c r="EW586">
        <v>0</v>
      </c>
      <c r="EX586">
        <v>0</v>
      </c>
      <c r="EY586">
        <v>0</v>
      </c>
      <c r="EZ586">
        <v>0</v>
      </c>
      <c r="FA586">
        <v>0</v>
      </c>
      <c r="FB586"/>
      <c r="FC586"/>
      <c r="FD586" t="s">
        <v>794</v>
      </c>
      <c r="FE586"/>
      <c r="FF586">
        <v>2500</v>
      </c>
      <c r="FG586">
        <v>2500</v>
      </c>
      <c r="FH586"/>
      <c r="FI586">
        <v>2250</v>
      </c>
      <c r="FJ586">
        <v>11.111111111111111</v>
      </c>
      <c r="FK586">
        <v>250</v>
      </c>
      <c r="FL586" t="s">
        <v>3456</v>
      </c>
      <c r="FM586" t="s">
        <v>805</v>
      </c>
      <c r="FN586"/>
      <c r="FO586"/>
      <c r="FP586" t="s">
        <v>794</v>
      </c>
      <c r="FQ586" t="s">
        <v>798</v>
      </c>
      <c r="FR586">
        <v>0</v>
      </c>
      <c r="FS586">
        <v>1</v>
      </c>
      <c r="FT586">
        <v>0</v>
      </c>
      <c r="FU586">
        <v>0</v>
      </c>
      <c r="FV586">
        <v>0</v>
      </c>
      <c r="FW586">
        <v>0</v>
      </c>
      <c r="FX586">
        <v>0</v>
      </c>
      <c r="FY586">
        <v>0</v>
      </c>
      <c r="FZ586">
        <v>0</v>
      </c>
      <c r="GA586">
        <v>0</v>
      </c>
      <c r="GB586">
        <v>0</v>
      </c>
      <c r="GC586">
        <v>0</v>
      </c>
      <c r="GD586">
        <v>0</v>
      </c>
      <c r="GE586">
        <v>0</v>
      </c>
      <c r="GF586">
        <v>0</v>
      </c>
      <c r="GG586"/>
      <c r="GH586"/>
      <c r="GI586" t="s">
        <v>794</v>
      </c>
      <c r="GJ586"/>
      <c r="GK586">
        <v>14000</v>
      </c>
      <c r="GL586">
        <v>10000</v>
      </c>
      <c r="GM586">
        <v>40</v>
      </c>
      <c r="GN586">
        <v>4000</v>
      </c>
      <c r="GO586" t="s">
        <v>3441</v>
      </c>
      <c r="GP586" t="s">
        <v>805</v>
      </c>
      <c r="GQ586"/>
      <c r="GR586"/>
      <c r="GS586" t="s">
        <v>794</v>
      </c>
      <c r="GT586" t="s">
        <v>798</v>
      </c>
      <c r="GU586">
        <v>0</v>
      </c>
      <c r="GV586">
        <v>1</v>
      </c>
      <c r="GW586">
        <v>0</v>
      </c>
      <c r="GX586">
        <v>0</v>
      </c>
      <c r="GY586">
        <v>0</v>
      </c>
      <c r="GZ586">
        <v>0</v>
      </c>
      <c r="HA586">
        <v>0</v>
      </c>
      <c r="HB586">
        <v>0</v>
      </c>
      <c r="HC586">
        <v>0</v>
      </c>
      <c r="HD586">
        <v>0</v>
      </c>
      <c r="HE586">
        <v>0</v>
      </c>
      <c r="HF586">
        <v>0</v>
      </c>
      <c r="HG586">
        <v>0</v>
      </c>
      <c r="HH586">
        <v>0</v>
      </c>
      <c r="HI586">
        <v>0</v>
      </c>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t="s">
        <v>3443</v>
      </c>
      <c r="AAW586">
        <v>435041684</v>
      </c>
      <c r="AAX586" s="315">
        <v>45079.375717592593</v>
      </c>
      <c r="AAY586"/>
      <c r="AAZ586"/>
      <c r="ABA586" t="s">
        <v>2081</v>
      </c>
      <c r="ABB586"/>
      <c r="ABC586" t="s">
        <v>2263</v>
      </c>
      <c r="ABD586"/>
      <c r="ABE586">
        <v>586</v>
      </c>
    </row>
    <row r="587" spans="1:733" x14ac:dyDescent="0.45">
      <c r="A587" s="261" t="s">
        <v>3457</v>
      </c>
      <c r="B587" s="262">
        <v>45076.528734895837</v>
      </c>
      <c r="C587" s="262">
        <v>45076.532946087958</v>
      </c>
      <c r="D587" s="262">
        <v>45076</v>
      </c>
      <c r="E587" s="261" t="s">
        <v>3430</v>
      </c>
      <c r="F587" s="315">
        <v>45076</v>
      </c>
      <c r="G587" t="s">
        <v>846</v>
      </c>
      <c r="H587" t="s">
        <v>847</v>
      </c>
      <c r="I587" t="s">
        <v>847</v>
      </c>
      <c r="J587" t="s">
        <v>847</v>
      </c>
      <c r="K587" t="s">
        <v>793</v>
      </c>
      <c r="L587" s="261" t="s">
        <v>2148</v>
      </c>
      <c r="M587">
        <v>1</v>
      </c>
      <c r="N587">
        <v>1</v>
      </c>
      <c r="O587">
        <v>1</v>
      </c>
      <c r="P587">
        <v>1</v>
      </c>
      <c r="Q587">
        <v>1</v>
      </c>
      <c r="R587">
        <v>1</v>
      </c>
      <c r="S587">
        <v>0</v>
      </c>
      <c r="T587">
        <v>0</v>
      </c>
      <c r="U587">
        <v>0</v>
      </c>
      <c r="V587">
        <v>0</v>
      </c>
      <c r="W587">
        <v>0</v>
      </c>
      <c r="X587">
        <v>0</v>
      </c>
      <c r="Y587">
        <v>0</v>
      </c>
      <c r="Z587">
        <v>0</v>
      </c>
      <c r="AA587">
        <v>0</v>
      </c>
      <c r="AB587">
        <v>0</v>
      </c>
      <c r="AC587">
        <v>0</v>
      </c>
      <c r="AD587">
        <v>0</v>
      </c>
      <c r="AE587">
        <v>0</v>
      </c>
      <c r="AF587">
        <v>0</v>
      </c>
      <c r="AG587">
        <v>0</v>
      </c>
      <c r="AH587">
        <v>0</v>
      </c>
      <c r="AI587">
        <v>0</v>
      </c>
      <c r="AJ587" t="s">
        <v>794</v>
      </c>
      <c r="AK587"/>
      <c r="AL587">
        <v>1000</v>
      </c>
      <c r="AM587">
        <v>1000</v>
      </c>
      <c r="AN587"/>
      <c r="AO587">
        <v>2000</v>
      </c>
      <c r="AP587">
        <v>-50</v>
      </c>
      <c r="AQ587">
        <v>-1000</v>
      </c>
      <c r="AR587" t="s">
        <v>3451</v>
      </c>
      <c r="AS587" t="s">
        <v>805</v>
      </c>
      <c r="AT587"/>
      <c r="AU587"/>
      <c r="AV587" t="s">
        <v>794</v>
      </c>
      <c r="AW587" t="s">
        <v>798</v>
      </c>
      <c r="AX587">
        <v>0</v>
      </c>
      <c r="AY587">
        <v>1</v>
      </c>
      <c r="AZ587">
        <v>0</v>
      </c>
      <c r="BA587">
        <v>0</v>
      </c>
      <c r="BB587">
        <v>0</v>
      </c>
      <c r="BC587">
        <v>0</v>
      </c>
      <c r="BD587">
        <v>0</v>
      </c>
      <c r="BE587">
        <v>0</v>
      </c>
      <c r="BF587">
        <v>0</v>
      </c>
      <c r="BG587">
        <v>0</v>
      </c>
      <c r="BH587">
        <v>0</v>
      </c>
      <c r="BI587">
        <v>0</v>
      </c>
      <c r="BJ587">
        <v>0</v>
      </c>
      <c r="BK587">
        <v>0</v>
      </c>
      <c r="BL587">
        <v>0</v>
      </c>
      <c r="BM587"/>
      <c r="BN587"/>
      <c r="BO587" t="s">
        <v>794</v>
      </c>
      <c r="BP587"/>
      <c r="BQ587">
        <v>2000</v>
      </c>
      <c r="BR587">
        <v>2000</v>
      </c>
      <c r="BS587"/>
      <c r="BT587">
        <v>2000</v>
      </c>
      <c r="BU587">
        <v>0</v>
      </c>
      <c r="BV587">
        <v>0</v>
      </c>
      <c r="BW587"/>
      <c r="BX587" t="s">
        <v>805</v>
      </c>
      <c r="BY587"/>
      <c r="BZ587"/>
      <c r="CA587" t="s">
        <v>797</v>
      </c>
      <c r="CB587"/>
      <c r="CC587"/>
      <c r="CD587"/>
      <c r="CE587"/>
      <c r="CF587"/>
      <c r="CG587"/>
      <c r="CH587"/>
      <c r="CI587"/>
      <c r="CJ587"/>
      <c r="CK587"/>
      <c r="CL587"/>
      <c r="CM587"/>
      <c r="CN587"/>
      <c r="CO587"/>
      <c r="CP587"/>
      <c r="CQ587"/>
      <c r="CR587"/>
      <c r="CS587"/>
      <c r="CT587" t="s">
        <v>794</v>
      </c>
      <c r="CU587"/>
      <c r="CV587">
        <v>15000</v>
      </c>
      <c r="CW587">
        <v>15000</v>
      </c>
      <c r="CX587"/>
      <c r="CY587">
        <v>5000</v>
      </c>
      <c r="CZ587">
        <v>200</v>
      </c>
      <c r="DA587">
        <v>10000</v>
      </c>
      <c r="DB587" t="s">
        <v>3441</v>
      </c>
      <c r="DC587" t="s">
        <v>805</v>
      </c>
      <c r="DD587"/>
      <c r="DE587"/>
      <c r="DF587" t="s">
        <v>794</v>
      </c>
      <c r="DG587" t="s">
        <v>798</v>
      </c>
      <c r="DH587">
        <v>0</v>
      </c>
      <c r="DI587">
        <v>1</v>
      </c>
      <c r="DJ587">
        <v>0</v>
      </c>
      <c r="DK587">
        <v>0</v>
      </c>
      <c r="DL587">
        <v>0</v>
      </c>
      <c r="DM587">
        <v>0</v>
      </c>
      <c r="DN587">
        <v>0</v>
      </c>
      <c r="DO587">
        <v>0</v>
      </c>
      <c r="DP587">
        <v>0</v>
      </c>
      <c r="DQ587">
        <v>0</v>
      </c>
      <c r="DR587">
        <v>0</v>
      </c>
      <c r="DS587">
        <v>0</v>
      </c>
      <c r="DT587">
        <v>0</v>
      </c>
      <c r="DU587">
        <v>0</v>
      </c>
      <c r="DV587">
        <v>0</v>
      </c>
      <c r="DW587"/>
      <c r="DX587"/>
      <c r="DY587" t="s">
        <v>794</v>
      </c>
      <c r="DZ587"/>
      <c r="EA587">
        <v>6000</v>
      </c>
      <c r="EB587">
        <v>6000</v>
      </c>
      <c r="EC587"/>
      <c r="ED587">
        <v>6000</v>
      </c>
      <c r="EE587">
        <v>0</v>
      </c>
      <c r="EF587">
        <v>0</v>
      </c>
      <c r="EG587"/>
      <c r="EH587" t="s">
        <v>805</v>
      </c>
      <c r="EI587"/>
      <c r="EJ587"/>
      <c r="EK587" t="s">
        <v>794</v>
      </c>
      <c r="EL587" t="s">
        <v>798</v>
      </c>
      <c r="EM587">
        <v>0</v>
      </c>
      <c r="EN587">
        <v>1</v>
      </c>
      <c r="EO587">
        <v>0</v>
      </c>
      <c r="EP587">
        <v>0</v>
      </c>
      <c r="EQ587">
        <v>0</v>
      </c>
      <c r="ER587">
        <v>0</v>
      </c>
      <c r="ES587">
        <v>0</v>
      </c>
      <c r="ET587">
        <v>0</v>
      </c>
      <c r="EU587">
        <v>0</v>
      </c>
      <c r="EV587">
        <v>0</v>
      </c>
      <c r="EW587">
        <v>0</v>
      </c>
      <c r="EX587">
        <v>0</v>
      </c>
      <c r="EY587">
        <v>0</v>
      </c>
      <c r="EZ587">
        <v>0</v>
      </c>
      <c r="FA587">
        <v>0</v>
      </c>
      <c r="FB587"/>
      <c r="FC587"/>
      <c r="FD587" t="s">
        <v>794</v>
      </c>
      <c r="FE587"/>
      <c r="FF587">
        <v>2750</v>
      </c>
      <c r="FG587">
        <v>2750</v>
      </c>
      <c r="FH587"/>
      <c r="FI587">
        <v>2250</v>
      </c>
      <c r="FJ587">
        <v>22.222222222222221</v>
      </c>
      <c r="FK587">
        <v>500</v>
      </c>
      <c r="FL587" t="s">
        <v>3451</v>
      </c>
      <c r="FM587" t="s">
        <v>805</v>
      </c>
      <c r="FN587"/>
      <c r="FO587"/>
      <c r="FP587" t="s">
        <v>794</v>
      </c>
      <c r="FQ587" t="s">
        <v>798</v>
      </c>
      <c r="FR587">
        <v>0</v>
      </c>
      <c r="FS587">
        <v>1</v>
      </c>
      <c r="FT587">
        <v>0</v>
      </c>
      <c r="FU587">
        <v>0</v>
      </c>
      <c r="FV587">
        <v>0</v>
      </c>
      <c r="FW587">
        <v>0</v>
      </c>
      <c r="FX587">
        <v>0</v>
      </c>
      <c r="FY587">
        <v>0</v>
      </c>
      <c r="FZ587">
        <v>0</v>
      </c>
      <c r="GA587">
        <v>0</v>
      </c>
      <c r="GB587">
        <v>0</v>
      </c>
      <c r="GC587">
        <v>0</v>
      </c>
      <c r="GD587">
        <v>0</v>
      </c>
      <c r="GE587">
        <v>0</v>
      </c>
      <c r="GF587">
        <v>0</v>
      </c>
      <c r="GG587"/>
      <c r="GH587"/>
      <c r="GI587" t="s">
        <v>794</v>
      </c>
      <c r="GJ587"/>
      <c r="GK587">
        <v>14000</v>
      </c>
      <c r="GL587">
        <v>10000</v>
      </c>
      <c r="GM587">
        <v>40</v>
      </c>
      <c r="GN587">
        <v>4000</v>
      </c>
      <c r="GO587" t="s">
        <v>3458</v>
      </c>
      <c r="GP587" t="s">
        <v>805</v>
      </c>
      <c r="GQ587"/>
      <c r="GR587"/>
      <c r="GS587" t="s">
        <v>794</v>
      </c>
      <c r="GT587" t="s">
        <v>798</v>
      </c>
      <c r="GU587">
        <v>0</v>
      </c>
      <c r="GV587">
        <v>1</v>
      </c>
      <c r="GW587">
        <v>0</v>
      </c>
      <c r="GX587">
        <v>0</v>
      </c>
      <c r="GY587">
        <v>0</v>
      </c>
      <c r="GZ587">
        <v>0</v>
      </c>
      <c r="HA587">
        <v>0</v>
      </c>
      <c r="HB587">
        <v>0</v>
      </c>
      <c r="HC587">
        <v>0</v>
      </c>
      <c r="HD587">
        <v>0</v>
      </c>
      <c r="HE587">
        <v>0</v>
      </c>
      <c r="HF587">
        <v>0</v>
      </c>
      <c r="HG587">
        <v>0</v>
      </c>
      <c r="HH587">
        <v>0</v>
      </c>
      <c r="HI587">
        <v>0</v>
      </c>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t="s">
        <v>3443</v>
      </c>
      <c r="AAW587">
        <v>435041690</v>
      </c>
      <c r="AAX587" s="315">
        <v>45079.375740740739</v>
      </c>
      <c r="AAY587"/>
      <c r="AAZ587"/>
      <c r="ABA587" t="s">
        <v>2081</v>
      </c>
      <c r="ABB587"/>
      <c r="ABC587" t="s">
        <v>2263</v>
      </c>
      <c r="ABD587"/>
      <c r="ABE587">
        <v>587</v>
      </c>
    </row>
    <row r="588" spans="1:733" x14ac:dyDescent="0.45">
      <c r="A588" s="261" t="s">
        <v>3459</v>
      </c>
      <c r="B588" s="262">
        <v>45076.543660034717</v>
      </c>
      <c r="C588" s="262">
        <v>45076.548162060193</v>
      </c>
      <c r="D588" s="262">
        <v>45076</v>
      </c>
      <c r="E588" s="261" t="s">
        <v>3430</v>
      </c>
      <c r="F588" s="315">
        <v>45076</v>
      </c>
      <c r="G588" t="s">
        <v>846</v>
      </c>
      <c r="H588" t="s">
        <v>847</v>
      </c>
      <c r="I588" t="s">
        <v>847</v>
      </c>
      <c r="J588" t="s">
        <v>847</v>
      </c>
      <c r="K588" t="s">
        <v>793</v>
      </c>
      <c r="L588" s="261" t="s">
        <v>2148</v>
      </c>
      <c r="M588">
        <v>1</v>
      </c>
      <c r="N588">
        <v>1</v>
      </c>
      <c r="O588">
        <v>1</v>
      </c>
      <c r="P588">
        <v>1</v>
      </c>
      <c r="Q588">
        <v>1</v>
      </c>
      <c r="R588">
        <v>1</v>
      </c>
      <c r="S588">
        <v>0</v>
      </c>
      <c r="T588">
        <v>0</v>
      </c>
      <c r="U588">
        <v>0</v>
      </c>
      <c r="V588">
        <v>0</v>
      </c>
      <c r="W588">
        <v>0</v>
      </c>
      <c r="X588">
        <v>0</v>
      </c>
      <c r="Y588">
        <v>0</v>
      </c>
      <c r="Z588">
        <v>0</v>
      </c>
      <c r="AA588">
        <v>0</v>
      </c>
      <c r="AB588">
        <v>0</v>
      </c>
      <c r="AC588">
        <v>0</v>
      </c>
      <c r="AD588">
        <v>0</v>
      </c>
      <c r="AE588">
        <v>0</v>
      </c>
      <c r="AF588">
        <v>0</v>
      </c>
      <c r="AG588">
        <v>0</v>
      </c>
      <c r="AH588">
        <v>0</v>
      </c>
      <c r="AI588">
        <v>0</v>
      </c>
      <c r="AJ588" t="s">
        <v>794</v>
      </c>
      <c r="AK588"/>
      <c r="AL588">
        <v>1000</v>
      </c>
      <c r="AM588">
        <v>1000</v>
      </c>
      <c r="AN588"/>
      <c r="AO588">
        <v>2000</v>
      </c>
      <c r="AP588">
        <v>-50</v>
      </c>
      <c r="AQ588">
        <v>-1000</v>
      </c>
      <c r="AR588" t="s">
        <v>3460</v>
      </c>
      <c r="AS588" t="s">
        <v>805</v>
      </c>
      <c r="AT588"/>
      <c r="AU588"/>
      <c r="AV588" t="s">
        <v>794</v>
      </c>
      <c r="AW588" t="s">
        <v>798</v>
      </c>
      <c r="AX588">
        <v>0</v>
      </c>
      <c r="AY588">
        <v>1</v>
      </c>
      <c r="AZ588">
        <v>0</v>
      </c>
      <c r="BA588">
        <v>0</v>
      </c>
      <c r="BB588">
        <v>0</v>
      </c>
      <c r="BC588">
        <v>0</v>
      </c>
      <c r="BD588">
        <v>0</v>
      </c>
      <c r="BE588">
        <v>0</v>
      </c>
      <c r="BF588">
        <v>0</v>
      </c>
      <c r="BG588">
        <v>0</v>
      </c>
      <c r="BH588">
        <v>0</v>
      </c>
      <c r="BI588">
        <v>0</v>
      </c>
      <c r="BJ588">
        <v>0</v>
      </c>
      <c r="BK588">
        <v>0</v>
      </c>
      <c r="BL588">
        <v>0</v>
      </c>
      <c r="BM588"/>
      <c r="BN588"/>
      <c r="BO588" t="s">
        <v>794</v>
      </c>
      <c r="BP588"/>
      <c r="BQ588">
        <v>2000</v>
      </c>
      <c r="BR588">
        <v>2000</v>
      </c>
      <c r="BS588"/>
      <c r="BT588">
        <v>2000</v>
      </c>
      <c r="BU588">
        <v>0</v>
      </c>
      <c r="BV588">
        <v>0</v>
      </c>
      <c r="BW588"/>
      <c r="BX588" t="s">
        <v>805</v>
      </c>
      <c r="BY588"/>
      <c r="BZ588"/>
      <c r="CA588" t="s">
        <v>794</v>
      </c>
      <c r="CB588" t="s">
        <v>798</v>
      </c>
      <c r="CC588">
        <v>0</v>
      </c>
      <c r="CD588">
        <v>1</v>
      </c>
      <c r="CE588">
        <v>0</v>
      </c>
      <c r="CF588">
        <v>0</v>
      </c>
      <c r="CG588">
        <v>0</v>
      </c>
      <c r="CH588">
        <v>0</v>
      </c>
      <c r="CI588">
        <v>0</v>
      </c>
      <c r="CJ588">
        <v>0</v>
      </c>
      <c r="CK588">
        <v>0</v>
      </c>
      <c r="CL588">
        <v>0</v>
      </c>
      <c r="CM588">
        <v>0</v>
      </c>
      <c r="CN588">
        <v>0</v>
      </c>
      <c r="CO588">
        <v>0</v>
      </c>
      <c r="CP588">
        <v>0</v>
      </c>
      <c r="CQ588">
        <v>0</v>
      </c>
      <c r="CR588"/>
      <c r="CS588"/>
      <c r="CT588" t="s">
        <v>794</v>
      </c>
      <c r="CU588"/>
      <c r="CV588">
        <v>14000</v>
      </c>
      <c r="CW588">
        <v>14000</v>
      </c>
      <c r="CX588"/>
      <c r="CY588">
        <v>5000</v>
      </c>
      <c r="CZ588">
        <v>180</v>
      </c>
      <c r="DA588">
        <v>9000</v>
      </c>
      <c r="DB588" t="s">
        <v>3451</v>
      </c>
      <c r="DC588" t="s">
        <v>805</v>
      </c>
      <c r="DD588"/>
      <c r="DE588"/>
      <c r="DF588" t="s">
        <v>794</v>
      </c>
      <c r="DG588" t="s">
        <v>798</v>
      </c>
      <c r="DH588">
        <v>0</v>
      </c>
      <c r="DI588">
        <v>1</v>
      </c>
      <c r="DJ588">
        <v>0</v>
      </c>
      <c r="DK588">
        <v>0</v>
      </c>
      <c r="DL588">
        <v>0</v>
      </c>
      <c r="DM588">
        <v>0</v>
      </c>
      <c r="DN588">
        <v>0</v>
      </c>
      <c r="DO588">
        <v>0</v>
      </c>
      <c r="DP588">
        <v>0</v>
      </c>
      <c r="DQ588">
        <v>0</v>
      </c>
      <c r="DR588">
        <v>0</v>
      </c>
      <c r="DS588">
        <v>0</v>
      </c>
      <c r="DT588">
        <v>0</v>
      </c>
      <c r="DU588">
        <v>0</v>
      </c>
      <c r="DV588">
        <v>0</v>
      </c>
      <c r="DW588"/>
      <c r="DX588"/>
      <c r="DY588" t="s">
        <v>794</v>
      </c>
      <c r="DZ588"/>
      <c r="EA588">
        <v>6000</v>
      </c>
      <c r="EB588">
        <v>6000</v>
      </c>
      <c r="EC588"/>
      <c r="ED588">
        <v>6000</v>
      </c>
      <c r="EE588">
        <v>0</v>
      </c>
      <c r="EF588">
        <v>0</v>
      </c>
      <c r="EG588"/>
      <c r="EH588" t="s">
        <v>805</v>
      </c>
      <c r="EI588"/>
      <c r="EJ588"/>
      <c r="EK588" t="s">
        <v>794</v>
      </c>
      <c r="EL588" t="s">
        <v>798</v>
      </c>
      <c r="EM588">
        <v>0</v>
      </c>
      <c r="EN588">
        <v>1</v>
      </c>
      <c r="EO588">
        <v>0</v>
      </c>
      <c r="EP588">
        <v>0</v>
      </c>
      <c r="EQ588">
        <v>0</v>
      </c>
      <c r="ER588">
        <v>0</v>
      </c>
      <c r="ES588">
        <v>0</v>
      </c>
      <c r="ET588">
        <v>0</v>
      </c>
      <c r="EU588">
        <v>0</v>
      </c>
      <c r="EV588">
        <v>0</v>
      </c>
      <c r="EW588">
        <v>0</v>
      </c>
      <c r="EX588">
        <v>0</v>
      </c>
      <c r="EY588">
        <v>0</v>
      </c>
      <c r="EZ588">
        <v>0</v>
      </c>
      <c r="FA588">
        <v>0</v>
      </c>
      <c r="FB588"/>
      <c r="FC588"/>
      <c r="FD588" t="s">
        <v>794</v>
      </c>
      <c r="FE588"/>
      <c r="FF588">
        <v>2500</v>
      </c>
      <c r="FG588">
        <v>2500</v>
      </c>
      <c r="FH588"/>
      <c r="FI588">
        <v>2250</v>
      </c>
      <c r="FJ588">
        <v>11.111111111111111</v>
      </c>
      <c r="FK588">
        <v>250</v>
      </c>
      <c r="FL588" t="s">
        <v>3458</v>
      </c>
      <c r="FM588" t="s">
        <v>805</v>
      </c>
      <c r="FN588"/>
      <c r="FO588"/>
      <c r="FP588" t="s">
        <v>794</v>
      </c>
      <c r="FQ588" t="s">
        <v>798</v>
      </c>
      <c r="FR588">
        <v>0</v>
      </c>
      <c r="FS588">
        <v>1</v>
      </c>
      <c r="FT588">
        <v>0</v>
      </c>
      <c r="FU588">
        <v>0</v>
      </c>
      <c r="FV588">
        <v>0</v>
      </c>
      <c r="FW588">
        <v>0</v>
      </c>
      <c r="FX588">
        <v>0</v>
      </c>
      <c r="FY588">
        <v>0</v>
      </c>
      <c r="FZ588">
        <v>0</v>
      </c>
      <c r="GA588">
        <v>0</v>
      </c>
      <c r="GB588">
        <v>0</v>
      </c>
      <c r="GC588">
        <v>0</v>
      </c>
      <c r="GD588">
        <v>0</v>
      </c>
      <c r="GE588">
        <v>0</v>
      </c>
      <c r="GF588">
        <v>0</v>
      </c>
      <c r="GG588"/>
      <c r="GH588"/>
      <c r="GI588" t="s">
        <v>794</v>
      </c>
      <c r="GJ588"/>
      <c r="GK588">
        <v>14000</v>
      </c>
      <c r="GL588">
        <v>10000</v>
      </c>
      <c r="GM588">
        <v>40</v>
      </c>
      <c r="GN588">
        <v>4000</v>
      </c>
      <c r="GO588" t="s">
        <v>3458</v>
      </c>
      <c r="GP588" t="s">
        <v>805</v>
      </c>
      <c r="GQ588"/>
      <c r="GR588"/>
      <c r="GS588" t="s">
        <v>794</v>
      </c>
      <c r="GT588" t="s">
        <v>798</v>
      </c>
      <c r="GU588">
        <v>0</v>
      </c>
      <c r="GV588">
        <v>1</v>
      </c>
      <c r="GW588">
        <v>0</v>
      </c>
      <c r="GX588">
        <v>0</v>
      </c>
      <c r="GY588">
        <v>0</v>
      </c>
      <c r="GZ588">
        <v>0</v>
      </c>
      <c r="HA588">
        <v>0</v>
      </c>
      <c r="HB588">
        <v>0</v>
      </c>
      <c r="HC588">
        <v>0</v>
      </c>
      <c r="HD588">
        <v>0</v>
      </c>
      <c r="HE588">
        <v>0</v>
      </c>
      <c r="HF588">
        <v>0</v>
      </c>
      <c r="HG588">
        <v>0</v>
      </c>
      <c r="HH588">
        <v>0</v>
      </c>
      <c r="HI588">
        <v>0</v>
      </c>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t="s">
        <v>3443</v>
      </c>
      <c r="AAW588">
        <v>435041697</v>
      </c>
      <c r="AAX588" s="315">
        <v>45079.375752314823</v>
      </c>
      <c r="AAY588"/>
      <c r="AAZ588"/>
      <c r="ABA588" t="s">
        <v>2081</v>
      </c>
      <c r="ABB588"/>
      <c r="ABC588" t="s">
        <v>2263</v>
      </c>
      <c r="ABD588"/>
      <c r="ABE588">
        <v>588</v>
      </c>
    </row>
    <row r="589" spans="1:733" x14ac:dyDescent="0.45">
      <c r="A589" s="261" t="s">
        <v>3461</v>
      </c>
      <c r="B589" s="262">
        <v>45076.54821734954</v>
      </c>
      <c r="C589" s="262">
        <v>45076.552408333329</v>
      </c>
      <c r="D589" s="262">
        <v>45076</v>
      </c>
      <c r="E589" s="261" t="s">
        <v>3430</v>
      </c>
      <c r="F589" s="315">
        <v>45076</v>
      </c>
      <c r="G589" t="s">
        <v>846</v>
      </c>
      <c r="H589" t="s">
        <v>847</v>
      </c>
      <c r="I589" t="s">
        <v>847</v>
      </c>
      <c r="J589" t="s">
        <v>847</v>
      </c>
      <c r="K589" t="s">
        <v>831</v>
      </c>
      <c r="L589" s="261" t="s">
        <v>2148</v>
      </c>
      <c r="M589">
        <v>1</v>
      </c>
      <c r="N589">
        <v>1</v>
      </c>
      <c r="O589">
        <v>1</v>
      </c>
      <c r="P589">
        <v>1</v>
      </c>
      <c r="Q589">
        <v>1</v>
      </c>
      <c r="R589">
        <v>1</v>
      </c>
      <c r="S589">
        <v>0</v>
      </c>
      <c r="T589">
        <v>0</v>
      </c>
      <c r="U589">
        <v>0</v>
      </c>
      <c r="V589">
        <v>0</v>
      </c>
      <c r="W589">
        <v>0</v>
      </c>
      <c r="X589">
        <v>0</v>
      </c>
      <c r="Y589">
        <v>0</v>
      </c>
      <c r="Z589">
        <v>0</v>
      </c>
      <c r="AA589">
        <v>0</v>
      </c>
      <c r="AB589">
        <v>0</v>
      </c>
      <c r="AC589">
        <v>0</v>
      </c>
      <c r="AD589">
        <v>0</v>
      </c>
      <c r="AE589">
        <v>0</v>
      </c>
      <c r="AF589">
        <v>0</v>
      </c>
      <c r="AG589">
        <v>0</v>
      </c>
      <c r="AH589">
        <v>0</v>
      </c>
      <c r="AI589">
        <v>0</v>
      </c>
      <c r="AJ589" t="s">
        <v>794</v>
      </c>
      <c r="AK589"/>
      <c r="AL589">
        <v>800</v>
      </c>
      <c r="AM589">
        <v>800</v>
      </c>
      <c r="AN589"/>
      <c r="AO589">
        <v>2000</v>
      </c>
      <c r="AP589">
        <v>-60</v>
      </c>
      <c r="AQ589">
        <v>-1200</v>
      </c>
      <c r="AR589" t="s">
        <v>3451</v>
      </c>
      <c r="AS589" t="s">
        <v>805</v>
      </c>
      <c r="AT589"/>
      <c r="AU589"/>
      <c r="AV589" t="s">
        <v>794</v>
      </c>
      <c r="AW589" t="s">
        <v>798</v>
      </c>
      <c r="AX589">
        <v>0</v>
      </c>
      <c r="AY589">
        <v>1</v>
      </c>
      <c r="AZ589">
        <v>0</v>
      </c>
      <c r="BA589">
        <v>0</v>
      </c>
      <c r="BB589">
        <v>0</v>
      </c>
      <c r="BC589">
        <v>0</v>
      </c>
      <c r="BD589">
        <v>0</v>
      </c>
      <c r="BE589">
        <v>0</v>
      </c>
      <c r="BF589">
        <v>0</v>
      </c>
      <c r="BG589">
        <v>0</v>
      </c>
      <c r="BH589">
        <v>0</v>
      </c>
      <c r="BI589">
        <v>0</v>
      </c>
      <c r="BJ589">
        <v>0</v>
      </c>
      <c r="BK589">
        <v>0</v>
      </c>
      <c r="BL589">
        <v>0</v>
      </c>
      <c r="BM589"/>
      <c r="BN589"/>
      <c r="BO589" t="s">
        <v>794</v>
      </c>
      <c r="BP589"/>
      <c r="BQ589">
        <v>2000</v>
      </c>
      <c r="BR589">
        <v>2000</v>
      </c>
      <c r="BS589"/>
      <c r="BT589">
        <v>2000</v>
      </c>
      <c r="BU589">
        <v>0</v>
      </c>
      <c r="BV589">
        <v>0</v>
      </c>
      <c r="BW589"/>
      <c r="BX589" t="s">
        <v>805</v>
      </c>
      <c r="BY589"/>
      <c r="BZ589"/>
      <c r="CA589" t="s">
        <v>794</v>
      </c>
      <c r="CB589" t="s">
        <v>798</v>
      </c>
      <c r="CC589">
        <v>0</v>
      </c>
      <c r="CD589">
        <v>1</v>
      </c>
      <c r="CE589">
        <v>0</v>
      </c>
      <c r="CF589">
        <v>0</v>
      </c>
      <c r="CG589">
        <v>0</v>
      </c>
      <c r="CH589">
        <v>0</v>
      </c>
      <c r="CI589">
        <v>0</v>
      </c>
      <c r="CJ589">
        <v>0</v>
      </c>
      <c r="CK589">
        <v>0</v>
      </c>
      <c r="CL589">
        <v>0</v>
      </c>
      <c r="CM589">
        <v>0</v>
      </c>
      <c r="CN589">
        <v>0</v>
      </c>
      <c r="CO589">
        <v>0</v>
      </c>
      <c r="CP589">
        <v>0</v>
      </c>
      <c r="CQ589">
        <v>0</v>
      </c>
      <c r="CR589"/>
      <c r="CS589"/>
      <c r="CT589" t="s">
        <v>794</v>
      </c>
      <c r="CU589"/>
      <c r="CV589">
        <v>15000</v>
      </c>
      <c r="CW589">
        <v>15000</v>
      </c>
      <c r="CX589"/>
      <c r="CY589">
        <v>5000</v>
      </c>
      <c r="CZ589">
        <v>200</v>
      </c>
      <c r="DA589">
        <v>10000</v>
      </c>
      <c r="DB589" t="s">
        <v>3458</v>
      </c>
      <c r="DC589" t="s">
        <v>805</v>
      </c>
      <c r="DD589"/>
      <c r="DE589"/>
      <c r="DF589" t="s">
        <v>794</v>
      </c>
      <c r="DG589" t="s">
        <v>798</v>
      </c>
      <c r="DH589">
        <v>0</v>
      </c>
      <c r="DI589">
        <v>1</v>
      </c>
      <c r="DJ589">
        <v>0</v>
      </c>
      <c r="DK589">
        <v>0</v>
      </c>
      <c r="DL589">
        <v>0</v>
      </c>
      <c r="DM589">
        <v>0</v>
      </c>
      <c r="DN589">
        <v>0</v>
      </c>
      <c r="DO589">
        <v>0</v>
      </c>
      <c r="DP589">
        <v>0</v>
      </c>
      <c r="DQ589">
        <v>0</v>
      </c>
      <c r="DR589">
        <v>0</v>
      </c>
      <c r="DS589">
        <v>0</v>
      </c>
      <c r="DT589">
        <v>0</v>
      </c>
      <c r="DU589">
        <v>0</v>
      </c>
      <c r="DV589">
        <v>0</v>
      </c>
      <c r="DW589"/>
      <c r="DX589"/>
      <c r="DY589" t="s">
        <v>794</v>
      </c>
      <c r="DZ589"/>
      <c r="EA589">
        <v>6000</v>
      </c>
      <c r="EB589">
        <v>6000</v>
      </c>
      <c r="EC589"/>
      <c r="ED589">
        <v>6000</v>
      </c>
      <c r="EE589">
        <v>0</v>
      </c>
      <c r="EF589">
        <v>0</v>
      </c>
      <c r="EG589"/>
      <c r="EH589" t="s">
        <v>805</v>
      </c>
      <c r="EI589"/>
      <c r="EJ589"/>
      <c r="EK589" t="s">
        <v>794</v>
      </c>
      <c r="EL589" t="s">
        <v>798</v>
      </c>
      <c r="EM589">
        <v>0</v>
      </c>
      <c r="EN589">
        <v>1</v>
      </c>
      <c r="EO589">
        <v>0</v>
      </c>
      <c r="EP589">
        <v>0</v>
      </c>
      <c r="EQ589">
        <v>0</v>
      </c>
      <c r="ER589">
        <v>0</v>
      </c>
      <c r="ES589">
        <v>0</v>
      </c>
      <c r="ET589">
        <v>0</v>
      </c>
      <c r="EU589">
        <v>0</v>
      </c>
      <c r="EV589">
        <v>0</v>
      </c>
      <c r="EW589">
        <v>0</v>
      </c>
      <c r="EX589">
        <v>0</v>
      </c>
      <c r="EY589">
        <v>0</v>
      </c>
      <c r="EZ589">
        <v>0</v>
      </c>
      <c r="FA589">
        <v>0</v>
      </c>
      <c r="FB589"/>
      <c r="FC589"/>
      <c r="FD589" t="s">
        <v>794</v>
      </c>
      <c r="FE589"/>
      <c r="FF589">
        <v>3000</v>
      </c>
      <c r="FG589">
        <v>3000</v>
      </c>
      <c r="FH589"/>
      <c r="FI589">
        <v>2250</v>
      </c>
      <c r="FJ589">
        <v>33.333333333333329</v>
      </c>
      <c r="FK589">
        <v>750</v>
      </c>
      <c r="FL589" t="s">
        <v>3458</v>
      </c>
      <c r="FM589" t="s">
        <v>805</v>
      </c>
      <c r="FN589"/>
      <c r="FO589"/>
      <c r="FP589" t="s">
        <v>794</v>
      </c>
      <c r="FQ589" t="s">
        <v>798</v>
      </c>
      <c r="FR589">
        <v>0</v>
      </c>
      <c r="FS589">
        <v>1</v>
      </c>
      <c r="FT589">
        <v>0</v>
      </c>
      <c r="FU589">
        <v>0</v>
      </c>
      <c r="FV589">
        <v>0</v>
      </c>
      <c r="FW589">
        <v>0</v>
      </c>
      <c r="FX589">
        <v>0</v>
      </c>
      <c r="FY589">
        <v>0</v>
      </c>
      <c r="FZ589">
        <v>0</v>
      </c>
      <c r="GA589">
        <v>0</v>
      </c>
      <c r="GB589">
        <v>0</v>
      </c>
      <c r="GC589">
        <v>0</v>
      </c>
      <c r="GD589">
        <v>0</v>
      </c>
      <c r="GE589">
        <v>0</v>
      </c>
      <c r="GF589">
        <v>0</v>
      </c>
      <c r="GG589"/>
      <c r="GH589"/>
      <c r="GI589" t="s">
        <v>794</v>
      </c>
      <c r="GJ589"/>
      <c r="GK589">
        <v>15000</v>
      </c>
      <c r="GL589">
        <v>10000</v>
      </c>
      <c r="GM589">
        <v>50</v>
      </c>
      <c r="GN589">
        <v>5000</v>
      </c>
      <c r="GO589" t="s">
        <v>3458</v>
      </c>
      <c r="GP589" t="s">
        <v>805</v>
      </c>
      <c r="GQ589"/>
      <c r="GR589"/>
      <c r="GS589" t="s">
        <v>794</v>
      </c>
      <c r="GT589" t="s">
        <v>798</v>
      </c>
      <c r="GU589">
        <v>0</v>
      </c>
      <c r="GV589">
        <v>1</v>
      </c>
      <c r="GW589">
        <v>0</v>
      </c>
      <c r="GX589">
        <v>0</v>
      </c>
      <c r="GY589">
        <v>0</v>
      </c>
      <c r="GZ589">
        <v>0</v>
      </c>
      <c r="HA589">
        <v>0</v>
      </c>
      <c r="HB589">
        <v>0</v>
      </c>
      <c r="HC589">
        <v>0</v>
      </c>
      <c r="HD589">
        <v>0</v>
      </c>
      <c r="HE589">
        <v>0</v>
      </c>
      <c r="HF589">
        <v>0</v>
      </c>
      <c r="HG589">
        <v>0</v>
      </c>
      <c r="HH589">
        <v>0</v>
      </c>
      <c r="HI589">
        <v>0</v>
      </c>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t="s">
        <v>3443</v>
      </c>
      <c r="AAW589">
        <v>435041704</v>
      </c>
      <c r="AAX589" s="315">
        <v>45079.375775462962</v>
      </c>
      <c r="AAY589"/>
      <c r="AAZ589"/>
      <c r="ABA589" t="s">
        <v>2081</v>
      </c>
      <c r="ABB589"/>
      <c r="ABC589" t="s">
        <v>2263</v>
      </c>
      <c r="ABD589"/>
      <c r="ABE589">
        <v>589</v>
      </c>
    </row>
    <row r="590" spans="1:733" x14ac:dyDescent="0.45">
      <c r="A590" s="261" t="s">
        <v>3462</v>
      </c>
      <c r="B590" s="262">
        <v>45076.552880277777</v>
      </c>
      <c r="C590" s="262">
        <v>45076.556073576387</v>
      </c>
      <c r="D590" s="262">
        <v>45076</v>
      </c>
      <c r="E590" s="261" t="s">
        <v>3430</v>
      </c>
      <c r="F590" s="315">
        <v>45076</v>
      </c>
      <c r="G590" t="s">
        <v>846</v>
      </c>
      <c r="H590" t="s">
        <v>847</v>
      </c>
      <c r="I590" t="s">
        <v>847</v>
      </c>
      <c r="J590" t="s">
        <v>847</v>
      </c>
      <c r="K590" t="s">
        <v>831</v>
      </c>
      <c r="L590" s="261" t="s">
        <v>2148</v>
      </c>
      <c r="M590">
        <v>1</v>
      </c>
      <c r="N590">
        <v>1</v>
      </c>
      <c r="O590">
        <v>1</v>
      </c>
      <c r="P590">
        <v>1</v>
      </c>
      <c r="Q590">
        <v>1</v>
      </c>
      <c r="R590">
        <v>1</v>
      </c>
      <c r="S590">
        <v>0</v>
      </c>
      <c r="T590">
        <v>0</v>
      </c>
      <c r="U590">
        <v>0</v>
      </c>
      <c r="V590">
        <v>0</v>
      </c>
      <c r="W590">
        <v>0</v>
      </c>
      <c r="X590">
        <v>0</v>
      </c>
      <c r="Y590">
        <v>0</v>
      </c>
      <c r="Z590">
        <v>0</v>
      </c>
      <c r="AA590">
        <v>0</v>
      </c>
      <c r="AB590">
        <v>0</v>
      </c>
      <c r="AC590">
        <v>0</v>
      </c>
      <c r="AD590">
        <v>0</v>
      </c>
      <c r="AE590">
        <v>0</v>
      </c>
      <c r="AF590">
        <v>0</v>
      </c>
      <c r="AG590">
        <v>0</v>
      </c>
      <c r="AH590">
        <v>0</v>
      </c>
      <c r="AI590">
        <v>0</v>
      </c>
      <c r="AJ590" t="s">
        <v>794</v>
      </c>
      <c r="AK590"/>
      <c r="AL590">
        <v>1000</v>
      </c>
      <c r="AM590">
        <v>1000</v>
      </c>
      <c r="AN590"/>
      <c r="AO590">
        <v>2000</v>
      </c>
      <c r="AP590">
        <v>-50</v>
      </c>
      <c r="AQ590">
        <v>-1000</v>
      </c>
      <c r="AR590" t="s">
        <v>3458</v>
      </c>
      <c r="AS590" t="s">
        <v>805</v>
      </c>
      <c r="AT590"/>
      <c r="AU590"/>
      <c r="AV590" t="s">
        <v>794</v>
      </c>
      <c r="AW590" t="s">
        <v>798</v>
      </c>
      <c r="AX590">
        <v>0</v>
      </c>
      <c r="AY590">
        <v>1</v>
      </c>
      <c r="AZ590">
        <v>0</v>
      </c>
      <c r="BA590">
        <v>0</v>
      </c>
      <c r="BB590">
        <v>0</v>
      </c>
      <c r="BC590">
        <v>0</v>
      </c>
      <c r="BD590">
        <v>0</v>
      </c>
      <c r="BE590">
        <v>0</v>
      </c>
      <c r="BF590">
        <v>0</v>
      </c>
      <c r="BG590">
        <v>0</v>
      </c>
      <c r="BH590">
        <v>0</v>
      </c>
      <c r="BI590">
        <v>0</v>
      </c>
      <c r="BJ590">
        <v>0</v>
      </c>
      <c r="BK590">
        <v>0</v>
      </c>
      <c r="BL590">
        <v>0</v>
      </c>
      <c r="BM590"/>
      <c r="BN590"/>
      <c r="BO590" t="s">
        <v>794</v>
      </c>
      <c r="BP590"/>
      <c r="BQ590">
        <v>2000</v>
      </c>
      <c r="BR590">
        <v>2000</v>
      </c>
      <c r="BS590"/>
      <c r="BT590">
        <v>2000</v>
      </c>
      <c r="BU590">
        <v>0</v>
      </c>
      <c r="BV590">
        <v>0</v>
      </c>
      <c r="BW590"/>
      <c r="BX590" t="s">
        <v>805</v>
      </c>
      <c r="BY590"/>
      <c r="BZ590"/>
      <c r="CA590" t="s">
        <v>794</v>
      </c>
      <c r="CB590" t="s">
        <v>798</v>
      </c>
      <c r="CC590">
        <v>0</v>
      </c>
      <c r="CD590">
        <v>1</v>
      </c>
      <c r="CE590">
        <v>0</v>
      </c>
      <c r="CF590">
        <v>0</v>
      </c>
      <c r="CG590">
        <v>0</v>
      </c>
      <c r="CH590">
        <v>0</v>
      </c>
      <c r="CI590">
        <v>0</v>
      </c>
      <c r="CJ590">
        <v>0</v>
      </c>
      <c r="CK590">
        <v>0</v>
      </c>
      <c r="CL590">
        <v>0</v>
      </c>
      <c r="CM590">
        <v>0</v>
      </c>
      <c r="CN590">
        <v>0</v>
      </c>
      <c r="CO590">
        <v>0</v>
      </c>
      <c r="CP590">
        <v>0</v>
      </c>
      <c r="CQ590">
        <v>0</v>
      </c>
      <c r="CR590"/>
      <c r="CS590"/>
      <c r="CT590" t="s">
        <v>794</v>
      </c>
      <c r="CU590"/>
      <c r="CV590">
        <v>15000</v>
      </c>
      <c r="CW590">
        <v>15000</v>
      </c>
      <c r="CX590"/>
      <c r="CY590">
        <v>5000</v>
      </c>
      <c r="CZ590">
        <v>200</v>
      </c>
      <c r="DA590">
        <v>10000</v>
      </c>
      <c r="DB590" t="s">
        <v>3451</v>
      </c>
      <c r="DC590" t="s">
        <v>805</v>
      </c>
      <c r="DD590"/>
      <c r="DE590"/>
      <c r="DF590" t="s">
        <v>794</v>
      </c>
      <c r="DG590" t="s">
        <v>798</v>
      </c>
      <c r="DH590">
        <v>0</v>
      </c>
      <c r="DI590">
        <v>1</v>
      </c>
      <c r="DJ590">
        <v>0</v>
      </c>
      <c r="DK590">
        <v>0</v>
      </c>
      <c r="DL590">
        <v>0</v>
      </c>
      <c r="DM590">
        <v>0</v>
      </c>
      <c r="DN590">
        <v>0</v>
      </c>
      <c r="DO590">
        <v>0</v>
      </c>
      <c r="DP590">
        <v>0</v>
      </c>
      <c r="DQ590">
        <v>0</v>
      </c>
      <c r="DR590">
        <v>0</v>
      </c>
      <c r="DS590">
        <v>0</v>
      </c>
      <c r="DT590">
        <v>0</v>
      </c>
      <c r="DU590">
        <v>0</v>
      </c>
      <c r="DV590">
        <v>0</v>
      </c>
      <c r="DW590"/>
      <c r="DX590"/>
      <c r="DY590" t="s">
        <v>794</v>
      </c>
      <c r="DZ590"/>
      <c r="EA590">
        <v>6000</v>
      </c>
      <c r="EB590">
        <v>6000</v>
      </c>
      <c r="EC590"/>
      <c r="ED590">
        <v>6000</v>
      </c>
      <c r="EE590">
        <v>0</v>
      </c>
      <c r="EF590">
        <v>0</v>
      </c>
      <c r="EG590"/>
      <c r="EH590" t="s">
        <v>805</v>
      </c>
      <c r="EI590"/>
      <c r="EJ590"/>
      <c r="EK590" t="s">
        <v>794</v>
      </c>
      <c r="EL590" t="s">
        <v>798</v>
      </c>
      <c r="EM590">
        <v>0</v>
      </c>
      <c r="EN590">
        <v>1</v>
      </c>
      <c r="EO590">
        <v>0</v>
      </c>
      <c r="EP590">
        <v>0</v>
      </c>
      <c r="EQ590">
        <v>0</v>
      </c>
      <c r="ER590">
        <v>0</v>
      </c>
      <c r="ES590">
        <v>0</v>
      </c>
      <c r="ET590">
        <v>0</v>
      </c>
      <c r="EU590">
        <v>0</v>
      </c>
      <c r="EV590">
        <v>0</v>
      </c>
      <c r="EW590">
        <v>0</v>
      </c>
      <c r="EX590">
        <v>0</v>
      </c>
      <c r="EY590">
        <v>0</v>
      </c>
      <c r="EZ590">
        <v>0</v>
      </c>
      <c r="FA590">
        <v>0</v>
      </c>
      <c r="FB590"/>
      <c r="FC590"/>
      <c r="FD590" t="s">
        <v>794</v>
      </c>
      <c r="FE590"/>
      <c r="FF590">
        <v>3000</v>
      </c>
      <c r="FG590">
        <v>3000</v>
      </c>
      <c r="FH590"/>
      <c r="FI590">
        <v>2250</v>
      </c>
      <c r="FJ590">
        <v>33.333333333333329</v>
      </c>
      <c r="FK590">
        <v>750</v>
      </c>
      <c r="FL590" t="s">
        <v>3458</v>
      </c>
      <c r="FM590" t="s">
        <v>805</v>
      </c>
      <c r="FN590"/>
      <c r="FO590"/>
      <c r="FP590" t="s">
        <v>794</v>
      </c>
      <c r="FQ590" t="s">
        <v>798</v>
      </c>
      <c r="FR590">
        <v>0</v>
      </c>
      <c r="FS590">
        <v>1</v>
      </c>
      <c r="FT590">
        <v>0</v>
      </c>
      <c r="FU590">
        <v>0</v>
      </c>
      <c r="FV590">
        <v>0</v>
      </c>
      <c r="FW590">
        <v>0</v>
      </c>
      <c r="FX590">
        <v>0</v>
      </c>
      <c r="FY590">
        <v>0</v>
      </c>
      <c r="FZ590">
        <v>0</v>
      </c>
      <c r="GA590">
        <v>0</v>
      </c>
      <c r="GB590">
        <v>0</v>
      </c>
      <c r="GC590">
        <v>0</v>
      </c>
      <c r="GD590">
        <v>0</v>
      </c>
      <c r="GE590">
        <v>0</v>
      </c>
      <c r="GF590">
        <v>0</v>
      </c>
      <c r="GG590"/>
      <c r="GH590"/>
      <c r="GI590" t="s">
        <v>794</v>
      </c>
      <c r="GJ590"/>
      <c r="GK590">
        <v>15000</v>
      </c>
      <c r="GL590">
        <v>10000</v>
      </c>
      <c r="GM590">
        <v>50</v>
      </c>
      <c r="GN590">
        <v>5000</v>
      </c>
      <c r="GO590" t="s">
        <v>3451</v>
      </c>
      <c r="GP590" t="s">
        <v>805</v>
      </c>
      <c r="GQ590"/>
      <c r="GR590"/>
      <c r="GS590" t="s">
        <v>794</v>
      </c>
      <c r="GT590" t="s">
        <v>798</v>
      </c>
      <c r="GU590">
        <v>0</v>
      </c>
      <c r="GV590">
        <v>1</v>
      </c>
      <c r="GW590">
        <v>0</v>
      </c>
      <c r="GX590">
        <v>0</v>
      </c>
      <c r="GY590">
        <v>0</v>
      </c>
      <c r="GZ590">
        <v>0</v>
      </c>
      <c r="HA590">
        <v>0</v>
      </c>
      <c r="HB590">
        <v>0</v>
      </c>
      <c r="HC590">
        <v>0</v>
      </c>
      <c r="HD590">
        <v>0</v>
      </c>
      <c r="HE590">
        <v>0</v>
      </c>
      <c r="HF590">
        <v>0</v>
      </c>
      <c r="HG590">
        <v>0</v>
      </c>
      <c r="HH590">
        <v>0</v>
      </c>
      <c r="HI590">
        <v>0</v>
      </c>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t="s">
        <v>3443</v>
      </c>
      <c r="AAW590">
        <v>435041710</v>
      </c>
      <c r="AAX590" s="315">
        <v>45079.375787037032</v>
      </c>
      <c r="AAY590"/>
      <c r="AAZ590"/>
      <c r="ABA590" t="s">
        <v>2081</v>
      </c>
      <c r="ABB590"/>
      <c r="ABC590" t="s">
        <v>2263</v>
      </c>
      <c r="ABD590"/>
      <c r="ABE590">
        <v>590</v>
      </c>
    </row>
    <row r="591" spans="1:733" x14ac:dyDescent="0.45">
      <c r="A591" s="261" t="s">
        <v>3463</v>
      </c>
      <c r="B591" s="262">
        <v>45077.343529004633</v>
      </c>
      <c r="C591" s="262">
        <v>45077.349938587962</v>
      </c>
      <c r="D591" s="262">
        <v>45077</v>
      </c>
      <c r="E591" s="261" t="s">
        <v>3430</v>
      </c>
      <c r="F591" s="315">
        <v>45077</v>
      </c>
      <c r="G591" t="s">
        <v>846</v>
      </c>
      <c r="H591" t="s">
        <v>847</v>
      </c>
      <c r="I591" t="s">
        <v>847</v>
      </c>
      <c r="J591" t="s">
        <v>847</v>
      </c>
      <c r="K591" t="s">
        <v>793</v>
      </c>
      <c r="L591" s="261" t="s">
        <v>2148</v>
      </c>
      <c r="M591">
        <v>1</v>
      </c>
      <c r="N591">
        <v>1</v>
      </c>
      <c r="O591">
        <v>1</v>
      </c>
      <c r="P591">
        <v>1</v>
      </c>
      <c r="Q591">
        <v>1</v>
      </c>
      <c r="R591">
        <v>1</v>
      </c>
      <c r="S591">
        <v>0</v>
      </c>
      <c r="T591">
        <v>0</v>
      </c>
      <c r="U591">
        <v>0</v>
      </c>
      <c r="V591">
        <v>0</v>
      </c>
      <c r="W591">
        <v>0</v>
      </c>
      <c r="X591">
        <v>0</v>
      </c>
      <c r="Y591">
        <v>0</v>
      </c>
      <c r="Z591">
        <v>0</v>
      </c>
      <c r="AA591">
        <v>0</v>
      </c>
      <c r="AB591">
        <v>0</v>
      </c>
      <c r="AC591">
        <v>0</v>
      </c>
      <c r="AD591">
        <v>0</v>
      </c>
      <c r="AE591">
        <v>0</v>
      </c>
      <c r="AF591">
        <v>0</v>
      </c>
      <c r="AG591">
        <v>0</v>
      </c>
      <c r="AH591">
        <v>0</v>
      </c>
      <c r="AI591">
        <v>0</v>
      </c>
      <c r="AJ591" t="s">
        <v>794</v>
      </c>
      <c r="AK591"/>
      <c r="AL591">
        <v>750</v>
      </c>
      <c r="AM591">
        <v>750</v>
      </c>
      <c r="AN591"/>
      <c r="AO591">
        <v>2000</v>
      </c>
      <c r="AP591">
        <v>-62.5</v>
      </c>
      <c r="AQ591">
        <v>-1250</v>
      </c>
      <c r="AR591" t="s">
        <v>3441</v>
      </c>
      <c r="AS591" t="s">
        <v>805</v>
      </c>
      <c r="AT591"/>
      <c r="AU591"/>
      <c r="AV591" t="s">
        <v>794</v>
      </c>
      <c r="AW591" t="s">
        <v>798</v>
      </c>
      <c r="AX591">
        <v>0</v>
      </c>
      <c r="AY591">
        <v>1</v>
      </c>
      <c r="AZ591">
        <v>0</v>
      </c>
      <c r="BA591">
        <v>0</v>
      </c>
      <c r="BB591">
        <v>0</v>
      </c>
      <c r="BC591">
        <v>0</v>
      </c>
      <c r="BD591">
        <v>0</v>
      </c>
      <c r="BE591">
        <v>0</v>
      </c>
      <c r="BF591">
        <v>0</v>
      </c>
      <c r="BG591">
        <v>0</v>
      </c>
      <c r="BH591">
        <v>0</v>
      </c>
      <c r="BI591">
        <v>0</v>
      </c>
      <c r="BJ591">
        <v>0</v>
      </c>
      <c r="BK591">
        <v>0</v>
      </c>
      <c r="BL591">
        <v>0</v>
      </c>
      <c r="BM591"/>
      <c r="BN591"/>
      <c r="BO591" t="s">
        <v>794</v>
      </c>
      <c r="BP591"/>
      <c r="BQ591">
        <v>2000</v>
      </c>
      <c r="BR591">
        <v>2000</v>
      </c>
      <c r="BS591"/>
      <c r="BT591">
        <v>2000</v>
      </c>
      <c r="BU591">
        <v>0</v>
      </c>
      <c r="BV591">
        <v>0</v>
      </c>
      <c r="BW591"/>
      <c r="BX591" t="s">
        <v>805</v>
      </c>
      <c r="BY591"/>
      <c r="BZ591"/>
      <c r="CA591" t="s">
        <v>794</v>
      </c>
      <c r="CB591" t="s">
        <v>798</v>
      </c>
      <c r="CC591">
        <v>0</v>
      </c>
      <c r="CD591">
        <v>1</v>
      </c>
      <c r="CE591">
        <v>0</v>
      </c>
      <c r="CF591">
        <v>0</v>
      </c>
      <c r="CG591">
        <v>0</v>
      </c>
      <c r="CH591">
        <v>0</v>
      </c>
      <c r="CI591">
        <v>0</v>
      </c>
      <c r="CJ591">
        <v>0</v>
      </c>
      <c r="CK591">
        <v>0</v>
      </c>
      <c r="CL591">
        <v>0</v>
      </c>
      <c r="CM591">
        <v>0</v>
      </c>
      <c r="CN591">
        <v>0</v>
      </c>
      <c r="CO591">
        <v>0</v>
      </c>
      <c r="CP591">
        <v>0</v>
      </c>
      <c r="CQ591">
        <v>0</v>
      </c>
      <c r="CR591"/>
      <c r="CS591"/>
      <c r="CT591" t="s">
        <v>794</v>
      </c>
      <c r="CU591"/>
      <c r="CV591">
        <v>12500</v>
      </c>
      <c r="CW591">
        <v>12500</v>
      </c>
      <c r="CX591"/>
      <c r="CY591">
        <v>5000</v>
      </c>
      <c r="CZ591">
        <v>150</v>
      </c>
      <c r="DA591">
        <v>7500</v>
      </c>
      <c r="DB591" t="s">
        <v>3437</v>
      </c>
      <c r="DC591" t="s">
        <v>805</v>
      </c>
      <c r="DD591"/>
      <c r="DE591"/>
      <c r="DF591" t="s">
        <v>794</v>
      </c>
      <c r="DG591" t="s">
        <v>798</v>
      </c>
      <c r="DH591">
        <v>0</v>
      </c>
      <c r="DI591">
        <v>1</v>
      </c>
      <c r="DJ591">
        <v>0</v>
      </c>
      <c r="DK591">
        <v>0</v>
      </c>
      <c r="DL591">
        <v>0</v>
      </c>
      <c r="DM591">
        <v>0</v>
      </c>
      <c r="DN591">
        <v>0</v>
      </c>
      <c r="DO591">
        <v>0</v>
      </c>
      <c r="DP591">
        <v>0</v>
      </c>
      <c r="DQ591">
        <v>0</v>
      </c>
      <c r="DR591">
        <v>0</v>
      </c>
      <c r="DS591">
        <v>0</v>
      </c>
      <c r="DT591">
        <v>0</v>
      </c>
      <c r="DU591">
        <v>0</v>
      </c>
      <c r="DV591">
        <v>0</v>
      </c>
      <c r="DW591"/>
      <c r="DX591"/>
      <c r="DY591" t="s">
        <v>794</v>
      </c>
      <c r="DZ591"/>
      <c r="EA591">
        <v>5500</v>
      </c>
      <c r="EB591">
        <v>5500</v>
      </c>
      <c r="EC591"/>
      <c r="ED591">
        <v>6000</v>
      </c>
      <c r="EE591">
        <v>-8.3333333333333321</v>
      </c>
      <c r="EF591">
        <v>-500</v>
      </c>
      <c r="EG591"/>
      <c r="EH591" t="s">
        <v>805</v>
      </c>
      <c r="EI591"/>
      <c r="EJ591"/>
      <c r="EK591" t="s">
        <v>794</v>
      </c>
      <c r="EL591" t="s">
        <v>798</v>
      </c>
      <c r="EM591">
        <v>0</v>
      </c>
      <c r="EN591">
        <v>1</v>
      </c>
      <c r="EO591">
        <v>0</v>
      </c>
      <c r="EP591">
        <v>0</v>
      </c>
      <c r="EQ591">
        <v>0</v>
      </c>
      <c r="ER591">
        <v>0</v>
      </c>
      <c r="ES591">
        <v>0</v>
      </c>
      <c r="ET591">
        <v>0</v>
      </c>
      <c r="EU591">
        <v>0</v>
      </c>
      <c r="EV591">
        <v>0</v>
      </c>
      <c r="EW591">
        <v>0</v>
      </c>
      <c r="EX591">
        <v>0</v>
      </c>
      <c r="EY591">
        <v>0</v>
      </c>
      <c r="EZ591">
        <v>0</v>
      </c>
      <c r="FA591">
        <v>0</v>
      </c>
      <c r="FB591"/>
      <c r="FC591"/>
      <c r="FD591" t="s">
        <v>794</v>
      </c>
      <c r="FE591"/>
      <c r="FF591">
        <v>3000</v>
      </c>
      <c r="FG591">
        <v>3000</v>
      </c>
      <c r="FH591"/>
      <c r="FI591">
        <v>2250</v>
      </c>
      <c r="FJ591">
        <v>33.333333333333329</v>
      </c>
      <c r="FK591">
        <v>750</v>
      </c>
      <c r="FL591" t="s">
        <v>2137</v>
      </c>
      <c r="FM591" t="s">
        <v>805</v>
      </c>
      <c r="FN591"/>
      <c r="FO591"/>
      <c r="FP591" t="s">
        <v>794</v>
      </c>
      <c r="FQ591" t="s">
        <v>798</v>
      </c>
      <c r="FR591">
        <v>0</v>
      </c>
      <c r="FS591">
        <v>1</v>
      </c>
      <c r="FT591">
        <v>0</v>
      </c>
      <c r="FU591">
        <v>0</v>
      </c>
      <c r="FV591">
        <v>0</v>
      </c>
      <c r="FW591">
        <v>0</v>
      </c>
      <c r="FX591">
        <v>0</v>
      </c>
      <c r="FY591">
        <v>0</v>
      </c>
      <c r="FZ591">
        <v>0</v>
      </c>
      <c r="GA591">
        <v>0</v>
      </c>
      <c r="GB591">
        <v>0</v>
      </c>
      <c r="GC591">
        <v>0</v>
      </c>
      <c r="GD591">
        <v>0</v>
      </c>
      <c r="GE591">
        <v>0</v>
      </c>
      <c r="GF591">
        <v>0</v>
      </c>
      <c r="GG591"/>
      <c r="GH591"/>
      <c r="GI591" t="s">
        <v>794</v>
      </c>
      <c r="GJ591"/>
      <c r="GK591">
        <v>13000</v>
      </c>
      <c r="GL591">
        <v>10000</v>
      </c>
      <c r="GM591">
        <v>30</v>
      </c>
      <c r="GN591">
        <v>3000</v>
      </c>
      <c r="GO591" t="s">
        <v>3464</v>
      </c>
      <c r="GP591" t="s">
        <v>805</v>
      </c>
      <c r="GQ591"/>
      <c r="GR591"/>
      <c r="GS591" t="s">
        <v>794</v>
      </c>
      <c r="GT591" t="s">
        <v>798</v>
      </c>
      <c r="GU591">
        <v>0</v>
      </c>
      <c r="GV591">
        <v>1</v>
      </c>
      <c r="GW591">
        <v>0</v>
      </c>
      <c r="GX591">
        <v>0</v>
      </c>
      <c r="GY591">
        <v>0</v>
      </c>
      <c r="GZ591">
        <v>0</v>
      </c>
      <c r="HA591">
        <v>0</v>
      </c>
      <c r="HB591">
        <v>0</v>
      </c>
      <c r="HC591">
        <v>0</v>
      </c>
      <c r="HD591">
        <v>0</v>
      </c>
      <c r="HE591">
        <v>0</v>
      </c>
      <c r="HF591">
        <v>0</v>
      </c>
      <c r="HG591">
        <v>0</v>
      </c>
      <c r="HH591">
        <v>0</v>
      </c>
      <c r="HI591">
        <v>0</v>
      </c>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t="s">
        <v>3443</v>
      </c>
      <c r="AAW591">
        <v>435041715</v>
      </c>
      <c r="AAX591" s="315">
        <v>45079.375810185193</v>
      </c>
      <c r="AAY591"/>
      <c r="AAZ591"/>
      <c r="ABA591" t="s">
        <v>2081</v>
      </c>
      <c r="ABB591"/>
      <c r="ABC591" t="s">
        <v>2263</v>
      </c>
      <c r="ABD591"/>
      <c r="ABE591">
        <v>591</v>
      </c>
    </row>
    <row r="592" spans="1:733" x14ac:dyDescent="0.45">
      <c r="A592" s="261" t="s">
        <v>3465</v>
      </c>
      <c r="B592" s="262">
        <v>45077.349989606482</v>
      </c>
      <c r="C592" s="262">
        <v>45077.353082604168</v>
      </c>
      <c r="D592" s="262">
        <v>45077</v>
      </c>
      <c r="E592" s="261" t="s">
        <v>3430</v>
      </c>
      <c r="F592" s="315">
        <v>45077</v>
      </c>
      <c r="G592" t="s">
        <v>846</v>
      </c>
      <c r="H592" t="s">
        <v>847</v>
      </c>
      <c r="I592" t="s">
        <v>847</v>
      </c>
      <c r="J592" t="s">
        <v>847</v>
      </c>
      <c r="K592" t="s">
        <v>793</v>
      </c>
      <c r="L592" s="261" t="s">
        <v>2148</v>
      </c>
      <c r="M592">
        <v>1</v>
      </c>
      <c r="N592">
        <v>1</v>
      </c>
      <c r="O592">
        <v>1</v>
      </c>
      <c r="P592">
        <v>1</v>
      </c>
      <c r="Q592">
        <v>1</v>
      </c>
      <c r="R592">
        <v>1</v>
      </c>
      <c r="S592">
        <v>0</v>
      </c>
      <c r="T592">
        <v>0</v>
      </c>
      <c r="U592">
        <v>0</v>
      </c>
      <c r="V592">
        <v>0</v>
      </c>
      <c r="W592">
        <v>0</v>
      </c>
      <c r="X592">
        <v>0</v>
      </c>
      <c r="Y592">
        <v>0</v>
      </c>
      <c r="Z592">
        <v>0</v>
      </c>
      <c r="AA592">
        <v>0</v>
      </c>
      <c r="AB592">
        <v>0</v>
      </c>
      <c r="AC592">
        <v>0</v>
      </c>
      <c r="AD592">
        <v>0</v>
      </c>
      <c r="AE592">
        <v>0</v>
      </c>
      <c r="AF592">
        <v>0</v>
      </c>
      <c r="AG592">
        <v>0</v>
      </c>
      <c r="AH592">
        <v>0</v>
      </c>
      <c r="AI592">
        <v>0</v>
      </c>
      <c r="AJ592" t="s">
        <v>794</v>
      </c>
      <c r="AK592"/>
      <c r="AL592">
        <v>750</v>
      </c>
      <c r="AM592">
        <v>750</v>
      </c>
      <c r="AN592"/>
      <c r="AO592">
        <v>2000</v>
      </c>
      <c r="AP592">
        <v>-62.5</v>
      </c>
      <c r="AQ592">
        <v>-1250</v>
      </c>
      <c r="AR592" t="s">
        <v>3440</v>
      </c>
      <c r="AS592" t="s">
        <v>805</v>
      </c>
      <c r="AT592"/>
      <c r="AU592"/>
      <c r="AV592" t="s">
        <v>794</v>
      </c>
      <c r="AW592" t="s">
        <v>798</v>
      </c>
      <c r="AX592">
        <v>0</v>
      </c>
      <c r="AY592">
        <v>1</v>
      </c>
      <c r="AZ592">
        <v>0</v>
      </c>
      <c r="BA592">
        <v>0</v>
      </c>
      <c r="BB592">
        <v>0</v>
      </c>
      <c r="BC592">
        <v>0</v>
      </c>
      <c r="BD592">
        <v>0</v>
      </c>
      <c r="BE592">
        <v>0</v>
      </c>
      <c r="BF592">
        <v>0</v>
      </c>
      <c r="BG592">
        <v>0</v>
      </c>
      <c r="BH592">
        <v>0</v>
      </c>
      <c r="BI592">
        <v>0</v>
      </c>
      <c r="BJ592">
        <v>0</v>
      </c>
      <c r="BK592">
        <v>0</v>
      </c>
      <c r="BL592">
        <v>0</v>
      </c>
      <c r="BM592"/>
      <c r="BN592"/>
      <c r="BO592" t="s">
        <v>794</v>
      </c>
      <c r="BP592"/>
      <c r="BQ592">
        <v>2000</v>
      </c>
      <c r="BR592">
        <v>2000</v>
      </c>
      <c r="BS592"/>
      <c r="BT592">
        <v>2000</v>
      </c>
      <c r="BU592">
        <v>0</v>
      </c>
      <c r="BV592">
        <v>0</v>
      </c>
      <c r="BW592"/>
      <c r="BX592" t="s">
        <v>805</v>
      </c>
      <c r="BY592"/>
      <c r="BZ592"/>
      <c r="CA592" t="s">
        <v>794</v>
      </c>
      <c r="CB592" t="s">
        <v>798</v>
      </c>
      <c r="CC592">
        <v>0</v>
      </c>
      <c r="CD592">
        <v>1</v>
      </c>
      <c r="CE592">
        <v>0</v>
      </c>
      <c r="CF592">
        <v>0</v>
      </c>
      <c r="CG592">
        <v>0</v>
      </c>
      <c r="CH592">
        <v>0</v>
      </c>
      <c r="CI592">
        <v>0</v>
      </c>
      <c r="CJ592">
        <v>0</v>
      </c>
      <c r="CK592">
        <v>0</v>
      </c>
      <c r="CL592">
        <v>0</v>
      </c>
      <c r="CM592">
        <v>0</v>
      </c>
      <c r="CN592">
        <v>0</v>
      </c>
      <c r="CO592">
        <v>0</v>
      </c>
      <c r="CP592">
        <v>0</v>
      </c>
      <c r="CQ592">
        <v>0</v>
      </c>
      <c r="CR592"/>
      <c r="CS592"/>
      <c r="CT592" t="s">
        <v>794</v>
      </c>
      <c r="CU592"/>
      <c r="CV592">
        <v>13000</v>
      </c>
      <c r="CW592">
        <v>13000</v>
      </c>
      <c r="CX592"/>
      <c r="CY592">
        <v>5000</v>
      </c>
      <c r="CZ592">
        <v>160</v>
      </c>
      <c r="DA592">
        <v>8000</v>
      </c>
      <c r="DB592" t="s">
        <v>3441</v>
      </c>
      <c r="DC592" t="s">
        <v>805</v>
      </c>
      <c r="DD592"/>
      <c r="DE592"/>
      <c r="DF592" t="s">
        <v>794</v>
      </c>
      <c r="DG592" t="s">
        <v>798</v>
      </c>
      <c r="DH592">
        <v>0</v>
      </c>
      <c r="DI592">
        <v>1</v>
      </c>
      <c r="DJ592">
        <v>0</v>
      </c>
      <c r="DK592">
        <v>0</v>
      </c>
      <c r="DL592">
        <v>0</v>
      </c>
      <c r="DM592">
        <v>0</v>
      </c>
      <c r="DN592">
        <v>0</v>
      </c>
      <c r="DO592">
        <v>0</v>
      </c>
      <c r="DP592">
        <v>0</v>
      </c>
      <c r="DQ592">
        <v>0</v>
      </c>
      <c r="DR592">
        <v>0</v>
      </c>
      <c r="DS592">
        <v>0</v>
      </c>
      <c r="DT592">
        <v>0</v>
      </c>
      <c r="DU592">
        <v>0</v>
      </c>
      <c r="DV592">
        <v>0</v>
      </c>
      <c r="DW592"/>
      <c r="DX592"/>
      <c r="DY592" t="s">
        <v>794</v>
      </c>
      <c r="DZ592"/>
      <c r="EA592">
        <v>5500</v>
      </c>
      <c r="EB592">
        <v>5500</v>
      </c>
      <c r="EC592"/>
      <c r="ED592">
        <v>6000</v>
      </c>
      <c r="EE592">
        <v>-8.3333333333333321</v>
      </c>
      <c r="EF592">
        <v>-500</v>
      </c>
      <c r="EG592"/>
      <c r="EH592" t="s">
        <v>805</v>
      </c>
      <c r="EI592"/>
      <c r="EJ592"/>
      <c r="EK592" t="s">
        <v>794</v>
      </c>
      <c r="EL592" t="s">
        <v>798</v>
      </c>
      <c r="EM592">
        <v>0</v>
      </c>
      <c r="EN592">
        <v>1</v>
      </c>
      <c r="EO592">
        <v>0</v>
      </c>
      <c r="EP592">
        <v>0</v>
      </c>
      <c r="EQ592">
        <v>0</v>
      </c>
      <c r="ER592">
        <v>0</v>
      </c>
      <c r="ES592">
        <v>0</v>
      </c>
      <c r="ET592">
        <v>0</v>
      </c>
      <c r="EU592">
        <v>0</v>
      </c>
      <c r="EV592">
        <v>0</v>
      </c>
      <c r="EW592">
        <v>0</v>
      </c>
      <c r="EX592">
        <v>0</v>
      </c>
      <c r="EY592">
        <v>0</v>
      </c>
      <c r="EZ592">
        <v>0</v>
      </c>
      <c r="FA592">
        <v>0</v>
      </c>
      <c r="FB592"/>
      <c r="FC592"/>
      <c r="FD592" t="s">
        <v>794</v>
      </c>
      <c r="FE592"/>
      <c r="FF592">
        <v>2500</v>
      </c>
      <c r="FG592">
        <v>2500</v>
      </c>
      <c r="FH592"/>
      <c r="FI592">
        <v>2250</v>
      </c>
      <c r="FJ592">
        <v>11.111111111111111</v>
      </c>
      <c r="FK592">
        <v>250</v>
      </c>
      <c r="FL592" t="s">
        <v>3466</v>
      </c>
      <c r="FM592" t="s">
        <v>805</v>
      </c>
      <c r="FN592"/>
      <c r="FO592"/>
      <c r="FP592" t="s">
        <v>794</v>
      </c>
      <c r="FQ592" t="s">
        <v>798</v>
      </c>
      <c r="FR592">
        <v>0</v>
      </c>
      <c r="FS592">
        <v>1</v>
      </c>
      <c r="FT592">
        <v>0</v>
      </c>
      <c r="FU592">
        <v>0</v>
      </c>
      <c r="FV592">
        <v>0</v>
      </c>
      <c r="FW592">
        <v>0</v>
      </c>
      <c r="FX592">
        <v>0</v>
      </c>
      <c r="FY592">
        <v>0</v>
      </c>
      <c r="FZ592">
        <v>0</v>
      </c>
      <c r="GA592">
        <v>0</v>
      </c>
      <c r="GB592">
        <v>0</v>
      </c>
      <c r="GC592">
        <v>0</v>
      </c>
      <c r="GD592">
        <v>0</v>
      </c>
      <c r="GE592">
        <v>0</v>
      </c>
      <c r="GF592">
        <v>0</v>
      </c>
      <c r="GG592"/>
      <c r="GH592"/>
      <c r="GI592" t="s">
        <v>794</v>
      </c>
      <c r="GJ592"/>
      <c r="GK592">
        <v>14000</v>
      </c>
      <c r="GL592">
        <v>10000</v>
      </c>
      <c r="GM592">
        <v>40</v>
      </c>
      <c r="GN592">
        <v>4000</v>
      </c>
      <c r="GO592" t="s">
        <v>3441</v>
      </c>
      <c r="GP592" t="s">
        <v>805</v>
      </c>
      <c r="GQ592"/>
      <c r="GR592"/>
      <c r="GS592" t="s">
        <v>794</v>
      </c>
      <c r="GT592" t="s">
        <v>798</v>
      </c>
      <c r="GU592">
        <v>0</v>
      </c>
      <c r="GV592">
        <v>1</v>
      </c>
      <c r="GW592">
        <v>0</v>
      </c>
      <c r="GX592">
        <v>0</v>
      </c>
      <c r="GY592">
        <v>0</v>
      </c>
      <c r="GZ592">
        <v>0</v>
      </c>
      <c r="HA592">
        <v>0</v>
      </c>
      <c r="HB592">
        <v>0</v>
      </c>
      <c r="HC592">
        <v>0</v>
      </c>
      <c r="HD592">
        <v>0</v>
      </c>
      <c r="HE592">
        <v>0</v>
      </c>
      <c r="HF592">
        <v>0</v>
      </c>
      <c r="HG592">
        <v>0</v>
      </c>
      <c r="HH592">
        <v>0</v>
      </c>
      <c r="HI592">
        <v>0</v>
      </c>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t="s">
        <v>2137</v>
      </c>
      <c r="AAW592">
        <v>435041721</v>
      </c>
      <c r="AAX592" s="315">
        <v>45079.375821759248</v>
      </c>
      <c r="AAY592"/>
      <c r="AAZ592"/>
      <c r="ABA592" t="s">
        <v>2081</v>
      </c>
      <c r="ABB592"/>
      <c r="ABC592" t="s">
        <v>2263</v>
      </c>
      <c r="ABD592"/>
      <c r="ABE592">
        <v>592</v>
      </c>
    </row>
    <row r="593" spans="1:733" x14ac:dyDescent="0.45">
      <c r="A593" s="261" t="s">
        <v>3467</v>
      </c>
      <c r="B593" s="262">
        <v>45077.353182870371</v>
      </c>
      <c r="C593" s="262">
        <v>45077.357801921287</v>
      </c>
      <c r="D593" s="262">
        <v>45077</v>
      </c>
      <c r="E593" s="261" t="s">
        <v>3430</v>
      </c>
      <c r="F593" s="315">
        <v>45077</v>
      </c>
      <c r="G593" t="s">
        <v>846</v>
      </c>
      <c r="H593" t="s">
        <v>847</v>
      </c>
      <c r="I593" t="s">
        <v>847</v>
      </c>
      <c r="J593" t="s">
        <v>847</v>
      </c>
      <c r="K593" t="s">
        <v>793</v>
      </c>
      <c r="L593" s="261" t="s">
        <v>2148</v>
      </c>
      <c r="M593">
        <v>1</v>
      </c>
      <c r="N593">
        <v>1</v>
      </c>
      <c r="O593">
        <v>1</v>
      </c>
      <c r="P593">
        <v>1</v>
      </c>
      <c r="Q593">
        <v>1</v>
      </c>
      <c r="R593">
        <v>1</v>
      </c>
      <c r="S593">
        <v>0</v>
      </c>
      <c r="T593">
        <v>0</v>
      </c>
      <c r="U593">
        <v>0</v>
      </c>
      <c r="V593">
        <v>0</v>
      </c>
      <c r="W593">
        <v>0</v>
      </c>
      <c r="X593">
        <v>0</v>
      </c>
      <c r="Y593">
        <v>0</v>
      </c>
      <c r="Z593">
        <v>0</v>
      </c>
      <c r="AA593">
        <v>0</v>
      </c>
      <c r="AB593">
        <v>0</v>
      </c>
      <c r="AC593">
        <v>0</v>
      </c>
      <c r="AD593">
        <v>0</v>
      </c>
      <c r="AE593">
        <v>0</v>
      </c>
      <c r="AF593">
        <v>0</v>
      </c>
      <c r="AG593">
        <v>0</v>
      </c>
      <c r="AH593">
        <v>0</v>
      </c>
      <c r="AI593">
        <v>0</v>
      </c>
      <c r="AJ593" t="s">
        <v>794</v>
      </c>
      <c r="AK593"/>
      <c r="AL593">
        <v>750</v>
      </c>
      <c r="AM593">
        <v>750</v>
      </c>
      <c r="AN593"/>
      <c r="AO593">
        <v>2000</v>
      </c>
      <c r="AP593">
        <v>-62.5</v>
      </c>
      <c r="AQ593">
        <v>-1250</v>
      </c>
      <c r="AR593" t="s">
        <v>3460</v>
      </c>
      <c r="AS593" t="s">
        <v>805</v>
      </c>
      <c r="AT593"/>
      <c r="AU593"/>
      <c r="AV593" t="s">
        <v>794</v>
      </c>
      <c r="AW593" t="s">
        <v>798</v>
      </c>
      <c r="AX593">
        <v>0</v>
      </c>
      <c r="AY593">
        <v>1</v>
      </c>
      <c r="AZ593">
        <v>0</v>
      </c>
      <c r="BA593">
        <v>0</v>
      </c>
      <c r="BB593">
        <v>0</v>
      </c>
      <c r="BC593">
        <v>0</v>
      </c>
      <c r="BD593">
        <v>0</v>
      </c>
      <c r="BE593">
        <v>0</v>
      </c>
      <c r="BF593">
        <v>0</v>
      </c>
      <c r="BG593">
        <v>0</v>
      </c>
      <c r="BH593">
        <v>0</v>
      </c>
      <c r="BI593">
        <v>0</v>
      </c>
      <c r="BJ593">
        <v>0</v>
      </c>
      <c r="BK593">
        <v>0</v>
      </c>
      <c r="BL593">
        <v>0</v>
      </c>
      <c r="BM593"/>
      <c r="BN593"/>
      <c r="BO593" t="s">
        <v>794</v>
      </c>
      <c r="BP593"/>
      <c r="BQ593">
        <v>1750</v>
      </c>
      <c r="BR593">
        <v>1750</v>
      </c>
      <c r="BS593"/>
      <c r="BT593">
        <v>2000</v>
      </c>
      <c r="BU593">
        <v>-12.5</v>
      </c>
      <c r="BV593">
        <v>-250</v>
      </c>
      <c r="BW593" t="s">
        <v>3451</v>
      </c>
      <c r="BX593" t="s">
        <v>805</v>
      </c>
      <c r="BY593"/>
      <c r="BZ593"/>
      <c r="CA593" t="s">
        <v>794</v>
      </c>
      <c r="CB593" t="s">
        <v>798</v>
      </c>
      <c r="CC593">
        <v>0</v>
      </c>
      <c r="CD593">
        <v>1</v>
      </c>
      <c r="CE593">
        <v>0</v>
      </c>
      <c r="CF593">
        <v>0</v>
      </c>
      <c r="CG593">
        <v>0</v>
      </c>
      <c r="CH593">
        <v>0</v>
      </c>
      <c r="CI593">
        <v>0</v>
      </c>
      <c r="CJ593">
        <v>0</v>
      </c>
      <c r="CK593">
        <v>0</v>
      </c>
      <c r="CL593">
        <v>0</v>
      </c>
      <c r="CM593">
        <v>0</v>
      </c>
      <c r="CN593">
        <v>0</v>
      </c>
      <c r="CO593">
        <v>0</v>
      </c>
      <c r="CP593">
        <v>0</v>
      </c>
      <c r="CQ593">
        <v>0</v>
      </c>
      <c r="CR593"/>
      <c r="CS593"/>
      <c r="CT593" t="s">
        <v>794</v>
      </c>
      <c r="CU593"/>
      <c r="CV593">
        <v>13000</v>
      </c>
      <c r="CW593">
        <v>13000</v>
      </c>
      <c r="CX593"/>
      <c r="CY593">
        <v>5000</v>
      </c>
      <c r="CZ593">
        <v>160</v>
      </c>
      <c r="DA593">
        <v>8000</v>
      </c>
      <c r="DB593" t="s">
        <v>3441</v>
      </c>
      <c r="DC593" t="s">
        <v>805</v>
      </c>
      <c r="DD593"/>
      <c r="DE593"/>
      <c r="DF593" t="s">
        <v>794</v>
      </c>
      <c r="DG593" t="s">
        <v>798</v>
      </c>
      <c r="DH593">
        <v>0</v>
      </c>
      <c r="DI593">
        <v>1</v>
      </c>
      <c r="DJ593">
        <v>0</v>
      </c>
      <c r="DK593">
        <v>0</v>
      </c>
      <c r="DL593">
        <v>0</v>
      </c>
      <c r="DM593">
        <v>0</v>
      </c>
      <c r="DN593">
        <v>0</v>
      </c>
      <c r="DO593">
        <v>0</v>
      </c>
      <c r="DP593">
        <v>0</v>
      </c>
      <c r="DQ593">
        <v>0</v>
      </c>
      <c r="DR593">
        <v>0</v>
      </c>
      <c r="DS593">
        <v>0</v>
      </c>
      <c r="DT593">
        <v>0</v>
      </c>
      <c r="DU593">
        <v>0</v>
      </c>
      <c r="DV593">
        <v>0</v>
      </c>
      <c r="DW593"/>
      <c r="DX593"/>
      <c r="DY593" t="s">
        <v>794</v>
      </c>
      <c r="DZ593"/>
      <c r="EA593">
        <v>6000</v>
      </c>
      <c r="EB593">
        <v>6000</v>
      </c>
      <c r="EC593"/>
      <c r="ED593">
        <v>6000</v>
      </c>
      <c r="EE593">
        <v>0</v>
      </c>
      <c r="EF593">
        <v>0</v>
      </c>
      <c r="EG593"/>
      <c r="EH593" t="s">
        <v>806</v>
      </c>
      <c r="EI593"/>
      <c r="EJ593"/>
      <c r="EK593" t="s">
        <v>794</v>
      </c>
      <c r="EL593" t="s">
        <v>836</v>
      </c>
      <c r="EM593">
        <v>0</v>
      </c>
      <c r="EN593">
        <v>0</v>
      </c>
      <c r="EO593">
        <v>0</v>
      </c>
      <c r="EP593">
        <v>0</v>
      </c>
      <c r="EQ593">
        <v>0</v>
      </c>
      <c r="ER593">
        <v>0</v>
      </c>
      <c r="ES593">
        <v>0</v>
      </c>
      <c r="ET593">
        <v>0</v>
      </c>
      <c r="EU593">
        <v>0</v>
      </c>
      <c r="EV593">
        <v>1</v>
      </c>
      <c r="EW593">
        <v>0</v>
      </c>
      <c r="EX593">
        <v>0</v>
      </c>
      <c r="EY593">
        <v>0</v>
      </c>
      <c r="EZ593">
        <v>0</v>
      </c>
      <c r="FA593">
        <v>0</v>
      </c>
      <c r="FB593"/>
      <c r="FC593"/>
      <c r="FD593" t="s">
        <v>794</v>
      </c>
      <c r="FE593"/>
      <c r="FF593">
        <v>2500</v>
      </c>
      <c r="FG593">
        <v>2500</v>
      </c>
      <c r="FH593"/>
      <c r="FI593">
        <v>2250</v>
      </c>
      <c r="FJ593">
        <v>11.111111111111111</v>
      </c>
      <c r="FK593">
        <v>250</v>
      </c>
      <c r="FL593" t="s">
        <v>3451</v>
      </c>
      <c r="FM593" t="s">
        <v>805</v>
      </c>
      <c r="FN593"/>
      <c r="FO593"/>
      <c r="FP593" t="s">
        <v>794</v>
      </c>
      <c r="FQ593" t="s">
        <v>836</v>
      </c>
      <c r="FR593">
        <v>0</v>
      </c>
      <c r="FS593">
        <v>0</v>
      </c>
      <c r="FT593">
        <v>0</v>
      </c>
      <c r="FU593">
        <v>0</v>
      </c>
      <c r="FV593">
        <v>0</v>
      </c>
      <c r="FW593">
        <v>0</v>
      </c>
      <c r="FX593">
        <v>0</v>
      </c>
      <c r="FY593">
        <v>0</v>
      </c>
      <c r="FZ593">
        <v>0</v>
      </c>
      <c r="GA593">
        <v>1</v>
      </c>
      <c r="GB593">
        <v>0</v>
      </c>
      <c r="GC593">
        <v>0</v>
      </c>
      <c r="GD593">
        <v>0</v>
      </c>
      <c r="GE593">
        <v>0</v>
      </c>
      <c r="GF593">
        <v>0</v>
      </c>
      <c r="GG593"/>
      <c r="GH593"/>
      <c r="GI593" t="s">
        <v>794</v>
      </c>
      <c r="GJ593"/>
      <c r="GK593">
        <v>14000</v>
      </c>
      <c r="GL593">
        <v>10000</v>
      </c>
      <c r="GM593">
        <v>40</v>
      </c>
      <c r="GN593">
        <v>4000</v>
      </c>
      <c r="GO593" t="s">
        <v>3468</v>
      </c>
      <c r="GP593" t="s">
        <v>805</v>
      </c>
      <c r="GQ593"/>
      <c r="GR593"/>
      <c r="GS593" t="s">
        <v>794</v>
      </c>
      <c r="GT593" t="s">
        <v>836</v>
      </c>
      <c r="GU593">
        <v>0</v>
      </c>
      <c r="GV593">
        <v>0</v>
      </c>
      <c r="GW593">
        <v>0</v>
      </c>
      <c r="GX593">
        <v>0</v>
      </c>
      <c r="GY593">
        <v>0</v>
      </c>
      <c r="GZ593">
        <v>0</v>
      </c>
      <c r="HA593">
        <v>0</v>
      </c>
      <c r="HB593">
        <v>0</v>
      </c>
      <c r="HC593">
        <v>0</v>
      </c>
      <c r="HD593">
        <v>1</v>
      </c>
      <c r="HE593">
        <v>0</v>
      </c>
      <c r="HF593">
        <v>0</v>
      </c>
      <c r="HG593">
        <v>0</v>
      </c>
      <c r="HH593">
        <v>0</v>
      </c>
      <c r="HI593">
        <v>0</v>
      </c>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t="s">
        <v>2137</v>
      </c>
      <c r="AAW593">
        <v>435041731</v>
      </c>
      <c r="AAX593" s="315">
        <v>45079.375844907408</v>
      </c>
      <c r="AAY593"/>
      <c r="AAZ593"/>
      <c r="ABA593" t="s">
        <v>2081</v>
      </c>
      <c r="ABB593"/>
      <c r="ABC593" t="s">
        <v>2263</v>
      </c>
      <c r="ABD593"/>
      <c r="ABE593">
        <v>593</v>
      </c>
    </row>
    <row r="594" spans="1:733" x14ac:dyDescent="0.45">
      <c r="A594" s="261" t="s">
        <v>3469</v>
      </c>
      <c r="B594" s="262">
        <v>45077.357850370383</v>
      </c>
      <c r="C594" s="262">
        <v>45077.361444224531</v>
      </c>
      <c r="D594" s="262">
        <v>45077</v>
      </c>
      <c r="E594" s="261" t="s">
        <v>3430</v>
      </c>
      <c r="F594" s="315">
        <v>45077</v>
      </c>
      <c r="G594" t="s">
        <v>846</v>
      </c>
      <c r="H594" t="s">
        <v>847</v>
      </c>
      <c r="I594" t="s">
        <v>847</v>
      </c>
      <c r="J594" t="s">
        <v>847</v>
      </c>
      <c r="K594" t="s">
        <v>793</v>
      </c>
      <c r="L594" s="261" t="s">
        <v>2148</v>
      </c>
      <c r="M594">
        <v>1</v>
      </c>
      <c r="N594">
        <v>1</v>
      </c>
      <c r="O594">
        <v>1</v>
      </c>
      <c r="P594">
        <v>1</v>
      </c>
      <c r="Q594">
        <v>1</v>
      </c>
      <c r="R594">
        <v>1</v>
      </c>
      <c r="S594">
        <v>0</v>
      </c>
      <c r="T594">
        <v>0</v>
      </c>
      <c r="U594">
        <v>0</v>
      </c>
      <c r="V594">
        <v>0</v>
      </c>
      <c r="W594">
        <v>0</v>
      </c>
      <c r="X594">
        <v>0</v>
      </c>
      <c r="Y594">
        <v>0</v>
      </c>
      <c r="Z594">
        <v>0</v>
      </c>
      <c r="AA594">
        <v>0</v>
      </c>
      <c r="AB594">
        <v>0</v>
      </c>
      <c r="AC594">
        <v>0</v>
      </c>
      <c r="AD594">
        <v>0</v>
      </c>
      <c r="AE594">
        <v>0</v>
      </c>
      <c r="AF594">
        <v>0</v>
      </c>
      <c r="AG594">
        <v>0</v>
      </c>
      <c r="AH594">
        <v>0</v>
      </c>
      <c r="AI594">
        <v>0</v>
      </c>
      <c r="AJ594" t="s">
        <v>794</v>
      </c>
      <c r="AK594"/>
      <c r="AL594">
        <v>750</v>
      </c>
      <c r="AM594">
        <v>750</v>
      </c>
      <c r="AN594"/>
      <c r="AO594">
        <v>2000</v>
      </c>
      <c r="AP594">
        <v>-62.5</v>
      </c>
      <c r="AQ594">
        <v>-1250</v>
      </c>
      <c r="AR594" t="s">
        <v>3458</v>
      </c>
      <c r="AS594" t="s">
        <v>805</v>
      </c>
      <c r="AT594"/>
      <c r="AU594"/>
      <c r="AV594" t="s">
        <v>794</v>
      </c>
      <c r="AW594" t="s">
        <v>836</v>
      </c>
      <c r="AX594">
        <v>0</v>
      </c>
      <c r="AY594">
        <v>0</v>
      </c>
      <c r="AZ594">
        <v>0</v>
      </c>
      <c r="BA594">
        <v>0</v>
      </c>
      <c r="BB594">
        <v>0</v>
      </c>
      <c r="BC594">
        <v>0</v>
      </c>
      <c r="BD594">
        <v>0</v>
      </c>
      <c r="BE594">
        <v>0</v>
      </c>
      <c r="BF594">
        <v>0</v>
      </c>
      <c r="BG594">
        <v>1</v>
      </c>
      <c r="BH594">
        <v>0</v>
      </c>
      <c r="BI594">
        <v>0</v>
      </c>
      <c r="BJ594">
        <v>0</v>
      </c>
      <c r="BK594">
        <v>0</v>
      </c>
      <c r="BL594">
        <v>0</v>
      </c>
      <c r="BM594"/>
      <c r="BN594"/>
      <c r="BO594" t="s">
        <v>794</v>
      </c>
      <c r="BP594"/>
      <c r="BQ594">
        <v>2000</v>
      </c>
      <c r="BR594">
        <v>2000</v>
      </c>
      <c r="BS594"/>
      <c r="BT594">
        <v>2000</v>
      </c>
      <c r="BU594">
        <v>0</v>
      </c>
      <c r="BV594">
        <v>0</v>
      </c>
      <c r="BW594"/>
      <c r="BX594" t="s">
        <v>805</v>
      </c>
      <c r="BY594"/>
      <c r="BZ594"/>
      <c r="CA594" t="s">
        <v>794</v>
      </c>
      <c r="CB594" t="s">
        <v>798</v>
      </c>
      <c r="CC594">
        <v>0</v>
      </c>
      <c r="CD594">
        <v>1</v>
      </c>
      <c r="CE594">
        <v>0</v>
      </c>
      <c r="CF594">
        <v>0</v>
      </c>
      <c r="CG594">
        <v>0</v>
      </c>
      <c r="CH594">
        <v>0</v>
      </c>
      <c r="CI594">
        <v>0</v>
      </c>
      <c r="CJ594">
        <v>0</v>
      </c>
      <c r="CK594">
        <v>0</v>
      </c>
      <c r="CL594">
        <v>0</v>
      </c>
      <c r="CM594">
        <v>0</v>
      </c>
      <c r="CN594">
        <v>0</v>
      </c>
      <c r="CO594">
        <v>0</v>
      </c>
      <c r="CP594">
        <v>0</v>
      </c>
      <c r="CQ594">
        <v>0</v>
      </c>
      <c r="CR594"/>
      <c r="CS594"/>
      <c r="CT594" t="s">
        <v>794</v>
      </c>
      <c r="CU594"/>
      <c r="CV594">
        <v>12500</v>
      </c>
      <c r="CW594">
        <v>12500</v>
      </c>
      <c r="CX594"/>
      <c r="CY594">
        <v>5000</v>
      </c>
      <c r="CZ594">
        <v>150</v>
      </c>
      <c r="DA594">
        <v>7500</v>
      </c>
      <c r="DB594" t="s">
        <v>3458</v>
      </c>
      <c r="DC594" t="s">
        <v>805</v>
      </c>
      <c r="DD594"/>
      <c r="DE594"/>
      <c r="DF594" t="s">
        <v>794</v>
      </c>
      <c r="DG594" t="s">
        <v>798</v>
      </c>
      <c r="DH594">
        <v>0</v>
      </c>
      <c r="DI594">
        <v>1</v>
      </c>
      <c r="DJ594">
        <v>0</v>
      </c>
      <c r="DK594">
        <v>0</v>
      </c>
      <c r="DL594">
        <v>0</v>
      </c>
      <c r="DM594">
        <v>0</v>
      </c>
      <c r="DN594">
        <v>0</v>
      </c>
      <c r="DO594">
        <v>0</v>
      </c>
      <c r="DP594">
        <v>0</v>
      </c>
      <c r="DQ594">
        <v>0</v>
      </c>
      <c r="DR594">
        <v>0</v>
      </c>
      <c r="DS594">
        <v>0</v>
      </c>
      <c r="DT594">
        <v>0</v>
      </c>
      <c r="DU594">
        <v>0</v>
      </c>
      <c r="DV594">
        <v>0</v>
      </c>
      <c r="DW594"/>
      <c r="DX594"/>
      <c r="DY594" t="s">
        <v>794</v>
      </c>
      <c r="DZ594"/>
      <c r="EA594">
        <v>6000</v>
      </c>
      <c r="EB594">
        <v>6000</v>
      </c>
      <c r="EC594"/>
      <c r="ED594">
        <v>6000</v>
      </c>
      <c r="EE594">
        <v>0</v>
      </c>
      <c r="EF594">
        <v>0</v>
      </c>
      <c r="EG594"/>
      <c r="EH594" t="s">
        <v>805</v>
      </c>
      <c r="EI594"/>
      <c r="EJ594"/>
      <c r="EK594" t="s">
        <v>794</v>
      </c>
      <c r="EL594" t="s">
        <v>798</v>
      </c>
      <c r="EM594">
        <v>0</v>
      </c>
      <c r="EN594">
        <v>1</v>
      </c>
      <c r="EO594">
        <v>0</v>
      </c>
      <c r="EP594">
        <v>0</v>
      </c>
      <c r="EQ594">
        <v>0</v>
      </c>
      <c r="ER594">
        <v>0</v>
      </c>
      <c r="ES594">
        <v>0</v>
      </c>
      <c r="ET594">
        <v>0</v>
      </c>
      <c r="EU594">
        <v>0</v>
      </c>
      <c r="EV594">
        <v>0</v>
      </c>
      <c r="EW594">
        <v>0</v>
      </c>
      <c r="EX594">
        <v>0</v>
      </c>
      <c r="EY594">
        <v>0</v>
      </c>
      <c r="EZ594">
        <v>0</v>
      </c>
      <c r="FA594">
        <v>0</v>
      </c>
      <c r="FB594"/>
      <c r="FC594"/>
      <c r="FD594" t="s">
        <v>794</v>
      </c>
      <c r="FE594"/>
      <c r="FF594">
        <v>2500</v>
      </c>
      <c r="FG594">
        <v>2500</v>
      </c>
      <c r="FH594"/>
      <c r="FI594">
        <v>2250</v>
      </c>
      <c r="FJ594">
        <v>11.111111111111111</v>
      </c>
      <c r="FK594">
        <v>250</v>
      </c>
      <c r="FL594" t="s">
        <v>3458</v>
      </c>
      <c r="FM594" t="s">
        <v>805</v>
      </c>
      <c r="FN594"/>
      <c r="FO594"/>
      <c r="FP594" t="s">
        <v>794</v>
      </c>
      <c r="FQ594" t="s">
        <v>798</v>
      </c>
      <c r="FR594">
        <v>0</v>
      </c>
      <c r="FS594">
        <v>1</v>
      </c>
      <c r="FT594">
        <v>0</v>
      </c>
      <c r="FU594">
        <v>0</v>
      </c>
      <c r="FV594">
        <v>0</v>
      </c>
      <c r="FW594">
        <v>0</v>
      </c>
      <c r="FX594">
        <v>0</v>
      </c>
      <c r="FY594">
        <v>0</v>
      </c>
      <c r="FZ594">
        <v>0</v>
      </c>
      <c r="GA594">
        <v>0</v>
      </c>
      <c r="GB594">
        <v>0</v>
      </c>
      <c r="GC594">
        <v>0</v>
      </c>
      <c r="GD594">
        <v>0</v>
      </c>
      <c r="GE594">
        <v>0</v>
      </c>
      <c r="GF594">
        <v>0</v>
      </c>
      <c r="GG594"/>
      <c r="GH594"/>
      <c r="GI594" t="s">
        <v>794</v>
      </c>
      <c r="GJ594"/>
      <c r="GK594">
        <v>13000</v>
      </c>
      <c r="GL594">
        <v>10000</v>
      </c>
      <c r="GM594">
        <v>30</v>
      </c>
      <c r="GN594">
        <v>3000</v>
      </c>
      <c r="GO594" t="s">
        <v>3451</v>
      </c>
      <c r="GP594" t="s">
        <v>805</v>
      </c>
      <c r="GQ594"/>
      <c r="GR594"/>
      <c r="GS594" t="s">
        <v>794</v>
      </c>
      <c r="GT594" t="s">
        <v>836</v>
      </c>
      <c r="GU594">
        <v>0</v>
      </c>
      <c r="GV594">
        <v>0</v>
      </c>
      <c r="GW594">
        <v>0</v>
      </c>
      <c r="GX594">
        <v>0</v>
      </c>
      <c r="GY594">
        <v>0</v>
      </c>
      <c r="GZ594">
        <v>0</v>
      </c>
      <c r="HA594">
        <v>0</v>
      </c>
      <c r="HB594">
        <v>0</v>
      </c>
      <c r="HC594">
        <v>0</v>
      </c>
      <c r="HD594">
        <v>1</v>
      </c>
      <c r="HE594">
        <v>0</v>
      </c>
      <c r="HF594">
        <v>0</v>
      </c>
      <c r="HG594">
        <v>0</v>
      </c>
      <c r="HH594">
        <v>0</v>
      </c>
      <c r="HI594">
        <v>0</v>
      </c>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t="s">
        <v>2137</v>
      </c>
      <c r="AAW594">
        <v>435041739</v>
      </c>
      <c r="AAX594" s="315">
        <v>45079.375856481478</v>
      </c>
      <c r="AAY594"/>
      <c r="AAZ594"/>
      <c r="ABA594" t="s">
        <v>2081</v>
      </c>
      <c r="ABB594"/>
      <c r="ABC594" t="s">
        <v>2263</v>
      </c>
      <c r="ABD594"/>
      <c r="ABE594">
        <v>594</v>
      </c>
    </row>
    <row r="595" spans="1:733" x14ac:dyDescent="0.45">
      <c r="A595" s="261" t="s">
        <v>3470</v>
      </c>
      <c r="B595" s="262">
        <v>45077.361493240744</v>
      </c>
      <c r="C595" s="262">
        <v>45077.364480162039</v>
      </c>
      <c r="D595" s="262">
        <v>45077</v>
      </c>
      <c r="E595" s="261" t="s">
        <v>3430</v>
      </c>
      <c r="F595" s="315">
        <v>45077</v>
      </c>
      <c r="G595" t="s">
        <v>846</v>
      </c>
      <c r="H595" t="s">
        <v>847</v>
      </c>
      <c r="I595" t="s">
        <v>847</v>
      </c>
      <c r="J595" t="s">
        <v>847</v>
      </c>
      <c r="K595" t="s">
        <v>793</v>
      </c>
      <c r="L595" s="261" t="s">
        <v>2148</v>
      </c>
      <c r="M595">
        <v>1</v>
      </c>
      <c r="N595">
        <v>1</v>
      </c>
      <c r="O595">
        <v>1</v>
      </c>
      <c r="P595">
        <v>1</v>
      </c>
      <c r="Q595">
        <v>1</v>
      </c>
      <c r="R595">
        <v>1</v>
      </c>
      <c r="S595">
        <v>0</v>
      </c>
      <c r="T595">
        <v>0</v>
      </c>
      <c r="U595">
        <v>0</v>
      </c>
      <c r="V595">
        <v>0</v>
      </c>
      <c r="W595">
        <v>0</v>
      </c>
      <c r="X595">
        <v>0</v>
      </c>
      <c r="Y595">
        <v>0</v>
      </c>
      <c r="Z595">
        <v>0</v>
      </c>
      <c r="AA595">
        <v>0</v>
      </c>
      <c r="AB595">
        <v>0</v>
      </c>
      <c r="AC595">
        <v>0</v>
      </c>
      <c r="AD595">
        <v>0</v>
      </c>
      <c r="AE595">
        <v>0</v>
      </c>
      <c r="AF595">
        <v>0</v>
      </c>
      <c r="AG595">
        <v>0</v>
      </c>
      <c r="AH595">
        <v>0</v>
      </c>
      <c r="AI595">
        <v>0</v>
      </c>
      <c r="AJ595" t="s">
        <v>794</v>
      </c>
      <c r="AK595"/>
      <c r="AL595">
        <v>1000</v>
      </c>
      <c r="AM595">
        <v>1000</v>
      </c>
      <c r="AN595"/>
      <c r="AO595">
        <v>2000</v>
      </c>
      <c r="AP595">
        <v>-50</v>
      </c>
      <c r="AQ595">
        <v>-1000</v>
      </c>
      <c r="AR595" t="s">
        <v>3451</v>
      </c>
      <c r="AS595" t="s">
        <v>805</v>
      </c>
      <c r="AT595"/>
      <c r="AU595"/>
      <c r="AV595" t="s">
        <v>794</v>
      </c>
      <c r="AW595" t="s">
        <v>798</v>
      </c>
      <c r="AX595">
        <v>0</v>
      </c>
      <c r="AY595">
        <v>1</v>
      </c>
      <c r="AZ595">
        <v>0</v>
      </c>
      <c r="BA595">
        <v>0</v>
      </c>
      <c r="BB595">
        <v>0</v>
      </c>
      <c r="BC595">
        <v>0</v>
      </c>
      <c r="BD595">
        <v>0</v>
      </c>
      <c r="BE595">
        <v>0</v>
      </c>
      <c r="BF595">
        <v>0</v>
      </c>
      <c r="BG595">
        <v>0</v>
      </c>
      <c r="BH595">
        <v>0</v>
      </c>
      <c r="BI595">
        <v>0</v>
      </c>
      <c r="BJ595">
        <v>0</v>
      </c>
      <c r="BK595">
        <v>0</v>
      </c>
      <c r="BL595">
        <v>0</v>
      </c>
      <c r="BM595"/>
      <c r="BN595"/>
      <c r="BO595" t="s">
        <v>794</v>
      </c>
      <c r="BP595"/>
      <c r="BQ595">
        <v>2000</v>
      </c>
      <c r="BR595">
        <v>2000</v>
      </c>
      <c r="BS595"/>
      <c r="BT595">
        <v>2000</v>
      </c>
      <c r="BU595">
        <v>0</v>
      </c>
      <c r="BV595">
        <v>0</v>
      </c>
      <c r="BW595"/>
      <c r="BX595" t="s">
        <v>805</v>
      </c>
      <c r="BY595"/>
      <c r="BZ595"/>
      <c r="CA595" t="s">
        <v>794</v>
      </c>
      <c r="CB595" t="s">
        <v>836</v>
      </c>
      <c r="CC595">
        <v>0</v>
      </c>
      <c r="CD595">
        <v>0</v>
      </c>
      <c r="CE595">
        <v>0</v>
      </c>
      <c r="CF595">
        <v>0</v>
      </c>
      <c r="CG595">
        <v>0</v>
      </c>
      <c r="CH595">
        <v>0</v>
      </c>
      <c r="CI595">
        <v>0</v>
      </c>
      <c r="CJ595">
        <v>0</v>
      </c>
      <c r="CK595">
        <v>0</v>
      </c>
      <c r="CL595">
        <v>1</v>
      </c>
      <c r="CM595">
        <v>0</v>
      </c>
      <c r="CN595">
        <v>0</v>
      </c>
      <c r="CO595">
        <v>0</v>
      </c>
      <c r="CP595">
        <v>0</v>
      </c>
      <c r="CQ595">
        <v>0</v>
      </c>
      <c r="CR595"/>
      <c r="CS595"/>
      <c r="CT595" t="s">
        <v>794</v>
      </c>
      <c r="CU595"/>
      <c r="CV595">
        <v>12500</v>
      </c>
      <c r="CW595">
        <v>12500</v>
      </c>
      <c r="CX595"/>
      <c r="CY595">
        <v>5000</v>
      </c>
      <c r="CZ595">
        <v>150</v>
      </c>
      <c r="DA595">
        <v>7500</v>
      </c>
      <c r="DB595" t="s">
        <v>3458</v>
      </c>
      <c r="DC595" t="s">
        <v>805</v>
      </c>
      <c r="DD595"/>
      <c r="DE595"/>
      <c r="DF595" t="s">
        <v>794</v>
      </c>
      <c r="DG595" t="s">
        <v>836</v>
      </c>
      <c r="DH595">
        <v>0</v>
      </c>
      <c r="DI595">
        <v>0</v>
      </c>
      <c r="DJ595">
        <v>0</v>
      </c>
      <c r="DK595">
        <v>0</v>
      </c>
      <c r="DL595">
        <v>0</v>
      </c>
      <c r="DM595">
        <v>0</v>
      </c>
      <c r="DN595">
        <v>0</v>
      </c>
      <c r="DO595">
        <v>0</v>
      </c>
      <c r="DP595">
        <v>0</v>
      </c>
      <c r="DQ595">
        <v>1</v>
      </c>
      <c r="DR595">
        <v>0</v>
      </c>
      <c r="DS595">
        <v>0</v>
      </c>
      <c r="DT595">
        <v>0</v>
      </c>
      <c r="DU595">
        <v>0</v>
      </c>
      <c r="DV595">
        <v>0</v>
      </c>
      <c r="DW595"/>
      <c r="DX595"/>
      <c r="DY595" t="s">
        <v>794</v>
      </c>
      <c r="DZ595"/>
      <c r="EA595">
        <v>5500</v>
      </c>
      <c r="EB595">
        <v>5500</v>
      </c>
      <c r="EC595"/>
      <c r="ED595">
        <v>6000</v>
      </c>
      <c r="EE595">
        <v>-8.3333333333333321</v>
      </c>
      <c r="EF595">
        <v>-500</v>
      </c>
      <c r="EG595"/>
      <c r="EH595" t="s">
        <v>805</v>
      </c>
      <c r="EI595"/>
      <c r="EJ595"/>
      <c r="EK595" t="s">
        <v>797</v>
      </c>
      <c r="EL595"/>
      <c r="EM595"/>
      <c r="EN595"/>
      <c r="EO595"/>
      <c r="EP595"/>
      <c r="EQ595"/>
      <c r="ER595"/>
      <c r="ES595"/>
      <c r="ET595"/>
      <c r="EU595"/>
      <c r="EV595"/>
      <c r="EW595"/>
      <c r="EX595"/>
      <c r="EY595"/>
      <c r="EZ595"/>
      <c r="FA595"/>
      <c r="FB595"/>
      <c r="FC595"/>
      <c r="FD595" t="s">
        <v>794</v>
      </c>
      <c r="FE595"/>
      <c r="FF595">
        <v>2500</v>
      </c>
      <c r="FG595">
        <v>2500</v>
      </c>
      <c r="FH595"/>
      <c r="FI595">
        <v>2250</v>
      </c>
      <c r="FJ595">
        <v>11.111111111111111</v>
      </c>
      <c r="FK595">
        <v>250</v>
      </c>
      <c r="FL595" t="s">
        <v>3458</v>
      </c>
      <c r="FM595" t="s">
        <v>805</v>
      </c>
      <c r="FN595"/>
      <c r="FO595"/>
      <c r="FP595" t="s">
        <v>794</v>
      </c>
      <c r="FQ595" t="s">
        <v>798</v>
      </c>
      <c r="FR595">
        <v>0</v>
      </c>
      <c r="FS595">
        <v>1</v>
      </c>
      <c r="FT595">
        <v>0</v>
      </c>
      <c r="FU595">
        <v>0</v>
      </c>
      <c r="FV595">
        <v>0</v>
      </c>
      <c r="FW595">
        <v>0</v>
      </c>
      <c r="FX595">
        <v>0</v>
      </c>
      <c r="FY595">
        <v>0</v>
      </c>
      <c r="FZ595">
        <v>0</v>
      </c>
      <c r="GA595">
        <v>0</v>
      </c>
      <c r="GB595">
        <v>0</v>
      </c>
      <c r="GC595">
        <v>0</v>
      </c>
      <c r="GD595">
        <v>0</v>
      </c>
      <c r="GE595">
        <v>0</v>
      </c>
      <c r="GF595">
        <v>0</v>
      </c>
      <c r="GG595"/>
      <c r="GH595"/>
      <c r="GI595" t="s">
        <v>794</v>
      </c>
      <c r="GJ595"/>
      <c r="GK595">
        <v>14000</v>
      </c>
      <c r="GL595">
        <v>10000</v>
      </c>
      <c r="GM595">
        <v>40</v>
      </c>
      <c r="GN595">
        <v>4000</v>
      </c>
      <c r="GO595" t="s">
        <v>3451</v>
      </c>
      <c r="GP595" t="s">
        <v>805</v>
      </c>
      <c r="GQ595"/>
      <c r="GR595"/>
      <c r="GS595" t="s">
        <v>794</v>
      </c>
      <c r="GT595" t="s">
        <v>798</v>
      </c>
      <c r="GU595">
        <v>0</v>
      </c>
      <c r="GV595">
        <v>1</v>
      </c>
      <c r="GW595">
        <v>0</v>
      </c>
      <c r="GX595">
        <v>0</v>
      </c>
      <c r="GY595">
        <v>0</v>
      </c>
      <c r="GZ595">
        <v>0</v>
      </c>
      <c r="HA595">
        <v>0</v>
      </c>
      <c r="HB595">
        <v>0</v>
      </c>
      <c r="HC595">
        <v>0</v>
      </c>
      <c r="HD595">
        <v>0</v>
      </c>
      <c r="HE595">
        <v>0</v>
      </c>
      <c r="HF595">
        <v>0</v>
      </c>
      <c r="HG595">
        <v>0</v>
      </c>
      <c r="HH595">
        <v>0</v>
      </c>
      <c r="HI595">
        <v>0</v>
      </c>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t="s">
        <v>3443</v>
      </c>
      <c r="AAW595">
        <v>435041745</v>
      </c>
      <c r="AAX595" s="315">
        <v>45079.375868055547</v>
      </c>
      <c r="AAY595"/>
      <c r="AAZ595"/>
      <c r="ABA595" t="s">
        <v>2081</v>
      </c>
      <c r="ABB595"/>
      <c r="ABC595" t="s">
        <v>2263</v>
      </c>
      <c r="ABD595"/>
      <c r="ABE595">
        <v>595</v>
      </c>
    </row>
    <row r="596" spans="1:733" x14ac:dyDescent="0.45">
      <c r="A596" s="261" t="s">
        <v>3471</v>
      </c>
      <c r="B596" s="262">
        <v>45077.364586608797</v>
      </c>
      <c r="C596" s="262">
        <v>45077.368591793987</v>
      </c>
      <c r="D596" s="262">
        <v>45077</v>
      </c>
      <c r="E596" s="261" t="s">
        <v>3430</v>
      </c>
      <c r="F596" s="315">
        <v>45077</v>
      </c>
      <c r="G596" t="s">
        <v>846</v>
      </c>
      <c r="H596" t="s">
        <v>847</v>
      </c>
      <c r="I596" t="s">
        <v>847</v>
      </c>
      <c r="J596" t="s">
        <v>847</v>
      </c>
      <c r="K596" t="s">
        <v>793</v>
      </c>
      <c r="L596" s="261" t="s">
        <v>2148</v>
      </c>
      <c r="M596">
        <v>1</v>
      </c>
      <c r="N596">
        <v>1</v>
      </c>
      <c r="O596">
        <v>1</v>
      </c>
      <c r="P596">
        <v>1</v>
      </c>
      <c r="Q596">
        <v>1</v>
      </c>
      <c r="R596">
        <v>1</v>
      </c>
      <c r="S596">
        <v>0</v>
      </c>
      <c r="T596">
        <v>0</v>
      </c>
      <c r="U596">
        <v>0</v>
      </c>
      <c r="V596">
        <v>0</v>
      </c>
      <c r="W596">
        <v>0</v>
      </c>
      <c r="X596">
        <v>0</v>
      </c>
      <c r="Y596">
        <v>0</v>
      </c>
      <c r="Z596">
        <v>0</v>
      </c>
      <c r="AA596">
        <v>0</v>
      </c>
      <c r="AB596">
        <v>0</v>
      </c>
      <c r="AC596">
        <v>0</v>
      </c>
      <c r="AD596">
        <v>0</v>
      </c>
      <c r="AE596">
        <v>0</v>
      </c>
      <c r="AF596">
        <v>0</v>
      </c>
      <c r="AG596">
        <v>0</v>
      </c>
      <c r="AH596">
        <v>0</v>
      </c>
      <c r="AI596">
        <v>0</v>
      </c>
      <c r="AJ596" t="s">
        <v>794</v>
      </c>
      <c r="AK596"/>
      <c r="AL596">
        <v>1000</v>
      </c>
      <c r="AM596">
        <v>1000</v>
      </c>
      <c r="AN596"/>
      <c r="AO596">
        <v>2000</v>
      </c>
      <c r="AP596">
        <v>-50</v>
      </c>
      <c r="AQ596">
        <v>-1000</v>
      </c>
      <c r="AR596" t="s">
        <v>3451</v>
      </c>
      <c r="AS596" t="s">
        <v>805</v>
      </c>
      <c r="AT596"/>
      <c r="AU596"/>
      <c r="AV596" t="s">
        <v>794</v>
      </c>
      <c r="AW596" t="s">
        <v>836</v>
      </c>
      <c r="AX596">
        <v>0</v>
      </c>
      <c r="AY596">
        <v>0</v>
      </c>
      <c r="AZ596">
        <v>0</v>
      </c>
      <c r="BA596">
        <v>0</v>
      </c>
      <c r="BB596">
        <v>0</v>
      </c>
      <c r="BC596">
        <v>0</v>
      </c>
      <c r="BD596">
        <v>0</v>
      </c>
      <c r="BE596">
        <v>0</v>
      </c>
      <c r="BF596">
        <v>0</v>
      </c>
      <c r="BG596">
        <v>1</v>
      </c>
      <c r="BH596">
        <v>0</v>
      </c>
      <c r="BI596">
        <v>0</v>
      </c>
      <c r="BJ596">
        <v>0</v>
      </c>
      <c r="BK596">
        <v>0</v>
      </c>
      <c r="BL596">
        <v>0</v>
      </c>
      <c r="BM596"/>
      <c r="BN596"/>
      <c r="BO596" t="s">
        <v>794</v>
      </c>
      <c r="BP596"/>
      <c r="BQ596">
        <v>1750</v>
      </c>
      <c r="BR596">
        <v>1750</v>
      </c>
      <c r="BS596"/>
      <c r="BT596">
        <v>2000</v>
      </c>
      <c r="BU596">
        <v>-12.5</v>
      </c>
      <c r="BV596">
        <v>-250</v>
      </c>
      <c r="BW596" t="s">
        <v>3458</v>
      </c>
      <c r="BX596" t="s">
        <v>805</v>
      </c>
      <c r="BY596"/>
      <c r="BZ596"/>
      <c r="CA596" t="s">
        <v>794</v>
      </c>
      <c r="CB596" t="s">
        <v>836</v>
      </c>
      <c r="CC596">
        <v>0</v>
      </c>
      <c r="CD596">
        <v>0</v>
      </c>
      <c r="CE596">
        <v>0</v>
      </c>
      <c r="CF596">
        <v>0</v>
      </c>
      <c r="CG596">
        <v>0</v>
      </c>
      <c r="CH596">
        <v>0</v>
      </c>
      <c r="CI596">
        <v>0</v>
      </c>
      <c r="CJ596">
        <v>0</v>
      </c>
      <c r="CK596">
        <v>0</v>
      </c>
      <c r="CL596">
        <v>1</v>
      </c>
      <c r="CM596">
        <v>0</v>
      </c>
      <c r="CN596">
        <v>0</v>
      </c>
      <c r="CO596">
        <v>0</v>
      </c>
      <c r="CP596">
        <v>0</v>
      </c>
      <c r="CQ596">
        <v>0</v>
      </c>
      <c r="CR596"/>
      <c r="CS596"/>
      <c r="CT596" t="s">
        <v>794</v>
      </c>
      <c r="CU596"/>
      <c r="CV596">
        <v>13000</v>
      </c>
      <c r="CW596">
        <v>13000</v>
      </c>
      <c r="CX596"/>
      <c r="CY596">
        <v>5000</v>
      </c>
      <c r="CZ596">
        <v>160</v>
      </c>
      <c r="DA596">
        <v>8000</v>
      </c>
      <c r="DB596" t="s">
        <v>3458</v>
      </c>
      <c r="DC596" t="s">
        <v>805</v>
      </c>
      <c r="DD596"/>
      <c r="DE596"/>
      <c r="DF596" t="s">
        <v>794</v>
      </c>
      <c r="DG596" t="s">
        <v>836</v>
      </c>
      <c r="DH596">
        <v>0</v>
      </c>
      <c r="DI596">
        <v>0</v>
      </c>
      <c r="DJ596">
        <v>0</v>
      </c>
      <c r="DK596">
        <v>0</v>
      </c>
      <c r="DL596">
        <v>0</v>
      </c>
      <c r="DM596">
        <v>0</v>
      </c>
      <c r="DN596">
        <v>0</v>
      </c>
      <c r="DO596">
        <v>0</v>
      </c>
      <c r="DP596">
        <v>0</v>
      </c>
      <c r="DQ596">
        <v>1</v>
      </c>
      <c r="DR596">
        <v>0</v>
      </c>
      <c r="DS596">
        <v>0</v>
      </c>
      <c r="DT596">
        <v>0</v>
      </c>
      <c r="DU596">
        <v>0</v>
      </c>
      <c r="DV596">
        <v>0</v>
      </c>
      <c r="DW596"/>
      <c r="DX596"/>
      <c r="DY596" t="s">
        <v>794</v>
      </c>
      <c r="DZ596"/>
      <c r="EA596">
        <v>6000</v>
      </c>
      <c r="EB596">
        <v>6000</v>
      </c>
      <c r="EC596"/>
      <c r="ED596">
        <v>6000</v>
      </c>
      <c r="EE596">
        <v>0</v>
      </c>
      <c r="EF596">
        <v>0</v>
      </c>
      <c r="EG596"/>
      <c r="EH596" t="s">
        <v>805</v>
      </c>
      <c r="EI596"/>
      <c r="EJ596"/>
      <c r="EK596" t="s">
        <v>794</v>
      </c>
      <c r="EL596" t="s">
        <v>836</v>
      </c>
      <c r="EM596">
        <v>0</v>
      </c>
      <c r="EN596">
        <v>0</v>
      </c>
      <c r="EO596">
        <v>0</v>
      </c>
      <c r="EP596">
        <v>0</v>
      </c>
      <c r="EQ596">
        <v>0</v>
      </c>
      <c r="ER596">
        <v>0</v>
      </c>
      <c r="ES596">
        <v>0</v>
      </c>
      <c r="ET596">
        <v>0</v>
      </c>
      <c r="EU596">
        <v>0</v>
      </c>
      <c r="EV596">
        <v>1</v>
      </c>
      <c r="EW596">
        <v>0</v>
      </c>
      <c r="EX596">
        <v>0</v>
      </c>
      <c r="EY596">
        <v>0</v>
      </c>
      <c r="EZ596">
        <v>0</v>
      </c>
      <c r="FA596">
        <v>0</v>
      </c>
      <c r="FB596"/>
      <c r="FC596"/>
      <c r="FD596" t="s">
        <v>794</v>
      </c>
      <c r="FE596"/>
      <c r="FF596">
        <v>2500</v>
      </c>
      <c r="FG596">
        <v>2500</v>
      </c>
      <c r="FH596"/>
      <c r="FI596">
        <v>2250</v>
      </c>
      <c r="FJ596">
        <v>11.111111111111111</v>
      </c>
      <c r="FK596">
        <v>250</v>
      </c>
      <c r="FL596" t="s">
        <v>3451</v>
      </c>
      <c r="FM596" t="s">
        <v>805</v>
      </c>
      <c r="FN596"/>
      <c r="FO596"/>
      <c r="FP596" t="s">
        <v>794</v>
      </c>
      <c r="FQ596" t="s">
        <v>798</v>
      </c>
      <c r="FR596">
        <v>0</v>
      </c>
      <c r="FS596">
        <v>1</v>
      </c>
      <c r="FT596">
        <v>0</v>
      </c>
      <c r="FU596">
        <v>0</v>
      </c>
      <c r="FV596">
        <v>0</v>
      </c>
      <c r="FW596">
        <v>0</v>
      </c>
      <c r="FX596">
        <v>0</v>
      </c>
      <c r="FY596">
        <v>0</v>
      </c>
      <c r="FZ596">
        <v>0</v>
      </c>
      <c r="GA596">
        <v>0</v>
      </c>
      <c r="GB596">
        <v>0</v>
      </c>
      <c r="GC596">
        <v>0</v>
      </c>
      <c r="GD596">
        <v>0</v>
      </c>
      <c r="GE596">
        <v>0</v>
      </c>
      <c r="GF596">
        <v>0</v>
      </c>
      <c r="GG596"/>
      <c r="GH596"/>
      <c r="GI596" t="s">
        <v>794</v>
      </c>
      <c r="GJ596"/>
      <c r="GK596">
        <v>15000</v>
      </c>
      <c r="GL596">
        <v>10000</v>
      </c>
      <c r="GM596">
        <v>50</v>
      </c>
      <c r="GN596">
        <v>5000</v>
      </c>
      <c r="GO596" t="s">
        <v>3472</v>
      </c>
      <c r="GP596" t="s">
        <v>805</v>
      </c>
      <c r="GQ596"/>
      <c r="GR596"/>
      <c r="GS596" t="s">
        <v>794</v>
      </c>
      <c r="GT596" t="s">
        <v>836</v>
      </c>
      <c r="GU596">
        <v>0</v>
      </c>
      <c r="GV596">
        <v>0</v>
      </c>
      <c r="GW596">
        <v>0</v>
      </c>
      <c r="GX596">
        <v>0</v>
      </c>
      <c r="GY596">
        <v>0</v>
      </c>
      <c r="GZ596">
        <v>0</v>
      </c>
      <c r="HA596">
        <v>0</v>
      </c>
      <c r="HB596">
        <v>0</v>
      </c>
      <c r="HC596">
        <v>0</v>
      </c>
      <c r="HD596">
        <v>1</v>
      </c>
      <c r="HE596">
        <v>0</v>
      </c>
      <c r="HF596">
        <v>0</v>
      </c>
      <c r="HG596">
        <v>0</v>
      </c>
      <c r="HH596">
        <v>0</v>
      </c>
      <c r="HI596">
        <v>0</v>
      </c>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t="s">
        <v>3443</v>
      </c>
      <c r="AAW596">
        <v>435041751</v>
      </c>
      <c r="AAX596" s="315">
        <v>45079.375891203701</v>
      </c>
      <c r="AAY596"/>
      <c r="AAZ596"/>
      <c r="ABA596" t="s">
        <v>2081</v>
      </c>
      <c r="ABB596"/>
      <c r="ABC596" t="s">
        <v>2263</v>
      </c>
      <c r="ABD596"/>
      <c r="ABE596">
        <v>596</v>
      </c>
    </row>
    <row r="597" spans="1:733" x14ac:dyDescent="0.45">
      <c r="A597" s="261" t="s">
        <v>3473</v>
      </c>
      <c r="B597" s="262">
        <v>45077.368665995367</v>
      </c>
      <c r="C597" s="262">
        <v>45077.371634513889</v>
      </c>
      <c r="D597" s="262">
        <v>45077</v>
      </c>
      <c r="E597" s="261" t="s">
        <v>3430</v>
      </c>
      <c r="F597" s="315">
        <v>45077</v>
      </c>
      <c r="G597" t="s">
        <v>846</v>
      </c>
      <c r="H597" t="s">
        <v>847</v>
      </c>
      <c r="I597" t="s">
        <v>847</v>
      </c>
      <c r="J597" t="s">
        <v>847</v>
      </c>
      <c r="K597" t="s">
        <v>793</v>
      </c>
      <c r="L597" s="261" t="s">
        <v>2148</v>
      </c>
      <c r="M597">
        <v>1</v>
      </c>
      <c r="N597">
        <v>1</v>
      </c>
      <c r="O597">
        <v>1</v>
      </c>
      <c r="P597">
        <v>1</v>
      </c>
      <c r="Q597">
        <v>1</v>
      </c>
      <c r="R597">
        <v>1</v>
      </c>
      <c r="S597">
        <v>0</v>
      </c>
      <c r="T597">
        <v>0</v>
      </c>
      <c r="U597">
        <v>0</v>
      </c>
      <c r="V597">
        <v>0</v>
      </c>
      <c r="W597">
        <v>0</v>
      </c>
      <c r="X597">
        <v>0</v>
      </c>
      <c r="Y597">
        <v>0</v>
      </c>
      <c r="Z597">
        <v>0</v>
      </c>
      <c r="AA597">
        <v>0</v>
      </c>
      <c r="AB597">
        <v>0</v>
      </c>
      <c r="AC597">
        <v>0</v>
      </c>
      <c r="AD597">
        <v>0</v>
      </c>
      <c r="AE597">
        <v>0</v>
      </c>
      <c r="AF597">
        <v>0</v>
      </c>
      <c r="AG597">
        <v>0</v>
      </c>
      <c r="AH597">
        <v>0</v>
      </c>
      <c r="AI597">
        <v>0</v>
      </c>
      <c r="AJ597" t="s">
        <v>794</v>
      </c>
      <c r="AK597"/>
      <c r="AL597">
        <v>1000</v>
      </c>
      <c r="AM597">
        <v>1000</v>
      </c>
      <c r="AN597"/>
      <c r="AO597">
        <v>2000</v>
      </c>
      <c r="AP597">
        <v>-50</v>
      </c>
      <c r="AQ597">
        <v>-1000</v>
      </c>
      <c r="AR597" t="s">
        <v>3458</v>
      </c>
      <c r="AS597" t="s">
        <v>805</v>
      </c>
      <c r="AT597"/>
      <c r="AU597"/>
      <c r="AV597" t="s">
        <v>794</v>
      </c>
      <c r="AW597" t="s">
        <v>836</v>
      </c>
      <c r="AX597">
        <v>0</v>
      </c>
      <c r="AY597">
        <v>0</v>
      </c>
      <c r="AZ597">
        <v>0</v>
      </c>
      <c r="BA597">
        <v>0</v>
      </c>
      <c r="BB597">
        <v>0</v>
      </c>
      <c r="BC597">
        <v>0</v>
      </c>
      <c r="BD597">
        <v>0</v>
      </c>
      <c r="BE597">
        <v>0</v>
      </c>
      <c r="BF597">
        <v>0</v>
      </c>
      <c r="BG597">
        <v>1</v>
      </c>
      <c r="BH597">
        <v>0</v>
      </c>
      <c r="BI597">
        <v>0</v>
      </c>
      <c r="BJ597">
        <v>0</v>
      </c>
      <c r="BK597">
        <v>0</v>
      </c>
      <c r="BL597">
        <v>0</v>
      </c>
      <c r="BM597"/>
      <c r="BN597"/>
      <c r="BO597" t="s">
        <v>794</v>
      </c>
      <c r="BP597"/>
      <c r="BQ597">
        <v>2000</v>
      </c>
      <c r="BR597">
        <v>2000</v>
      </c>
      <c r="BS597"/>
      <c r="BT597">
        <v>2000</v>
      </c>
      <c r="BU597">
        <v>0</v>
      </c>
      <c r="BV597">
        <v>0</v>
      </c>
      <c r="BW597"/>
      <c r="BX597" t="s">
        <v>805</v>
      </c>
      <c r="BY597"/>
      <c r="BZ597"/>
      <c r="CA597" t="s">
        <v>794</v>
      </c>
      <c r="CB597" t="s">
        <v>798</v>
      </c>
      <c r="CC597">
        <v>0</v>
      </c>
      <c r="CD597">
        <v>1</v>
      </c>
      <c r="CE597">
        <v>0</v>
      </c>
      <c r="CF597">
        <v>0</v>
      </c>
      <c r="CG597">
        <v>0</v>
      </c>
      <c r="CH597">
        <v>0</v>
      </c>
      <c r="CI597">
        <v>0</v>
      </c>
      <c r="CJ597">
        <v>0</v>
      </c>
      <c r="CK597">
        <v>0</v>
      </c>
      <c r="CL597">
        <v>0</v>
      </c>
      <c r="CM597">
        <v>0</v>
      </c>
      <c r="CN597">
        <v>0</v>
      </c>
      <c r="CO597">
        <v>0</v>
      </c>
      <c r="CP597">
        <v>0</v>
      </c>
      <c r="CQ597">
        <v>0</v>
      </c>
      <c r="CR597"/>
      <c r="CS597"/>
      <c r="CT597" t="s">
        <v>794</v>
      </c>
      <c r="CU597"/>
      <c r="CV597">
        <v>12500</v>
      </c>
      <c r="CW597">
        <v>12500</v>
      </c>
      <c r="CX597"/>
      <c r="CY597">
        <v>5000</v>
      </c>
      <c r="CZ597">
        <v>150</v>
      </c>
      <c r="DA597">
        <v>7500</v>
      </c>
      <c r="DB597" t="s">
        <v>3458</v>
      </c>
      <c r="DC597" t="s">
        <v>805</v>
      </c>
      <c r="DD597"/>
      <c r="DE597"/>
      <c r="DF597" t="s">
        <v>794</v>
      </c>
      <c r="DG597" t="s">
        <v>798</v>
      </c>
      <c r="DH597">
        <v>0</v>
      </c>
      <c r="DI597">
        <v>1</v>
      </c>
      <c r="DJ597">
        <v>0</v>
      </c>
      <c r="DK597">
        <v>0</v>
      </c>
      <c r="DL597">
        <v>0</v>
      </c>
      <c r="DM597">
        <v>0</v>
      </c>
      <c r="DN597">
        <v>0</v>
      </c>
      <c r="DO597">
        <v>0</v>
      </c>
      <c r="DP597">
        <v>0</v>
      </c>
      <c r="DQ597">
        <v>0</v>
      </c>
      <c r="DR597">
        <v>0</v>
      </c>
      <c r="DS597">
        <v>0</v>
      </c>
      <c r="DT597">
        <v>0</v>
      </c>
      <c r="DU597">
        <v>0</v>
      </c>
      <c r="DV597">
        <v>0</v>
      </c>
      <c r="DW597"/>
      <c r="DX597"/>
      <c r="DY597" t="s">
        <v>794</v>
      </c>
      <c r="DZ597"/>
      <c r="EA597">
        <v>6000</v>
      </c>
      <c r="EB597">
        <v>6000</v>
      </c>
      <c r="EC597"/>
      <c r="ED597">
        <v>6000</v>
      </c>
      <c r="EE597">
        <v>0</v>
      </c>
      <c r="EF597">
        <v>0</v>
      </c>
      <c r="EG597"/>
      <c r="EH597" t="s">
        <v>805</v>
      </c>
      <c r="EI597"/>
      <c r="EJ597"/>
      <c r="EK597" t="s">
        <v>794</v>
      </c>
      <c r="EL597" t="s">
        <v>836</v>
      </c>
      <c r="EM597">
        <v>0</v>
      </c>
      <c r="EN597">
        <v>0</v>
      </c>
      <c r="EO597">
        <v>0</v>
      </c>
      <c r="EP597">
        <v>0</v>
      </c>
      <c r="EQ597">
        <v>0</v>
      </c>
      <c r="ER597">
        <v>0</v>
      </c>
      <c r="ES597">
        <v>0</v>
      </c>
      <c r="ET597">
        <v>0</v>
      </c>
      <c r="EU597">
        <v>0</v>
      </c>
      <c r="EV597">
        <v>1</v>
      </c>
      <c r="EW597">
        <v>0</v>
      </c>
      <c r="EX597">
        <v>0</v>
      </c>
      <c r="EY597">
        <v>0</v>
      </c>
      <c r="EZ597">
        <v>0</v>
      </c>
      <c r="FA597">
        <v>0</v>
      </c>
      <c r="FB597"/>
      <c r="FC597"/>
      <c r="FD597" t="s">
        <v>794</v>
      </c>
      <c r="FE597"/>
      <c r="FF597">
        <v>3000</v>
      </c>
      <c r="FG597">
        <v>3000</v>
      </c>
      <c r="FH597"/>
      <c r="FI597">
        <v>2250</v>
      </c>
      <c r="FJ597">
        <v>33.333333333333329</v>
      </c>
      <c r="FK597">
        <v>750</v>
      </c>
      <c r="FL597" t="s">
        <v>3451</v>
      </c>
      <c r="FM597" t="s">
        <v>805</v>
      </c>
      <c r="FN597"/>
      <c r="FO597"/>
      <c r="FP597" t="s">
        <v>794</v>
      </c>
      <c r="FQ597" t="s">
        <v>836</v>
      </c>
      <c r="FR597">
        <v>0</v>
      </c>
      <c r="FS597">
        <v>0</v>
      </c>
      <c r="FT597">
        <v>0</v>
      </c>
      <c r="FU597">
        <v>0</v>
      </c>
      <c r="FV597">
        <v>0</v>
      </c>
      <c r="FW597">
        <v>0</v>
      </c>
      <c r="FX597">
        <v>0</v>
      </c>
      <c r="FY597">
        <v>0</v>
      </c>
      <c r="FZ597">
        <v>0</v>
      </c>
      <c r="GA597">
        <v>1</v>
      </c>
      <c r="GB597">
        <v>0</v>
      </c>
      <c r="GC597">
        <v>0</v>
      </c>
      <c r="GD597">
        <v>0</v>
      </c>
      <c r="GE597">
        <v>0</v>
      </c>
      <c r="GF597">
        <v>0</v>
      </c>
      <c r="GG597"/>
      <c r="GH597"/>
      <c r="GI597" t="s">
        <v>794</v>
      </c>
      <c r="GJ597"/>
      <c r="GK597">
        <v>14000</v>
      </c>
      <c r="GL597">
        <v>10000</v>
      </c>
      <c r="GM597">
        <v>40</v>
      </c>
      <c r="GN597">
        <v>4000</v>
      </c>
      <c r="GO597" t="s">
        <v>3458</v>
      </c>
      <c r="GP597" t="s">
        <v>805</v>
      </c>
      <c r="GQ597"/>
      <c r="GR597"/>
      <c r="GS597" t="s">
        <v>794</v>
      </c>
      <c r="GT597" t="s">
        <v>836</v>
      </c>
      <c r="GU597">
        <v>0</v>
      </c>
      <c r="GV597">
        <v>0</v>
      </c>
      <c r="GW597">
        <v>0</v>
      </c>
      <c r="GX597">
        <v>0</v>
      </c>
      <c r="GY597">
        <v>0</v>
      </c>
      <c r="GZ597">
        <v>0</v>
      </c>
      <c r="HA597">
        <v>0</v>
      </c>
      <c r="HB597">
        <v>0</v>
      </c>
      <c r="HC597">
        <v>0</v>
      </c>
      <c r="HD597">
        <v>1</v>
      </c>
      <c r="HE597">
        <v>0</v>
      </c>
      <c r="HF597">
        <v>0</v>
      </c>
      <c r="HG597">
        <v>0</v>
      </c>
      <c r="HH597">
        <v>0</v>
      </c>
      <c r="HI597">
        <v>0</v>
      </c>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t="s">
        <v>2137</v>
      </c>
      <c r="AAW597">
        <v>435041761</v>
      </c>
      <c r="AAX597" s="315">
        <v>45079.375902777778</v>
      </c>
      <c r="AAY597"/>
      <c r="AAZ597"/>
      <c r="ABA597" t="s">
        <v>2081</v>
      </c>
      <c r="ABB597"/>
      <c r="ABC597" t="s">
        <v>2263</v>
      </c>
      <c r="ABD597"/>
      <c r="ABE597">
        <v>597</v>
      </c>
    </row>
    <row r="598" spans="1:733" x14ac:dyDescent="0.45">
      <c r="A598" s="261" t="s">
        <v>3474</v>
      </c>
      <c r="B598" s="262">
        <v>45077.371807048607</v>
      </c>
      <c r="C598" s="262">
        <v>45077.375693958333</v>
      </c>
      <c r="D598" s="262">
        <v>45077</v>
      </c>
      <c r="E598" s="261" t="s">
        <v>3430</v>
      </c>
      <c r="F598" s="315">
        <v>45077</v>
      </c>
      <c r="G598" t="s">
        <v>846</v>
      </c>
      <c r="H598" t="s">
        <v>847</v>
      </c>
      <c r="I598" t="s">
        <v>847</v>
      </c>
      <c r="J598" t="s">
        <v>847</v>
      </c>
      <c r="K598" t="s">
        <v>793</v>
      </c>
      <c r="L598" s="261" t="s">
        <v>2148</v>
      </c>
      <c r="M598">
        <v>1</v>
      </c>
      <c r="N598">
        <v>1</v>
      </c>
      <c r="O598">
        <v>1</v>
      </c>
      <c r="P598">
        <v>1</v>
      </c>
      <c r="Q598">
        <v>1</v>
      </c>
      <c r="R598">
        <v>1</v>
      </c>
      <c r="S598">
        <v>0</v>
      </c>
      <c r="T598">
        <v>0</v>
      </c>
      <c r="U598">
        <v>0</v>
      </c>
      <c r="V598">
        <v>0</v>
      </c>
      <c r="W598">
        <v>0</v>
      </c>
      <c r="X598">
        <v>0</v>
      </c>
      <c r="Y598">
        <v>0</v>
      </c>
      <c r="Z598">
        <v>0</v>
      </c>
      <c r="AA598">
        <v>0</v>
      </c>
      <c r="AB598">
        <v>0</v>
      </c>
      <c r="AC598">
        <v>0</v>
      </c>
      <c r="AD598">
        <v>0</v>
      </c>
      <c r="AE598">
        <v>0</v>
      </c>
      <c r="AF598">
        <v>0</v>
      </c>
      <c r="AG598">
        <v>0</v>
      </c>
      <c r="AH598">
        <v>0</v>
      </c>
      <c r="AI598">
        <v>0</v>
      </c>
      <c r="AJ598" t="s">
        <v>794</v>
      </c>
      <c r="AK598"/>
      <c r="AL598">
        <v>1000</v>
      </c>
      <c r="AM598">
        <v>1000</v>
      </c>
      <c r="AN598"/>
      <c r="AO598">
        <v>2000</v>
      </c>
      <c r="AP598">
        <v>-50</v>
      </c>
      <c r="AQ598">
        <v>-1000</v>
      </c>
      <c r="AR598" t="s">
        <v>3451</v>
      </c>
      <c r="AS598" t="s">
        <v>805</v>
      </c>
      <c r="AT598"/>
      <c r="AU598"/>
      <c r="AV598" t="s">
        <v>794</v>
      </c>
      <c r="AW598" t="s">
        <v>836</v>
      </c>
      <c r="AX598">
        <v>0</v>
      </c>
      <c r="AY598">
        <v>0</v>
      </c>
      <c r="AZ598">
        <v>0</v>
      </c>
      <c r="BA598">
        <v>0</v>
      </c>
      <c r="BB598">
        <v>0</v>
      </c>
      <c r="BC598">
        <v>0</v>
      </c>
      <c r="BD598">
        <v>0</v>
      </c>
      <c r="BE598">
        <v>0</v>
      </c>
      <c r="BF598">
        <v>0</v>
      </c>
      <c r="BG598">
        <v>1</v>
      </c>
      <c r="BH598">
        <v>0</v>
      </c>
      <c r="BI598">
        <v>0</v>
      </c>
      <c r="BJ598">
        <v>0</v>
      </c>
      <c r="BK598">
        <v>0</v>
      </c>
      <c r="BL598">
        <v>0</v>
      </c>
      <c r="BM598"/>
      <c r="BN598"/>
      <c r="BO598" t="s">
        <v>794</v>
      </c>
      <c r="BP598"/>
      <c r="BQ598">
        <v>2000</v>
      </c>
      <c r="BR598">
        <v>2000</v>
      </c>
      <c r="BS598"/>
      <c r="BT598">
        <v>2000</v>
      </c>
      <c r="BU598">
        <v>0</v>
      </c>
      <c r="BV598">
        <v>0</v>
      </c>
      <c r="BW598"/>
      <c r="BX598" t="s">
        <v>805</v>
      </c>
      <c r="BY598"/>
      <c r="BZ598"/>
      <c r="CA598" t="s">
        <v>794</v>
      </c>
      <c r="CB598" t="s">
        <v>798</v>
      </c>
      <c r="CC598">
        <v>0</v>
      </c>
      <c r="CD598">
        <v>1</v>
      </c>
      <c r="CE598">
        <v>0</v>
      </c>
      <c r="CF598">
        <v>0</v>
      </c>
      <c r="CG598">
        <v>0</v>
      </c>
      <c r="CH598">
        <v>0</v>
      </c>
      <c r="CI598">
        <v>0</v>
      </c>
      <c r="CJ598">
        <v>0</v>
      </c>
      <c r="CK598">
        <v>0</v>
      </c>
      <c r="CL598">
        <v>0</v>
      </c>
      <c r="CM598">
        <v>0</v>
      </c>
      <c r="CN598">
        <v>0</v>
      </c>
      <c r="CO598">
        <v>0</v>
      </c>
      <c r="CP598">
        <v>0</v>
      </c>
      <c r="CQ598">
        <v>0</v>
      </c>
      <c r="CR598"/>
      <c r="CS598"/>
      <c r="CT598" t="s">
        <v>794</v>
      </c>
      <c r="CU598"/>
      <c r="CV598">
        <v>12500</v>
      </c>
      <c r="CW598">
        <v>12500</v>
      </c>
      <c r="CX598"/>
      <c r="CY598">
        <v>5000</v>
      </c>
      <c r="CZ598">
        <v>150</v>
      </c>
      <c r="DA598">
        <v>7500</v>
      </c>
      <c r="DB598" t="s">
        <v>3451</v>
      </c>
      <c r="DC598" t="s">
        <v>805</v>
      </c>
      <c r="DD598"/>
      <c r="DE598"/>
      <c r="DF598" t="s">
        <v>794</v>
      </c>
      <c r="DG598" t="s">
        <v>798</v>
      </c>
      <c r="DH598">
        <v>0</v>
      </c>
      <c r="DI598">
        <v>1</v>
      </c>
      <c r="DJ598">
        <v>0</v>
      </c>
      <c r="DK598">
        <v>0</v>
      </c>
      <c r="DL598">
        <v>0</v>
      </c>
      <c r="DM598">
        <v>0</v>
      </c>
      <c r="DN598">
        <v>0</v>
      </c>
      <c r="DO598">
        <v>0</v>
      </c>
      <c r="DP598">
        <v>0</v>
      </c>
      <c r="DQ598">
        <v>0</v>
      </c>
      <c r="DR598">
        <v>0</v>
      </c>
      <c r="DS598">
        <v>0</v>
      </c>
      <c r="DT598">
        <v>0</v>
      </c>
      <c r="DU598">
        <v>0</v>
      </c>
      <c r="DV598">
        <v>0</v>
      </c>
      <c r="DW598"/>
      <c r="DX598"/>
      <c r="DY598" t="s">
        <v>794</v>
      </c>
      <c r="DZ598"/>
      <c r="EA598">
        <v>6000</v>
      </c>
      <c r="EB598">
        <v>6000</v>
      </c>
      <c r="EC598"/>
      <c r="ED598">
        <v>6000</v>
      </c>
      <c r="EE598">
        <v>0</v>
      </c>
      <c r="EF598">
        <v>0</v>
      </c>
      <c r="EG598"/>
      <c r="EH598" t="s">
        <v>805</v>
      </c>
      <c r="EI598"/>
      <c r="EJ598"/>
      <c r="EK598" t="s">
        <v>794</v>
      </c>
      <c r="EL598" t="s">
        <v>798</v>
      </c>
      <c r="EM598">
        <v>0</v>
      </c>
      <c r="EN598">
        <v>1</v>
      </c>
      <c r="EO598">
        <v>0</v>
      </c>
      <c r="EP598">
        <v>0</v>
      </c>
      <c r="EQ598">
        <v>0</v>
      </c>
      <c r="ER598">
        <v>0</v>
      </c>
      <c r="ES598">
        <v>0</v>
      </c>
      <c r="ET598">
        <v>0</v>
      </c>
      <c r="EU598">
        <v>0</v>
      </c>
      <c r="EV598">
        <v>0</v>
      </c>
      <c r="EW598">
        <v>0</v>
      </c>
      <c r="EX598">
        <v>0</v>
      </c>
      <c r="EY598">
        <v>0</v>
      </c>
      <c r="EZ598">
        <v>0</v>
      </c>
      <c r="FA598">
        <v>0</v>
      </c>
      <c r="FB598"/>
      <c r="FC598"/>
      <c r="FD598" t="s">
        <v>794</v>
      </c>
      <c r="FE598"/>
      <c r="FF598">
        <v>2500</v>
      </c>
      <c r="FG598">
        <v>2500</v>
      </c>
      <c r="FH598"/>
      <c r="FI598">
        <v>2250</v>
      </c>
      <c r="FJ598">
        <v>11.111111111111111</v>
      </c>
      <c r="FK598">
        <v>250</v>
      </c>
      <c r="FL598" t="s">
        <v>3458</v>
      </c>
      <c r="FM598" t="s">
        <v>805</v>
      </c>
      <c r="FN598"/>
      <c r="FO598"/>
      <c r="FP598" t="s">
        <v>794</v>
      </c>
      <c r="FQ598" t="s">
        <v>836</v>
      </c>
      <c r="FR598">
        <v>0</v>
      </c>
      <c r="FS598">
        <v>0</v>
      </c>
      <c r="FT598">
        <v>0</v>
      </c>
      <c r="FU598">
        <v>0</v>
      </c>
      <c r="FV598">
        <v>0</v>
      </c>
      <c r="FW598">
        <v>0</v>
      </c>
      <c r="FX598">
        <v>0</v>
      </c>
      <c r="FY598">
        <v>0</v>
      </c>
      <c r="FZ598">
        <v>0</v>
      </c>
      <c r="GA598">
        <v>1</v>
      </c>
      <c r="GB598">
        <v>0</v>
      </c>
      <c r="GC598">
        <v>0</v>
      </c>
      <c r="GD598">
        <v>0</v>
      </c>
      <c r="GE598">
        <v>0</v>
      </c>
      <c r="GF598">
        <v>0</v>
      </c>
      <c r="GG598"/>
      <c r="GH598"/>
      <c r="GI598" t="s">
        <v>794</v>
      </c>
      <c r="GJ598"/>
      <c r="GK598">
        <v>15000</v>
      </c>
      <c r="GL598">
        <v>10000</v>
      </c>
      <c r="GM598">
        <v>50</v>
      </c>
      <c r="GN598">
        <v>5000</v>
      </c>
      <c r="GO598" t="s">
        <v>3451</v>
      </c>
      <c r="GP598" t="s">
        <v>805</v>
      </c>
      <c r="GQ598"/>
      <c r="GR598"/>
      <c r="GS598" t="s">
        <v>794</v>
      </c>
      <c r="GT598" t="s">
        <v>836</v>
      </c>
      <c r="GU598">
        <v>0</v>
      </c>
      <c r="GV598">
        <v>0</v>
      </c>
      <c r="GW598">
        <v>0</v>
      </c>
      <c r="GX598">
        <v>0</v>
      </c>
      <c r="GY598">
        <v>0</v>
      </c>
      <c r="GZ598">
        <v>0</v>
      </c>
      <c r="HA598">
        <v>0</v>
      </c>
      <c r="HB598">
        <v>0</v>
      </c>
      <c r="HC598">
        <v>0</v>
      </c>
      <c r="HD598">
        <v>1</v>
      </c>
      <c r="HE598">
        <v>0</v>
      </c>
      <c r="HF598">
        <v>0</v>
      </c>
      <c r="HG598">
        <v>0</v>
      </c>
      <c r="HH598">
        <v>0</v>
      </c>
      <c r="HI598">
        <v>0</v>
      </c>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t="s">
        <v>2137</v>
      </c>
      <c r="AAW598">
        <v>435041773</v>
      </c>
      <c r="AAX598" s="315">
        <v>45079.375925925917</v>
      </c>
      <c r="AAY598"/>
      <c r="AAZ598"/>
      <c r="ABA598" t="s">
        <v>2081</v>
      </c>
      <c r="ABB598"/>
      <c r="ABC598" t="s">
        <v>2263</v>
      </c>
      <c r="ABD598"/>
      <c r="ABE598">
        <v>598</v>
      </c>
    </row>
    <row r="599" spans="1:733" x14ac:dyDescent="0.45">
      <c r="A599" s="261" t="s">
        <v>3475</v>
      </c>
      <c r="B599" s="262">
        <v>45077.375769895843</v>
      </c>
      <c r="C599" s="262">
        <v>45077.378781805557</v>
      </c>
      <c r="D599" s="262">
        <v>45077</v>
      </c>
      <c r="E599" s="261" t="s">
        <v>3430</v>
      </c>
      <c r="F599" s="315">
        <v>45077</v>
      </c>
      <c r="G599" t="s">
        <v>846</v>
      </c>
      <c r="H599" t="s">
        <v>847</v>
      </c>
      <c r="I599" t="s">
        <v>847</v>
      </c>
      <c r="J599" t="s">
        <v>847</v>
      </c>
      <c r="K599" t="s">
        <v>793</v>
      </c>
      <c r="L599" s="261" t="s">
        <v>2148</v>
      </c>
      <c r="M599">
        <v>1</v>
      </c>
      <c r="N599">
        <v>1</v>
      </c>
      <c r="O599">
        <v>1</v>
      </c>
      <c r="P599">
        <v>1</v>
      </c>
      <c r="Q599">
        <v>1</v>
      </c>
      <c r="R599">
        <v>1</v>
      </c>
      <c r="S599">
        <v>0</v>
      </c>
      <c r="T599">
        <v>0</v>
      </c>
      <c r="U599">
        <v>0</v>
      </c>
      <c r="V599">
        <v>0</v>
      </c>
      <c r="W599">
        <v>0</v>
      </c>
      <c r="X599">
        <v>0</v>
      </c>
      <c r="Y599">
        <v>0</v>
      </c>
      <c r="Z599">
        <v>0</v>
      </c>
      <c r="AA599">
        <v>0</v>
      </c>
      <c r="AB599">
        <v>0</v>
      </c>
      <c r="AC599">
        <v>0</v>
      </c>
      <c r="AD599">
        <v>0</v>
      </c>
      <c r="AE599">
        <v>0</v>
      </c>
      <c r="AF599">
        <v>0</v>
      </c>
      <c r="AG599">
        <v>0</v>
      </c>
      <c r="AH599">
        <v>0</v>
      </c>
      <c r="AI599">
        <v>0</v>
      </c>
      <c r="AJ599" t="s">
        <v>794</v>
      </c>
      <c r="AK599"/>
      <c r="AL599">
        <v>1000</v>
      </c>
      <c r="AM599">
        <v>1000</v>
      </c>
      <c r="AN599"/>
      <c r="AO599">
        <v>2000</v>
      </c>
      <c r="AP599">
        <v>-50</v>
      </c>
      <c r="AQ599">
        <v>-1000</v>
      </c>
      <c r="AR599" t="s">
        <v>3451</v>
      </c>
      <c r="AS599" t="s">
        <v>805</v>
      </c>
      <c r="AT599"/>
      <c r="AU599"/>
      <c r="AV599" t="s">
        <v>794</v>
      </c>
      <c r="AW599" t="s">
        <v>836</v>
      </c>
      <c r="AX599">
        <v>0</v>
      </c>
      <c r="AY599">
        <v>0</v>
      </c>
      <c r="AZ599">
        <v>0</v>
      </c>
      <c r="BA599">
        <v>0</v>
      </c>
      <c r="BB599">
        <v>0</v>
      </c>
      <c r="BC599">
        <v>0</v>
      </c>
      <c r="BD599">
        <v>0</v>
      </c>
      <c r="BE599">
        <v>0</v>
      </c>
      <c r="BF599">
        <v>0</v>
      </c>
      <c r="BG599">
        <v>1</v>
      </c>
      <c r="BH599">
        <v>0</v>
      </c>
      <c r="BI599">
        <v>0</v>
      </c>
      <c r="BJ599">
        <v>0</v>
      </c>
      <c r="BK599">
        <v>0</v>
      </c>
      <c r="BL599">
        <v>0</v>
      </c>
      <c r="BM599"/>
      <c r="BN599"/>
      <c r="BO599" t="s">
        <v>794</v>
      </c>
      <c r="BP599"/>
      <c r="BQ599">
        <v>2000</v>
      </c>
      <c r="BR599">
        <v>2000</v>
      </c>
      <c r="BS599"/>
      <c r="BT599">
        <v>2000</v>
      </c>
      <c r="BU599">
        <v>0</v>
      </c>
      <c r="BV599">
        <v>0</v>
      </c>
      <c r="BW599"/>
      <c r="BX599" t="s">
        <v>805</v>
      </c>
      <c r="BY599"/>
      <c r="BZ599"/>
      <c r="CA599" t="s">
        <v>794</v>
      </c>
      <c r="CB599" t="s">
        <v>836</v>
      </c>
      <c r="CC599">
        <v>0</v>
      </c>
      <c r="CD599">
        <v>0</v>
      </c>
      <c r="CE599">
        <v>0</v>
      </c>
      <c r="CF599">
        <v>0</v>
      </c>
      <c r="CG599">
        <v>0</v>
      </c>
      <c r="CH599">
        <v>0</v>
      </c>
      <c r="CI599">
        <v>0</v>
      </c>
      <c r="CJ599">
        <v>0</v>
      </c>
      <c r="CK599">
        <v>0</v>
      </c>
      <c r="CL599">
        <v>1</v>
      </c>
      <c r="CM599">
        <v>0</v>
      </c>
      <c r="CN599">
        <v>0</v>
      </c>
      <c r="CO599">
        <v>0</v>
      </c>
      <c r="CP599">
        <v>0</v>
      </c>
      <c r="CQ599">
        <v>0</v>
      </c>
      <c r="CR599"/>
      <c r="CS599"/>
      <c r="CT599" t="s">
        <v>794</v>
      </c>
      <c r="CU599"/>
      <c r="CV599">
        <v>14000</v>
      </c>
      <c r="CW599">
        <v>14000</v>
      </c>
      <c r="CX599"/>
      <c r="CY599">
        <v>5000</v>
      </c>
      <c r="CZ599">
        <v>180</v>
      </c>
      <c r="DA599">
        <v>9000</v>
      </c>
      <c r="DB599" t="s">
        <v>3458</v>
      </c>
      <c r="DC599" t="s">
        <v>805</v>
      </c>
      <c r="DD599"/>
      <c r="DE599"/>
      <c r="DF599" t="s">
        <v>794</v>
      </c>
      <c r="DG599" t="s">
        <v>836</v>
      </c>
      <c r="DH599">
        <v>0</v>
      </c>
      <c r="DI599">
        <v>0</v>
      </c>
      <c r="DJ599">
        <v>0</v>
      </c>
      <c r="DK599">
        <v>0</v>
      </c>
      <c r="DL599">
        <v>0</v>
      </c>
      <c r="DM599">
        <v>0</v>
      </c>
      <c r="DN599">
        <v>0</v>
      </c>
      <c r="DO599">
        <v>0</v>
      </c>
      <c r="DP599">
        <v>0</v>
      </c>
      <c r="DQ599">
        <v>1</v>
      </c>
      <c r="DR599">
        <v>0</v>
      </c>
      <c r="DS599">
        <v>0</v>
      </c>
      <c r="DT599">
        <v>0</v>
      </c>
      <c r="DU599">
        <v>0</v>
      </c>
      <c r="DV599">
        <v>0</v>
      </c>
      <c r="DW599"/>
      <c r="DX599"/>
      <c r="DY599" t="s">
        <v>794</v>
      </c>
      <c r="DZ599"/>
      <c r="EA599">
        <v>6000</v>
      </c>
      <c r="EB599">
        <v>6000</v>
      </c>
      <c r="EC599"/>
      <c r="ED599">
        <v>6000</v>
      </c>
      <c r="EE599">
        <v>0</v>
      </c>
      <c r="EF599">
        <v>0</v>
      </c>
      <c r="EG599"/>
      <c r="EH599" t="s">
        <v>805</v>
      </c>
      <c r="EI599"/>
      <c r="EJ599"/>
      <c r="EK599" t="s">
        <v>794</v>
      </c>
      <c r="EL599" t="s">
        <v>798</v>
      </c>
      <c r="EM599">
        <v>0</v>
      </c>
      <c r="EN599">
        <v>1</v>
      </c>
      <c r="EO599">
        <v>0</v>
      </c>
      <c r="EP599">
        <v>0</v>
      </c>
      <c r="EQ599">
        <v>0</v>
      </c>
      <c r="ER599">
        <v>0</v>
      </c>
      <c r="ES599">
        <v>0</v>
      </c>
      <c r="ET599">
        <v>0</v>
      </c>
      <c r="EU599">
        <v>0</v>
      </c>
      <c r="EV599">
        <v>0</v>
      </c>
      <c r="EW599">
        <v>0</v>
      </c>
      <c r="EX599">
        <v>0</v>
      </c>
      <c r="EY599">
        <v>0</v>
      </c>
      <c r="EZ599">
        <v>0</v>
      </c>
      <c r="FA599">
        <v>0</v>
      </c>
      <c r="FB599"/>
      <c r="FC599"/>
      <c r="FD599" t="s">
        <v>794</v>
      </c>
      <c r="FE599"/>
      <c r="FF599">
        <v>3000</v>
      </c>
      <c r="FG599">
        <v>3000</v>
      </c>
      <c r="FH599"/>
      <c r="FI599">
        <v>2250</v>
      </c>
      <c r="FJ599">
        <v>33.333333333333329</v>
      </c>
      <c r="FK599">
        <v>750</v>
      </c>
      <c r="FL599" t="s">
        <v>3458</v>
      </c>
      <c r="FM599" t="s">
        <v>805</v>
      </c>
      <c r="FN599"/>
      <c r="FO599"/>
      <c r="FP599" t="s">
        <v>794</v>
      </c>
      <c r="FQ599" t="s">
        <v>798</v>
      </c>
      <c r="FR599">
        <v>0</v>
      </c>
      <c r="FS599">
        <v>1</v>
      </c>
      <c r="FT599">
        <v>0</v>
      </c>
      <c r="FU599">
        <v>0</v>
      </c>
      <c r="FV599">
        <v>0</v>
      </c>
      <c r="FW599">
        <v>0</v>
      </c>
      <c r="FX599">
        <v>0</v>
      </c>
      <c r="FY599">
        <v>0</v>
      </c>
      <c r="FZ599">
        <v>0</v>
      </c>
      <c r="GA599">
        <v>0</v>
      </c>
      <c r="GB599">
        <v>0</v>
      </c>
      <c r="GC599">
        <v>0</v>
      </c>
      <c r="GD599">
        <v>0</v>
      </c>
      <c r="GE599">
        <v>0</v>
      </c>
      <c r="GF599">
        <v>0</v>
      </c>
      <c r="GG599"/>
      <c r="GH599"/>
      <c r="GI599" t="s">
        <v>794</v>
      </c>
      <c r="GJ599"/>
      <c r="GK599">
        <v>15000</v>
      </c>
      <c r="GL599">
        <v>10000</v>
      </c>
      <c r="GM599">
        <v>50</v>
      </c>
      <c r="GN599">
        <v>5000</v>
      </c>
      <c r="GO599" t="s">
        <v>3458</v>
      </c>
      <c r="GP599" t="s">
        <v>805</v>
      </c>
      <c r="GQ599"/>
      <c r="GR599"/>
      <c r="GS599" t="s">
        <v>794</v>
      </c>
      <c r="GT599" t="s">
        <v>798</v>
      </c>
      <c r="GU599">
        <v>0</v>
      </c>
      <c r="GV599">
        <v>1</v>
      </c>
      <c r="GW599">
        <v>0</v>
      </c>
      <c r="GX599">
        <v>0</v>
      </c>
      <c r="GY599">
        <v>0</v>
      </c>
      <c r="GZ599">
        <v>0</v>
      </c>
      <c r="HA599">
        <v>0</v>
      </c>
      <c r="HB599">
        <v>0</v>
      </c>
      <c r="HC599">
        <v>0</v>
      </c>
      <c r="HD599">
        <v>0</v>
      </c>
      <c r="HE599">
        <v>0</v>
      </c>
      <c r="HF599">
        <v>0</v>
      </c>
      <c r="HG599">
        <v>0</v>
      </c>
      <c r="HH599">
        <v>0</v>
      </c>
      <c r="HI599">
        <v>0</v>
      </c>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t="s">
        <v>2137</v>
      </c>
      <c r="AAW599">
        <v>435041781</v>
      </c>
      <c r="AAX599" s="315">
        <v>45079.375937500001</v>
      </c>
      <c r="AAY599"/>
      <c r="AAZ599"/>
      <c r="ABA599" t="s">
        <v>2081</v>
      </c>
      <c r="ABB599"/>
      <c r="ABC599" t="s">
        <v>2263</v>
      </c>
      <c r="ABD599"/>
      <c r="ABE599">
        <v>599</v>
      </c>
    </row>
    <row r="600" spans="1:733" x14ac:dyDescent="0.45">
      <c r="A600" s="261" t="s">
        <v>3476</v>
      </c>
      <c r="B600" s="262">
        <v>45077.378929027778</v>
      </c>
      <c r="C600" s="262">
        <v>45077.381904791662</v>
      </c>
      <c r="D600" s="262">
        <v>45077</v>
      </c>
      <c r="E600" s="261" t="s">
        <v>3430</v>
      </c>
      <c r="F600" s="315">
        <v>45077</v>
      </c>
      <c r="G600" t="s">
        <v>846</v>
      </c>
      <c r="H600" t="s">
        <v>847</v>
      </c>
      <c r="I600" t="s">
        <v>847</v>
      </c>
      <c r="J600" t="s">
        <v>847</v>
      </c>
      <c r="K600" t="s">
        <v>793</v>
      </c>
      <c r="L600" s="261" t="s">
        <v>2148</v>
      </c>
      <c r="M600">
        <v>1</v>
      </c>
      <c r="N600">
        <v>1</v>
      </c>
      <c r="O600">
        <v>1</v>
      </c>
      <c r="P600">
        <v>1</v>
      </c>
      <c r="Q600">
        <v>1</v>
      </c>
      <c r="R600">
        <v>1</v>
      </c>
      <c r="S600">
        <v>0</v>
      </c>
      <c r="T600">
        <v>0</v>
      </c>
      <c r="U600">
        <v>0</v>
      </c>
      <c r="V600">
        <v>0</v>
      </c>
      <c r="W600">
        <v>0</v>
      </c>
      <c r="X600">
        <v>0</v>
      </c>
      <c r="Y600">
        <v>0</v>
      </c>
      <c r="Z600">
        <v>0</v>
      </c>
      <c r="AA600">
        <v>0</v>
      </c>
      <c r="AB600">
        <v>0</v>
      </c>
      <c r="AC600">
        <v>0</v>
      </c>
      <c r="AD600">
        <v>0</v>
      </c>
      <c r="AE600">
        <v>0</v>
      </c>
      <c r="AF600">
        <v>0</v>
      </c>
      <c r="AG600">
        <v>0</v>
      </c>
      <c r="AH600">
        <v>0</v>
      </c>
      <c r="AI600">
        <v>0</v>
      </c>
      <c r="AJ600" t="s">
        <v>794</v>
      </c>
      <c r="AK600"/>
      <c r="AL600">
        <v>1000</v>
      </c>
      <c r="AM600">
        <v>1000</v>
      </c>
      <c r="AN600"/>
      <c r="AO600">
        <v>2000</v>
      </c>
      <c r="AP600">
        <v>-50</v>
      </c>
      <c r="AQ600">
        <v>-1000</v>
      </c>
      <c r="AR600" t="s">
        <v>3458</v>
      </c>
      <c r="AS600" t="s">
        <v>805</v>
      </c>
      <c r="AT600"/>
      <c r="AU600"/>
      <c r="AV600" t="s">
        <v>794</v>
      </c>
      <c r="AW600" t="s">
        <v>836</v>
      </c>
      <c r="AX600">
        <v>0</v>
      </c>
      <c r="AY600">
        <v>0</v>
      </c>
      <c r="AZ600">
        <v>0</v>
      </c>
      <c r="BA600">
        <v>0</v>
      </c>
      <c r="BB600">
        <v>0</v>
      </c>
      <c r="BC600">
        <v>0</v>
      </c>
      <c r="BD600">
        <v>0</v>
      </c>
      <c r="BE600">
        <v>0</v>
      </c>
      <c r="BF600">
        <v>0</v>
      </c>
      <c r="BG600">
        <v>1</v>
      </c>
      <c r="BH600">
        <v>0</v>
      </c>
      <c r="BI600">
        <v>0</v>
      </c>
      <c r="BJ600">
        <v>0</v>
      </c>
      <c r="BK600">
        <v>0</v>
      </c>
      <c r="BL600">
        <v>0</v>
      </c>
      <c r="BM600"/>
      <c r="BN600"/>
      <c r="BO600" t="s">
        <v>794</v>
      </c>
      <c r="BP600"/>
      <c r="BQ600">
        <v>2000</v>
      </c>
      <c r="BR600">
        <v>2000</v>
      </c>
      <c r="BS600"/>
      <c r="BT600">
        <v>2000</v>
      </c>
      <c r="BU600">
        <v>0</v>
      </c>
      <c r="BV600">
        <v>0</v>
      </c>
      <c r="BW600"/>
      <c r="BX600" t="s">
        <v>805</v>
      </c>
      <c r="BY600"/>
      <c r="BZ600"/>
      <c r="CA600" t="s">
        <v>794</v>
      </c>
      <c r="CB600" t="s">
        <v>798</v>
      </c>
      <c r="CC600">
        <v>0</v>
      </c>
      <c r="CD600">
        <v>1</v>
      </c>
      <c r="CE600">
        <v>0</v>
      </c>
      <c r="CF600">
        <v>0</v>
      </c>
      <c r="CG600">
        <v>0</v>
      </c>
      <c r="CH600">
        <v>0</v>
      </c>
      <c r="CI600">
        <v>0</v>
      </c>
      <c r="CJ600">
        <v>0</v>
      </c>
      <c r="CK600">
        <v>0</v>
      </c>
      <c r="CL600">
        <v>0</v>
      </c>
      <c r="CM600">
        <v>0</v>
      </c>
      <c r="CN600">
        <v>0</v>
      </c>
      <c r="CO600">
        <v>0</v>
      </c>
      <c r="CP600">
        <v>0</v>
      </c>
      <c r="CQ600">
        <v>0</v>
      </c>
      <c r="CR600"/>
      <c r="CS600"/>
      <c r="CT600" t="s">
        <v>794</v>
      </c>
      <c r="CU600"/>
      <c r="CV600">
        <v>13000</v>
      </c>
      <c r="CW600">
        <v>13000</v>
      </c>
      <c r="CX600"/>
      <c r="CY600">
        <v>5000</v>
      </c>
      <c r="CZ600">
        <v>160</v>
      </c>
      <c r="DA600">
        <v>8000</v>
      </c>
      <c r="DB600" t="s">
        <v>3451</v>
      </c>
      <c r="DC600" t="s">
        <v>805</v>
      </c>
      <c r="DD600"/>
      <c r="DE600"/>
      <c r="DF600" t="s">
        <v>794</v>
      </c>
      <c r="DG600" t="s">
        <v>798</v>
      </c>
      <c r="DH600">
        <v>0</v>
      </c>
      <c r="DI600">
        <v>1</v>
      </c>
      <c r="DJ600">
        <v>0</v>
      </c>
      <c r="DK600">
        <v>0</v>
      </c>
      <c r="DL600">
        <v>0</v>
      </c>
      <c r="DM600">
        <v>0</v>
      </c>
      <c r="DN600">
        <v>0</v>
      </c>
      <c r="DO600">
        <v>0</v>
      </c>
      <c r="DP600">
        <v>0</v>
      </c>
      <c r="DQ600">
        <v>0</v>
      </c>
      <c r="DR600">
        <v>0</v>
      </c>
      <c r="DS600">
        <v>0</v>
      </c>
      <c r="DT600">
        <v>0</v>
      </c>
      <c r="DU600">
        <v>0</v>
      </c>
      <c r="DV600">
        <v>0</v>
      </c>
      <c r="DW600"/>
      <c r="DX600"/>
      <c r="DY600" t="s">
        <v>794</v>
      </c>
      <c r="DZ600"/>
      <c r="EA600">
        <v>6000</v>
      </c>
      <c r="EB600">
        <v>6000</v>
      </c>
      <c r="EC600"/>
      <c r="ED600">
        <v>6000</v>
      </c>
      <c r="EE600">
        <v>0</v>
      </c>
      <c r="EF600">
        <v>0</v>
      </c>
      <c r="EG600"/>
      <c r="EH600" t="s">
        <v>805</v>
      </c>
      <c r="EI600"/>
      <c r="EJ600"/>
      <c r="EK600" t="s">
        <v>794</v>
      </c>
      <c r="EL600" t="s">
        <v>798</v>
      </c>
      <c r="EM600">
        <v>0</v>
      </c>
      <c r="EN600">
        <v>1</v>
      </c>
      <c r="EO600">
        <v>0</v>
      </c>
      <c r="EP600">
        <v>0</v>
      </c>
      <c r="EQ600">
        <v>0</v>
      </c>
      <c r="ER600">
        <v>0</v>
      </c>
      <c r="ES600">
        <v>0</v>
      </c>
      <c r="ET600">
        <v>0</v>
      </c>
      <c r="EU600">
        <v>0</v>
      </c>
      <c r="EV600">
        <v>0</v>
      </c>
      <c r="EW600">
        <v>0</v>
      </c>
      <c r="EX600">
        <v>0</v>
      </c>
      <c r="EY600">
        <v>0</v>
      </c>
      <c r="EZ600">
        <v>0</v>
      </c>
      <c r="FA600">
        <v>0</v>
      </c>
      <c r="FB600"/>
      <c r="FC600"/>
      <c r="FD600" t="s">
        <v>794</v>
      </c>
      <c r="FE600"/>
      <c r="FF600">
        <v>3000</v>
      </c>
      <c r="FG600">
        <v>3000</v>
      </c>
      <c r="FH600"/>
      <c r="FI600">
        <v>2250</v>
      </c>
      <c r="FJ600">
        <v>33.333333333333329</v>
      </c>
      <c r="FK600">
        <v>750</v>
      </c>
      <c r="FL600" t="s">
        <v>3451</v>
      </c>
      <c r="FM600" t="s">
        <v>805</v>
      </c>
      <c r="FN600"/>
      <c r="FO600"/>
      <c r="FP600" t="s">
        <v>794</v>
      </c>
      <c r="FQ600" t="s">
        <v>798</v>
      </c>
      <c r="FR600">
        <v>0</v>
      </c>
      <c r="FS600">
        <v>1</v>
      </c>
      <c r="FT600">
        <v>0</v>
      </c>
      <c r="FU600">
        <v>0</v>
      </c>
      <c r="FV600">
        <v>0</v>
      </c>
      <c r="FW600">
        <v>0</v>
      </c>
      <c r="FX600">
        <v>0</v>
      </c>
      <c r="FY600">
        <v>0</v>
      </c>
      <c r="FZ600">
        <v>0</v>
      </c>
      <c r="GA600">
        <v>0</v>
      </c>
      <c r="GB600">
        <v>0</v>
      </c>
      <c r="GC600">
        <v>0</v>
      </c>
      <c r="GD600">
        <v>0</v>
      </c>
      <c r="GE600">
        <v>0</v>
      </c>
      <c r="GF600">
        <v>0</v>
      </c>
      <c r="GG600"/>
      <c r="GH600"/>
      <c r="GI600" t="s">
        <v>794</v>
      </c>
      <c r="GJ600"/>
      <c r="GK600">
        <v>15000</v>
      </c>
      <c r="GL600">
        <v>10000</v>
      </c>
      <c r="GM600">
        <v>50</v>
      </c>
      <c r="GN600">
        <v>5000</v>
      </c>
      <c r="GO600" t="s">
        <v>3458</v>
      </c>
      <c r="GP600" t="s">
        <v>805</v>
      </c>
      <c r="GQ600"/>
      <c r="GR600"/>
      <c r="GS600" t="s">
        <v>794</v>
      </c>
      <c r="GT600" t="s">
        <v>798</v>
      </c>
      <c r="GU600">
        <v>0</v>
      </c>
      <c r="GV600">
        <v>1</v>
      </c>
      <c r="GW600">
        <v>0</v>
      </c>
      <c r="GX600">
        <v>0</v>
      </c>
      <c r="GY600">
        <v>0</v>
      </c>
      <c r="GZ600">
        <v>0</v>
      </c>
      <c r="HA600">
        <v>0</v>
      </c>
      <c r="HB600">
        <v>0</v>
      </c>
      <c r="HC600">
        <v>0</v>
      </c>
      <c r="HD600">
        <v>0</v>
      </c>
      <c r="HE600">
        <v>0</v>
      </c>
      <c r="HF600">
        <v>0</v>
      </c>
      <c r="HG600">
        <v>0</v>
      </c>
      <c r="HH600">
        <v>0</v>
      </c>
      <c r="HI600">
        <v>0</v>
      </c>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t="s">
        <v>3443</v>
      </c>
      <c r="AAW600">
        <v>435041791</v>
      </c>
      <c r="AAX600" s="315">
        <v>45079.375949074078</v>
      </c>
      <c r="AAY600"/>
      <c r="AAZ600"/>
      <c r="ABA600" t="s">
        <v>2081</v>
      </c>
      <c r="ABB600"/>
      <c r="ABC600" t="s">
        <v>2263</v>
      </c>
      <c r="ABD600"/>
      <c r="ABE600">
        <v>600</v>
      </c>
    </row>
    <row r="601" spans="1:733" x14ac:dyDescent="0.45">
      <c r="A601" s="261" t="s">
        <v>3477</v>
      </c>
      <c r="B601" s="262">
        <v>45077.382128090278</v>
      </c>
      <c r="C601" s="262">
        <v>45077.385579803253</v>
      </c>
      <c r="D601" s="262">
        <v>45077</v>
      </c>
      <c r="E601" s="261" t="s">
        <v>3430</v>
      </c>
      <c r="F601" s="315">
        <v>45077</v>
      </c>
      <c r="G601" t="s">
        <v>846</v>
      </c>
      <c r="H601" t="s">
        <v>847</v>
      </c>
      <c r="I601" t="s">
        <v>847</v>
      </c>
      <c r="J601" t="s">
        <v>847</v>
      </c>
      <c r="K601" t="s">
        <v>793</v>
      </c>
      <c r="L601" s="261" t="s">
        <v>2148</v>
      </c>
      <c r="M601">
        <v>1</v>
      </c>
      <c r="N601">
        <v>1</v>
      </c>
      <c r="O601">
        <v>1</v>
      </c>
      <c r="P601">
        <v>1</v>
      </c>
      <c r="Q601">
        <v>1</v>
      </c>
      <c r="R601">
        <v>1</v>
      </c>
      <c r="S601">
        <v>0</v>
      </c>
      <c r="T601">
        <v>0</v>
      </c>
      <c r="U601">
        <v>0</v>
      </c>
      <c r="V601">
        <v>0</v>
      </c>
      <c r="W601">
        <v>0</v>
      </c>
      <c r="X601">
        <v>0</v>
      </c>
      <c r="Y601">
        <v>0</v>
      </c>
      <c r="Z601">
        <v>0</v>
      </c>
      <c r="AA601">
        <v>0</v>
      </c>
      <c r="AB601">
        <v>0</v>
      </c>
      <c r="AC601">
        <v>0</v>
      </c>
      <c r="AD601">
        <v>0</v>
      </c>
      <c r="AE601">
        <v>0</v>
      </c>
      <c r="AF601">
        <v>0</v>
      </c>
      <c r="AG601">
        <v>0</v>
      </c>
      <c r="AH601">
        <v>0</v>
      </c>
      <c r="AI601">
        <v>0</v>
      </c>
      <c r="AJ601" t="s">
        <v>794</v>
      </c>
      <c r="AK601"/>
      <c r="AL601">
        <v>750</v>
      </c>
      <c r="AM601">
        <v>750</v>
      </c>
      <c r="AN601"/>
      <c r="AO601">
        <v>2000</v>
      </c>
      <c r="AP601">
        <v>-62.5</v>
      </c>
      <c r="AQ601">
        <v>-1250</v>
      </c>
      <c r="AR601" t="s">
        <v>3458</v>
      </c>
      <c r="AS601" t="s">
        <v>805</v>
      </c>
      <c r="AT601"/>
      <c r="AU601"/>
      <c r="AV601" t="s">
        <v>794</v>
      </c>
      <c r="AW601" t="s">
        <v>836</v>
      </c>
      <c r="AX601">
        <v>0</v>
      </c>
      <c r="AY601">
        <v>0</v>
      </c>
      <c r="AZ601">
        <v>0</v>
      </c>
      <c r="BA601">
        <v>0</v>
      </c>
      <c r="BB601">
        <v>0</v>
      </c>
      <c r="BC601">
        <v>0</v>
      </c>
      <c r="BD601">
        <v>0</v>
      </c>
      <c r="BE601">
        <v>0</v>
      </c>
      <c r="BF601">
        <v>0</v>
      </c>
      <c r="BG601">
        <v>1</v>
      </c>
      <c r="BH601">
        <v>0</v>
      </c>
      <c r="BI601">
        <v>0</v>
      </c>
      <c r="BJ601">
        <v>0</v>
      </c>
      <c r="BK601">
        <v>0</v>
      </c>
      <c r="BL601">
        <v>0</v>
      </c>
      <c r="BM601"/>
      <c r="BN601"/>
      <c r="BO601" t="s">
        <v>794</v>
      </c>
      <c r="BP601"/>
      <c r="BQ601">
        <v>2000</v>
      </c>
      <c r="BR601">
        <v>2000</v>
      </c>
      <c r="BS601"/>
      <c r="BT601">
        <v>2000</v>
      </c>
      <c r="BU601">
        <v>0</v>
      </c>
      <c r="BV601">
        <v>0</v>
      </c>
      <c r="BW601"/>
      <c r="BX601" t="s">
        <v>805</v>
      </c>
      <c r="BY601"/>
      <c r="BZ601"/>
      <c r="CA601" t="s">
        <v>794</v>
      </c>
      <c r="CB601" t="s">
        <v>836</v>
      </c>
      <c r="CC601">
        <v>0</v>
      </c>
      <c r="CD601">
        <v>0</v>
      </c>
      <c r="CE601">
        <v>0</v>
      </c>
      <c r="CF601">
        <v>0</v>
      </c>
      <c r="CG601">
        <v>0</v>
      </c>
      <c r="CH601">
        <v>0</v>
      </c>
      <c r="CI601">
        <v>0</v>
      </c>
      <c r="CJ601">
        <v>0</v>
      </c>
      <c r="CK601">
        <v>0</v>
      </c>
      <c r="CL601">
        <v>1</v>
      </c>
      <c r="CM601">
        <v>0</v>
      </c>
      <c r="CN601">
        <v>0</v>
      </c>
      <c r="CO601">
        <v>0</v>
      </c>
      <c r="CP601">
        <v>0</v>
      </c>
      <c r="CQ601">
        <v>0</v>
      </c>
      <c r="CR601"/>
      <c r="CS601"/>
      <c r="CT601" t="s">
        <v>794</v>
      </c>
      <c r="CU601"/>
      <c r="CV601">
        <v>15000</v>
      </c>
      <c r="CW601">
        <v>15000</v>
      </c>
      <c r="CX601"/>
      <c r="CY601">
        <v>5000</v>
      </c>
      <c r="CZ601">
        <v>200</v>
      </c>
      <c r="DA601">
        <v>10000</v>
      </c>
      <c r="DB601" t="s">
        <v>3458</v>
      </c>
      <c r="DC601" t="s">
        <v>805</v>
      </c>
      <c r="DD601"/>
      <c r="DE601"/>
      <c r="DF601" t="s">
        <v>794</v>
      </c>
      <c r="DG601" t="s">
        <v>836</v>
      </c>
      <c r="DH601">
        <v>0</v>
      </c>
      <c r="DI601">
        <v>0</v>
      </c>
      <c r="DJ601">
        <v>0</v>
      </c>
      <c r="DK601">
        <v>0</v>
      </c>
      <c r="DL601">
        <v>0</v>
      </c>
      <c r="DM601">
        <v>0</v>
      </c>
      <c r="DN601">
        <v>0</v>
      </c>
      <c r="DO601">
        <v>0</v>
      </c>
      <c r="DP601">
        <v>0</v>
      </c>
      <c r="DQ601">
        <v>1</v>
      </c>
      <c r="DR601">
        <v>0</v>
      </c>
      <c r="DS601">
        <v>0</v>
      </c>
      <c r="DT601">
        <v>0</v>
      </c>
      <c r="DU601">
        <v>0</v>
      </c>
      <c r="DV601">
        <v>0</v>
      </c>
      <c r="DW601"/>
      <c r="DX601"/>
      <c r="DY601" t="s">
        <v>794</v>
      </c>
      <c r="DZ601"/>
      <c r="EA601">
        <v>6000</v>
      </c>
      <c r="EB601">
        <v>6000</v>
      </c>
      <c r="EC601"/>
      <c r="ED601">
        <v>6000</v>
      </c>
      <c r="EE601">
        <v>0</v>
      </c>
      <c r="EF601">
        <v>0</v>
      </c>
      <c r="EG601"/>
      <c r="EH601" t="s">
        <v>805</v>
      </c>
      <c r="EI601"/>
      <c r="EJ601"/>
      <c r="EK601" t="s">
        <v>794</v>
      </c>
      <c r="EL601" t="s">
        <v>836</v>
      </c>
      <c r="EM601">
        <v>0</v>
      </c>
      <c r="EN601">
        <v>0</v>
      </c>
      <c r="EO601">
        <v>0</v>
      </c>
      <c r="EP601">
        <v>0</v>
      </c>
      <c r="EQ601">
        <v>0</v>
      </c>
      <c r="ER601">
        <v>0</v>
      </c>
      <c r="ES601">
        <v>0</v>
      </c>
      <c r="ET601">
        <v>0</v>
      </c>
      <c r="EU601">
        <v>0</v>
      </c>
      <c r="EV601">
        <v>1</v>
      </c>
      <c r="EW601">
        <v>0</v>
      </c>
      <c r="EX601">
        <v>0</v>
      </c>
      <c r="EY601">
        <v>0</v>
      </c>
      <c r="EZ601">
        <v>0</v>
      </c>
      <c r="FA601">
        <v>0</v>
      </c>
      <c r="FB601"/>
      <c r="FC601"/>
      <c r="FD601" t="s">
        <v>794</v>
      </c>
      <c r="FE601"/>
      <c r="FF601">
        <v>3000</v>
      </c>
      <c r="FG601">
        <v>3000</v>
      </c>
      <c r="FH601"/>
      <c r="FI601">
        <v>2250</v>
      </c>
      <c r="FJ601">
        <v>33.333333333333329</v>
      </c>
      <c r="FK601">
        <v>750</v>
      </c>
      <c r="FL601" t="s">
        <v>3458</v>
      </c>
      <c r="FM601" t="s">
        <v>805</v>
      </c>
      <c r="FN601"/>
      <c r="FO601"/>
      <c r="FP601" t="s">
        <v>794</v>
      </c>
      <c r="FQ601" t="s">
        <v>836</v>
      </c>
      <c r="FR601">
        <v>0</v>
      </c>
      <c r="FS601">
        <v>0</v>
      </c>
      <c r="FT601">
        <v>0</v>
      </c>
      <c r="FU601">
        <v>0</v>
      </c>
      <c r="FV601">
        <v>0</v>
      </c>
      <c r="FW601">
        <v>0</v>
      </c>
      <c r="FX601">
        <v>0</v>
      </c>
      <c r="FY601">
        <v>0</v>
      </c>
      <c r="FZ601">
        <v>0</v>
      </c>
      <c r="GA601">
        <v>1</v>
      </c>
      <c r="GB601">
        <v>0</v>
      </c>
      <c r="GC601">
        <v>0</v>
      </c>
      <c r="GD601">
        <v>0</v>
      </c>
      <c r="GE601">
        <v>0</v>
      </c>
      <c r="GF601">
        <v>0</v>
      </c>
      <c r="GG601"/>
      <c r="GH601"/>
      <c r="GI601" t="s">
        <v>794</v>
      </c>
      <c r="GJ601"/>
      <c r="GK601">
        <v>14000</v>
      </c>
      <c r="GL601">
        <v>10000</v>
      </c>
      <c r="GM601">
        <v>40</v>
      </c>
      <c r="GN601">
        <v>4000</v>
      </c>
      <c r="GO601" t="s">
        <v>3458</v>
      </c>
      <c r="GP601" t="s">
        <v>805</v>
      </c>
      <c r="GQ601"/>
      <c r="GR601"/>
      <c r="GS601" t="s">
        <v>794</v>
      </c>
      <c r="GT601" t="s">
        <v>798</v>
      </c>
      <c r="GU601">
        <v>0</v>
      </c>
      <c r="GV601">
        <v>1</v>
      </c>
      <c r="GW601">
        <v>0</v>
      </c>
      <c r="GX601">
        <v>0</v>
      </c>
      <c r="GY601">
        <v>0</v>
      </c>
      <c r="GZ601">
        <v>0</v>
      </c>
      <c r="HA601">
        <v>0</v>
      </c>
      <c r="HB601">
        <v>0</v>
      </c>
      <c r="HC601">
        <v>0</v>
      </c>
      <c r="HD601">
        <v>0</v>
      </c>
      <c r="HE601">
        <v>0</v>
      </c>
      <c r="HF601">
        <v>0</v>
      </c>
      <c r="HG601">
        <v>0</v>
      </c>
      <c r="HH601">
        <v>0</v>
      </c>
      <c r="HI601">
        <v>0</v>
      </c>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t="s">
        <v>3443</v>
      </c>
      <c r="AAW601">
        <v>435041803</v>
      </c>
      <c r="AAX601" s="315">
        <v>45079.375972222217</v>
      </c>
      <c r="AAY601"/>
      <c r="AAZ601"/>
      <c r="ABA601" t="s">
        <v>2081</v>
      </c>
      <c r="ABB601"/>
      <c r="ABC601" t="s">
        <v>2263</v>
      </c>
      <c r="ABD601"/>
      <c r="ABE601">
        <v>601</v>
      </c>
    </row>
    <row r="602" spans="1:733" x14ac:dyDescent="0.45">
      <c r="A602" s="261" t="s">
        <v>3478</v>
      </c>
      <c r="B602" s="262">
        <v>45077.455370358803</v>
      </c>
      <c r="C602" s="262">
        <v>45077.457729374997</v>
      </c>
      <c r="D602" s="262">
        <v>45077</v>
      </c>
      <c r="E602" s="261" t="s">
        <v>3430</v>
      </c>
      <c r="F602" s="315">
        <v>45077</v>
      </c>
      <c r="G602" t="s">
        <v>846</v>
      </c>
      <c r="H602" t="s">
        <v>847</v>
      </c>
      <c r="I602" t="s">
        <v>847</v>
      </c>
      <c r="J602" t="s">
        <v>847</v>
      </c>
      <c r="K602" t="s">
        <v>793</v>
      </c>
      <c r="L602" s="261" t="s">
        <v>2148</v>
      </c>
      <c r="M602">
        <v>1</v>
      </c>
      <c r="N602">
        <v>1</v>
      </c>
      <c r="O602">
        <v>1</v>
      </c>
      <c r="P602">
        <v>1</v>
      </c>
      <c r="Q602">
        <v>1</v>
      </c>
      <c r="R602">
        <v>1</v>
      </c>
      <c r="S602">
        <v>0</v>
      </c>
      <c r="T602">
        <v>0</v>
      </c>
      <c r="U602">
        <v>0</v>
      </c>
      <c r="V602">
        <v>0</v>
      </c>
      <c r="W602">
        <v>0</v>
      </c>
      <c r="X602">
        <v>0</v>
      </c>
      <c r="Y602">
        <v>0</v>
      </c>
      <c r="Z602">
        <v>0</v>
      </c>
      <c r="AA602">
        <v>0</v>
      </c>
      <c r="AB602">
        <v>0</v>
      </c>
      <c r="AC602">
        <v>0</v>
      </c>
      <c r="AD602">
        <v>0</v>
      </c>
      <c r="AE602">
        <v>0</v>
      </c>
      <c r="AF602">
        <v>0</v>
      </c>
      <c r="AG602">
        <v>0</v>
      </c>
      <c r="AH602">
        <v>0</v>
      </c>
      <c r="AI602">
        <v>0</v>
      </c>
      <c r="AJ602" t="s">
        <v>794</v>
      </c>
      <c r="AK602"/>
      <c r="AL602">
        <v>1000</v>
      </c>
      <c r="AM602">
        <v>1000</v>
      </c>
      <c r="AN602"/>
      <c r="AO602">
        <v>2000</v>
      </c>
      <c r="AP602">
        <v>-50</v>
      </c>
      <c r="AQ602">
        <v>-1000</v>
      </c>
      <c r="AR602" t="s">
        <v>3458</v>
      </c>
      <c r="AS602" t="s">
        <v>805</v>
      </c>
      <c r="AT602"/>
      <c r="AU602"/>
      <c r="AV602" t="s">
        <v>794</v>
      </c>
      <c r="AW602" t="s">
        <v>836</v>
      </c>
      <c r="AX602">
        <v>0</v>
      </c>
      <c r="AY602">
        <v>0</v>
      </c>
      <c r="AZ602">
        <v>0</v>
      </c>
      <c r="BA602">
        <v>0</v>
      </c>
      <c r="BB602">
        <v>0</v>
      </c>
      <c r="BC602">
        <v>0</v>
      </c>
      <c r="BD602">
        <v>0</v>
      </c>
      <c r="BE602">
        <v>0</v>
      </c>
      <c r="BF602">
        <v>0</v>
      </c>
      <c r="BG602">
        <v>1</v>
      </c>
      <c r="BH602">
        <v>0</v>
      </c>
      <c r="BI602">
        <v>0</v>
      </c>
      <c r="BJ602">
        <v>0</v>
      </c>
      <c r="BK602">
        <v>0</v>
      </c>
      <c r="BL602">
        <v>0</v>
      </c>
      <c r="BM602"/>
      <c r="BN602"/>
      <c r="BO602" t="s">
        <v>794</v>
      </c>
      <c r="BP602"/>
      <c r="BQ602">
        <v>2000</v>
      </c>
      <c r="BR602">
        <v>2000</v>
      </c>
      <c r="BS602"/>
      <c r="BT602">
        <v>2000</v>
      </c>
      <c r="BU602">
        <v>0</v>
      </c>
      <c r="BV602">
        <v>0</v>
      </c>
      <c r="BW602"/>
      <c r="BX602" t="s">
        <v>805</v>
      </c>
      <c r="BY602"/>
      <c r="BZ602"/>
      <c r="CA602" t="s">
        <v>794</v>
      </c>
      <c r="CB602" t="s">
        <v>798</v>
      </c>
      <c r="CC602">
        <v>0</v>
      </c>
      <c r="CD602">
        <v>1</v>
      </c>
      <c r="CE602">
        <v>0</v>
      </c>
      <c r="CF602">
        <v>0</v>
      </c>
      <c r="CG602">
        <v>0</v>
      </c>
      <c r="CH602">
        <v>0</v>
      </c>
      <c r="CI602">
        <v>0</v>
      </c>
      <c r="CJ602">
        <v>0</v>
      </c>
      <c r="CK602">
        <v>0</v>
      </c>
      <c r="CL602">
        <v>0</v>
      </c>
      <c r="CM602">
        <v>0</v>
      </c>
      <c r="CN602">
        <v>0</v>
      </c>
      <c r="CO602">
        <v>0</v>
      </c>
      <c r="CP602">
        <v>0</v>
      </c>
      <c r="CQ602">
        <v>0</v>
      </c>
      <c r="CR602"/>
      <c r="CS602"/>
      <c r="CT602" t="s">
        <v>794</v>
      </c>
      <c r="CU602"/>
      <c r="CV602">
        <v>12500</v>
      </c>
      <c r="CW602">
        <v>12500</v>
      </c>
      <c r="CX602"/>
      <c r="CY602">
        <v>5000</v>
      </c>
      <c r="CZ602">
        <v>150</v>
      </c>
      <c r="DA602">
        <v>7500</v>
      </c>
      <c r="DB602" t="s">
        <v>3451</v>
      </c>
      <c r="DC602" t="s">
        <v>805</v>
      </c>
      <c r="DD602"/>
      <c r="DE602"/>
      <c r="DF602" t="s">
        <v>794</v>
      </c>
      <c r="DG602" t="s">
        <v>798</v>
      </c>
      <c r="DH602">
        <v>0</v>
      </c>
      <c r="DI602">
        <v>1</v>
      </c>
      <c r="DJ602">
        <v>0</v>
      </c>
      <c r="DK602">
        <v>0</v>
      </c>
      <c r="DL602">
        <v>0</v>
      </c>
      <c r="DM602">
        <v>0</v>
      </c>
      <c r="DN602">
        <v>0</v>
      </c>
      <c r="DO602">
        <v>0</v>
      </c>
      <c r="DP602">
        <v>0</v>
      </c>
      <c r="DQ602">
        <v>0</v>
      </c>
      <c r="DR602">
        <v>0</v>
      </c>
      <c r="DS602">
        <v>0</v>
      </c>
      <c r="DT602">
        <v>0</v>
      </c>
      <c r="DU602">
        <v>0</v>
      </c>
      <c r="DV602">
        <v>0</v>
      </c>
      <c r="DW602"/>
      <c r="DX602"/>
      <c r="DY602" t="s">
        <v>794</v>
      </c>
      <c r="DZ602"/>
      <c r="EA602">
        <v>6000</v>
      </c>
      <c r="EB602">
        <v>6000</v>
      </c>
      <c r="EC602"/>
      <c r="ED602">
        <v>6000</v>
      </c>
      <c r="EE602">
        <v>0</v>
      </c>
      <c r="EF602">
        <v>0</v>
      </c>
      <c r="EG602"/>
      <c r="EH602" t="s">
        <v>805</v>
      </c>
      <c r="EI602"/>
      <c r="EJ602"/>
      <c r="EK602" t="s">
        <v>794</v>
      </c>
      <c r="EL602" t="s">
        <v>798</v>
      </c>
      <c r="EM602">
        <v>0</v>
      </c>
      <c r="EN602">
        <v>1</v>
      </c>
      <c r="EO602">
        <v>0</v>
      </c>
      <c r="EP602">
        <v>0</v>
      </c>
      <c r="EQ602">
        <v>0</v>
      </c>
      <c r="ER602">
        <v>0</v>
      </c>
      <c r="ES602">
        <v>0</v>
      </c>
      <c r="ET602">
        <v>0</v>
      </c>
      <c r="EU602">
        <v>0</v>
      </c>
      <c r="EV602">
        <v>0</v>
      </c>
      <c r="EW602">
        <v>0</v>
      </c>
      <c r="EX602">
        <v>0</v>
      </c>
      <c r="EY602">
        <v>0</v>
      </c>
      <c r="EZ602">
        <v>0</v>
      </c>
      <c r="FA602">
        <v>0</v>
      </c>
      <c r="FB602"/>
      <c r="FC602"/>
      <c r="FD602" t="s">
        <v>794</v>
      </c>
      <c r="FE602"/>
      <c r="FF602">
        <v>3000</v>
      </c>
      <c r="FG602">
        <v>3000</v>
      </c>
      <c r="FH602"/>
      <c r="FI602">
        <v>2250</v>
      </c>
      <c r="FJ602">
        <v>33.333333333333329</v>
      </c>
      <c r="FK602">
        <v>750</v>
      </c>
      <c r="FL602" t="s">
        <v>3458</v>
      </c>
      <c r="FM602" t="s">
        <v>805</v>
      </c>
      <c r="FN602"/>
      <c r="FO602"/>
      <c r="FP602"/>
      <c r="FQ602"/>
      <c r="FR602"/>
      <c r="FS602"/>
      <c r="FT602"/>
      <c r="FU602"/>
      <c r="FV602"/>
      <c r="FW602"/>
      <c r="FX602"/>
      <c r="FY602"/>
      <c r="FZ602"/>
      <c r="GA602"/>
      <c r="GB602"/>
      <c r="GC602"/>
      <c r="GD602"/>
      <c r="GE602"/>
      <c r="GF602"/>
      <c r="GG602"/>
      <c r="GH602"/>
      <c r="GI602" t="s">
        <v>794</v>
      </c>
      <c r="GJ602"/>
      <c r="GK602">
        <v>14000</v>
      </c>
      <c r="GL602">
        <v>10000</v>
      </c>
      <c r="GM602">
        <v>40</v>
      </c>
      <c r="GN602">
        <v>4000</v>
      </c>
      <c r="GO602" t="s">
        <v>3441</v>
      </c>
      <c r="GP602" t="s">
        <v>805</v>
      </c>
      <c r="GQ602"/>
      <c r="GR602"/>
      <c r="GS602" t="s">
        <v>794</v>
      </c>
      <c r="GT602" t="s">
        <v>798</v>
      </c>
      <c r="GU602">
        <v>0</v>
      </c>
      <c r="GV602">
        <v>1</v>
      </c>
      <c r="GW602">
        <v>0</v>
      </c>
      <c r="GX602">
        <v>0</v>
      </c>
      <c r="GY602">
        <v>0</v>
      </c>
      <c r="GZ602">
        <v>0</v>
      </c>
      <c r="HA602">
        <v>0</v>
      </c>
      <c r="HB602">
        <v>0</v>
      </c>
      <c r="HC602">
        <v>0</v>
      </c>
      <c r="HD602">
        <v>0</v>
      </c>
      <c r="HE602">
        <v>0</v>
      </c>
      <c r="HF602">
        <v>0</v>
      </c>
      <c r="HG602">
        <v>0</v>
      </c>
      <c r="HH602">
        <v>0</v>
      </c>
      <c r="HI602">
        <v>0</v>
      </c>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t="s">
        <v>2137</v>
      </c>
      <c r="AAW602">
        <v>435041814</v>
      </c>
      <c r="AAX602" s="315">
        <v>45079.375983796301</v>
      </c>
      <c r="AAY602"/>
      <c r="AAZ602"/>
      <c r="ABA602" t="s">
        <v>2081</v>
      </c>
      <c r="ABB602"/>
      <c r="ABC602" t="s">
        <v>2263</v>
      </c>
      <c r="ABD602"/>
      <c r="ABE602">
        <v>602</v>
      </c>
    </row>
    <row r="603" spans="1:733" x14ac:dyDescent="0.45">
      <c r="A603" s="261" t="s">
        <v>3479</v>
      </c>
      <c r="B603" s="262">
        <v>45077.536165543977</v>
      </c>
      <c r="C603" s="262">
        <v>45077.542075150457</v>
      </c>
      <c r="D603" s="262">
        <v>45077</v>
      </c>
      <c r="E603" s="261" t="s">
        <v>3430</v>
      </c>
      <c r="F603" s="315">
        <v>45077</v>
      </c>
      <c r="G603" t="s">
        <v>846</v>
      </c>
      <c r="H603" t="s">
        <v>847</v>
      </c>
      <c r="I603" t="s">
        <v>847</v>
      </c>
      <c r="J603" t="s">
        <v>847</v>
      </c>
      <c r="K603" t="s">
        <v>793</v>
      </c>
      <c r="L603" s="261" t="s">
        <v>2148</v>
      </c>
      <c r="M603">
        <v>1</v>
      </c>
      <c r="N603">
        <v>1</v>
      </c>
      <c r="O603">
        <v>1</v>
      </c>
      <c r="P603">
        <v>1</v>
      </c>
      <c r="Q603">
        <v>1</v>
      </c>
      <c r="R603">
        <v>1</v>
      </c>
      <c r="S603">
        <v>0</v>
      </c>
      <c r="T603">
        <v>0</v>
      </c>
      <c r="U603">
        <v>0</v>
      </c>
      <c r="V603">
        <v>0</v>
      </c>
      <c r="W603">
        <v>0</v>
      </c>
      <c r="X603">
        <v>0</v>
      </c>
      <c r="Y603">
        <v>0</v>
      </c>
      <c r="Z603">
        <v>0</v>
      </c>
      <c r="AA603">
        <v>0</v>
      </c>
      <c r="AB603">
        <v>0</v>
      </c>
      <c r="AC603">
        <v>0</v>
      </c>
      <c r="AD603">
        <v>0</v>
      </c>
      <c r="AE603">
        <v>0</v>
      </c>
      <c r="AF603">
        <v>0</v>
      </c>
      <c r="AG603">
        <v>0</v>
      </c>
      <c r="AH603">
        <v>0</v>
      </c>
      <c r="AI603">
        <v>0</v>
      </c>
      <c r="AJ603" t="s">
        <v>794</v>
      </c>
      <c r="AK603"/>
      <c r="AL603">
        <v>1000</v>
      </c>
      <c r="AM603">
        <v>1000</v>
      </c>
      <c r="AN603"/>
      <c r="AO603">
        <v>2000</v>
      </c>
      <c r="AP603">
        <v>-50</v>
      </c>
      <c r="AQ603">
        <v>-1000</v>
      </c>
      <c r="AR603" t="s">
        <v>3458</v>
      </c>
      <c r="AS603" t="s">
        <v>805</v>
      </c>
      <c r="AT603"/>
      <c r="AU603"/>
      <c r="AV603" t="s">
        <v>794</v>
      </c>
      <c r="AW603" t="s">
        <v>836</v>
      </c>
      <c r="AX603">
        <v>0</v>
      </c>
      <c r="AY603">
        <v>0</v>
      </c>
      <c r="AZ603">
        <v>0</v>
      </c>
      <c r="BA603">
        <v>0</v>
      </c>
      <c r="BB603">
        <v>0</v>
      </c>
      <c r="BC603">
        <v>0</v>
      </c>
      <c r="BD603">
        <v>0</v>
      </c>
      <c r="BE603">
        <v>0</v>
      </c>
      <c r="BF603">
        <v>0</v>
      </c>
      <c r="BG603">
        <v>1</v>
      </c>
      <c r="BH603">
        <v>0</v>
      </c>
      <c r="BI603">
        <v>0</v>
      </c>
      <c r="BJ603">
        <v>0</v>
      </c>
      <c r="BK603">
        <v>0</v>
      </c>
      <c r="BL603">
        <v>0</v>
      </c>
      <c r="BM603"/>
      <c r="BN603"/>
      <c r="BO603" t="s">
        <v>794</v>
      </c>
      <c r="BP603"/>
      <c r="BQ603">
        <v>2000</v>
      </c>
      <c r="BR603">
        <v>2000</v>
      </c>
      <c r="BS603"/>
      <c r="BT603">
        <v>2000</v>
      </c>
      <c r="BU603">
        <v>0</v>
      </c>
      <c r="BV603">
        <v>0</v>
      </c>
      <c r="BW603"/>
      <c r="BX603" t="s">
        <v>805</v>
      </c>
      <c r="BY603"/>
      <c r="BZ603"/>
      <c r="CA603" t="s">
        <v>794</v>
      </c>
      <c r="CB603" t="s">
        <v>836</v>
      </c>
      <c r="CC603">
        <v>0</v>
      </c>
      <c r="CD603">
        <v>0</v>
      </c>
      <c r="CE603">
        <v>0</v>
      </c>
      <c r="CF603">
        <v>0</v>
      </c>
      <c r="CG603">
        <v>0</v>
      </c>
      <c r="CH603">
        <v>0</v>
      </c>
      <c r="CI603">
        <v>0</v>
      </c>
      <c r="CJ603">
        <v>0</v>
      </c>
      <c r="CK603">
        <v>0</v>
      </c>
      <c r="CL603">
        <v>1</v>
      </c>
      <c r="CM603">
        <v>0</v>
      </c>
      <c r="CN603">
        <v>0</v>
      </c>
      <c r="CO603">
        <v>0</v>
      </c>
      <c r="CP603">
        <v>0</v>
      </c>
      <c r="CQ603">
        <v>0</v>
      </c>
      <c r="CR603"/>
      <c r="CS603"/>
      <c r="CT603" t="s">
        <v>794</v>
      </c>
      <c r="CU603"/>
      <c r="CV603">
        <v>12500</v>
      </c>
      <c r="CW603">
        <v>12500</v>
      </c>
      <c r="CX603"/>
      <c r="CY603">
        <v>5000</v>
      </c>
      <c r="CZ603">
        <v>150</v>
      </c>
      <c r="DA603">
        <v>7500</v>
      </c>
      <c r="DB603" t="s">
        <v>3480</v>
      </c>
      <c r="DC603" t="s">
        <v>805</v>
      </c>
      <c r="DD603"/>
      <c r="DE603"/>
      <c r="DF603" t="s">
        <v>794</v>
      </c>
      <c r="DG603" t="s">
        <v>836</v>
      </c>
      <c r="DH603">
        <v>0</v>
      </c>
      <c r="DI603">
        <v>0</v>
      </c>
      <c r="DJ603">
        <v>0</v>
      </c>
      <c r="DK603">
        <v>0</v>
      </c>
      <c r="DL603">
        <v>0</v>
      </c>
      <c r="DM603">
        <v>0</v>
      </c>
      <c r="DN603">
        <v>0</v>
      </c>
      <c r="DO603">
        <v>0</v>
      </c>
      <c r="DP603">
        <v>0</v>
      </c>
      <c r="DQ603">
        <v>1</v>
      </c>
      <c r="DR603">
        <v>0</v>
      </c>
      <c r="DS603">
        <v>0</v>
      </c>
      <c r="DT603">
        <v>0</v>
      </c>
      <c r="DU603">
        <v>0</v>
      </c>
      <c r="DV603">
        <v>0</v>
      </c>
      <c r="DW603"/>
      <c r="DX603"/>
      <c r="DY603" t="s">
        <v>794</v>
      </c>
      <c r="DZ603"/>
      <c r="EA603">
        <v>6000</v>
      </c>
      <c r="EB603">
        <v>6000</v>
      </c>
      <c r="EC603"/>
      <c r="ED603">
        <v>6000</v>
      </c>
      <c r="EE603">
        <v>0</v>
      </c>
      <c r="EF603">
        <v>0</v>
      </c>
      <c r="EG603"/>
      <c r="EH603" t="s">
        <v>805</v>
      </c>
      <c r="EI603"/>
      <c r="EJ603"/>
      <c r="EK603" t="s">
        <v>794</v>
      </c>
      <c r="EL603" t="s">
        <v>798</v>
      </c>
      <c r="EM603">
        <v>0</v>
      </c>
      <c r="EN603">
        <v>1</v>
      </c>
      <c r="EO603">
        <v>0</v>
      </c>
      <c r="EP603">
        <v>0</v>
      </c>
      <c r="EQ603">
        <v>0</v>
      </c>
      <c r="ER603">
        <v>0</v>
      </c>
      <c r="ES603">
        <v>0</v>
      </c>
      <c r="ET603">
        <v>0</v>
      </c>
      <c r="EU603">
        <v>0</v>
      </c>
      <c r="EV603">
        <v>0</v>
      </c>
      <c r="EW603">
        <v>0</v>
      </c>
      <c r="EX603">
        <v>0</v>
      </c>
      <c r="EY603">
        <v>0</v>
      </c>
      <c r="EZ603">
        <v>0</v>
      </c>
      <c r="FA603">
        <v>0</v>
      </c>
      <c r="FB603"/>
      <c r="FC603"/>
      <c r="FD603" t="s">
        <v>794</v>
      </c>
      <c r="FE603"/>
      <c r="FF603">
        <v>3000</v>
      </c>
      <c r="FG603">
        <v>3000</v>
      </c>
      <c r="FH603"/>
      <c r="FI603">
        <v>2250</v>
      </c>
      <c r="FJ603">
        <v>33.333333333333329</v>
      </c>
      <c r="FK603">
        <v>750</v>
      </c>
      <c r="FL603" t="s">
        <v>3458</v>
      </c>
      <c r="FM603" t="s">
        <v>805</v>
      </c>
      <c r="FN603"/>
      <c r="FO603"/>
      <c r="FP603" t="s">
        <v>794</v>
      </c>
      <c r="FQ603" t="s">
        <v>798</v>
      </c>
      <c r="FR603">
        <v>0</v>
      </c>
      <c r="FS603">
        <v>1</v>
      </c>
      <c r="FT603">
        <v>0</v>
      </c>
      <c r="FU603">
        <v>0</v>
      </c>
      <c r="FV603">
        <v>0</v>
      </c>
      <c r="FW603">
        <v>0</v>
      </c>
      <c r="FX603">
        <v>0</v>
      </c>
      <c r="FY603">
        <v>0</v>
      </c>
      <c r="FZ603">
        <v>0</v>
      </c>
      <c r="GA603">
        <v>0</v>
      </c>
      <c r="GB603">
        <v>0</v>
      </c>
      <c r="GC603">
        <v>0</v>
      </c>
      <c r="GD603">
        <v>0</v>
      </c>
      <c r="GE603">
        <v>0</v>
      </c>
      <c r="GF603">
        <v>0</v>
      </c>
      <c r="GG603"/>
      <c r="GH603"/>
      <c r="GI603" t="s">
        <v>794</v>
      </c>
      <c r="GJ603"/>
      <c r="GK603">
        <v>13000</v>
      </c>
      <c r="GL603">
        <v>10000</v>
      </c>
      <c r="GM603">
        <v>30</v>
      </c>
      <c r="GN603">
        <v>3000</v>
      </c>
      <c r="GO603" t="s">
        <v>3451</v>
      </c>
      <c r="GP603" t="s">
        <v>805</v>
      </c>
      <c r="GQ603"/>
      <c r="GR603"/>
      <c r="GS603" t="s">
        <v>794</v>
      </c>
      <c r="GT603" t="s">
        <v>798</v>
      </c>
      <c r="GU603">
        <v>0</v>
      </c>
      <c r="GV603">
        <v>1</v>
      </c>
      <c r="GW603">
        <v>0</v>
      </c>
      <c r="GX603">
        <v>0</v>
      </c>
      <c r="GY603">
        <v>0</v>
      </c>
      <c r="GZ603">
        <v>0</v>
      </c>
      <c r="HA603">
        <v>0</v>
      </c>
      <c r="HB603">
        <v>0</v>
      </c>
      <c r="HC603">
        <v>0</v>
      </c>
      <c r="HD603">
        <v>0</v>
      </c>
      <c r="HE603">
        <v>0</v>
      </c>
      <c r="HF603">
        <v>0</v>
      </c>
      <c r="HG603">
        <v>0</v>
      </c>
      <c r="HH603">
        <v>0</v>
      </c>
      <c r="HI603">
        <v>0</v>
      </c>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t="s">
        <v>2137</v>
      </c>
      <c r="AAW603">
        <v>435041820</v>
      </c>
      <c r="AAX603" s="315">
        <v>45079.37600694444</v>
      </c>
      <c r="AAY603"/>
      <c r="AAZ603"/>
      <c r="ABA603" t="s">
        <v>2081</v>
      </c>
      <c r="ABB603"/>
      <c r="ABC603" t="s">
        <v>2263</v>
      </c>
      <c r="ABD603"/>
      <c r="ABE603">
        <v>603</v>
      </c>
    </row>
    <row r="604" spans="1:733" x14ac:dyDescent="0.45">
      <c r="A604" s="261" t="s">
        <v>3481</v>
      </c>
      <c r="B604" s="262">
        <v>45077.569669108787</v>
      </c>
      <c r="C604" s="262">
        <v>45077.572934837961</v>
      </c>
      <c r="D604" s="262">
        <v>45077</v>
      </c>
      <c r="E604" s="261" t="s">
        <v>3430</v>
      </c>
      <c r="F604" s="315">
        <v>45077</v>
      </c>
      <c r="G604" t="s">
        <v>846</v>
      </c>
      <c r="H604" t="s">
        <v>847</v>
      </c>
      <c r="I604" t="s">
        <v>847</v>
      </c>
      <c r="J604" t="s">
        <v>847</v>
      </c>
      <c r="K604" t="s">
        <v>793</v>
      </c>
      <c r="L604" s="261" t="s">
        <v>2148</v>
      </c>
      <c r="M604">
        <v>1</v>
      </c>
      <c r="N604">
        <v>1</v>
      </c>
      <c r="O604">
        <v>1</v>
      </c>
      <c r="P604">
        <v>1</v>
      </c>
      <c r="Q604">
        <v>1</v>
      </c>
      <c r="R604">
        <v>1</v>
      </c>
      <c r="S604">
        <v>0</v>
      </c>
      <c r="T604">
        <v>0</v>
      </c>
      <c r="U604">
        <v>0</v>
      </c>
      <c r="V604">
        <v>0</v>
      </c>
      <c r="W604">
        <v>0</v>
      </c>
      <c r="X604">
        <v>0</v>
      </c>
      <c r="Y604">
        <v>0</v>
      </c>
      <c r="Z604">
        <v>0</v>
      </c>
      <c r="AA604">
        <v>0</v>
      </c>
      <c r="AB604">
        <v>0</v>
      </c>
      <c r="AC604">
        <v>0</v>
      </c>
      <c r="AD604">
        <v>0</v>
      </c>
      <c r="AE604">
        <v>0</v>
      </c>
      <c r="AF604">
        <v>0</v>
      </c>
      <c r="AG604">
        <v>0</v>
      </c>
      <c r="AH604">
        <v>0</v>
      </c>
      <c r="AI604">
        <v>0</v>
      </c>
      <c r="AJ604" t="s">
        <v>794</v>
      </c>
      <c r="AK604"/>
      <c r="AL604">
        <v>1000</v>
      </c>
      <c r="AM604">
        <v>1000</v>
      </c>
      <c r="AN604"/>
      <c r="AO604">
        <v>2000</v>
      </c>
      <c r="AP604">
        <v>-50</v>
      </c>
      <c r="AQ604">
        <v>-1000</v>
      </c>
      <c r="AR604" t="s">
        <v>3458</v>
      </c>
      <c r="AS604" t="s">
        <v>805</v>
      </c>
      <c r="AT604"/>
      <c r="AU604"/>
      <c r="AV604" t="s">
        <v>794</v>
      </c>
      <c r="AW604" t="s">
        <v>836</v>
      </c>
      <c r="AX604">
        <v>0</v>
      </c>
      <c r="AY604">
        <v>0</v>
      </c>
      <c r="AZ604">
        <v>0</v>
      </c>
      <c r="BA604">
        <v>0</v>
      </c>
      <c r="BB604">
        <v>0</v>
      </c>
      <c r="BC604">
        <v>0</v>
      </c>
      <c r="BD604">
        <v>0</v>
      </c>
      <c r="BE604">
        <v>0</v>
      </c>
      <c r="BF604">
        <v>0</v>
      </c>
      <c r="BG604">
        <v>1</v>
      </c>
      <c r="BH604">
        <v>0</v>
      </c>
      <c r="BI604">
        <v>0</v>
      </c>
      <c r="BJ604">
        <v>0</v>
      </c>
      <c r="BK604">
        <v>0</v>
      </c>
      <c r="BL604">
        <v>0</v>
      </c>
      <c r="BM604"/>
      <c r="BN604"/>
      <c r="BO604" t="s">
        <v>794</v>
      </c>
      <c r="BP604"/>
      <c r="BQ604">
        <v>2500</v>
      </c>
      <c r="BR604">
        <v>2500</v>
      </c>
      <c r="BS604"/>
      <c r="BT604">
        <v>2000</v>
      </c>
      <c r="BU604">
        <v>25</v>
      </c>
      <c r="BV604">
        <v>500</v>
      </c>
      <c r="BW604" t="s">
        <v>3451</v>
      </c>
      <c r="BX604" t="s">
        <v>805</v>
      </c>
      <c r="BY604"/>
      <c r="BZ604"/>
      <c r="CA604" t="s">
        <v>794</v>
      </c>
      <c r="CB604" t="s">
        <v>836</v>
      </c>
      <c r="CC604">
        <v>0</v>
      </c>
      <c r="CD604">
        <v>0</v>
      </c>
      <c r="CE604">
        <v>0</v>
      </c>
      <c r="CF604">
        <v>0</v>
      </c>
      <c r="CG604">
        <v>0</v>
      </c>
      <c r="CH604">
        <v>0</v>
      </c>
      <c r="CI604">
        <v>0</v>
      </c>
      <c r="CJ604">
        <v>0</v>
      </c>
      <c r="CK604">
        <v>0</v>
      </c>
      <c r="CL604">
        <v>1</v>
      </c>
      <c r="CM604">
        <v>0</v>
      </c>
      <c r="CN604">
        <v>0</v>
      </c>
      <c r="CO604">
        <v>0</v>
      </c>
      <c r="CP604">
        <v>0</v>
      </c>
      <c r="CQ604">
        <v>0</v>
      </c>
      <c r="CR604"/>
      <c r="CS604"/>
      <c r="CT604" t="s">
        <v>794</v>
      </c>
      <c r="CU604"/>
      <c r="CV604">
        <v>12500</v>
      </c>
      <c r="CW604">
        <v>12500</v>
      </c>
      <c r="CX604"/>
      <c r="CY604">
        <v>5000</v>
      </c>
      <c r="CZ604">
        <v>150</v>
      </c>
      <c r="DA604">
        <v>7500</v>
      </c>
      <c r="DB604" t="s">
        <v>3441</v>
      </c>
      <c r="DC604" t="s">
        <v>805</v>
      </c>
      <c r="DD604"/>
      <c r="DE604"/>
      <c r="DF604" t="s">
        <v>794</v>
      </c>
      <c r="DG604" t="s">
        <v>798</v>
      </c>
      <c r="DH604">
        <v>0</v>
      </c>
      <c r="DI604">
        <v>1</v>
      </c>
      <c r="DJ604">
        <v>0</v>
      </c>
      <c r="DK604">
        <v>0</v>
      </c>
      <c r="DL604">
        <v>0</v>
      </c>
      <c r="DM604">
        <v>0</v>
      </c>
      <c r="DN604">
        <v>0</v>
      </c>
      <c r="DO604">
        <v>0</v>
      </c>
      <c r="DP604">
        <v>0</v>
      </c>
      <c r="DQ604">
        <v>0</v>
      </c>
      <c r="DR604">
        <v>0</v>
      </c>
      <c r="DS604">
        <v>0</v>
      </c>
      <c r="DT604">
        <v>0</v>
      </c>
      <c r="DU604">
        <v>0</v>
      </c>
      <c r="DV604">
        <v>0</v>
      </c>
      <c r="DW604"/>
      <c r="DX604"/>
      <c r="DY604" t="s">
        <v>794</v>
      </c>
      <c r="DZ604"/>
      <c r="EA604">
        <v>6000</v>
      </c>
      <c r="EB604">
        <v>6000</v>
      </c>
      <c r="EC604"/>
      <c r="ED604">
        <v>6000</v>
      </c>
      <c r="EE604">
        <v>0</v>
      </c>
      <c r="EF604">
        <v>0</v>
      </c>
      <c r="EG604"/>
      <c r="EH604" t="s">
        <v>805</v>
      </c>
      <c r="EI604"/>
      <c r="EJ604"/>
      <c r="EK604" t="s">
        <v>794</v>
      </c>
      <c r="EL604" t="s">
        <v>798</v>
      </c>
      <c r="EM604">
        <v>0</v>
      </c>
      <c r="EN604">
        <v>1</v>
      </c>
      <c r="EO604">
        <v>0</v>
      </c>
      <c r="EP604">
        <v>0</v>
      </c>
      <c r="EQ604">
        <v>0</v>
      </c>
      <c r="ER604">
        <v>0</v>
      </c>
      <c r="ES604">
        <v>0</v>
      </c>
      <c r="ET604">
        <v>0</v>
      </c>
      <c r="EU604">
        <v>0</v>
      </c>
      <c r="EV604">
        <v>0</v>
      </c>
      <c r="EW604">
        <v>0</v>
      </c>
      <c r="EX604">
        <v>0</v>
      </c>
      <c r="EY604">
        <v>0</v>
      </c>
      <c r="EZ604">
        <v>0</v>
      </c>
      <c r="FA604">
        <v>0</v>
      </c>
      <c r="FB604"/>
      <c r="FC604"/>
      <c r="FD604" t="s">
        <v>794</v>
      </c>
      <c r="FE604"/>
      <c r="FF604">
        <v>3000</v>
      </c>
      <c r="FG604">
        <v>3000</v>
      </c>
      <c r="FH604"/>
      <c r="FI604">
        <v>2250</v>
      </c>
      <c r="FJ604">
        <v>33.333333333333329</v>
      </c>
      <c r="FK604">
        <v>750</v>
      </c>
      <c r="FL604" t="s">
        <v>3458</v>
      </c>
      <c r="FM604" t="s">
        <v>805</v>
      </c>
      <c r="FN604"/>
      <c r="FO604"/>
      <c r="FP604" t="s">
        <v>794</v>
      </c>
      <c r="FQ604" t="s">
        <v>798</v>
      </c>
      <c r="FR604">
        <v>0</v>
      </c>
      <c r="FS604">
        <v>1</v>
      </c>
      <c r="FT604">
        <v>0</v>
      </c>
      <c r="FU604">
        <v>0</v>
      </c>
      <c r="FV604">
        <v>0</v>
      </c>
      <c r="FW604">
        <v>0</v>
      </c>
      <c r="FX604">
        <v>0</v>
      </c>
      <c r="FY604">
        <v>0</v>
      </c>
      <c r="FZ604">
        <v>0</v>
      </c>
      <c r="GA604">
        <v>0</v>
      </c>
      <c r="GB604">
        <v>0</v>
      </c>
      <c r="GC604">
        <v>0</v>
      </c>
      <c r="GD604">
        <v>0</v>
      </c>
      <c r="GE604">
        <v>0</v>
      </c>
      <c r="GF604">
        <v>0</v>
      </c>
      <c r="GG604"/>
      <c r="GH604"/>
      <c r="GI604" t="s">
        <v>794</v>
      </c>
      <c r="GJ604"/>
      <c r="GK604">
        <v>12500</v>
      </c>
      <c r="GL604">
        <v>10000</v>
      </c>
      <c r="GM604">
        <v>25</v>
      </c>
      <c r="GN604">
        <v>2500</v>
      </c>
      <c r="GO604" t="s">
        <v>3458</v>
      </c>
      <c r="GP604" t="s">
        <v>805</v>
      </c>
      <c r="GQ604"/>
      <c r="GR604"/>
      <c r="GS604" t="s">
        <v>794</v>
      </c>
      <c r="GT604" t="s">
        <v>798</v>
      </c>
      <c r="GU604">
        <v>0</v>
      </c>
      <c r="GV604">
        <v>1</v>
      </c>
      <c r="GW604">
        <v>0</v>
      </c>
      <c r="GX604">
        <v>0</v>
      </c>
      <c r="GY604">
        <v>0</v>
      </c>
      <c r="GZ604">
        <v>0</v>
      </c>
      <c r="HA604">
        <v>0</v>
      </c>
      <c r="HB604">
        <v>0</v>
      </c>
      <c r="HC604">
        <v>0</v>
      </c>
      <c r="HD604">
        <v>0</v>
      </c>
      <c r="HE604">
        <v>0</v>
      </c>
      <c r="HF604">
        <v>0</v>
      </c>
      <c r="HG604">
        <v>0</v>
      </c>
      <c r="HH604">
        <v>0</v>
      </c>
      <c r="HI604">
        <v>0</v>
      </c>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t="s">
        <v>3443</v>
      </c>
      <c r="AAW604">
        <v>435041829</v>
      </c>
      <c r="AAX604" s="315">
        <v>45079.376018518517</v>
      </c>
      <c r="AAY604"/>
      <c r="AAZ604"/>
      <c r="ABA604" t="s">
        <v>2081</v>
      </c>
      <c r="ABB604"/>
      <c r="ABC604" t="s">
        <v>2263</v>
      </c>
      <c r="ABD604"/>
      <c r="ABE604">
        <v>604</v>
      </c>
    </row>
    <row r="605" spans="1:733" x14ac:dyDescent="0.45">
      <c r="A605" s="261" t="s">
        <v>3482</v>
      </c>
      <c r="B605" s="262">
        <v>45077.573944930547</v>
      </c>
      <c r="C605" s="262">
        <v>45077.580366134272</v>
      </c>
      <c r="D605" s="262">
        <v>45077</v>
      </c>
      <c r="E605" s="261" t="s">
        <v>3430</v>
      </c>
      <c r="F605" s="315">
        <v>45077</v>
      </c>
      <c r="G605" t="s">
        <v>846</v>
      </c>
      <c r="H605" t="s">
        <v>847</v>
      </c>
      <c r="I605" t="s">
        <v>847</v>
      </c>
      <c r="J605" t="s">
        <v>847</v>
      </c>
      <c r="K605" t="s">
        <v>793</v>
      </c>
      <c r="L605" s="261" t="s">
        <v>2148</v>
      </c>
      <c r="M605">
        <v>1</v>
      </c>
      <c r="N605">
        <v>1</v>
      </c>
      <c r="O605">
        <v>1</v>
      </c>
      <c r="P605">
        <v>1</v>
      </c>
      <c r="Q605">
        <v>1</v>
      </c>
      <c r="R605">
        <v>1</v>
      </c>
      <c r="S605">
        <v>0</v>
      </c>
      <c r="T605">
        <v>0</v>
      </c>
      <c r="U605">
        <v>0</v>
      </c>
      <c r="V605">
        <v>0</v>
      </c>
      <c r="W605">
        <v>0</v>
      </c>
      <c r="X605">
        <v>0</v>
      </c>
      <c r="Y605">
        <v>0</v>
      </c>
      <c r="Z605">
        <v>0</v>
      </c>
      <c r="AA605">
        <v>0</v>
      </c>
      <c r="AB605">
        <v>0</v>
      </c>
      <c r="AC605">
        <v>0</v>
      </c>
      <c r="AD605">
        <v>0</v>
      </c>
      <c r="AE605">
        <v>0</v>
      </c>
      <c r="AF605">
        <v>0</v>
      </c>
      <c r="AG605">
        <v>0</v>
      </c>
      <c r="AH605">
        <v>0</v>
      </c>
      <c r="AI605">
        <v>0</v>
      </c>
      <c r="AJ605" t="s">
        <v>794</v>
      </c>
      <c r="AK605"/>
      <c r="AL605">
        <v>1000</v>
      </c>
      <c r="AM605">
        <v>1000</v>
      </c>
      <c r="AN605"/>
      <c r="AO605">
        <v>2000</v>
      </c>
      <c r="AP605">
        <v>-50</v>
      </c>
      <c r="AQ605">
        <v>-1000</v>
      </c>
      <c r="AR605" t="s">
        <v>3458</v>
      </c>
      <c r="AS605" t="s">
        <v>805</v>
      </c>
      <c r="AT605"/>
      <c r="AU605"/>
      <c r="AV605" t="s">
        <v>794</v>
      </c>
      <c r="AW605" t="s">
        <v>798</v>
      </c>
      <c r="AX605">
        <v>0</v>
      </c>
      <c r="AY605">
        <v>1</v>
      </c>
      <c r="AZ605">
        <v>0</v>
      </c>
      <c r="BA605">
        <v>0</v>
      </c>
      <c r="BB605">
        <v>0</v>
      </c>
      <c r="BC605">
        <v>0</v>
      </c>
      <c r="BD605">
        <v>0</v>
      </c>
      <c r="BE605">
        <v>0</v>
      </c>
      <c r="BF605">
        <v>0</v>
      </c>
      <c r="BG605">
        <v>0</v>
      </c>
      <c r="BH605">
        <v>0</v>
      </c>
      <c r="BI605">
        <v>0</v>
      </c>
      <c r="BJ605">
        <v>0</v>
      </c>
      <c r="BK605">
        <v>0</v>
      </c>
      <c r="BL605">
        <v>0</v>
      </c>
      <c r="BM605"/>
      <c r="BN605"/>
      <c r="BO605" t="s">
        <v>794</v>
      </c>
      <c r="BP605"/>
      <c r="BQ605">
        <v>2500</v>
      </c>
      <c r="BR605">
        <v>2500</v>
      </c>
      <c r="BS605"/>
      <c r="BT605">
        <v>2000</v>
      </c>
      <c r="BU605">
        <v>25</v>
      </c>
      <c r="BV605">
        <v>500</v>
      </c>
      <c r="BW605" t="s">
        <v>3451</v>
      </c>
      <c r="BX605" t="s">
        <v>805</v>
      </c>
      <c r="BY605"/>
      <c r="BZ605"/>
      <c r="CA605" t="s">
        <v>794</v>
      </c>
      <c r="CB605" t="s">
        <v>798</v>
      </c>
      <c r="CC605">
        <v>0</v>
      </c>
      <c r="CD605">
        <v>1</v>
      </c>
      <c r="CE605">
        <v>0</v>
      </c>
      <c r="CF605">
        <v>0</v>
      </c>
      <c r="CG605">
        <v>0</v>
      </c>
      <c r="CH605">
        <v>0</v>
      </c>
      <c r="CI605">
        <v>0</v>
      </c>
      <c r="CJ605">
        <v>0</v>
      </c>
      <c r="CK605">
        <v>0</v>
      </c>
      <c r="CL605">
        <v>0</v>
      </c>
      <c r="CM605">
        <v>0</v>
      </c>
      <c r="CN605">
        <v>0</v>
      </c>
      <c r="CO605">
        <v>0</v>
      </c>
      <c r="CP605">
        <v>0</v>
      </c>
      <c r="CQ605">
        <v>0</v>
      </c>
      <c r="CR605"/>
      <c r="CS605"/>
      <c r="CT605" t="s">
        <v>794</v>
      </c>
      <c r="CU605"/>
      <c r="CV605">
        <v>12500</v>
      </c>
      <c r="CW605">
        <v>12500</v>
      </c>
      <c r="CX605"/>
      <c r="CY605">
        <v>5000</v>
      </c>
      <c r="CZ605">
        <v>150</v>
      </c>
      <c r="DA605">
        <v>7500</v>
      </c>
      <c r="DB605" t="s">
        <v>3456</v>
      </c>
      <c r="DC605" t="s">
        <v>805</v>
      </c>
      <c r="DD605"/>
      <c r="DE605"/>
      <c r="DF605" t="s">
        <v>794</v>
      </c>
      <c r="DG605" t="s">
        <v>836</v>
      </c>
      <c r="DH605">
        <v>0</v>
      </c>
      <c r="DI605">
        <v>0</v>
      </c>
      <c r="DJ605">
        <v>0</v>
      </c>
      <c r="DK605">
        <v>0</v>
      </c>
      <c r="DL605">
        <v>0</v>
      </c>
      <c r="DM605">
        <v>0</v>
      </c>
      <c r="DN605">
        <v>0</v>
      </c>
      <c r="DO605">
        <v>0</v>
      </c>
      <c r="DP605">
        <v>0</v>
      </c>
      <c r="DQ605">
        <v>1</v>
      </c>
      <c r="DR605">
        <v>0</v>
      </c>
      <c r="DS605">
        <v>0</v>
      </c>
      <c r="DT605">
        <v>0</v>
      </c>
      <c r="DU605">
        <v>0</v>
      </c>
      <c r="DV605">
        <v>0</v>
      </c>
      <c r="DW605"/>
      <c r="DX605"/>
      <c r="DY605" t="s">
        <v>794</v>
      </c>
      <c r="DZ605"/>
      <c r="EA605">
        <v>6000</v>
      </c>
      <c r="EB605">
        <v>6000</v>
      </c>
      <c r="EC605"/>
      <c r="ED605">
        <v>6000</v>
      </c>
      <c r="EE605">
        <v>0</v>
      </c>
      <c r="EF605">
        <v>0</v>
      </c>
      <c r="EG605"/>
      <c r="EH605" t="s">
        <v>805</v>
      </c>
      <c r="EI605"/>
      <c r="EJ605"/>
      <c r="EK605" t="s">
        <v>794</v>
      </c>
      <c r="EL605" t="s">
        <v>798</v>
      </c>
      <c r="EM605">
        <v>0</v>
      </c>
      <c r="EN605">
        <v>1</v>
      </c>
      <c r="EO605">
        <v>0</v>
      </c>
      <c r="EP605">
        <v>0</v>
      </c>
      <c r="EQ605">
        <v>0</v>
      </c>
      <c r="ER605">
        <v>0</v>
      </c>
      <c r="ES605">
        <v>0</v>
      </c>
      <c r="ET605">
        <v>0</v>
      </c>
      <c r="EU605">
        <v>0</v>
      </c>
      <c r="EV605">
        <v>0</v>
      </c>
      <c r="EW605">
        <v>0</v>
      </c>
      <c r="EX605">
        <v>0</v>
      </c>
      <c r="EY605">
        <v>0</v>
      </c>
      <c r="EZ605">
        <v>0</v>
      </c>
      <c r="FA605">
        <v>0</v>
      </c>
      <c r="FB605"/>
      <c r="FC605"/>
      <c r="FD605" t="s">
        <v>794</v>
      </c>
      <c r="FE605"/>
      <c r="FF605">
        <v>3000</v>
      </c>
      <c r="FG605">
        <v>3000</v>
      </c>
      <c r="FH605"/>
      <c r="FI605">
        <v>2250</v>
      </c>
      <c r="FJ605">
        <v>33.333333333333329</v>
      </c>
      <c r="FK605">
        <v>750</v>
      </c>
      <c r="FL605" t="s">
        <v>3451</v>
      </c>
      <c r="FM605" t="s">
        <v>805</v>
      </c>
      <c r="FN605"/>
      <c r="FO605"/>
      <c r="FP605" t="s">
        <v>794</v>
      </c>
      <c r="FQ605" t="s">
        <v>798</v>
      </c>
      <c r="FR605">
        <v>0</v>
      </c>
      <c r="FS605">
        <v>1</v>
      </c>
      <c r="FT605">
        <v>0</v>
      </c>
      <c r="FU605">
        <v>0</v>
      </c>
      <c r="FV605">
        <v>0</v>
      </c>
      <c r="FW605">
        <v>0</v>
      </c>
      <c r="FX605">
        <v>0</v>
      </c>
      <c r="FY605">
        <v>0</v>
      </c>
      <c r="FZ605">
        <v>0</v>
      </c>
      <c r="GA605">
        <v>0</v>
      </c>
      <c r="GB605">
        <v>0</v>
      </c>
      <c r="GC605">
        <v>0</v>
      </c>
      <c r="GD605">
        <v>0</v>
      </c>
      <c r="GE605">
        <v>0</v>
      </c>
      <c r="GF605">
        <v>0</v>
      </c>
      <c r="GG605"/>
      <c r="GH605"/>
      <c r="GI605" t="s">
        <v>794</v>
      </c>
      <c r="GJ605"/>
      <c r="GK605">
        <v>12500</v>
      </c>
      <c r="GL605">
        <v>10000</v>
      </c>
      <c r="GM605">
        <v>25</v>
      </c>
      <c r="GN605">
        <v>2500</v>
      </c>
      <c r="GO605" t="s">
        <v>3451</v>
      </c>
      <c r="GP605" t="s">
        <v>805</v>
      </c>
      <c r="GQ605"/>
      <c r="GR605"/>
      <c r="GS605" t="s">
        <v>794</v>
      </c>
      <c r="GT605" t="s">
        <v>798</v>
      </c>
      <c r="GU605">
        <v>0</v>
      </c>
      <c r="GV605">
        <v>1</v>
      </c>
      <c r="GW605">
        <v>0</v>
      </c>
      <c r="GX605">
        <v>0</v>
      </c>
      <c r="GY605">
        <v>0</v>
      </c>
      <c r="GZ605">
        <v>0</v>
      </c>
      <c r="HA605">
        <v>0</v>
      </c>
      <c r="HB605">
        <v>0</v>
      </c>
      <c r="HC605">
        <v>0</v>
      </c>
      <c r="HD605">
        <v>0</v>
      </c>
      <c r="HE605">
        <v>0</v>
      </c>
      <c r="HF605">
        <v>0</v>
      </c>
      <c r="HG605">
        <v>0</v>
      </c>
      <c r="HH605">
        <v>0</v>
      </c>
      <c r="HI605">
        <v>0</v>
      </c>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t="s">
        <v>3443</v>
      </c>
      <c r="AAW605">
        <v>435041837</v>
      </c>
      <c r="AAX605" s="315">
        <v>45079.376041666663</v>
      </c>
      <c r="AAY605"/>
      <c r="AAZ605"/>
      <c r="ABA605" t="s">
        <v>2081</v>
      </c>
      <c r="ABB605"/>
      <c r="ABC605" t="s">
        <v>2263</v>
      </c>
      <c r="ABD605"/>
      <c r="ABE605">
        <v>605</v>
      </c>
    </row>
    <row r="606" spans="1:733" x14ac:dyDescent="0.45">
      <c r="A606" s="261" t="s">
        <v>3483</v>
      </c>
      <c r="B606" s="262">
        <v>45079.352938923606</v>
      </c>
      <c r="C606" s="262">
        <v>45079.358722025463</v>
      </c>
      <c r="D606" s="262">
        <v>45079</v>
      </c>
      <c r="E606" s="261" t="s">
        <v>3484</v>
      </c>
      <c r="F606" s="315">
        <v>45079</v>
      </c>
      <c r="G606" t="s">
        <v>1973</v>
      </c>
      <c r="H606" t="s">
        <v>1983</v>
      </c>
      <c r="I606" t="s">
        <v>1983</v>
      </c>
      <c r="J606" t="s">
        <v>1983</v>
      </c>
      <c r="K606" t="s">
        <v>793</v>
      </c>
      <c r="L606" s="261" t="s">
        <v>827</v>
      </c>
      <c r="M606">
        <v>1</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t="s">
        <v>794</v>
      </c>
      <c r="AK606"/>
      <c r="AL606">
        <v>1500</v>
      </c>
      <c r="AM606">
        <v>1500</v>
      </c>
      <c r="AN606"/>
      <c r="AO606"/>
      <c r="AP606"/>
      <c r="AQ606"/>
      <c r="AR606"/>
      <c r="AS606" t="s">
        <v>795</v>
      </c>
      <c r="AT606" t="s">
        <v>796</v>
      </c>
      <c r="AU606"/>
      <c r="AV606" t="s">
        <v>797</v>
      </c>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t="s">
        <v>2090</v>
      </c>
      <c r="AAW606">
        <v>435156414</v>
      </c>
      <c r="AAX606" s="315">
        <v>45079.6096875</v>
      </c>
      <c r="AAY606"/>
      <c r="AAZ606"/>
      <c r="ABA606" t="s">
        <v>2081</v>
      </c>
      <c r="ABB606"/>
      <c r="ABC606" t="s">
        <v>2263</v>
      </c>
      <c r="ABD606"/>
      <c r="ABE606">
        <v>606</v>
      </c>
    </row>
    <row r="607" spans="1:733" x14ac:dyDescent="0.45">
      <c r="A607" s="261" t="s">
        <v>3485</v>
      </c>
      <c r="B607" s="262">
        <v>45079.359090185193</v>
      </c>
      <c r="C607" s="262">
        <v>45079.360870590281</v>
      </c>
      <c r="D607" s="262">
        <v>45079</v>
      </c>
      <c r="E607" s="261" t="s">
        <v>3484</v>
      </c>
      <c r="F607" s="315">
        <v>45079</v>
      </c>
      <c r="G607" t="s">
        <v>1973</v>
      </c>
      <c r="H607" t="s">
        <v>1983</v>
      </c>
      <c r="I607" t="s">
        <v>1983</v>
      </c>
      <c r="J607" t="s">
        <v>1983</v>
      </c>
      <c r="K607" t="s">
        <v>793</v>
      </c>
      <c r="L607" s="261" t="s">
        <v>827</v>
      </c>
      <c r="M607">
        <v>1</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t="s">
        <v>794</v>
      </c>
      <c r="AK607"/>
      <c r="AL607">
        <v>1500</v>
      </c>
      <c r="AM607">
        <v>1500</v>
      </c>
      <c r="AN607"/>
      <c r="AO607"/>
      <c r="AP607"/>
      <c r="AQ607"/>
      <c r="AR607"/>
      <c r="AS607" t="s">
        <v>795</v>
      </c>
      <c r="AT607" t="s">
        <v>796</v>
      </c>
      <c r="AU607"/>
      <c r="AV607" t="s">
        <v>797</v>
      </c>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t="s">
        <v>2090</v>
      </c>
      <c r="AAW607">
        <v>435156423</v>
      </c>
      <c r="AAX607" s="315">
        <v>45079.609710648147</v>
      </c>
      <c r="AAY607"/>
      <c r="AAZ607"/>
      <c r="ABA607" t="s">
        <v>2081</v>
      </c>
      <c r="ABB607"/>
      <c r="ABC607" t="s">
        <v>2263</v>
      </c>
      <c r="ABD607"/>
      <c r="ABE607">
        <v>607</v>
      </c>
    </row>
    <row r="608" spans="1:733" x14ac:dyDescent="0.45">
      <c r="A608" s="261" t="s">
        <v>3486</v>
      </c>
      <c r="B608" s="262">
        <v>45079.36094943287</v>
      </c>
      <c r="C608" s="262">
        <v>45079.362440289347</v>
      </c>
      <c r="D608" s="262">
        <v>45079</v>
      </c>
      <c r="E608" s="261" t="s">
        <v>3484</v>
      </c>
      <c r="F608" s="315">
        <v>45079</v>
      </c>
      <c r="G608" t="s">
        <v>1973</v>
      </c>
      <c r="H608" t="s">
        <v>1983</v>
      </c>
      <c r="I608" t="s">
        <v>1983</v>
      </c>
      <c r="J608" t="s">
        <v>1983</v>
      </c>
      <c r="K608" t="s">
        <v>793</v>
      </c>
      <c r="L608" s="261" t="s">
        <v>827</v>
      </c>
      <c r="M608">
        <v>1</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t="s">
        <v>794</v>
      </c>
      <c r="AK608"/>
      <c r="AL608">
        <v>1500</v>
      </c>
      <c r="AM608">
        <v>1500</v>
      </c>
      <c r="AN608"/>
      <c r="AO608"/>
      <c r="AP608"/>
      <c r="AQ608"/>
      <c r="AR608"/>
      <c r="AS608" t="s">
        <v>795</v>
      </c>
      <c r="AT608" t="s">
        <v>796</v>
      </c>
      <c r="AU608"/>
      <c r="AV608" t="s">
        <v>797</v>
      </c>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t="s">
        <v>2090</v>
      </c>
      <c r="AAW608">
        <v>435156429</v>
      </c>
      <c r="AAX608" s="315">
        <v>45079.6097337963</v>
      </c>
      <c r="AAY608"/>
      <c r="AAZ608"/>
      <c r="ABA608" t="s">
        <v>2081</v>
      </c>
      <c r="ABB608"/>
      <c r="ABC608" t="s">
        <v>2263</v>
      </c>
      <c r="ABD608"/>
      <c r="ABE608">
        <v>608</v>
      </c>
    </row>
    <row r="609" spans="1:733" x14ac:dyDescent="0.45">
      <c r="A609" s="261" t="s">
        <v>3487</v>
      </c>
      <c r="B609" s="262">
        <v>45079.36276793982</v>
      </c>
      <c r="C609" s="262">
        <v>45079.364331655102</v>
      </c>
      <c r="D609" s="262">
        <v>45079</v>
      </c>
      <c r="E609" s="261" t="s">
        <v>3484</v>
      </c>
      <c r="F609" s="315">
        <v>45079</v>
      </c>
      <c r="G609" t="s">
        <v>1973</v>
      </c>
      <c r="H609" t="s">
        <v>1983</v>
      </c>
      <c r="I609" t="s">
        <v>1983</v>
      </c>
      <c r="J609" t="s">
        <v>1983</v>
      </c>
      <c r="K609" t="s">
        <v>793</v>
      </c>
      <c r="L609" s="261" t="s">
        <v>820</v>
      </c>
      <c r="M609">
        <v>0</v>
      </c>
      <c r="N609">
        <v>1</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t="s">
        <v>794</v>
      </c>
      <c r="BP609"/>
      <c r="BQ609">
        <v>3000</v>
      </c>
      <c r="BR609">
        <v>3000</v>
      </c>
      <c r="BS609"/>
      <c r="BT609"/>
      <c r="BU609"/>
      <c r="BV609"/>
      <c r="BW609"/>
      <c r="BX609" t="s">
        <v>795</v>
      </c>
      <c r="BY609" t="s">
        <v>796</v>
      </c>
      <c r="BZ609"/>
      <c r="CA609" t="s">
        <v>797</v>
      </c>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t="s">
        <v>2090</v>
      </c>
      <c r="AAW609">
        <v>435156441</v>
      </c>
      <c r="AAX609" s="315">
        <v>45079.609768518523</v>
      </c>
      <c r="AAY609"/>
      <c r="AAZ609"/>
      <c r="ABA609" t="s">
        <v>2081</v>
      </c>
      <c r="ABB609"/>
      <c r="ABC609" t="s">
        <v>2263</v>
      </c>
      <c r="ABD609"/>
      <c r="ABE609">
        <v>609</v>
      </c>
    </row>
    <row r="610" spans="1:733" x14ac:dyDescent="0.45">
      <c r="A610" s="261" t="s">
        <v>3488</v>
      </c>
      <c r="B610" s="262">
        <v>45079.364522268523</v>
      </c>
      <c r="C610" s="262">
        <v>45079.366273414351</v>
      </c>
      <c r="D610" s="262">
        <v>45079</v>
      </c>
      <c r="E610" s="261" t="s">
        <v>3484</v>
      </c>
      <c r="F610" s="315">
        <v>45079</v>
      </c>
      <c r="G610" t="s">
        <v>1973</v>
      </c>
      <c r="H610" t="s">
        <v>1983</v>
      </c>
      <c r="I610" t="s">
        <v>1983</v>
      </c>
      <c r="J610" t="s">
        <v>1983</v>
      </c>
      <c r="K610" t="s">
        <v>793</v>
      </c>
      <c r="L610" s="261" t="s">
        <v>820</v>
      </c>
      <c r="M610">
        <v>0</v>
      </c>
      <c r="N610">
        <v>1</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t="s">
        <v>794</v>
      </c>
      <c r="BP610"/>
      <c r="BQ610">
        <v>3000</v>
      </c>
      <c r="BR610">
        <v>3000</v>
      </c>
      <c r="BS610"/>
      <c r="BT610"/>
      <c r="BU610"/>
      <c r="BV610"/>
      <c r="BW610"/>
      <c r="BX610" t="s">
        <v>795</v>
      </c>
      <c r="BY610" t="s">
        <v>796</v>
      </c>
      <c r="BZ610"/>
      <c r="CA610" t="s">
        <v>797</v>
      </c>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t="s">
        <v>2090</v>
      </c>
      <c r="AAW610">
        <v>435156457</v>
      </c>
      <c r="AAX610" s="315">
        <v>45079.609791666662</v>
      </c>
      <c r="AAY610"/>
      <c r="AAZ610"/>
      <c r="ABA610" t="s">
        <v>2081</v>
      </c>
      <c r="ABB610"/>
      <c r="ABC610" t="s">
        <v>2263</v>
      </c>
      <c r="ABD610"/>
      <c r="ABE610">
        <v>610</v>
      </c>
    </row>
    <row r="611" spans="1:733" x14ac:dyDescent="0.45">
      <c r="A611" s="261" t="s">
        <v>3489</v>
      </c>
      <c r="B611" s="262">
        <v>45079.366447523149</v>
      </c>
      <c r="C611" s="262">
        <v>45079.367974988418</v>
      </c>
      <c r="D611" s="262">
        <v>45079</v>
      </c>
      <c r="E611" s="261" t="s">
        <v>3484</v>
      </c>
      <c r="F611" s="315">
        <v>45079</v>
      </c>
      <c r="G611" t="s">
        <v>1973</v>
      </c>
      <c r="H611" t="s">
        <v>1983</v>
      </c>
      <c r="I611" t="s">
        <v>1983</v>
      </c>
      <c r="J611" t="s">
        <v>1983</v>
      </c>
      <c r="K611" t="s">
        <v>793</v>
      </c>
      <c r="L611" s="261" t="s">
        <v>820</v>
      </c>
      <c r="M611">
        <v>0</v>
      </c>
      <c r="N611">
        <v>1</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t="s">
        <v>794</v>
      </c>
      <c r="BP611"/>
      <c r="BQ611">
        <v>3000</v>
      </c>
      <c r="BR611">
        <v>3000</v>
      </c>
      <c r="BS611"/>
      <c r="BT611"/>
      <c r="BU611"/>
      <c r="BV611"/>
      <c r="BW611"/>
      <c r="BX611" t="s">
        <v>795</v>
      </c>
      <c r="BY611" t="s">
        <v>796</v>
      </c>
      <c r="BZ611"/>
      <c r="CA611" t="s">
        <v>797</v>
      </c>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t="s">
        <v>2090</v>
      </c>
      <c r="AAW611">
        <v>435156468</v>
      </c>
      <c r="AAX611" s="315">
        <v>45079.609814814823</v>
      </c>
      <c r="AAY611"/>
      <c r="AAZ611"/>
      <c r="ABA611" t="s">
        <v>2081</v>
      </c>
      <c r="ABB611"/>
      <c r="ABC611" t="s">
        <v>2263</v>
      </c>
      <c r="ABD611"/>
      <c r="ABE611">
        <v>611</v>
      </c>
    </row>
    <row r="612" spans="1:733" x14ac:dyDescent="0.45">
      <c r="A612" s="261" t="s">
        <v>3490</v>
      </c>
      <c r="B612" s="262">
        <v>45079.368350983801</v>
      </c>
      <c r="C612" s="262">
        <v>45079.374840914352</v>
      </c>
      <c r="D612" s="262">
        <v>45079</v>
      </c>
      <c r="E612" s="261" t="s">
        <v>3484</v>
      </c>
      <c r="F612" s="315">
        <v>45079</v>
      </c>
      <c r="G612" t="s">
        <v>1973</v>
      </c>
      <c r="H612" t="s">
        <v>1983</v>
      </c>
      <c r="I612" t="s">
        <v>1983</v>
      </c>
      <c r="J612" t="s">
        <v>1983</v>
      </c>
      <c r="K612" t="s">
        <v>793</v>
      </c>
      <c r="L612" s="261" t="s">
        <v>809</v>
      </c>
      <c r="M612">
        <v>0</v>
      </c>
      <c r="N612">
        <v>0</v>
      </c>
      <c r="O612">
        <v>1</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t="s">
        <v>794</v>
      </c>
      <c r="CU612"/>
      <c r="CV612">
        <v>8000</v>
      </c>
      <c r="CW612">
        <v>8000</v>
      </c>
      <c r="CX612"/>
      <c r="CY612"/>
      <c r="CZ612"/>
      <c r="DA612"/>
      <c r="DB612"/>
      <c r="DC612" t="s">
        <v>801</v>
      </c>
      <c r="DD612"/>
      <c r="DE612" t="s">
        <v>830</v>
      </c>
      <c r="DF612" t="s">
        <v>797</v>
      </c>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t="s">
        <v>2090</v>
      </c>
      <c r="AAW612">
        <v>435156480</v>
      </c>
      <c r="AAX612" s="315">
        <v>45079.609837962962</v>
      </c>
      <c r="AAY612"/>
      <c r="AAZ612"/>
      <c r="ABA612" t="s">
        <v>2081</v>
      </c>
      <c r="ABB612"/>
      <c r="ABC612" t="s">
        <v>2263</v>
      </c>
      <c r="ABD612"/>
      <c r="ABE612">
        <v>612</v>
      </c>
    </row>
    <row r="613" spans="1:733" x14ac:dyDescent="0.45">
      <c r="A613" s="261" t="s">
        <v>3491</v>
      </c>
      <c r="B613" s="262">
        <v>45079.374917210647</v>
      </c>
      <c r="C613" s="262">
        <v>45079.376206377317</v>
      </c>
      <c r="D613" s="262">
        <v>45079</v>
      </c>
      <c r="E613" s="261" t="s">
        <v>3484</v>
      </c>
      <c r="F613" s="315">
        <v>45079</v>
      </c>
      <c r="G613" t="s">
        <v>1973</v>
      </c>
      <c r="H613" t="s">
        <v>1983</v>
      </c>
      <c r="I613" t="s">
        <v>1983</v>
      </c>
      <c r="J613" t="s">
        <v>1983</v>
      </c>
      <c r="K613" t="s">
        <v>793</v>
      </c>
      <c r="L613" s="261" t="s">
        <v>809</v>
      </c>
      <c r="M613">
        <v>0</v>
      </c>
      <c r="N613">
        <v>0</v>
      </c>
      <c r="O613">
        <v>1</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t="s">
        <v>794</v>
      </c>
      <c r="CU613"/>
      <c r="CV613">
        <v>8000</v>
      </c>
      <c r="CW613">
        <v>8000</v>
      </c>
      <c r="CX613"/>
      <c r="CY613"/>
      <c r="CZ613"/>
      <c r="DA613"/>
      <c r="DB613"/>
      <c r="DC613" t="s">
        <v>801</v>
      </c>
      <c r="DD613"/>
      <c r="DE613" t="s">
        <v>830</v>
      </c>
      <c r="DF613" t="s">
        <v>797</v>
      </c>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t="s">
        <v>2090</v>
      </c>
      <c r="AAW613">
        <v>435156501</v>
      </c>
      <c r="AAX613" s="315">
        <v>45079.609872685192</v>
      </c>
      <c r="AAY613"/>
      <c r="AAZ613"/>
      <c r="ABA613" t="s">
        <v>2081</v>
      </c>
      <c r="ABB613"/>
      <c r="ABC613" t="s">
        <v>2263</v>
      </c>
      <c r="ABD613"/>
      <c r="ABE613">
        <v>613</v>
      </c>
    </row>
    <row r="614" spans="1:733" x14ac:dyDescent="0.45">
      <c r="A614" s="261" t="s">
        <v>3492</v>
      </c>
      <c r="B614" s="262">
        <v>45079.376284849539</v>
      </c>
      <c r="C614" s="262">
        <v>45079.377227928242</v>
      </c>
      <c r="D614" s="262">
        <v>45079</v>
      </c>
      <c r="E614" s="261" t="s">
        <v>3484</v>
      </c>
      <c r="F614" s="315">
        <v>45079</v>
      </c>
      <c r="G614" t="s">
        <v>1973</v>
      </c>
      <c r="H614" t="s">
        <v>1983</v>
      </c>
      <c r="I614" t="s">
        <v>1983</v>
      </c>
      <c r="J614" t="s">
        <v>1983</v>
      </c>
      <c r="K614" t="s">
        <v>793</v>
      </c>
      <c r="L614" s="261" t="s">
        <v>809</v>
      </c>
      <c r="M614">
        <v>0</v>
      </c>
      <c r="N614">
        <v>0</v>
      </c>
      <c r="O614">
        <v>1</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t="s">
        <v>794</v>
      </c>
      <c r="CU614"/>
      <c r="CV614">
        <v>8000</v>
      </c>
      <c r="CW614">
        <v>8000</v>
      </c>
      <c r="CX614"/>
      <c r="CY614"/>
      <c r="CZ614"/>
      <c r="DA614"/>
      <c r="DB614"/>
      <c r="DC614" t="s">
        <v>801</v>
      </c>
      <c r="DD614"/>
      <c r="DE614" t="s">
        <v>830</v>
      </c>
      <c r="DF614" t="s">
        <v>797</v>
      </c>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t="s">
        <v>2090</v>
      </c>
      <c r="AAW614">
        <v>435156522</v>
      </c>
      <c r="AAX614" s="315">
        <v>45079.609907407408</v>
      </c>
      <c r="AAY614"/>
      <c r="AAZ614"/>
      <c r="ABA614" t="s">
        <v>2081</v>
      </c>
      <c r="ABB614"/>
      <c r="ABC614" t="s">
        <v>2263</v>
      </c>
      <c r="ABD614"/>
      <c r="ABE614">
        <v>614</v>
      </c>
    </row>
    <row r="615" spans="1:733" x14ac:dyDescent="0.45">
      <c r="A615" s="261" t="s">
        <v>3493</v>
      </c>
      <c r="B615" s="262">
        <v>45079.377405833337</v>
      </c>
      <c r="C615" s="262">
        <v>45079.379878136577</v>
      </c>
      <c r="D615" s="262">
        <v>45079</v>
      </c>
      <c r="E615" s="261" t="s">
        <v>3484</v>
      </c>
      <c r="F615" s="315">
        <v>45079</v>
      </c>
      <c r="G615" t="s">
        <v>1973</v>
      </c>
      <c r="H615" t="s">
        <v>1983</v>
      </c>
      <c r="I615" t="s">
        <v>1983</v>
      </c>
      <c r="J615" t="s">
        <v>1983</v>
      </c>
      <c r="K615" t="s">
        <v>793</v>
      </c>
      <c r="L615" s="261" t="s">
        <v>807</v>
      </c>
      <c r="M615">
        <v>0</v>
      </c>
      <c r="N615">
        <v>0</v>
      </c>
      <c r="O615">
        <v>0</v>
      </c>
      <c r="P615">
        <v>1</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t="s">
        <v>794</v>
      </c>
      <c r="DZ615"/>
      <c r="EA615">
        <v>3500</v>
      </c>
      <c r="EB615">
        <v>3500</v>
      </c>
      <c r="EC615"/>
      <c r="ED615"/>
      <c r="EE615"/>
      <c r="EF615"/>
      <c r="EG615"/>
      <c r="EH615" t="s">
        <v>795</v>
      </c>
      <c r="EI615" t="s">
        <v>796</v>
      </c>
      <c r="EJ615"/>
      <c r="EK615" t="s">
        <v>797</v>
      </c>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t="s">
        <v>2090</v>
      </c>
      <c r="AAW615">
        <v>435156535</v>
      </c>
      <c r="AAX615" s="315">
        <v>45079.609918981478</v>
      </c>
      <c r="AAY615"/>
      <c r="AAZ615"/>
      <c r="ABA615" t="s">
        <v>2081</v>
      </c>
      <c r="ABB615"/>
      <c r="ABC615" t="s">
        <v>2263</v>
      </c>
      <c r="ABD615"/>
      <c r="ABE615">
        <v>615</v>
      </c>
    </row>
    <row r="616" spans="1:733" x14ac:dyDescent="0.45">
      <c r="A616" s="261" t="s">
        <v>3494</v>
      </c>
      <c r="B616" s="262">
        <v>45079.379943761567</v>
      </c>
      <c r="C616" s="262">
        <v>45079.381249837963</v>
      </c>
      <c r="D616" s="262">
        <v>45079</v>
      </c>
      <c r="E616" s="261" t="s">
        <v>3484</v>
      </c>
      <c r="F616" s="315">
        <v>45079</v>
      </c>
      <c r="G616" t="s">
        <v>1973</v>
      </c>
      <c r="H616" t="s">
        <v>1983</v>
      </c>
      <c r="I616" t="s">
        <v>1983</v>
      </c>
      <c r="J616" t="s">
        <v>1983</v>
      </c>
      <c r="K616" t="s">
        <v>793</v>
      </c>
      <c r="L616" s="261" t="s">
        <v>807</v>
      </c>
      <c r="M616">
        <v>0</v>
      </c>
      <c r="N616">
        <v>0</v>
      </c>
      <c r="O616">
        <v>0</v>
      </c>
      <c r="P616">
        <v>1</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t="s">
        <v>794</v>
      </c>
      <c r="DZ616"/>
      <c r="EA616">
        <v>3500</v>
      </c>
      <c r="EB616">
        <v>3500</v>
      </c>
      <c r="EC616"/>
      <c r="ED616"/>
      <c r="EE616"/>
      <c r="EF616"/>
      <c r="EG616"/>
      <c r="EH616" t="s">
        <v>795</v>
      </c>
      <c r="EI616" t="s">
        <v>796</v>
      </c>
      <c r="EJ616"/>
      <c r="EK616" t="s">
        <v>797</v>
      </c>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t="s">
        <v>2090</v>
      </c>
      <c r="AAW616">
        <v>435156562</v>
      </c>
      <c r="AAX616" s="315">
        <v>45079.609965277778</v>
      </c>
      <c r="AAY616"/>
      <c r="AAZ616"/>
      <c r="ABA616" t="s">
        <v>2081</v>
      </c>
      <c r="ABB616"/>
      <c r="ABC616" t="s">
        <v>2263</v>
      </c>
      <c r="ABD616"/>
      <c r="ABE616">
        <v>616</v>
      </c>
    </row>
    <row r="617" spans="1:733" x14ac:dyDescent="0.45">
      <c r="A617" s="261" t="s">
        <v>3495</v>
      </c>
      <c r="B617" s="262">
        <v>45079.381455972223</v>
      </c>
      <c r="C617" s="262">
        <v>45079.382313159716</v>
      </c>
      <c r="D617" s="262">
        <v>45079</v>
      </c>
      <c r="E617" s="261" t="s">
        <v>3484</v>
      </c>
      <c r="F617" s="315">
        <v>45079</v>
      </c>
      <c r="G617" t="s">
        <v>1973</v>
      </c>
      <c r="H617" t="s">
        <v>1983</v>
      </c>
      <c r="I617" t="s">
        <v>1983</v>
      </c>
      <c r="J617" t="s">
        <v>1983</v>
      </c>
      <c r="K617" t="s">
        <v>793</v>
      </c>
      <c r="L617" s="261" t="s">
        <v>807</v>
      </c>
      <c r="M617">
        <v>0</v>
      </c>
      <c r="N617">
        <v>0</v>
      </c>
      <c r="O617">
        <v>0</v>
      </c>
      <c r="P617">
        <v>1</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t="s">
        <v>794</v>
      </c>
      <c r="DZ617"/>
      <c r="EA617">
        <v>3500</v>
      </c>
      <c r="EB617">
        <v>3500</v>
      </c>
      <c r="EC617"/>
      <c r="ED617"/>
      <c r="EE617"/>
      <c r="EF617"/>
      <c r="EG617"/>
      <c r="EH617" t="s">
        <v>795</v>
      </c>
      <c r="EI617" t="s">
        <v>796</v>
      </c>
      <c r="EJ617"/>
      <c r="EK617" t="s">
        <v>797</v>
      </c>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t="s">
        <v>2090</v>
      </c>
      <c r="AAW617">
        <v>435156589</v>
      </c>
      <c r="AAX617" s="315">
        <v>45079.61001157407</v>
      </c>
      <c r="AAY617"/>
      <c r="AAZ617"/>
      <c r="ABA617" t="s">
        <v>2081</v>
      </c>
      <c r="ABB617"/>
      <c r="ABC617" t="s">
        <v>2263</v>
      </c>
      <c r="ABD617"/>
      <c r="ABE617">
        <v>617</v>
      </c>
    </row>
    <row r="618" spans="1:733" x14ac:dyDescent="0.45">
      <c r="A618" s="261" t="s">
        <v>3496</v>
      </c>
      <c r="B618" s="262">
        <v>45079.382391099542</v>
      </c>
      <c r="C618" s="262">
        <v>45079.38370392361</v>
      </c>
      <c r="D618" s="262">
        <v>45079</v>
      </c>
      <c r="E618" s="261" t="s">
        <v>3484</v>
      </c>
      <c r="F618" s="315">
        <v>45079</v>
      </c>
      <c r="G618" t="s">
        <v>1973</v>
      </c>
      <c r="H618" t="s">
        <v>1983</v>
      </c>
      <c r="I618" t="s">
        <v>1983</v>
      </c>
      <c r="J618" t="s">
        <v>1983</v>
      </c>
      <c r="K618" t="s">
        <v>793</v>
      </c>
      <c r="L618" s="261" t="s">
        <v>821</v>
      </c>
      <c r="M618">
        <v>0</v>
      </c>
      <c r="N618">
        <v>0</v>
      </c>
      <c r="O618">
        <v>0</v>
      </c>
      <c r="P618">
        <v>0</v>
      </c>
      <c r="Q618">
        <v>1</v>
      </c>
      <c r="R618">
        <v>0</v>
      </c>
      <c r="S618">
        <v>0</v>
      </c>
      <c r="T618">
        <v>0</v>
      </c>
      <c r="U618">
        <v>0</v>
      </c>
      <c r="V618">
        <v>0</v>
      </c>
      <c r="W618">
        <v>0</v>
      </c>
      <c r="X618">
        <v>0</v>
      </c>
      <c r="Y618">
        <v>0</v>
      </c>
      <c r="Z618">
        <v>0</v>
      </c>
      <c r="AA618">
        <v>0</v>
      </c>
      <c r="AB618">
        <v>0</v>
      </c>
      <c r="AC618">
        <v>0</v>
      </c>
      <c r="AD618">
        <v>0</v>
      </c>
      <c r="AE618">
        <v>0</v>
      </c>
      <c r="AF618">
        <v>0</v>
      </c>
      <c r="AG618">
        <v>0</v>
      </c>
      <c r="AH618">
        <v>0</v>
      </c>
      <c r="AI618">
        <v>0</v>
      </c>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t="s">
        <v>794</v>
      </c>
      <c r="FE618"/>
      <c r="FF618">
        <v>4000</v>
      </c>
      <c r="FG618">
        <v>4000</v>
      </c>
      <c r="FH618"/>
      <c r="FI618"/>
      <c r="FJ618"/>
      <c r="FK618"/>
      <c r="FL618"/>
      <c r="FM618" t="s">
        <v>795</v>
      </c>
      <c r="FN618" t="s">
        <v>796</v>
      </c>
      <c r="FO618"/>
      <c r="FP618" t="s">
        <v>797</v>
      </c>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t="s">
        <v>2090</v>
      </c>
      <c r="AAW618">
        <v>435156600</v>
      </c>
      <c r="AAX618" s="315">
        <v>45079.610023148147</v>
      </c>
      <c r="AAY618"/>
      <c r="AAZ618"/>
      <c r="ABA618" t="s">
        <v>2081</v>
      </c>
      <c r="ABB618"/>
      <c r="ABC618" t="s">
        <v>2263</v>
      </c>
      <c r="ABD618"/>
      <c r="ABE618">
        <v>618</v>
      </c>
    </row>
    <row r="619" spans="1:733" x14ac:dyDescent="0.45">
      <c r="A619" s="261" t="s">
        <v>3497</v>
      </c>
      <c r="B619" s="262">
        <v>45079.383764756953</v>
      </c>
      <c r="C619" s="262">
        <v>45079.384762372691</v>
      </c>
      <c r="D619" s="262">
        <v>45079</v>
      </c>
      <c r="E619" s="261" t="s">
        <v>3484</v>
      </c>
      <c r="F619" s="315">
        <v>45079</v>
      </c>
      <c r="G619" t="s">
        <v>1973</v>
      </c>
      <c r="H619" t="s">
        <v>1983</v>
      </c>
      <c r="I619" t="s">
        <v>1983</v>
      </c>
      <c r="J619" t="s">
        <v>1983</v>
      </c>
      <c r="K619" t="s">
        <v>793</v>
      </c>
      <c r="L619" s="261" t="s">
        <v>821</v>
      </c>
      <c r="M619">
        <v>0</v>
      </c>
      <c r="N619">
        <v>0</v>
      </c>
      <c r="O619">
        <v>0</v>
      </c>
      <c r="P619">
        <v>0</v>
      </c>
      <c r="Q619">
        <v>1</v>
      </c>
      <c r="R619">
        <v>0</v>
      </c>
      <c r="S619">
        <v>0</v>
      </c>
      <c r="T619">
        <v>0</v>
      </c>
      <c r="U619">
        <v>0</v>
      </c>
      <c r="V619">
        <v>0</v>
      </c>
      <c r="W619">
        <v>0</v>
      </c>
      <c r="X619">
        <v>0</v>
      </c>
      <c r="Y619">
        <v>0</v>
      </c>
      <c r="Z619">
        <v>0</v>
      </c>
      <c r="AA619">
        <v>0</v>
      </c>
      <c r="AB619">
        <v>0</v>
      </c>
      <c r="AC619">
        <v>0</v>
      </c>
      <c r="AD619">
        <v>0</v>
      </c>
      <c r="AE619">
        <v>0</v>
      </c>
      <c r="AF619">
        <v>0</v>
      </c>
      <c r="AG619">
        <v>0</v>
      </c>
      <c r="AH619">
        <v>0</v>
      </c>
      <c r="AI619">
        <v>0</v>
      </c>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t="s">
        <v>794</v>
      </c>
      <c r="FE619"/>
      <c r="FF619">
        <v>4000</v>
      </c>
      <c r="FG619">
        <v>4000</v>
      </c>
      <c r="FH619"/>
      <c r="FI619"/>
      <c r="FJ619"/>
      <c r="FK619"/>
      <c r="FL619"/>
      <c r="FM619" t="s">
        <v>795</v>
      </c>
      <c r="FN619" t="s">
        <v>796</v>
      </c>
      <c r="FO619"/>
      <c r="FP619" t="s">
        <v>797</v>
      </c>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t="s">
        <v>2090</v>
      </c>
      <c r="AAW619">
        <v>435156618</v>
      </c>
      <c r="AAX619" s="315">
        <v>45079.610069444447</v>
      </c>
      <c r="AAY619"/>
      <c r="AAZ619"/>
      <c r="ABA619" t="s">
        <v>2081</v>
      </c>
      <c r="ABB619"/>
      <c r="ABC619" t="s">
        <v>2263</v>
      </c>
      <c r="ABD619"/>
      <c r="ABE619">
        <v>619</v>
      </c>
    </row>
    <row r="620" spans="1:733" x14ac:dyDescent="0.45">
      <c r="A620" s="261" t="s">
        <v>3498</v>
      </c>
      <c r="B620" s="262">
        <v>45079.384835219913</v>
      </c>
      <c r="C620" s="262">
        <v>45079.38561759259</v>
      </c>
      <c r="D620" s="262">
        <v>45079</v>
      </c>
      <c r="E620" s="261" t="s">
        <v>3484</v>
      </c>
      <c r="F620" s="315">
        <v>45079</v>
      </c>
      <c r="G620" t="s">
        <v>1973</v>
      </c>
      <c r="H620" t="s">
        <v>1983</v>
      </c>
      <c r="I620" t="s">
        <v>1983</v>
      </c>
      <c r="J620" t="s">
        <v>1983</v>
      </c>
      <c r="K620" t="s">
        <v>793</v>
      </c>
      <c r="L620" s="261" t="s">
        <v>821</v>
      </c>
      <c r="M620">
        <v>0</v>
      </c>
      <c r="N620">
        <v>0</v>
      </c>
      <c r="O620">
        <v>0</v>
      </c>
      <c r="P620">
        <v>0</v>
      </c>
      <c r="Q620">
        <v>1</v>
      </c>
      <c r="R620">
        <v>0</v>
      </c>
      <c r="S620">
        <v>0</v>
      </c>
      <c r="T620">
        <v>0</v>
      </c>
      <c r="U620">
        <v>0</v>
      </c>
      <c r="V620">
        <v>0</v>
      </c>
      <c r="W620">
        <v>0</v>
      </c>
      <c r="X620">
        <v>0</v>
      </c>
      <c r="Y620">
        <v>0</v>
      </c>
      <c r="Z620">
        <v>0</v>
      </c>
      <c r="AA620">
        <v>0</v>
      </c>
      <c r="AB620">
        <v>0</v>
      </c>
      <c r="AC620">
        <v>0</v>
      </c>
      <c r="AD620">
        <v>0</v>
      </c>
      <c r="AE620">
        <v>0</v>
      </c>
      <c r="AF620">
        <v>0</v>
      </c>
      <c r="AG620">
        <v>0</v>
      </c>
      <c r="AH620">
        <v>0</v>
      </c>
      <c r="AI620">
        <v>0</v>
      </c>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t="s">
        <v>794</v>
      </c>
      <c r="FE620"/>
      <c r="FF620">
        <v>4000</v>
      </c>
      <c r="FG620">
        <v>4000</v>
      </c>
      <c r="FH620"/>
      <c r="FI620"/>
      <c r="FJ620"/>
      <c r="FK620"/>
      <c r="FL620"/>
      <c r="FM620" t="s">
        <v>795</v>
      </c>
      <c r="FN620" t="s">
        <v>796</v>
      </c>
      <c r="FO620"/>
      <c r="FP620" t="s">
        <v>797</v>
      </c>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t="s">
        <v>2090</v>
      </c>
      <c r="AAW620">
        <v>435156645</v>
      </c>
      <c r="AAX620" s="315">
        <v>45079.61010416667</v>
      </c>
      <c r="AAY620"/>
      <c r="AAZ620"/>
      <c r="ABA620" t="s">
        <v>2081</v>
      </c>
      <c r="ABB620"/>
      <c r="ABC620" t="s">
        <v>2263</v>
      </c>
      <c r="ABD620"/>
      <c r="ABE620">
        <v>620</v>
      </c>
    </row>
    <row r="621" spans="1:733" x14ac:dyDescent="0.45">
      <c r="A621" s="261" t="s">
        <v>3499</v>
      </c>
      <c r="B621" s="262">
        <v>45079.385870706021</v>
      </c>
      <c r="C621" s="262">
        <v>45079.38748315972</v>
      </c>
      <c r="D621" s="262">
        <v>45079</v>
      </c>
      <c r="E621" s="261" t="s">
        <v>3484</v>
      </c>
      <c r="F621" s="315">
        <v>45079</v>
      </c>
      <c r="G621" t="s">
        <v>1973</v>
      </c>
      <c r="H621" t="s">
        <v>1983</v>
      </c>
      <c r="I621" t="s">
        <v>1983</v>
      </c>
      <c r="J621" t="s">
        <v>1983</v>
      </c>
      <c r="K621" t="s">
        <v>793</v>
      </c>
      <c r="L621" s="261" t="s">
        <v>811</v>
      </c>
      <c r="M621">
        <v>0</v>
      </c>
      <c r="N621">
        <v>0</v>
      </c>
      <c r="O621">
        <v>0</v>
      </c>
      <c r="P621">
        <v>0</v>
      </c>
      <c r="Q621">
        <v>0</v>
      </c>
      <c r="R621">
        <v>1</v>
      </c>
      <c r="S621">
        <v>0</v>
      </c>
      <c r="T621">
        <v>0</v>
      </c>
      <c r="U621">
        <v>0</v>
      </c>
      <c r="V621">
        <v>0</v>
      </c>
      <c r="W621">
        <v>0</v>
      </c>
      <c r="X621">
        <v>0</v>
      </c>
      <c r="Y621">
        <v>0</v>
      </c>
      <c r="Z621">
        <v>0</v>
      </c>
      <c r="AA621">
        <v>0</v>
      </c>
      <c r="AB621">
        <v>0</v>
      </c>
      <c r="AC621">
        <v>0</v>
      </c>
      <c r="AD621">
        <v>0</v>
      </c>
      <c r="AE621">
        <v>0</v>
      </c>
      <c r="AF621">
        <v>0</v>
      </c>
      <c r="AG621">
        <v>0</v>
      </c>
      <c r="AH621">
        <v>0</v>
      </c>
      <c r="AI621">
        <v>0</v>
      </c>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t="s">
        <v>794</v>
      </c>
      <c r="GJ621"/>
      <c r="GK621">
        <v>10000</v>
      </c>
      <c r="GL621"/>
      <c r="GM621"/>
      <c r="GN621"/>
      <c r="GO621"/>
      <c r="GP621" t="s">
        <v>795</v>
      </c>
      <c r="GQ621" t="s">
        <v>796</v>
      </c>
      <c r="GR621"/>
      <c r="GS621" t="s">
        <v>797</v>
      </c>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t="s">
        <v>2100</v>
      </c>
      <c r="AAW621">
        <v>435156670</v>
      </c>
      <c r="AAX621" s="315">
        <v>45079.610138888893</v>
      </c>
      <c r="AAY621"/>
      <c r="AAZ621"/>
      <c r="ABA621" t="s">
        <v>2081</v>
      </c>
      <c r="ABB621"/>
      <c r="ABC621" t="s">
        <v>2263</v>
      </c>
      <c r="ABD621"/>
      <c r="ABE621">
        <v>621</v>
      </c>
    </row>
    <row r="622" spans="1:733" x14ac:dyDescent="0.45">
      <c r="A622" s="261" t="s">
        <v>3500</v>
      </c>
      <c r="B622" s="262">
        <v>45079.387545081023</v>
      </c>
      <c r="C622" s="262">
        <v>45079.388462939809</v>
      </c>
      <c r="D622" s="262">
        <v>45079</v>
      </c>
      <c r="E622" s="261" t="s">
        <v>3484</v>
      </c>
      <c r="F622" s="315">
        <v>45079</v>
      </c>
      <c r="G622" t="s">
        <v>1973</v>
      </c>
      <c r="H622" t="s">
        <v>1983</v>
      </c>
      <c r="I622" t="s">
        <v>1983</v>
      </c>
      <c r="J622" t="s">
        <v>1983</v>
      </c>
      <c r="K622" t="s">
        <v>793</v>
      </c>
      <c r="L622" s="261" t="s">
        <v>811</v>
      </c>
      <c r="M622">
        <v>0</v>
      </c>
      <c r="N622">
        <v>0</v>
      </c>
      <c r="O622">
        <v>0</v>
      </c>
      <c r="P622">
        <v>0</v>
      </c>
      <c r="Q622">
        <v>0</v>
      </c>
      <c r="R622">
        <v>1</v>
      </c>
      <c r="S622">
        <v>0</v>
      </c>
      <c r="T622">
        <v>0</v>
      </c>
      <c r="U622">
        <v>0</v>
      </c>
      <c r="V622">
        <v>0</v>
      </c>
      <c r="W622">
        <v>0</v>
      </c>
      <c r="X622">
        <v>0</v>
      </c>
      <c r="Y622">
        <v>0</v>
      </c>
      <c r="Z622">
        <v>0</v>
      </c>
      <c r="AA622">
        <v>0</v>
      </c>
      <c r="AB622">
        <v>0</v>
      </c>
      <c r="AC622">
        <v>0</v>
      </c>
      <c r="AD622">
        <v>0</v>
      </c>
      <c r="AE622">
        <v>0</v>
      </c>
      <c r="AF622">
        <v>0</v>
      </c>
      <c r="AG622">
        <v>0</v>
      </c>
      <c r="AH622">
        <v>0</v>
      </c>
      <c r="AI622">
        <v>0</v>
      </c>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t="s">
        <v>794</v>
      </c>
      <c r="GJ622"/>
      <c r="GK622">
        <v>10000</v>
      </c>
      <c r="GL622"/>
      <c r="GM622"/>
      <c r="GN622"/>
      <c r="GO622"/>
      <c r="GP622" t="s">
        <v>795</v>
      </c>
      <c r="GQ622" t="s">
        <v>796</v>
      </c>
      <c r="GR622"/>
      <c r="GS622" t="s">
        <v>797</v>
      </c>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t="s">
        <v>2100</v>
      </c>
      <c r="AAW622">
        <v>435156686</v>
      </c>
      <c r="AAX622" s="315">
        <v>45079.610150462962</v>
      </c>
      <c r="AAY622"/>
      <c r="AAZ622"/>
      <c r="ABA622" t="s">
        <v>2081</v>
      </c>
      <c r="ABB622"/>
      <c r="ABC622" t="s">
        <v>2263</v>
      </c>
      <c r="ABD622"/>
      <c r="ABE622">
        <v>622</v>
      </c>
    </row>
    <row r="623" spans="1:733" x14ac:dyDescent="0.45">
      <c r="A623" s="261" t="s">
        <v>3501</v>
      </c>
      <c r="B623" s="262">
        <v>45079.388550613417</v>
      </c>
      <c r="C623" s="262">
        <v>45079.390052326387</v>
      </c>
      <c r="D623" s="262">
        <v>45079</v>
      </c>
      <c r="E623" s="261" t="s">
        <v>3484</v>
      </c>
      <c r="F623" s="315">
        <v>45079</v>
      </c>
      <c r="G623" t="s">
        <v>1973</v>
      </c>
      <c r="H623" t="s">
        <v>1983</v>
      </c>
      <c r="I623" t="s">
        <v>1983</v>
      </c>
      <c r="J623" t="s">
        <v>1983</v>
      </c>
      <c r="K623" t="s">
        <v>793</v>
      </c>
      <c r="L623" s="261" t="s">
        <v>811</v>
      </c>
      <c r="M623">
        <v>0</v>
      </c>
      <c r="N623">
        <v>0</v>
      </c>
      <c r="O623">
        <v>0</v>
      </c>
      <c r="P623">
        <v>0</v>
      </c>
      <c r="Q623">
        <v>0</v>
      </c>
      <c r="R623">
        <v>1</v>
      </c>
      <c r="S623">
        <v>0</v>
      </c>
      <c r="T623">
        <v>0</v>
      </c>
      <c r="U623">
        <v>0</v>
      </c>
      <c r="V623">
        <v>0</v>
      </c>
      <c r="W623">
        <v>0</v>
      </c>
      <c r="X623">
        <v>0</v>
      </c>
      <c r="Y623">
        <v>0</v>
      </c>
      <c r="Z623">
        <v>0</v>
      </c>
      <c r="AA623">
        <v>0</v>
      </c>
      <c r="AB623">
        <v>0</v>
      </c>
      <c r="AC623">
        <v>0</v>
      </c>
      <c r="AD623">
        <v>0</v>
      </c>
      <c r="AE623">
        <v>0</v>
      </c>
      <c r="AF623">
        <v>0</v>
      </c>
      <c r="AG623">
        <v>0</v>
      </c>
      <c r="AH623">
        <v>0</v>
      </c>
      <c r="AI623">
        <v>0</v>
      </c>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t="s">
        <v>794</v>
      </c>
      <c r="GJ623"/>
      <c r="GK623">
        <v>10000</v>
      </c>
      <c r="GL623"/>
      <c r="GM623"/>
      <c r="GN623"/>
      <c r="GO623"/>
      <c r="GP623" t="s">
        <v>795</v>
      </c>
      <c r="GQ623" t="s">
        <v>796</v>
      </c>
      <c r="GR623"/>
      <c r="GS623" t="s">
        <v>797</v>
      </c>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t="s">
        <v>2100</v>
      </c>
      <c r="AAW623">
        <v>435156699</v>
      </c>
      <c r="AAX623" s="315">
        <v>45079.610173611123</v>
      </c>
      <c r="AAY623"/>
      <c r="AAZ623"/>
      <c r="ABA623" t="s">
        <v>2081</v>
      </c>
      <c r="ABB623"/>
      <c r="ABC623" t="s">
        <v>2263</v>
      </c>
      <c r="ABD623"/>
      <c r="ABE623">
        <v>623</v>
      </c>
    </row>
    <row r="624" spans="1:733" x14ac:dyDescent="0.45">
      <c r="A624" s="261" t="s">
        <v>3502</v>
      </c>
      <c r="B624" s="262">
        <v>45079.393261435187</v>
      </c>
      <c r="C624" s="262">
        <v>45079.395625856479</v>
      </c>
      <c r="D624" s="262">
        <v>45079</v>
      </c>
      <c r="E624" s="261" t="s">
        <v>3484</v>
      </c>
      <c r="F624" s="315">
        <v>45079</v>
      </c>
      <c r="G624" t="s">
        <v>1973</v>
      </c>
      <c r="H624" t="s">
        <v>1983</v>
      </c>
      <c r="I624" t="s">
        <v>1983</v>
      </c>
      <c r="J624" t="s">
        <v>1983</v>
      </c>
      <c r="K624" t="s">
        <v>793</v>
      </c>
      <c r="L624" s="261" t="s">
        <v>813</v>
      </c>
      <c r="M624">
        <v>0</v>
      </c>
      <c r="N624">
        <v>0</v>
      </c>
      <c r="O624">
        <v>0</v>
      </c>
      <c r="P624">
        <v>0</v>
      </c>
      <c r="Q624">
        <v>0</v>
      </c>
      <c r="R624">
        <v>0</v>
      </c>
      <c r="S624">
        <v>0</v>
      </c>
      <c r="T624">
        <v>1</v>
      </c>
      <c r="U624">
        <v>0</v>
      </c>
      <c r="V624">
        <v>0</v>
      </c>
      <c r="W624">
        <v>0</v>
      </c>
      <c r="X624">
        <v>0</v>
      </c>
      <c r="Y624">
        <v>0</v>
      </c>
      <c r="Z624">
        <v>0</v>
      </c>
      <c r="AA624">
        <v>0</v>
      </c>
      <c r="AB624">
        <v>0</v>
      </c>
      <c r="AC624">
        <v>0</v>
      </c>
      <c r="AD624">
        <v>0</v>
      </c>
      <c r="AE624">
        <v>0</v>
      </c>
      <c r="AF624">
        <v>0</v>
      </c>
      <c r="AG624">
        <v>0</v>
      </c>
      <c r="AH624">
        <v>0</v>
      </c>
      <c r="AI624">
        <v>0</v>
      </c>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t="s">
        <v>794</v>
      </c>
      <c r="IR624"/>
      <c r="IS624">
        <v>7000</v>
      </c>
      <c r="IT624">
        <v>7000</v>
      </c>
      <c r="IU624"/>
      <c r="IV624"/>
      <c r="IW624"/>
      <c r="IX624"/>
      <c r="IY624"/>
      <c r="IZ624" t="s">
        <v>795</v>
      </c>
      <c r="JA624" t="s">
        <v>796</v>
      </c>
      <c r="JB624"/>
      <c r="JC624" t="s">
        <v>797</v>
      </c>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t="s">
        <v>2100</v>
      </c>
      <c r="AAW624">
        <v>435156709</v>
      </c>
      <c r="AAX624" s="315">
        <v>45079.610185185193</v>
      </c>
      <c r="AAY624"/>
      <c r="AAZ624"/>
      <c r="ABA624" t="s">
        <v>2081</v>
      </c>
      <c r="ABB624"/>
      <c r="ABC624" t="s">
        <v>2263</v>
      </c>
      <c r="ABD624"/>
      <c r="ABE624">
        <v>624</v>
      </c>
    </row>
    <row r="625" spans="1:733" x14ac:dyDescent="0.45">
      <c r="A625" s="261" t="s">
        <v>3503</v>
      </c>
      <c r="B625" s="262">
        <v>45079.396309849537</v>
      </c>
      <c r="C625" s="262">
        <v>45079.397461539353</v>
      </c>
      <c r="D625" s="262">
        <v>45079</v>
      </c>
      <c r="E625" s="261" t="s">
        <v>3484</v>
      </c>
      <c r="F625" s="315">
        <v>45079</v>
      </c>
      <c r="G625" t="s">
        <v>1973</v>
      </c>
      <c r="H625" t="s">
        <v>1983</v>
      </c>
      <c r="I625" t="s">
        <v>1983</v>
      </c>
      <c r="J625" t="s">
        <v>1983</v>
      </c>
      <c r="K625" t="s">
        <v>793</v>
      </c>
      <c r="L625" s="261" t="s">
        <v>813</v>
      </c>
      <c r="M625">
        <v>0</v>
      </c>
      <c r="N625">
        <v>0</v>
      </c>
      <c r="O625">
        <v>0</v>
      </c>
      <c r="P625">
        <v>0</v>
      </c>
      <c r="Q625">
        <v>0</v>
      </c>
      <c r="R625">
        <v>0</v>
      </c>
      <c r="S625">
        <v>0</v>
      </c>
      <c r="T625">
        <v>1</v>
      </c>
      <c r="U625">
        <v>0</v>
      </c>
      <c r="V625">
        <v>0</v>
      </c>
      <c r="W625">
        <v>0</v>
      </c>
      <c r="X625">
        <v>0</v>
      </c>
      <c r="Y625">
        <v>0</v>
      </c>
      <c r="Z625">
        <v>0</v>
      </c>
      <c r="AA625">
        <v>0</v>
      </c>
      <c r="AB625">
        <v>0</v>
      </c>
      <c r="AC625">
        <v>0</v>
      </c>
      <c r="AD625">
        <v>0</v>
      </c>
      <c r="AE625">
        <v>0</v>
      </c>
      <c r="AF625">
        <v>0</v>
      </c>
      <c r="AG625">
        <v>0</v>
      </c>
      <c r="AH625">
        <v>0</v>
      </c>
      <c r="AI625">
        <v>0</v>
      </c>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t="s">
        <v>794</v>
      </c>
      <c r="IR625"/>
      <c r="IS625">
        <v>7000</v>
      </c>
      <c r="IT625">
        <v>7000</v>
      </c>
      <c r="IU625"/>
      <c r="IV625"/>
      <c r="IW625"/>
      <c r="IX625"/>
      <c r="IY625"/>
      <c r="IZ625" t="s">
        <v>795</v>
      </c>
      <c r="JA625" t="s">
        <v>796</v>
      </c>
      <c r="JB625"/>
      <c r="JC625" t="s">
        <v>797</v>
      </c>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t="s">
        <v>2100</v>
      </c>
      <c r="AAW625">
        <v>435156721</v>
      </c>
      <c r="AAX625" s="315">
        <v>45079.610208333332</v>
      </c>
      <c r="AAY625"/>
      <c r="AAZ625"/>
      <c r="ABA625" t="s">
        <v>2081</v>
      </c>
      <c r="ABB625"/>
      <c r="ABC625" t="s">
        <v>2263</v>
      </c>
      <c r="ABD625"/>
      <c r="ABE625">
        <v>625</v>
      </c>
    </row>
    <row r="626" spans="1:733" x14ac:dyDescent="0.45">
      <c r="A626" s="261" t="s">
        <v>3504</v>
      </c>
      <c r="B626" s="262">
        <v>45079.397530775459</v>
      </c>
      <c r="C626" s="262">
        <v>45079.399480219909</v>
      </c>
      <c r="D626" s="262">
        <v>45079</v>
      </c>
      <c r="E626" s="261" t="s">
        <v>3484</v>
      </c>
      <c r="F626" s="315">
        <v>45079</v>
      </c>
      <c r="G626" t="s">
        <v>1973</v>
      </c>
      <c r="H626" t="s">
        <v>1983</v>
      </c>
      <c r="I626" t="s">
        <v>1983</v>
      </c>
      <c r="J626" t="s">
        <v>1983</v>
      </c>
      <c r="K626" t="s">
        <v>793</v>
      </c>
      <c r="L626" s="261" t="s">
        <v>813</v>
      </c>
      <c r="M626">
        <v>0</v>
      </c>
      <c r="N626">
        <v>0</v>
      </c>
      <c r="O626">
        <v>0</v>
      </c>
      <c r="P626">
        <v>0</v>
      </c>
      <c r="Q626">
        <v>0</v>
      </c>
      <c r="R626">
        <v>0</v>
      </c>
      <c r="S626">
        <v>0</v>
      </c>
      <c r="T626">
        <v>1</v>
      </c>
      <c r="U626">
        <v>0</v>
      </c>
      <c r="V626">
        <v>0</v>
      </c>
      <c r="W626">
        <v>0</v>
      </c>
      <c r="X626">
        <v>0</v>
      </c>
      <c r="Y626">
        <v>0</v>
      </c>
      <c r="Z626">
        <v>0</v>
      </c>
      <c r="AA626">
        <v>0</v>
      </c>
      <c r="AB626">
        <v>0</v>
      </c>
      <c r="AC626">
        <v>0</v>
      </c>
      <c r="AD626">
        <v>0</v>
      </c>
      <c r="AE626">
        <v>0</v>
      </c>
      <c r="AF626">
        <v>0</v>
      </c>
      <c r="AG626">
        <v>0</v>
      </c>
      <c r="AH626">
        <v>0</v>
      </c>
      <c r="AI626">
        <v>0</v>
      </c>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t="s">
        <v>794</v>
      </c>
      <c r="IR626"/>
      <c r="IS626">
        <v>7000</v>
      </c>
      <c r="IT626">
        <v>7000</v>
      </c>
      <c r="IU626"/>
      <c r="IV626"/>
      <c r="IW626"/>
      <c r="IX626"/>
      <c r="IY626"/>
      <c r="IZ626" t="s">
        <v>795</v>
      </c>
      <c r="JA626" t="s">
        <v>796</v>
      </c>
      <c r="JB626"/>
      <c r="JC626" t="s">
        <v>797</v>
      </c>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t="s">
        <v>2100</v>
      </c>
      <c r="AAW626">
        <v>435156742</v>
      </c>
      <c r="AAX626" s="315">
        <v>45079.610243055547</v>
      </c>
      <c r="AAY626"/>
      <c r="AAZ626"/>
      <c r="ABA626" t="s">
        <v>2081</v>
      </c>
      <c r="ABB626"/>
      <c r="ABC626" t="s">
        <v>2263</v>
      </c>
      <c r="ABD626"/>
      <c r="ABE626">
        <v>626</v>
      </c>
    </row>
    <row r="627" spans="1:733" x14ac:dyDescent="0.45">
      <c r="A627" s="261" t="s">
        <v>3505</v>
      </c>
      <c r="B627" s="262">
        <v>45079.40056490741</v>
      </c>
      <c r="C627" s="262">
        <v>45079.402698171303</v>
      </c>
      <c r="D627" s="262">
        <v>45079</v>
      </c>
      <c r="E627" s="261" t="s">
        <v>3484</v>
      </c>
      <c r="F627" s="315">
        <v>45079</v>
      </c>
      <c r="G627" t="s">
        <v>1973</v>
      </c>
      <c r="H627" t="s">
        <v>1983</v>
      </c>
      <c r="I627" t="s">
        <v>1983</v>
      </c>
      <c r="J627" t="s">
        <v>1983</v>
      </c>
      <c r="K627" t="s">
        <v>793</v>
      </c>
      <c r="L627" s="261" t="s">
        <v>815</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1</v>
      </c>
      <c r="AG627">
        <v>0</v>
      </c>
      <c r="AH627">
        <v>0</v>
      </c>
      <c r="AI627">
        <v>0</v>
      </c>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t="s">
        <v>794</v>
      </c>
      <c r="WZ627"/>
      <c r="XA627">
        <v>3500</v>
      </c>
      <c r="XB627">
        <v>3500</v>
      </c>
      <c r="XC627"/>
      <c r="XD627"/>
      <c r="XE627"/>
      <c r="XF627"/>
      <c r="XG627"/>
      <c r="XH627" t="s">
        <v>795</v>
      </c>
      <c r="XI627" t="s">
        <v>796</v>
      </c>
      <c r="XJ627"/>
      <c r="XK627" t="s">
        <v>797</v>
      </c>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t="s">
        <v>2100</v>
      </c>
      <c r="AAW627">
        <v>435156747</v>
      </c>
      <c r="AAX627" s="315">
        <v>45079.610254629632</v>
      </c>
      <c r="AAY627"/>
      <c r="AAZ627"/>
      <c r="ABA627" t="s">
        <v>2081</v>
      </c>
      <c r="ABB627"/>
      <c r="ABC627" t="s">
        <v>2263</v>
      </c>
      <c r="ABD627"/>
      <c r="ABE627">
        <v>627</v>
      </c>
    </row>
    <row r="628" spans="1:733" x14ac:dyDescent="0.45">
      <c r="A628" s="261" t="s">
        <v>3506</v>
      </c>
      <c r="B628" s="262">
        <v>45079.402834525463</v>
      </c>
      <c r="C628" s="262">
        <v>45079.403923622682</v>
      </c>
      <c r="D628" s="262">
        <v>45079</v>
      </c>
      <c r="E628" s="261" t="s">
        <v>3484</v>
      </c>
      <c r="F628" s="315">
        <v>45079</v>
      </c>
      <c r="G628" t="s">
        <v>1973</v>
      </c>
      <c r="H628" t="s">
        <v>1983</v>
      </c>
      <c r="I628" t="s">
        <v>1983</v>
      </c>
      <c r="J628" t="s">
        <v>1983</v>
      </c>
      <c r="K628" t="s">
        <v>793</v>
      </c>
      <c r="L628" s="261" t="s">
        <v>815</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1</v>
      </c>
      <c r="AG628">
        <v>0</v>
      </c>
      <c r="AH628">
        <v>0</v>
      </c>
      <c r="AI628">
        <v>0</v>
      </c>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t="s">
        <v>794</v>
      </c>
      <c r="WZ628"/>
      <c r="XA628">
        <v>3500</v>
      </c>
      <c r="XB628">
        <v>3500</v>
      </c>
      <c r="XC628"/>
      <c r="XD628"/>
      <c r="XE628"/>
      <c r="XF628"/>
      <c r="XG628"/>
      <c r="XH628" t="s">
        <v>795</v>
      </c>
      <c r="XI628" t="s">
        <v>796</v>
      </c>
      <c r="XJ628"/>
      <c r="XK628" t="s">
        <v>797</v>
      </c>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t="s">
        <v>2100</v>
      </c>
      <c r="AAW628">
        <v>435156754</v>
      </c>
      <c r="AAX628" s="315">
        <v>45079.610266203701</v>
      </c>
      <c r="AAY628"/>
      <c r="AAZ628"/>
      <c r="ABA628" t="s">
        <v>2081</v>
      </c>
      <c r="ABB628"/>
      <c r="ABC628" t="s">
        <v>2263</v>
      </c>
      <c r="ABD628"/>
      <c r="ABE628">
        <v>628</v>
      </c>
    </row>
    <row r="629" spans="1:733" x14ac:dyDescent="0.45">
      <c r="A629" s="261" t="s">
        <v>3507</v>
      </c>
      <c r="B629" s="262">
        <v>45079.403991307867</v>
      </c>
      <c r="C629" s="262">
        <v>45079.404998518519</v>
      </c>
      <c r="D629" s="262">
        <v>45079</v>
      </c>
      <c r="E629" s="261" t="s">
        <v>3484</v>
      </c>
      <c r="F629" s="315">
        <v>45079</v>
      </c>
      <c r="G629" t="s">
        <v>1973</v>
      </c>
      <c r="H629" t="s">
        <v>1983</v>
      </c>
      <c r="I629" t="s">
        <v>1983</v>
      </c>
      <c r="J629" t="s">
        <v>1983</v>
      </c>
      <c r="K629" t="s">
        <v>793</v>
      </c>
      <c r="L629" s="261" t="s">
        <v>815</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1</v>
      </c>
      <c r="AG629">
        <v>0</v>
      </c>
      <c r="AH629">
        <v>0</v>
      </c>
      <c r="AI629">
        <v>0</v>
      </c>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t="s">
        <v>794</v>
      </c>
      <c r="WZ629"/>
      <c r="XA629">
        <v>3500</v>
      </c>
      <c r="XB629">
        <v>3500</v>
      </c>
      <c r="XC629"/>
      <c r="XD629"/>
      <c r="XE629"/>
      <c r="XF629"/>
      <c r="XG629"/>
      <c r="XH629" t="s">
        <v>795</v>
      </c>
      <c r="XI629" t="s">
        <v>796</v>
      </c>
      <c r="XJ629"/>
      <c r="XK629" t="s">
        <v>797</v>
      </c>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t="s">
        <v>2100</v>
      </c>
      <c r="AAW629">
        <v>435156762</v>
      </c>
      <c r="AAX629" s="315">
        <v>45079.610289351847</v>
      </c>
      <c r="AAY629"/>
      <c r="AAZ629"/>
      <c r="ABA629" t="s">
        <v>2081</v>
      </c>
      <c r="ABB629"/>
      <c r="ABC629" t="s">
        <v>2263</v>
      </c>
      <c r="ABD629"/>
      <c r="ABE629">
        <v>629</v>
      </c>
    </row>
    <row r="630" spans="1:733" x14ac:dyDescent="0.45">
      <c r="A630" s="261" t="s">
        <v>3508</v>
      </c>
      <c r="B630" s="262">
        <v>45079.405155185188</v>
      </c>
      <c r="C630" s="262">
        <v>45079.407565486108</v>
      </c>
      <c r="D630" s="262">
        <v>45079</v>
      </c>
      <c r="E630" s="261" t="s">
        <v>3484</v>
      </c>
      <c r="F630" s="315">
        <v>45079</v>
      </c>
      <c r="G630" t="s">
        <v>1973</v>
      </c>
      <c r="H630" t="s">
        <v>1983</v>
      </c>
      <c r="I630" t="s">
        <v>1983</v>
      </c>
      <c r="J630" t="s">
        <v>1983</v>
      </c>
      <c r="K630" t="s">
        <v>793</v>
      </c>
      <c r="L630" s="261" t="s">
        <v>826</v>
      </c>
      <c r="M630">
        <v>0</v>
      </c>
      <c r="N630">
        <v>0</v>
      </c>
      <c r="O630">
        <v>0</v>
      </c>
      <c r="P630">
        <v>0</v>
      </c>
      <c r="Q630">
        <v>0</v>
      </c>
      <c r="R630">
        <v>0</v>
      </c>
      <c r="S630">
        <v>0</v>
      </c>
      <c r="T630">
        <v>0</v>
      </c>
      <c r="U630">
        <v>0</v>
      </c>
      <c r="V630">
        <v>0</v>
      </c>
      <c r="W630">
        <v>0</v>
      </c>
      <c r="X630">
        <v>0</v>
      </c>
      <c r="Y630">
        <v>0</v>
      </c>
      <c r="Z630">
        <v>0</v>
      </c>
      <c r="AA630">
        <v>0</v>
      </c>
      <c r="AB630">
        <v>0</v>
      </c>
      <c r="AC630">
        <v>0</v>
      </c>
      <c r="AD630">
        <v>0</v>
      </c>
      <c r="AE630">
        <v>1</v>
      </c>
      <c r="AF630">
        <v>0</v>
      </c>
      <c r="AG630">
        <v>0</v>
      </c>
      <c r="AH630">
        <v>0</v>
      </c>
      <c r="AI630">
        <v>0</v>
      </c>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t="s">
        <v>794</v>
      </c>
      <c r="VU630"/>
      <c r="VV630">
        <v>1500</v>
      </c>
      <c r="VW630">
        <v>1500</v>
      </c>
      <c r="VX630"/>
      <c r="VY630"/>
      <c r="VZ630"/>
      <c r="WA630"/>
      <c r="WB630"/>
      <c r="WC630" t="s">
        <v>795</v>
      </c>
      <c r="WD630" t="s">
        <v>796</v>
      </c>
      <c r="WE630"/>
      <c r="WF630" t="s">
        <v>797</v>
      </c>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t="s">
        <v>2100</v>
      </c>
      <c r="AAW630">
        <v>435156781</v>
      </c>
      <c r="AAX630" s="315">
        <v>45079.610312500001</v>
      </c>
      <c r="AAY630"/>
      <c r="AAZ630"/>
      <c r="ABA630" t="s">
        <v>2081</v>
      </c>
      <c r="ABB630"/>
      <c r="ABC630" t="s">
        <v>2263</v>
      </c>
      <c r="ABD630"/>
      <c r="ABE630">
        <v>630</v>
      </c>
    </row>
    <row r="631" spans="1:733" x14ac:dyDescent="0.45">
      <c r="A631" s="261" t="s">
        <v>3509</v>
      </c>
      <c r="B631" s="262">
        <v>45079.407638425917</v>
      </c>
      <c r="C631" s="262">
        <v>45079.408544664351</v>
      </c>
      <c r="D631" s="262">
        <v>45079</v>
      </c>
      <c r="E631" s="261" t="s">
        <v>3484</v>
      </c>
      <c r="F631" s="315">
        <v>45079</v>
      </c>
      <c r="G631" t="s">
        <v>1973</v>
      </c>
      <c r="H631" t="s">
        <v>1983</v>
      </c>
      <c r="I631" t="s">
        <v>1983</v>
      </c>
      <c r="J631" t="s">
        <v>1983</v>
      </c>
      <c r="K631" t="s">
        <v>793</v>
      </c>
      <c r="L631" s="261" t="s">
        <v>826</v>
      </c>
      <c r="M631">
        <v>0</v>
      </c>
      <c r="N631">
        <v>0</v>
      </c>
      <c r="O631">
        <v>0</v>
      </c>
      <c r="P631">
        <v>0</v>
      </c>
      <c r="Q631">
        <v>0</v>
      </c>
      <c r="R631">
        <v>0</v>
      </c>
      <c r="S631">
        <v>0</v>
      </c>
      <c r="T631">
        <v>0</v>
      </c>
      <c r="U631">
        <v>0</v>
      </c>
      <c r="V631">
        <v>0</v>
      </c>
      <c r="W631">
        <v>0</v>
      </c>
      <c r="X631">
        <v>0</v>
      </c>
      <c r="Y631">
        <v>0</v>
      </c>
      <c r="Z631">
        <v>0</v>
      </c>
      <c r="AA631">
        <v>0</v>
      </c>
      <c r="AB631">
        <v>0</v>
      </c>
      <c r="AC631">
        <v>0</v>
      </c>
      <c r="AD631">
        <v>0</v>
      </c>
      <c r="AE631">
        <v>1</v>
      </c>
      <c r="AF631">
        <v>0</v>
      </c>
      <c r="AG631">
        <v>0</v>
      </c>
      <c r="AH631">
        <v>0</v>
      </c>
      <c r="AI631">
        <v>0</v>
      </c>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t="s">
        <v>794</v>
      </c>
      <c r="VU631"/>
      <c r="VV631">
        <v>1500</v>
      </c>
      <c r="VW631">
        <v>1500</v>
      </c>
      <c r="VX631"/>
      <c r="VY631"/>
      <c r="VZ631"/>
      <c r="WA631"/>
      <c r="WB631"/>
      <c r="WC631" t="s">
        <v>795</v>
      </c>
      <c r="WD631" t="s">
        <v>796</v>
      </c>
      <c r="WE631"/>
      <c r="WF631" t="s">
        <v>797</v>
      </c>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t="s">
        <v>2100</v>
      </c>
      <c r="AAW631">
        <v>435156787</v>
      </c>
      <c r="AAX631" s="315">
        <v>45079.610324074078</v>
      </c>
      <c r="AAY631"/>
      <c r="AAZ631"/>
      <c r="ABA631" t="s">
        <v>2081</v>
      </c>
      <c r="ABB631"/>
      <c r="ABC631" t="s">
        <v>2263</v>
      </c>
      <c r="ABD631"/>
      <c r="ABE631">
        <v>631</v>
      </c>
    </row>
    <row r="632" spans="1:733" x14ac:dyDescent="0.45">
      <c r="A632" s="261" t="s">
        <v>3510</v>
      </c>
      <c r="B632" s="262">
        <v>45079.408602337957</v>
      </c>
      <c r="C632" s="262">
        <v>45079.409431099542</v>
      </c>
      <c r="D632" s="262">
        <v>45079</v>
      </c>
      <c r="E632" s="261" t="s">
        <v>3484</v>
      </c>
      <c r="F632" s="315">
        <v>45079</v>
      </c>
      <c r="G632" t="s">
        <v>1973</v>
      </c>
      <c r="H632" t="s">
        <v>1983</v>
      </c>
      <c r="I632" t="s">
        <v>1983</v>
      </c>
      <c r="J632" t="s">
        <v>1983</v>
      </c>
      <c r="K632" t="s">
        <v>793</v>
      </c>
      <c r="L632" s="261" t="s">
        <v>826</v>
      </c>
      <c r="M632">
        <v>0</v>
      </c>
      <c r="N632">
        <v>0</v>
      </c>
      <c r="O632">
        <v>0</v>
      </c>
      <c r="P632">
        <v>0</v>
      </c>
      <c r="Q632">
        <v>0</v>
      </c>
      <c r="R632">
        <v>0</v>
      </c>
      <c r="S632">
        <v>0</v>
      </c>
      <c r="T632">
        <v>0</v>
      </c>
      <c r="U632">
        <v>0</v>
      </c>
      <c r="V632">
        <v>0</v>
      </c>
      <c r="W632">
        <v>0</v>
      </c>
      <c r="X632">
        <v>0</v>
      </c>
      <c r="Y632">
        <v>0</v>
      </c>
      <c r="Z632">
        <v>0</v>
      </c>
      <c r="AA632">
        <v>0</v>
      </c>
      <c r="AB632">
        <v>0</v>
      </c>
      <c r="AC632">
        <v>0</v>
      </c>
      <c r="AD632">
        <v>0</v>
      </c>
      <c r="AE632">
        <v>1</v>
      </c>
      <c r="AF632">
        <v>0</v>
      </c>
      <c r="AG632">
        <v>0</v>
      </c>
      <c r="AH632">
        <v>0</v>
      </c>
      <c r="AI632">
        <v>0</v>
      </c>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t="s">
        <v>794</v>
      </c>
      <c r="VU632"/>
      <c r="VV632">
        <v>1500</v>
      </c>
      <c r="VW632">
        <v>1500</v>
      </c>
      <c r="VX632"/>
      <c r="VY632"/>
      <c r="VZ632"/>
      <c r="WA632"/>
      <c r="WB632"/>
      <c r="WC632" t="s">
        <v>795</v>
      </c>
      <c r="WD632" t="s">
        <v>796</v>
      </c>
      <c r="WE632"/>
      <c r="WF632" t="s">
        <v>797</v>
      </c>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t="s">
        <v>2100</v>
      </c>
      <c r="AAW632">
        <v>435156804</v>
      </c>
      <c r="AAX632" s="315">
        <v>45079.610358796301</v>
      </c>
      <c r="AAY632"/>
      <c r="AAZ632"/>
      <c r="ABA632" t="s">
        <v>2081</v>
      </c>
      <c r="ABB632"/>
      <c r="ABC632" t="s">
        <v>2263</v>
      </c>
      <c r="ABD632"/>
      <c r="ABE632">
        <v>632</v>
      </c>
    </row>
    <row r="633" spans="1:733" x14ac:dyDescent="0.45">
      <c r="A633" s="261" t="s">
        <v>3511</v>
      </c>
      <c r="B633" s="262">
        <v>45079.409757731482</v>
      </c>
      <c r="C633" s="262">
        <v>45079.411112789363</v>
      </c>
      <c r="D633" s="262">
        <v>45079</v>
      </c>
      <c r="E633" s="261" t="s">
        <v>3484</v>
      </c>
      <c r="F633" s="315">
        <v>45079</v>
      </c>
      <c r="G633" t="s">
        <v>1973</v>
      </c>
      <c r="H633" t="s">
        <v>1983</v>
      </c>
      <c r="I633" t="s">
        <v>1983</v>
      </c>
      <c r="J633" t="s">
        <v>1983</v>
      </c>
      <c r="K633" t="s">
        <v>793</v>
      </c>
      <c r="L633" s="261" t="s">
        <v>825</v>
      </c>
      <c r="M633">
        <v>0</v>
      </c>
      <c r="N633">
        <v>0</v>
      </c>
      <c r="O633">
        <v>0</v>
      </c>
      <c r="P633">
        <v>0</v>
      </c>
      <c r="Q633">
        <v>0</v>
      </c>
      <c r="R633">
        <v>0</v>
      </c>
      <c r="S633">
        <v>0</v>
      </c>
      <c r="T633">
        <v>0</v>
      </c>
      <c r="U633">
        <v>0</v>
      </c>
      <c r="V633">
        <v>0</v>
      </c>
      <c r="W633">
        <v>0</v>
      </c>
      <c r="X633">
        <v>0</v>
      </c>
      <c r="Y633">
        <v>0</v>
      </c>
      <c r="Z633">
        <v>0</v>
      </c>
      <c r="AA633">
        <v>0</v>
      </c>
      <c r="AB633">
        <v>0</v>
      </c>
      <c r="AC633">
        <v>0</v>
      </c>
      <c r="AD633">
        <v>1</v>
      </c>
      <c r="AE633">
        <v>0</v>
      </c>
      <c r="AF633">
        <v>0</v>
      </c>
      <c r="AG633">
        <v>0</v>
      </c>
      <c r="AH633">
        <v>0</v>
      </c>
      <c r="AI633">
        <v>0</v>
      </c>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t="s">
        <v>794</v>
      </c>
      <c r="UP633"/>
      <c r="UQ633">
        <v>250</v>
      </c>
      <c r="UR633">
        <v>250</v>
      </c>
      <c r="US633"/>
      <c r="UT633"/>
      <c r="UU633"/>
      <c r="UV633"/>
      <c r="UW633"/>
      <c r="UX633" t="s">
        <v>795</v>
      </c>
      <c r="UY633" t="s">
        <v>796</v>
      </c>
      <c r="UZ633"/>
      <c r="VA633" t="s">
        <v>797</v>
      </c>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t="s">
        <v>2100</v>
      </c>
      <c r="AAW633">
        <v>435156811</v>
      </c>
      <c r="AAX633" s="315">
        <v>45079.61038194444</v>
      </c>
      <c r="AAY633"/>
      <c r="AAZ633"/>
      <c r="ABA633" t="s">
        <v>2081</v>
      </c>
      <c r="ABB633"/>
      <c r="ABC633" t="s">
        <v>2263</v>
      </c>
      <c r="ABD633"/>
      <c r="ABE633">
        <v>633</v>
      </c>
    </row>
    <row r="634" spans="1:733" x14ac:dyDescent="0.45">
      <c r="A634" s="261" t="s">
        <v>3512</v>
      </c>
      <c r="B634" s="262">
        <v>45079.411176979163</v>
      </c>
      <c r="C634" s="262">
        <v>45079.412853506947</v>
      </c>
      <c r="D634" s="262">
        <v>45079</v>
      </c>
      <c r="E634" s="261" t="s">
        <v>3484</v>
      </c>
      <c r="F634" s="315">
        <v>45079</v>
      </c>
      <c r="G634" t="s">
        <v>1973</v>
      </c>
      <c r="H634" t="s">
        <v>1983</v>
      </c>
      <c r="I634" t="s">
        <v>1983</v>
      </c>
      <c r="J634" t="s">
        <v>1983</v>
      </c>
      <c r="K634" t="s">
        <v>793</v>
      </c>
      <c r="L634" s="261" t="s">
        <v>825</v>
      </c>
      <c r="M634">
        <v>0</v>
      </c>
      <c r="N634">
        <v>0</v>
      </c>
      <c r="O634">
        <v>0</v>
      </c>
      <c r="P634">
        <v>0</v>
      </c>
      <c r="Q634">
        <v>0</v>
      </c>
      <c r="R634">
        <v>0</v>
      </c>
      <c r="S634">
        <v>0</v>
      </c>
      <c r="T634">
        <v>0</v>
      </c>
      <c r="U634">
        <v>0</v>
      </c>
      <c r="V634">
        <v>0</v>
      </c>
      <c r="W634">
        <v>0</v>
      </c>
      <c r="X634">
        <v>0</v>
      </c>
      <c r="Y634">
        <v>0</v>
      </c>
      <c r="Z634">
        <v>0</v>
      </c>
      <c r="AA634">
        <v>0</v>
      </c>
      <c r="AB634">
        <v>0</v>
      </c>
      <c r="AC634">
        <v>0</v>
      </c>
      <c r="AD634">
        <v>1</v>
      </c>
      <c r="AE634">
        <v>0</v>
      </c>
      <c r="AF634">
        <v>0</v>
      </c>
      <c r="AG634">
        <v>0</v>
      </c>
      <c r="AH634">
        <v>0</v>
      </c>
      <c r="AI634">
        <v>0</v>
      </c>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t="s">
        <v>794</v>
      </c>
      <c r="UP634"/>
      <c r="UQ634">
        <v>250</v>
      </c>
      <c r="UR634">
        <v>250</v>
      </c>
      <c r="US634"/>
      <c r="UT634"/>
      <c r="UU634"/>
      <c r="UV634"/>
      <c r="UW634"/>
      <c r="UX634" t="s">
        <v>795</v>
      </c>
      <c r="UY634" t="s">
        <v>796</v>
      </c>
      <c r="UZ634"/>
      <c r="VA634" t="s">
        <v>797</v>
      </c>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t="s">
        <v>2100</v>
      </c>
      <c r="AAW634">
        <v>435156821</v>
      </c>
      <c r="AAX634" s="315">
        <v>45079.610405092593</v>
      </c>
      <c r="AAY634"/>
      <c r="AAZ634"/>
      <c r="ABA634" t="s">
        <v>2081</v>
      </c>
      <c r="ABB634"/>
      <c r="ABC634" t="s">
        <v>2263</v>
      </c>
      <c r="ABD634"/>
      <c r="ABE634">
        <v>634</v>
      </c>
    </row>
    <row r="635" spans="1:733" x14ac:dyDescent="0.45">
      <c r="A635" s="261" t="s">
        <v>3513</v>
      </c>
      <c r="B635" s="262">
        <v>45079.412937858797</v>
      </c>
      <c r="C635" s="262">
        <v>45079.414274895833</v>
      </c>
      <c r="D635" s="262">
        <v>45079</v>
      </c>
      <c r="E635" s="261" t="s">
        <v>3484</v>
      </c>
      <c r="F635" s="315">
        <v>45079</v>
      </c>
      <c r="G635" t="s">
        <v>1973</v>
      </c>
      <c r="H635" t="s">
        <v>1983</v>
      </c>
      <c r="I635" t="s">
        <v>1983</v>
      </c>
      <c r="J635" t="s">
        <v>1983</v>
      </c>
      <c r="K635" t="s">
        <v>793</v>
      </c>
      <c r="L635" s="261" t="s">
        <v>825</v>
      </c>
      <c r="M635">
        <v>0</v>
      </c>
      <c r="N635">
        <v>0</v>
      </c>
      <c r="O635">
        <v>0</v>
      </c>
      <c r="P635">
        <v>0</v>
      </c>
      <c r="Q635">
        <v>0</v>
      </c>
      <c r="R635">
        <v>0</v>
      </c>
      <c r="S635">
        <v>0</v>
      </c>
      <c r="T635">
        <v>0</v>
      </c>
      <c r="U635">
        <v>0</v>
      </c>
      <c r="V635">
        <v>0</v>
      </c>
      <c r="W635">
        <v>0</v>
      </c>
      <c r="X635">
        <v>0</v>
      </c>
      <c r="Y635">
        <v>0</v>
      </c>
      <c r="Z635">
        <v>0</v>
      </c>
      <c r="AA635">
        <v>0</v>
      </c>
      <c r="AB635">
        <v>0</v>
      </c>
      <c r="AC635">
        <v>0</v>
      </c>
      <c r="AD635">
        <v>1</v>
      </c>
      <c r="AE635">
        <v>0</v>
      </c>
      <c r="AF635">
        <v>0</v>
      </c>
      <c r="AG635">
        <v>0</v>
      </c>
      <c r="AH635">
        <v>0</v>
      </c>
      <c r="AI635">
        <v>0</v>
      </c>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t="s">
        <v>794</v>
      </c>
      <c r="UP635"/>
      <c r="UQ635">
        <v>250</v>
      </c>
      <c r="UR635">
        <v>250</v>
      </c>
      <c r="US635"/>
      <c r="UT635"/>
      <c r="UU635"/>
      <c r="UV635"/>
      <c r="UW635"/>
      <c r="UX635" t="s">
        <v>795</v>
      </c>
      <c r="UY635" t="s">
        <v>796</v>
      </c>
      <c r="UZ635"/>
      <c r="VA635" t="s">
        <v>797</v>
      </c>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t="s">
        <v>2100</v>
      </c>
      <c r="AAW635">
        <v>435156825</v>
      </c>
      <c r="AAX635" s="315">
        <v>45079.610416666663</v>
      </c>
      <c r="AAY635"/>
      <c r="AAZ635"/>
      <c r="ABA635" t="s">
        <v>2081</v>
      </c>
      <c r="ABB635"/>
      <c r="ABC635" t="s">
        <v>2263</v>
      </c>
      <c r="ABD635"/>
      <c r="ABE635">
        <v>635</v>
      </c>
    </row>
    <row r="636" spans="1:733" x14ac:dyDescent="0.45">
      <c r="A636" s="261" t="s">
        <v>3514</v>
      </c>
      <c r="B636" s="262">
        <v>45079.414369571758</v>
      </c>
      <c r="C636" s="262">
        <v>45079.415705810177</v>
      </c>
      <c r="D636" s="262">
        <v>45079</v>
      </c>
      <c r="E636" s="261" t="s">
        <v>3484</v>
      </c>
      <c r="F636" s="315">
        <v>45079</v>
      </c>
      <c r="G636" t="s">
        <v>1973</v>
      </c>
      <c r="H636" t="s">
        <v>1983</v>
      </c>
      <c r="I636" t="s">
        <v>1983</v>
      </c>
      <c r="J636" t="s">
        <v>1983</v>
      </c>
      <c r="K636" t="s">
        <v>793</v>
      </c>
      <c r="L636" s="261" t="s">
        <v>812</v>
      </c>
      <c r="M636">
        <v>0</v>
      </c>
      <c r="N636">
        <v>0</v>
      </c>
      <c r="O636">
        <v>0</v>
      </c>
      <c r="P636">
        <v>0</v>
      </c>
      <c r="Q636">
        <v>0</v>
      </c>
      <c r="R636">
        <v>0</v>
      </c>
      <c r="S636">
        <v>0</v>
      </c>
      <c r="T636">
        <v>0</v>
      </c>
      <c r="U636">
        <v>0</v>
      </c>
      <c r="V636">
        <v>0</v>
      </c>
      <c r="W636">
        <v>0</v>
      </c>
      <c r="X636">
        <v>0</v>
      </c>
      <c r="Y636">
        <v>0</v>
      </c>
      <c r="Z636">
        <v>0</v>
      </c>
      <c r="AA636">
        <v>0</v>
      </c>
      <c r="AB636">
        <v>0</v>
      </c>
      <c r="AC636">
        <v>1</v>
      </c>
      <c r="AD636">
        <v>0</v>
      </c>
      <c r="AE636">
        <v>0</v>
      </c>
      <c r="AF636">
        <v>0</v>
      </c>
      <c r="AG636">
        <v>0</v>
      </c>
      <c r="AH636">
        <v>0</v>
      </c>
      <c r="AI636">
        <v>0</v>
      </c>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t="s">
        <v>794</v>
      </c>
      <c r="RA636"/>
      <c r="RB636">
        <v>2500</v>
      </c>
      <c r="RC636">
        <v>2500</v>
      </c>
      <c r="RD636"/>
      <c r="RE636"/>
      <c r="RF636"/>
      <c r="RG636"/>
      <c r="RH636"/>
      <c r="RI636" t="s">
        <v>795</v>
      </c>
      <c r="RJ636" t="s">
        <v>796</v>
      </c>
      <c r="RK636"/>
      <c r="RL636" t="s">
        <v>797</v>
      </c>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t="s">
        <v>2100</v>
      </c>
      <c r="AAW636">
        <v>435156838</v>
      </c>
      <c r="AAX636" s="315">
        <v>45079.610451388893</v>
      </c>
      <c r="AAY636"/>
      <c r="AAZ636"/>
      <c r="ABA636" t="s">
        <v>2081</v>
      </c>
      <c r="ABB636"/>
      <c r="ABC636" t="s">
        <v>2263</v>
      </c>
      <c r="ABD636"/>
      <c r="ABE636">
        <v>636</v>
      </c>
    </row>
    <row r="637" spans="1:733" x14ac:dyDescent="0.45">
      <c r="A637" s="261" t="s">
        <v>3515</v>
      </c>
      <c r="B637" s="262">
        <v>45079.41576502315</v>
      </c>
      <c r="C637" s="262">
        <v>45079.416780995372</v>
      </c>
      <c r="D637" s="262">
        <v>45079</v>
      </c>
      <c r="E637" s="261" t="s">
        <v>3484</v>
      </c>
      <c r="F637" s="315">
        <v>45079</v>
      </c>
      <c r="G637" t="s">
        <v>1973</v>
      </c>
      <c r="H637" t="s">
        <v>1983</v>
      </c>
      <c r="I637" t="s">
        <v>1983</v>
      </c>
      <c r="J637" t="s">
        <v>1983</v>
      </c>
      <c r="K637" t="s">
        <v>793</v>
      </c>
      <c r="L637" s="261" t="s">
        <v>812</v>
      </c>
      <c r="M637">
        <v>0</v>
      </c>
      <c r="N637">
        <v>0</v>
      </c>
      <c r="O637">
        <v>0</v>
      </c>
      <c r="P637">
        <v>0</v>
      </c>
      <c r="Q637">
        <v>0</v>
      </c>
      <c r="R637">
        <v>0</v>
      </c>
      <c r="S637">
        <v>0</v>
      </c>
      <c r="T637">
        <v>0</v>
      </c>
      <c r="U637">
        <v>0</v>
      </c>
      <c r="V637">
        <v>0</v>
      </c>
      <c r="W637">
        <v>0</v>
      </c>
      <c r="X637">
        <v>0</v>
      </c>
      <c r="Y637">
        <v>0</v>
      </c>
      <c r="Z637">
        <v>0</v>
      </c>
      <c r="AA637">
        <v>0</v>
      </c>
      <c r="AB637">
        <v>0</v>
      </c>
      <c r="AC637">
        <v>1</v>
      </c>
      <c r="AD637">
        <v>0</v>
      </c>
      <c r="AE637">
        <v>0</v>
      </c>
      <c r="AF637">
        <v>0</v>
      </c>
      <c r="AG637">
        <v>0</v>
      </c>
      <c r="AH637">
        <v>0</v>
      </c>
      <c r="AI637">
        <v>0</v>
      </c>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t="s">
        <v>794</v>
      </c>
      <c r="RA637"/>
      <c r="RB637">
        <v>2500</v>
      </c>
      <c r="RC637">
        <v>2500</v>
      </c>
      <c r="RD637"/>
      <c r="RE637"/>
      <c r="RF637"/>
      <c r="RG637"/>
      <c r="RH637"/>
      <c r="RI637" t="s">
        <v>795</v>
      </c>
      <c r="RJ637" t="s">
        <v>796</v>
      </c>
      <c r="RK637"/>
      <c r="RL637" t="s">
        <v>797</v>
      </c>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t="s">
        <v>2100</v>
      </c>
      <c r="AAW637">
        <v>435156852</v>
      </c>
      <c r="AAX637" s="315">
        <v>45079.610462962963</v>
      </c>
      <c r="AAY637"/>
      <c r="AAZ637"/>
      <c r="ABA637" t="s">
        <v>2081</v>
      </c>
      <c r="ABB637"/>
      <c r="ABC637" t="s">
        <v>2263</v>
      </c>
      <c r="ABD637"/>
      <c r="ABE637">
        <v>637</v>
      </c>
    </row>
    <row r="638" spans="1:733" x14ac:dyDescent="0.45">
      <c r="A638" s="261" t="s">
        <v>3516</v>
      </c>
      <c r="B638" s="262">
        <v>45079.416843333333</v>
      </c>
      <c r="C638" s="262">
        <v>45079.418422476847</v>
      </c>
      <c r="D638" s="262">
        <v>45079</v>
      </c>
      <c r="E638" s="261" t="s">
        <v>3484</v>
      </c>
      <c r="F638" s="315">
        <v>45079</v>
      </c>
      <c r="G638" t="s">
        <v>1973</v>
      </c>
      <c r="H638" t="s">
        <v>1983</v>
      </c>
      <c r="I638" t="s">
        <v>1983</v>
      </c>
      <c r="J638" t="s">
        <v>1983</v>
      </c>
      <c r="K638" t="s">
        <v>793</v>
      </c>
      <c r="L638" s="261" t="s">
        <v>812</v>
      </c>
      <c r="M638">
        <v>0</v>
      </c>
      <c r="N638">
        <v>0</v>
      </c>
      <c r="O638">
        <v>0</v>
      </c>
      <c r="P638">
        <v>0</v>
      </c>
      <c r="Q638">
        <v>0</v>
      </c>
      <c r="R638">
        <v>0</v>
      </c>
      <c r="S638">
        <v>0</v>
      </c>
      <c r="T638">
        <v>0</v>
      </c>
      <c r="U638">
        <v>0</v>
      </c>
      <c r="V638">
        <v>0</v>
      </c>
      <c r="W638">
        <v>0</v>
      </c>
      <c r="X638">
        <v>0</v>
      </c>
      <c r="Y638">
        <v>0</v>
      </c>
      <c r="Z638">
        <v>0</v>
      </c>
      <c r="AA638">
        <v>0</v>
      </c>
      <c r="AB638">
        <v>0</v>
      </c>
      <c r="AC638">
        <v>1</v>
      </c>
      <c r="AD638">
        <v>0</v>
      </c>
      <c r="AE638">
        <v>0</v>
      </c>
      <c r="AF638">
        <v>0</v>
      </c>
      <c r="AG638">
        <v>0</v>
      </c>
      <c r="AH638">
        <v>0</v>
      </c>
      <c r="AI638">
        <v>0</v>
      </c>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t="s">
        <v>794</v>
      </c>
      <c r="RA638"/>
      <c r="RB638">
        <v>2500</v>
      </c>
      <c r="RC638">
        <v>2500</v>
      </c>
      <c r="RD638"/>
      <c r="RE638"/>
      <c r="RF638"/>
      <c r="RG638"/>
      <c r="RH638"/>
      <c r="RI638" t="s">
        <v>795</v>
      </c>
      <c r="RJ638" t="s">
        <v>796</v>
      </c>
      <c r="RK638"/>
      <c r="RL638" t="s">
        <v>797</v>
      </c>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t="s">
        <v>2100</v>
      </c>
      <c r="AAW638">
        <v>435156864</v>
      </c>
      <c r="AAX638" s="315">
        <v>45079.610497685193</v>
      </c>
      <c r="AAY638"/>
      <c r="AAZ638"/>
      <c r="ABA638" t="s">
        <v>2081</v>
      </c>
      <c r="ABB638"/>
      <c r="ABC638" t="s">
        <v>2263</v>
      </c>
      <c r="ABD638"/>
      <c r="ABE638">
        <v>638</v>
      </c>
    </row>
    <row r="639" spans="1:733" x14ac:dyDescent="0.45">
      <c r="A639" s="261" t="s">
        <v>3517</v>
      </c>
      <c r="B639" s="262">
        <v>45079.419845856479</v>
      </c>
      <c r="C639" s="262">
        <v>45079.428564305563</v>
      </c>
      <c r="D639" s="262">
        <v>45079</v>
      </c>
      <c r="E639" s="261" t="s">
        <v>3484</v>
      </c>
      <c r="F639" s="315">
        <v>45079</v>
      </c>
      <c r="G639" t="s">
        <v>1973</v>
      </c>
      <c r="H639" t="s">
        <v>1983</v>
      </c>
      <c r="I639" t="s">
        <v>1983</v>
      </c>
      <c r="J639" t="s">
        <v>1983</v>
      </c>
      <c r="K639" t="s">
        <v>831</v>
      </c>
      <c r="L639" s="261" t="s">
        <v>816</v>
      </c>
      <c r="M639">
        <v>0</v>
      </c>
      <c r="N639">
        <v>0</v>
      </c>
      <c r="O639">
        <v>0</v>
      </c>
      <c r="P639">
        <v>0</v>
      </c>
      <c r="Q639">
        <v>0</v>
      </c>
      <c r="R639">
        <v>0</v>
      </c>
      <c r="S639">
        <v>0</v>
      </c>
      <c r="T639">
        <v>0</v>
      </c>
      <c r="U639">
        <v>0</v>
      </c>
      <c r="V639">
        <v>0</v>
      </c>
      <c r="W639">
        <v>0</v>
      </c>
      <c r="X639">
        <v>0</v>
      </c>
      <c r="Y639">
        <v>0</v>
      </c>
      <c r="Z639">
        <v>0</v>
      </c>
      <c r="AA639">
        <v>0</v>
      </c>
      <c r="AB639">
        <v>1</v>
      </c>
      <c r="AC639">
        <v>0</v>
      </c>
      <c r="AD639">
        <v>0</v>
      </c>
      <c r="AE639">
        <v>0</v>
      </c>
      <c r="AF639">
        <v>0</v>
      </c>
      <c r="AG639">
        <v>0</v>
      </c>
      <c r="AH639">
        <v>0</v>
      </c>
      <c r="AI639">
        <v>0</v>
      </c>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t="s">
        <v>794</v>
      </c>
      <c r="PV639"/>
      <c r="PW639">
        <v>1000</v>
      </c>
      <c r="PX639">
        <v>1000</v>
      </c>
      <c r="PY639"/>
      <c r="PZ639"/>
      <c r="QA639"/>
      <c r="QB639"/>
      <c r="QC639"/>
      <c r="QD639" t="s">
        <v>806</v>
      </c>
      <c r="QE639"/>
      <c r="QF639"/>
      <c r="QG639" t="s">
        <v>797</v>
      </c>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t="s">
        <v>2100</v>
      </c>
      <c r="AAW639">
        <v>435156885</v>
      </c>
      <c r="AAX639" s="315">
        <v>45079.610532407409</v>
      </c>
      <c r="AAY639"/>
      <c r="AAZ639"/>
      <c r="ABA639" t="s">
        <v>2081</v>
      </c>
      <c r="ABB639"/>
      <c r="ABC639" t="s">
        <v>2263</v>
      </c>
      <c r="ABD639"/>
      <c r="ABE639">
        <v>639</v>
      </c>
    </row>
    <row r="640" spans="1:733" x14ac:dyDescent="0.45">
      <c r="A640" s="261" t="s">
        <v>3518</v>
      </c>
      <c r="B640" s="262">
        <v>45079.422340821759</v>
      </c>
      <c r="C640" s="262">
        <v>45079.426880949068</v>
      </c>
      <c r="D640" s="262">
        <v>45079</v>
      </c>
      <c r="E640" s="261" t="s">
        <v>3484</v>
      </c>
      <c r="F640" s="315">
        <v>45079</v>
      </c>
      <c r="G640" t="s">
        <v>1973</v>
      </c>
      <c r="H640" t="s">
        <v>1983</v>
      </c>
      <c r="I640" t="s">
        <v>1983</v>
      </c>
      <c r="J640" t="s">
        <v>1983</v>
      </c>
      <c r="K640" t="s">
        <v>831</v>
      </c>
      <c r="L640" s="261" t="s">
        <v>817</v>
      </c>
      <c r="M640">
        <v>0</v>
      </c>
      <c r="N640">
        <v>0</v>
      </c>
      <c r="O640">
        <v>0</v>
      </c>
      <c r="P640">
        <v>0</v>
      </c>
      <c r="Q640">
        <v>0</v>
      </c>
      <c r="R640">
        <v>0</v>
      </c>
      <c r="S640">
        <v>0</v>
      </c>
      <c r="T640">
        <v>0</v>
      </c>
      <c r="U640">
        <v>0</v>
      </c>
      <c r="V640">
        <v>0</v>
      </c>
      <c r="W640">
        <v>0</v>
      </c>
      <c r="X640">
        <v>0</v>
      </c>
      <c r="Y640">
        <v>0</v>
      </c>
      <c r="Z640">
        <v>0</v>
      </c>
      <c r="AA640">
        <v>1</v>
      </c>
      <c r="AB640">
        <v>0</v>
      </c>
      <c r="AC640">
        <v>0</v>
      </c>
      <c r="AD640">
        <v>0</v>
      </c>
      <c r="AE640">
        <v>0</v>
      </c>
      <c r="AF640">
        <v>0</v>
      </c>
      <c r="AG640">
        <v>0</v>
      </c>
      <c r="AH640">
        <v>0</v>
      </c>
      <c r="AI640">
        <v>0</v>
      </c>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t="s">
        <v>824</v>
      </c>
      <c r="TK640">
        <v>1000</v>
      </c>
      <c r="TL640">
        <v>1000</v>
      </c>
      <c r="TM640">
        <v>150</v>
      </c>
      <c r="TN640"/>
      <c r="TO640"/>
      <c r="TP640"/>
      <c r="TQ640"/>
      <c r="TR640"/>
      <c r="TS640" t="s">
        <v>795</v>
      </c>
      <c r="TT640" t="s">
        <v>796</v>
      </c>
      <c r="TU640"/>
      <c r="TV640" t="s">
        <v>797</v>
      </c>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t="s">
        <v>2100</v>
      </c>
      <c r="AAW640">
        <v>435156906</v>
      </c>
      <c r="AAX640" s="315">
        <v>45079.610555555562</v>
      </c>
      <c r="AAY640"/>
      <c r="AAZ640"/>
      <c r="ABA640" t="s">
        <v>2081</v>
      </c>
      <c r="ABB640"/>
      <c r="ABC640" t="s">
        <v>2263</v>
      </c>
      <c r="ABD640"/>
      <c r="ABE640">
        <v>640</v>
      </c>
    </row>
    <row r="641" spans="1:733" x14ac:dyDescent="0.45">
      <c r="A641" s="261" t="s">
        <v>3519</v>
      </c>
      <c r="B641" s="262">
        <v>45079.426946030093</v>
      </c>
      <c r="C641" s="262">
        <v>45079.427848078703</v>
      </c>
      <c r="D641" s="262">
        <v>45079</v>
      </c>
      <c r="E641" s="261" t="s">
        <v>3484</v>
      </c>
      <c r="F641" s="315">
        <v>45079</v>
      </c>
      <c r="G641" t="s">
        <v>1973</v>
      </c>
      <c r="H641" t="s">
        <v>1983</v>
      </c>
      <c r="I641" t="s">
        <v>1983</v>
      </c>
      <c r="J641" t="s">
        <v>1983</v>
      </c>
      <c r="K641" t="s">
        <v>831</v>
      </c>
      <c r="L641" s="261" t="s">
        <v>817</v>
      </c>
      <c r="M641">
        <v>0</v>
      </c>
      <c r="N641">
        <v>0</v>
      </c>
      <c r="O641">
        <v>0</v>
      </c>
      <c r="P641">
        <v>0</v>
      </c>
      <c r="Q641">
        <v>0</v>
      </c>
      <c r="R641">
        <v>0</v>
      </c>
      <c r="S641">
        <v>0</v>
      </c>
      <c r="T641">
        <v>0</v>
      </c>
      <c r="U641">
        <v>0</v>
      </c>
      <c r="V641">
        <v>0</v>
      </c>
      <c r="W641">
        <v>0</v>
      </c>
      <c r="X641">
        <v>0</v>
      </c>
      <c r="Y641">
        <v>0</v>
      </c>
      <c r="Z641">
        <v>0</v>
      </c>
      <c r="AA641">
        <v>1</v>
      </c>
      <c r="AB641">
        <v>0</v>
      </c>
      <c r="AC641">
        <v>0</v>
      </c>
      <c r="AD641">
        <v>0</v>
      </c>
      <c r="AE641">
        <v>0</v>
      </c>
      <c r="AF641">
        <v>0</v>
      </c>
      <c r="AG641">
        <v>0</v>
      </c>
      <c r="AH641">
        <v>0</v>
      </c>
      <c r="AI641">
        <v>0</v>
      </c>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t="s">
        <v>824</v>
      </c>
      <c r="TK641">
        <v>1000</v>
      </c>
      <c r="TL641">
        <v>1000</v>
      </c>
      <c r="TM641">
        <v>150</v>
      </c>
      <c r="TN641"/>
      <c r="TO641"/>
      <c r="TP641"/>
      <c r="TQ641"/>
      <c r="TR641"/>
      <c r="TS641" t="s">
        <v>795</v>
      </c>
      <c r="TT641" t="s">
        <v>796</v>
      </c>
      <c r="TU641"/>
      <c r="TV641" t="s">
        <v>797</v>
      </c>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t="s">
        <v>2100</v>
      </c>
      <c r="AAW641">
        <v>435156931</v>
      </c>
      <c r="AAX641" s="315">
        <v>45079.610601851848</v>
      </c>
      <c r="AAY641"/>
      <c r="AAZ641"/>
      <c r="ABA641" t="s">
        <v>2081</v>
      </c>
      <c r="ABB641"/>
      <c r="ABC641" t="s">
        <v>2263</v>
      </c>
      <c r="ABD641"/>
      <c r="ABE641">
        <v>641</v>
      </c>
    </row>
    <row r="642" spans="1:733" x14ac:dyDescent="0.45">
      <c r="A642" s="261" t="s">
        <v>3520</v>
      </c>
      <c r="B642" s="262">
        <v>45079.428711030087</v>
      </c>
      <c r="C642" s="262">
        <v>45079.429830520843</v>
      </c>
      <c r="D642" s="262">
        <v>45079</v>
      </c>
      <c r="E642" s="261" t="s">
        <v>3484</v>
      </c>
      <c r="F642" s="315">
        <v>45079</v>
      </c>
      <c r="G642" t="s">
        <v>1973</v>
      </c>
      <c r="H642" t="s">
        <v>1983</v>
      </c>
      <c r="I642" t="s">
        <v>1983</v>
      </c>
      <c r="J642" t="s">
        <v>1983</v>
      </c>
      <c r="K642" t="s">
        <v>831</v>
      </c>
      <c r="L642" s="261" t="s">
        <v>817</v>
      </c>
      <c r="M642">
        <v>0</v>
      </c>
      <c r="N642">
        <v>0</v>
      </c>
      <c r="O642">
        <v>0</v>
      </c>
      <c r="P642">
        <v>0</v>
      </c>
      <c r="Q642">
        <v>0</v>
      </c>
      <c r="R642">
        <v>0</v>
      </c>
      <c r="S642">
        <v>0</v>
      </c>
      <c r="T642">
        <v>0</v>
      </c>
      <c r="U642">
        <v>0</v>
      </c>
      <c r="V642">
        <v>0</v>
      </c>
      <c r="W642">
        <v>0</v>
      </c>
      <c r="X642">
        <v>0</v>
      </c>
      <c r="Y642">
        <v>0</v>
      </c>
      <c r="Z642">
        <v>0</v>
      </c>
      <c r="AA642">
        <v>1</v>
      </c>
      <c r="AB642">
        <v>0</v>
      </c>
      <c r="AC642">
        <v>0</v>
      </c>
      <c r="AD642">
        <v>0</v>
      </c>
      <c r="AE642">
        <v>0</v>
      </c>
      <c r="AF642">
        <v>0</v>
      </c>
      <c r="AG642">
        <v>0</v>
      </c>
      <c r="AH642">
        <v>0</v>
      </c>
      <c r="AI642">
        <v>0</v>
      </c>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t="s">
        <v>824</v>
      </c>
      <c r="TK642">
        <v>250</v>
      </c>
      <c r="TL642">
        <v>250</v>
      </c>
      <c r="TM642">
        <v>150</v>
      </c>
      <c r="TN642"/>
      <c r="TO642"/>
      <c r="TP642"/>
      <c r="TQ642"/>
      <c r="TR642"/>
      <c r="TS642" t="s">
        <v>806</v>
      </c>
      <c r="TT642"/>
      <c r="TU642"/>
      <c r="TV642" t="s">
        <v>797</v>
      </c>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t="s">
        <v>2100</v>
      </c>
      <c r="AAW642">
        <v>435156939</v>
      </c>
      <c r="AAX642" s="315">
        <v>45079.610613425917</v>
      </c>
      <c r="AAY642"/>
      <c r="AAZ642"/>
      <c r="ABA642" t="s">
        <v>2081</v>
      </c>
      <c r="ABB642"/>
      <c r="ABC642" t="s">
        <v>2263</v>
      </c>
      <c r="ABD642"/>
      <c r="ABE642">
        <v>642</v>
      </c>
    </row>
    <row r="643" spans="1:733" x14ac:dyDescent="0.45">
      <c r="A643" s="261" t="s">
        <v>3521</v>
      </c>
      <c r="B643" s="262">
        <v>45079.447261759247</v>
      </c>
      <c r="C643" s="262">
        <v>45079.447927349538</v>
      </c>
      <c r="D643" s="262">
        <v>45079</v>
      </c>
      <c r="E643" s="261" t="s">
        <v>3484</v>
      </c>
      <c r="F643" s="315">
        <v>45079</v>
      </c>
      <c r="G643" t="s">
        <v>1973</v>
      </c>
      <c r="H643" t="s">
        <v>1983</v>
      </c>
      <c r="I643" t="s">
        <v>1983</v>
      </c>
      <c r="J643" t="s">
        <v>1983</v>
      </c>
      <c r="K643" t="s">
        <v>831</v>
      </c>
      <c r="L643" s="261" t="s">
        <v>816</v>
      </c>
      <c r="M643">
        <v>0</v>
      </c>
      <c r="N643">
        <v>0</v>
      </c>
      <c r="O643">
        <v>0</v>
      </c>
      <c r="P643">
        <v>0</v>
      </c>
      <c r="Q643">
        <v>0</v>
      </c>
      <c r="R643">
        <v>0</v>
      </c>
      <c r="S643">
        <v>0</v>
      </c>
      <c r="T643">
        <v>0</v>
      </c>
      <c r="U643">
        <v>0</v>
      </c>
      <c r="V643">
        <v>0</v>
      </c>
      <c r="W643">
        <v>0</v>
      </c>
      <c r="X643">
        <v>0</v>
      </c>
      <c r="Y643">
        <v>0</v>
      </c>
      <c r="Z643">
        <v>0</v>
      </c>
      <c r="AA643">
        <v>0</v>
      </c>
      <c r="AB643">
        <v>1</v>
      </c>
      <c r="AC643">
        <v>0</v>
      </c>
      <c r="AD643">
        <v>0</v>
      </c>
      <c r="AE643">
        <v>0</v>
      </c>
      <c r="AF643">
        <v>0</v>
      </c>
      <c r="AG643">
        <v>0</v>
      </c>
      <c r="AH643">
        <v>0</v>
      </c>
      <c r="AI643">
        <v>0</v>
      </c>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t="s">
        <v>794</v>
      </c>
      <c r="PV643"/>
      <c r="PW643">
        <v>1000</v>
      </c>
      <c r="PX643">
        <v>1000</v>
      </c>
      <c r="PY643"/>
      <c r="PZ643"/>
      <c r="QA643"/>
      <c r="QB643"/>
      <c r="QC643"/>
      <c r="QD643" t="s">
        <v>806</v>
      </c>
      <c r="QE643"/>
      <c r="QF643"/>
      <c r="QG643" t="s">
        <v>797</v>
      </c>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t="s">
        <v>2100</v>
      </c>
      <c r="AAW643">
        <v>435156946</v>
      </c>
      <c r="AAX643" s="315">
        <v>45079.610636574071</v>
      </c>
      <c r="AAY643"/>
      <c r="AAZ643"/>
      <c r="ABA643" t="s">
        <v>2081</v>
      </c>
      <c r="ABB643"/>
      <c r="ABC643" t="s">
        <v>2263</v>
      </c>
      <c r="ABD643"/>
      <c r="ABE643">
        <v>643</v>
      </c>
    </row>
    <row r="644" spans="1:733" x14ac:dyDescent="0.45">
      <c r="A644" s="261" t="s">
        <v>3522</v>
      </c>
      <c r="B644" s="262">
        <v>45079.447983819453</v>
      </c>
      <c r="C644" s="262">
        <v>45079.449734131937</v>
      </c>
      <c r="D644" s="262">
        <v>45079</v>
      </c>
      <c r="E644" s="261" t="s">
        <v>3484</v>
      </c>
      <c r="F644" s="315">
        <v>45079</v>
      </c>
      <c r="G644" t="s">
        <v>1973</v>
      </c>
      <c r="H644" t="s">
        <v>1983</v>
      </c>
      <c r="I644" t="s">
        <v>1983</v>
      </c>
      <c r="J644" t="s">
        <v>1983</v>
      </c>
      <c r="K644" t="s">
        <v>831</v>
      </c>
      <c r="L644" s="261" t="s">
        <v>816</v>
      </c>
      <c r="M644">
        <v>0</v>
      </c>
      <c r="N644">
        <v>0</v>
      </c>
      <c r="O644">
        <v>0</v>
      </c>
      <c r="P644">
        <v>0</v>
      </c>
      <c r="Q644">
        <v>0</v>
      </c>
      <c r="R644">
        <v>0</v>
      </c>
      <c r="S644">
        <v>0</v>
      </c>
      <c r="T644">
        <v>0</v>
      </c>
      <c r="U644">
        <v>0</v>
      </c>
      <c r="V644">
        <v>0</v>
      </c>
      <c r="W644">
        <v>0</v>
      </c>
      <c r="X644">
        <v>0</v>
      </c>
      <c r="Y644">
        <v>0</v>
      </c>
      <c r="Z644">
        <v>0</v>
      </c>
      <c r="AA644">
        <v>0</v>
      </c>
      <c r="AB644">
        <v>1</v>
      </c>
      <c r="AC644">
        <v>0</v>
      </c>
      <c r="AD644">
        <v>0</v>
      </c>
      <c r="AE644">
        <v>0</v>
      </c>
      <c r="AF644">
        <v>0</v>
      </c>
      <c r="AG644">
        <v>0</v>
      </c>
      <c r="AH644">
        <v>0</v>
      </c>
      <c r="AI644">
        <v>0</v>
      </c>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t="s">
        <v>794</v>
      </c>
      <c r="PV644"/>
      <c r="PW644">
        <v>1000</v>
      </c>
      <c r="PX644">
        <v>1000</v>
      </c>
      <c r="PY644"/>
      <c r="PZ644"/>
      <c r="QA644"/>
      <c r="QB644"/>
      <c r="QC644"/>
      <c r="QD644" t="s">
        <v>806</v>
      </c>
      <c r="QE644"/>
      <c r="QF644"/>
      <c r="QG644" t="s">
        <v>797</v>
      </c>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t="s">
        <v>2100</v>
      </c>
      <c r="AAW644">
        <v>435156956</v>
      </c>
      <c r="AAX644" s="315">
        <v>45079.610648148147</v>
      </c>
      <c r="AAY644"/>
      <c r="AAZ644"/>
      <c r="ABA644" t="s">
        <v>2081</v>
      </c>
      <c r="ABB644"/>
      <c r="ABC644" t="s">
        <v>2263</v>
      </c>
      <c r="ABD644"/>
      <c r="ABE644">
        <v>644</v>
      </c>
    </row>
    <row r="645" spans="1:733" x14ac:dyDescent="0.45">
      <c r="A645" s="261" t="s">
        <v>3523</v>
      </c>
      <c r="B645" s="262">
        <v>45079.45050334491</v>
      </c>
      <c r="C645" s="262">
        <v>45079.451334803227</v>
      </c>
      <c r="D645" s="262">
        <v>45079</v>
      </c>
      <c r="E645" s="261" t="s">
        <v>3484</v>
      </c>
      <c r="F645" s="315">
        <v>45079</v>
      </c>
      <c r="G645" t="s">
        <v>1973</v>
      </c>
      <c r="H645" t="s">
        <v>1983</v>
      </c>
      <c r="I645" t="s">
        <v>1983</v>
      </c>
      <c r="J645" t="s">
        <v>1983</v>
      </c>
      <c r="K645" t="s">
        <v>831</v>
      </c>
      <c r="L645" s="261" t="s">
        <v>839</v>
      </c>
      <c r="M645">
        <v>0</v>
      </c>
      <c r="N645">
        <v>0</v>
      </c>
      <c r="O645">
        <v>0</v>
      </c>
      <c r="P645">
        <v>0</v>
      </c>
      <c r="Q645">
        <v>0</v>
      </c>
      <c r="R645">
        <v>0</v>
      </c>
      <c r="S645">
        <v>0</v>
      </c>
      <c r="T645">
        <v>0</v>
      </c>
      <c r="U645">
        <v>0</v>
      </c>
      <c r="V645">
        <v>0</v>
      </c>
      <c r="W645">
        <v>0</v>
      </c>
      <c r="X645">
        <v>0</v>
      </c>
      <c r="Y645">
        <v>1</v>
      </c>
      <c r="Z645">
        <v>0</v>
      </c>
      <c r="AA645">
        <v>0</v>
      </c>
      <c r="AB645">
        <v>0</v>
      </c>
      <c r="AC645">
        <v>0</v>
      </c>
      <c r="AD645">
        <v>0</v>
      </c>
      <c r="AE645">
        <v>0</v>
      </c>
      <c r="AF645">
        <v>0</v>
      </c>
      <c r="AG645">
        <v>0</v>
      </c>
      <c r="AH645">
        <v>0</v>
      </c>
      <c r="AI645">
        <v>0</v>
      </c>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t="s">
        <v>824</v>
      </c>
      <c r="OQ645">
        <v>1000</v>
      </c>
      <c r="OR645">
        <v>1000</v>
      </c>
      <c r="OS645">
        <v>150</v>
      </c>
      <c r="OT645"/>
      <c r="OU645"/>
      <c r="OV645"/>
      <c r="OW645"/>
      <c r="OX645"/>
      <c r="OY645" t="s">
        <v>806</v>
      </c>
      <c r="OZ645"/>
      <c r="PA645"/>
      <c r="PB645" t="s">
        <v>797</v>
      </c>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t="s">
        <v>2100</v>
      </c>
      <c r="AAW645">
        <v>435156974</v>
      </c>
      <c r="AAX645" s="315">
        <v>45079.610671296286</v>
      </c>
      <c r="AAY645"/>
      <c r="AAZ645"/>
      <c r="ABA645" t="s">
        <v>2081</v>
      </c>
      <c r="ABB645"/>
      <c r="ABC645" t="s">
        <v>2263</v>
      </c>
      <c r="ABD645"/>
      <c r="ABE645">
        <v>645</v>
      </c>
    </row>
    <row r="646" spans="1:733" x14ac:dyDescent="0.45">
      <c r="A646" s="261" t="s">
        <v>3524</v>
      </c>
      <c r="B646" s="262">
        <v>45079.451399386569</v>
      </c>
      <c r="C646" s="262">
        <v>45079.454209965283</v>
      </c>
      <c r="D646" s="262">
        <v>45079</v>
      </c>
      <c r="E646" s="261" t="s">
        <v>3484</v>
      </c>
      <c r="F646" s="315">
        <v>45079</v>
      </c>
      <c r="G646" t="s">
        <v>1973</v>
      </c>
      <c r="H646" t="s">
        <v>1983</v>
      </c>
      <c r="I646" t="s">
        <v>1983</v>
      </c>
      <c r="J646" t="s">
        <v>1983</v>
      </c>
      <c r="K646" t="s">
        <v>831</v>
      </c>
      <c r="L646" s="261" t="s">
        <v>839</v>
      </c>
      <c r="M646">
        <v>0</v>
      </c>
      <c r="N646">
        <v>0</v>
      </c>
      <c r="O646">
        <v>0</v>
      </c>
      <c r="P646">
        <v>0</v>
      </c>
      <c r="Q646">
        <v>0</v>
      </c>
      <c r="R646">
        <v>0</v>
      </c>
      <c r="S646">
        <v>0</v>
      </c>
      <c r="T646">
        <v>0</v>
      </c>
      <c r="U646">
        <v>0</v>
      </c>
      <c r="V646">
        <v>0</v>
      </c>
      <c r="W646">
        <v>0</v>
      </c>
      <c r="X646">
        <v>0</v>
      </c>
      <c r="Y646">
        <v>1</v>
      </c>
      <c r="Z646">
        <v>0</v>
      </c>
      <c r="AA646">
        <v>0</v>
      </c>
      <c r="AB646">
        <v>0</v>
      </c>
      <c r="AC646">
        <v>0</v>
      </c>
      <c r="AD646">
        <v>0</v>
      </c>
      <c r="AE646">
        <v>0</v>
      </c>
      <c r="AF646">
        <v>0</v>
      </c>
      <c r="AG646">
        <v>0</v>
      </c>
      <c r="AH646">
        <v>0</v>
      </c>
      <c r="AI646">
        <v>0</v>
      </c>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t="s">
        <v>824</v>
      </c>
      <c r="OQ646">
        <v>1000</v>
      </c>
      <c r="OR646">
        <v>2000</v>
      </c>
      <c r="OS646">
        <v>300</v>
      </c>
      <c r="OT646"/>
      <c r="OU646"/>
      <c r="OV646"/>
      <c r="OW646"/>
      <c r="OX646"/>
      <c r="OY646" t="s">
        <v>806</v>
      </c>
      <c r="OZ646"/>
      <c r="PA646"/>
      <c r="PB646" t="s">
        <v>797</v>
      </c>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t="s">
        <v>2100</v>
      </c>
      <c r="AAW646">
        <v>435156985</v>
      </c>
      <c r="AAX646" s="315">
        <v>45079.610694444447</v>
      </c>
      <c r="AAY646"/>
      <c r="AAZ646"/>
      <c r="ABA646" t="s">
        <v>2081</v>
      </c>
      <c r="ABB646"/>
      <c r="ABC646" t="s">
        <v>2263</v>
      </c>
      <c r="ABD646"/>
      <c r="ABE646">
        <v>646</v>
      </c>
    </row>
    <row r="647" spans="1:733" x14ac:dyDescent="0.45">
      <c r="A647" s="261" t="s">
        <v>3525</v>
      </c>
      <c r="B647" s="262">
        <v>45079.459014803237</v>
      </c>
      <c r="C647" s="262">
        <v>45079.461721921303</v>
      </c>
      <c r="D647" s="262">
        <v>45079</v>
      </c>
      <c r="E647" s="261" t="s">
        <v>3484</v>
      </c>
      <c r="F647" s="315">
        <v>45079</v>
      </c>
      <c r="G647" t="s">
        <v>1973</v>
      </c>
      <c r="H647" t="s">
        <v>1983</v>
      </c>
      <c r="I647" t="s">
        <v>1983</v>
      </c>
      <c r="J647" t="s">
        <v>1983</v>
      </c>
      <c r="K647" t="s">
        <v>793</v>
      </c>
      <c r="L647" s="261" t="s">
        <v>804</v>
      </c>
      <c r="M647">
        <v>0</v>
      </c>
      <c r="N647">
        <v>0</v>
      </c>
      <c r="O647">
        <v>0</v>
      </c>
      <c r="P647">
        <v>0</v>
      </c>
      <c r="Q647">
        <v>0</v>
      </c>
      <c r="R647">
        <v>0</v>
      </c>
      <c r="S647">
        <v>0</v>
      </c>
      <c r="T647">
        <v>0</v>
      </c>
      <c r="U647">
        <v>0</v>
      </c>
      <c r="V647">
        <v>1</v>
      </c>
      <c r="W647">
        <v>0</v>
      </c>
      <c r="X647">
        <v>0</v>
      </c>
      <c r="Y647">
        <v>0</v>
      </c>
      <c r="Z647">
        <v>0</v>
      </c>
      <c r="AA647">
        <v>0</v>
      </c>
      <c r="AB647">
        <v>0</v>
      </c>
      <c r="AC647">
        <v>0</v>
      </c>
      <c r="AD647">
        <v>0</v>
      </c>
      <c r="AE647">
        <v>0</v>
      </c>
      <c r="AF647">
        <v>0</v>
      </c>
      <c r="AG647">
        <v>0</v>
      </c>
      <c r="AH647">
        <v>0</v>
      </c>
      <c r="AI647">
        <v>0</v>
      </c>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t="s">
        <v>824</v>
      </c>
      <c r="LB647">
        <v>500</v>
      </c>
      <c r="LC647">
        <v>125</v>
      </c>
      <c r="LD647">
        <v>125</v>
      </c>
      <c r="LE647"/>
      <c r="LF647"/>
      <c r="LG647"/>
      <c r="LH647"/>
      <c r="LI647"/>
      <c r="LJ647" t="s">
        <v>806</v>
      </c>
      <c r="LK647"/>
      <c r="LL647"/>
      <c r="LM647" t="s">
        <v>797</v>
      </c>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t="s">
        <v>2100</v>
      </c>
      <c r="AAW647">
        <v>435156994</v>
      </c>
      <c r="AAX647" s="315">
        <v>45079.610706018517</v>
      </c>
      <c r="AAY647"/>
      <c r="AAZ647"/>
      <c r="ABA647" t="s">
        <v>2081</v>
      </c>
      <c r="ABB647"/>
      <c r="ABC647" t="s">
        <v>2263</v>
      </c>
      <c r="ABD647"/>
      <c r="ABE647">
        <v>647</v>
      </c>
    </row>
    <row r="648" spans="1:733" x14ac:dyDescent="0.45">
      <c r="A648" s="261" t="s">
        <v>3526</v>
      </c>
      <c r="B648" s="262">
        <v>45079.461778113429</v>
      </c>
      <c r="C648" s="262">
        <v>45079.462448321763</v>
      </c>
      <c r="D648" s="262">
        <v>45079</v>
      </c>
      <c r="E648" s="261" t="s">
        <v>3484</v>
      </c>
      <c r="F648" s="315">
        <v>45079</v>
      </c>
      <c r="G648" t="s">
        <v>1973</v>
      </c>
      <c r="H648" t="s">
        <v>1983</v>
      </c>
      <c r="I648" t="s">
        <v>1983</v>
      </c>
      <c r="J648" t="s">
        <v>1983</v>
      </c>
      <c r="K648" t="s">
        <v>793</v>
      </c>
      <c r="L648" s="261" t="s">
        <v>804</v>
      </c>
      <c r="M648">
        <v>0</v>
      </c>
      <c r="N648">
        <v>0</v>
      </c>
      <c r="O648">
        <v>0</v>
      </c>
      <c r="P648">
        <v>0</v>
      </c>
      <c r="Q648">
        <v>0</v>
      </c>
      <c r="R648">
        <v>0</v>
      </c>
      <c r="S648">
        <v>0</v>
      </c>
      <c r="T648">
        <v>0</v>
      </c>
      <c r="U648">
        <v>0</v>
      </c>
      <c r="V648">
        <v>1</v>
      </c>
      <c r="W648">
        <v>0</v>
      </c>
      <c r="X648">
        <v>0</v>
      </c>
      <c r="Y648">
        <v>0</v>
      </c>
      <c r="Z648">
        <v>0</v>
      </c>
      <c r="AA648">
        <v>0</v>
      </c>
      <c r="AB648">
        <v>0</v>
      </c>
      <c r="AC648">
        <v>0</v>
      </c>
      <c r="AD648">
        <v>0</v>
      </c>
      <c r="AE648">
        <v>0</v>
      </c>
      <c r="AF648">
        <v>0</v>
      </c>
      <c r="AG648">
        <v>0</v>
      </c>
      <c r="AH648">
        <v>0</v>
      </c>
      <c r="AI648">
        <v>0</v>
      </c>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t="s">
        <v>824</v>
      </c>
      <c r="LB648">
        <v>500</v>
      </c>
      <c r="LC648">
        <v>125</v>
      </c>
      <c r="LD648">
        <v>125</v>
      </c>
      <c r="LE648"/>
      <c r="LF648"/>
      <c r="LG648"/>
      <c r="LH648"/>
      <c r="LI648"/>
      <c r="LJ648" t="s">
        <v>806</v>
      </c>
      <c r="LK648"/>
      <c r="LL648"/>
      <c r="LM648" t="s">
        <v>797</v>
      </c>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t="s">
        <v>2100</v>
      </c>
      <c r="AAW648">
        <v>435157002</v>
      </c>
      <c r="AAX648" s="315">
        <v>45079.610717592594</v>
      </c>
      <c r="AAY648"/>
      <c r="AAZ648"/>
      <c r="ABA648" t="s">
        <v>2081</v>
      </c>
      <c r="ABB648"/>
      <c r="ABC648" t="s">
        <v>2263</v>
      </c>
      <c r="ABD648"/>
      <c r="ABE648">
        <v>648</v>
      </c>
    </row>
    <row r="649" spans="1:733" x14ac:dyDescent="0.45">
      <c r="A649" s="261" t="s">
        <v>3527</v>
      </c>
      <c r="B649" s="262">
        <v>45079.462509027777</v>
      </c>
      <c r="C649" s="262">
        <v>45079.463163483801</v>
      </c>
      <c r="D649" s="262">
        <v>45079</v>
      </c>
      <c r="E649" s="261" t="s">
        <v>3484</v>
      </c>
      <c r="F649" s="315">
        <v>45079</v>
      </c>
      <c r="G649" t="s">
        <v>1973</v>
      </c>
      <c r="H649" t="s">
        <v>1983</v>
      </c>
      <c r="I649" t="s">
        <v>1983</v>
      </c>
      <c r="J649" t="s">
        <v>1983</v>
      </c>
      <c r="K649" t="s">
        <v>793</v>
      </c>
      <c r="L649" s="261" t="s">
        <v>804</v>
      </c>
      <c r="M649">
        <v>0</v>
      </c>
      <c r="N649">
        <v>0</v>
      </c>
      <c r="O649">
        <v>0</v>
      </c>
      <c r="P649">
        <v>0</v>
      </c>
      <c r="Q649">
        <v>0</v>
      </c>
      <c r="R649">
        <v>0</v>
      </c>
      <c r="S649">
        <v>0</v>
      </c>
      <c r="T649">
        <v>0</v>
      </c>
      <c r="U649">
        <v>0</v>
      </c>
      <c r="V649">
        <v>1</v>
      </c>
      <c r="W649">
        <v>0</v>
      </c>
      <c r="X649">
        <v>0</v>
      </c>
      <c r="Y649">
        <v>0</v>
      </c>
      <c r="Z649">
        <v>0</v>
      </c>
      <c r="AA649">
        <v>0</v>
      </c>
      <c r="AB649">
        <v>0</v>
      </c>
      <c r="AC649">
        <v>0</v>
      </c>
      <c r="AD649">
        <v>0</v>
      </c>
      <c r="AE649">
        <v>0</v>
      </c>
      <c r="AF649">
        <v>0</v>
      </c>
      <c r="AG649">
        <v>0</v>
      </c>
      <c r="AH649">
        <v>0</v>
      </c>
      <c r="AI649">
        <v>0</v>
      </c>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t="s">
        <v>824</v>
      </c>
      <c r="LB649">
        <v>500</v>
      </c>
      <c r="LC649">
        <v>125</v>
      </c>
      <c r="LD649">
        <v>125</v>
      </c>
      <c r="LE649"/>
      <c r="LF649"/>
      <c r="LG649"/>
      <c r="LH649"/>
      <c r="LI649"/>
      <c r="LJ649" t="s">
        <v>806</v>
      </c>
      <c r="LK649"/>
      <c r="LL649"/>
      <c r="LM649" t="s">
        <v>797</v>
      </c>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t="s">
        <v>2100</v>
      </c>
      <c r="AAW649">
        <v>435157023</v>
      </c>
      <c r="AAX649" s="315">
        <v>45079.61074074074</v>
      </c>
      <c r="AAY649"/>
      <c r="AAZ649"/>
      <c r="ABA649" t="s">
        <v>2081</v>
      </c>
      <c r="ABB649"/>
      <c r="ABC649" t="s">
        <v>2263</v>
      </c>
      <c r="ABD649"/>
      <c r="ABE649">
        <v>649</v>
      </c>
    </row>
    <row r="650" spans="1:733" x14ac:dyDescent="0.45">
      <c r="A650" s="261" t="s">
        <v>3528</v>
      </c>
      <c r="B650" s="262">
        <v>45079.463256608797</v>
      </c>
      <c r="C650" s="262">
        <v>45079.464477777779</v>
      </c>
      <c r="D650" s="262">
        <v>45079</v>
      </c>
      <c r="E650" s="261" t="s">
        <v>3484</v>
      </c>
      <c r="F650" s="315">
        <v>45079</v>
      </c>
      <c r="G650" t="s">
        <v>1973</v>
      </c>
      <c r="H650" t="s">
        <v>1983</v>
      </c>
      <c r="I650" t="s">
        <v>1983</v>
      </c>
      <c r="J650" t="s">
        <v>1983</v>
      </c>
      <c r="K650" t="s">
        <v>793</v>
      </c>
      <c r="L650" s="261" t="s">
        <v>823</v>
      </c>
      <c r="M650">
        <v>0</v>
      </c>
      <c r="N650">
        <v>0</v>
      </c>
      <c r="O650">
        <v>0</v>
      </c>
      <c r="P650">
        <v>0</v>
      </c>
      <c r="Q650">
        <v>0</v>
      </c>
      <c r="R650">
        <v>0</v>
      </c>
      <c r="S650">
        <v>0</v>
      </c>
      <c r="T650">
        <v>0</v>
      </c>
      <c r="U650">
        <v>0</v>
      </c>
      <c r="V650">
        <v>0</v>
      </c>
      <c r="W650">
        <v>1</v>
      </c>
      <c r="X650">
        <v>0</v>
      </c>
      <c r="Y650">
        <v>0</v>
      </c>
      <c r="Z650">
        <v>0</v>
      </c>
      <c r="AA650">
        <v>0</v>
      </c>
      <c r="AB650">
        <v>0</v>
      </c>
      <c r="AC650">
        <v>0</v>
      </c>
      <c r="AD650">
        <v>0</v>
      </c>
      <c r="AE650">
        <v>0</v>
      </c>
      <c r="AF650">
        <v>0</v>
      </c>
      <c r="AG650">
        <v>0</v>
      </c>
      <c r="AH650">
        <v>0</v>
      </c>
      <c r="AI650">
        <v>0</v>
      </c>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t="s">
        <v>824</v>
      </c>
      <c r="MG650">
        <v>500</v>
      </c>
      <c r="MH650">
        <v>500</v>
      </c>
      <c r="MI650">
        <v>500</v>
      </c>
      <c r="MJ650"/>
      <c r="MK650"/>
      <c r="ML650"/>
      <c r="MM650"/>
      <c r="MN650"/>
      <c r="MO650" t="s">
        <v>806</v>
      </c>
      <c r="MP650"/>
      <c r="MQ650"/>
      <c r="MR650" t="s">
        <v>797</v>
      </c>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t="s">
        <v>2100</v>
      </c>
      <c r="AAW650">
        <v>435157039</v>
      </c>
      <c r="AAX650" s="315">
        <v>45079.610763888893</v>
      </c>
      <c r="AAY650"/>
      <c r="AAZ650"/>
      <c r="ABA650" t="s">
        <v>2081</v>
      </c>
      <c r="ABB650"/>
      <c r="ABC650" t="s">
        <v>2263</v>
      </c>
      <c r="ABD650"/>
      <c r="ABE650">
        <v>650</v>
      </c>
    </row>
    <row r="651" spans="1:733" x14ac:dyDescent="0.45">
      <c r="A651" s="261" t="s">
        <v>3529</v>
      </c>
      <c r="B651" s="262">
        <v>45079.464558298612</v>
      </c>
      <c r="C651" s="262">
        <v>45079.465663645839</v>
      </c>
      <c r="D651" s="262">
        <v>45079</v>
      </c>
      <c r="E651" s="261" t="s">
        <v>3484</v>
      </c>
      <c r="F651" s="315">
        <v>45079</v>
      </c>
      <c r="G651" t="s">
        <v>1973</v>
      </c>
      <c r="H651" t="s">
        <v>1983</v>
      </c>
      <c r="I651" t="s">
        <v>1983</v>
      </c>
      <c r="J651" t="s">
        <v>1983</v>
      </c>
      <c r="K651" t="s">
        <v>793</v>
      </c>
      <c r="L651" s="261" t="s">
        <v>823</v>
      </c>
      <c r="M651">
        <v>0</v>
      </c>
      <c r="N651">
        <v>0</v>
      </c>
      <c r="O651">
        <v>0</v>
      </c>
      <c r="P651">
        <v>0</v>
      </c>
      <c r="Q651">
        <v>0</v>
      </c>
      <c r="R651">
        <v>0</v>
      </c>
      <c r="S651">
        <v>0</v>
      </c>
      <c r="T651">
        <v>0</v>
      </c>
      <c r="U651">
        <v>0</v>
      </c>
      <c r="V651">
        <v>0</v>
      </c>
      <c r="W651">
        <v>1</v>
      </c>
      <c r="X651">
        <v>0</v>
      </c>
      <c r="Y651">
        <v>0</v>
      </c>
      <c r="Z651">
        <v>0</v>
      </c>
      <c r="AA651">
        <v>0</v>
      </c>
      <c r="AB651">
        <v>0</v>
      </c>
      <c r="AC651">
        <v>0</v>
      </c>
      <c r="AD651">
        <v>0</v>
      </c>
      <c r="AE651">
        <v>0</v>
      </c>
      <c r="AF651">
        <v>0</v>
      </c>
      <c r="AG651">
        <v>0</v>
      </c>
      <c r="AH651">
        <v>0</v>
      </c>
      <c r="AI651">
        <v>0</v>
      </c>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t="s">
        <v>824</v>
      </c>
      <c r="MG651">
        <v>500</v>
      </c>
      <c r="MH651">
        <v>500</v>
      </c>
      <c r="MI651">
        <v>500</v>
      </c>
      <c r="MJ651"/>
      <c r="MK651"/>
      <c r="ML651"/>
      <c r="MM651"/>
      <c r="MN651"/>
      <c r="MO651" t="s">
        <v>806</v>
      </c>
      <c r="MP651"/>
      <c r="MQ651"/>
      <c r="MR651" t="s">
        <v>797</v>
      </c>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t="s">
        <v>2100</v>
      </c>
      <c r="AAW651">
        <v>435157055</v>
      </c>
      <c r="AAX651" s="315">
        <v>45079.610787037032</v>
      </c>
      <c r="AAY651"/>
      <c r="AAZ651"/>
      <c r="ABA651" t="s">
        <v>2081</v>
      </c>
      <c r="ABB651"/>
      <c r="ABC651" t="s">
        <v>2263</v>
      </c>
      <c r="ABD651"/>
      <c r="ABE651">
        <v>651</v>
      </c>
    </row>
    <row r="652" spans="1:733" x14ac:dyDescent="0.45">
      <c r="A652" s="261" t="s">
        <v>3530</v>
      </c>
      <c r="B652" s="262">
        <v>45079.465720856482</v>
      </c>
      <c r="C652" s="262">
        <v>45079.466242719907</v>
      </c>
      <c r="D652" s="262">
        <v>45079</v>
      </c>
      <c r="E652" s="261" t="s">
        <v>3484</v>
      </c>
      <c r="F652" s="315">
        <v>45079</v>
      </c>
      <c r="G652" t="s">
        <v>1973</v>
      </c>
      <c r="H652" t="s">
        <v>1983</v>
      </c>
      <c r="I652" t="s">
        <v>1983</v>
      </c>
      <c r="J652" t="s">
        <v>1983</v>
      </c>
      <c r="K652" t="s">
        <v>793</v>
      </c>
      <c r="L652" s="261" t="s">
        <v>823</v>
      </c>
      <c r="M652">
        <v>0</v>
      </c>
      <c r="N652">
        <v>0</v>
      </c>
      <c r="O652">
        <v>0</v>
      </c>
      <c r="P652">
        <v>0</v>
      </c>
      <c r="Q652">
        <v>0</v>
      </c>
      <c r="R652">
        <v>0</v>
      </c>
      <c r="S652">
        <v>0</v>
      </c>
      <c r="T652">
        <v>0</v>
      </c>
      <c r="U652">
        <v>0</v>
      </c>
      <c r="V652">
        <v>0</v>
      </c>
      <c r="W652">
        <v>1</v>
      </c>
      <c r="X652">
        <v>0</v>
      </c>
      <c r="Y652">
        <v>0</v>
      </c>
      <c r="Z652">
        <v>0</v>
      </c>
      <c r="AA652">
        <v>0</v>
      </c>
      <c r="AB652">
        <v>0</v>
      </c>
      <c r="AC652">
        <v>0</v>
      </c>
      <c r="AD652">
        <v>0</v>
      </c>
      <c r="AE652">
        <v>0</v>
      </c>
      <c r="AF652">
        <v>0</v>
      </c>
      <c r="AG652">
        <v>0</v>
      </c>
      <c r="AH652">
        <v>0</v>
      </c>
      <c r="AI652">
        <v>0</v>
      </c>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t="s">
        <v>824</v>
      </c>
      <c r="MG652">
        <v>500</v>
      </c>
      <c r="MH652">
        <v>500</v>
      </c>
      <c r="MI652">
        <v>500</v>
      </c>
      <c r="MJ652"/>
      <c r="MK652"/>
      <c r="ML652"/>
      <c r="MM652"/>
      <c r="MN652"/>
      <c r="MO652" t="s">
        <v>806</v>
      </c>
      <c r="MP652"/>
      <c r="MQ652"/>
      <c r="MR652" t="s">
        <v>797</v>
      </c>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t="s">
        <v>2100</v>
      </c>
      <c r="AAW652">
        <v>435157073</v>
      </c>
      <c r="AAX652" s="315">
        <v>45079.610810185193</v>
      </c>
      <c r="AAY652"/>
      <c r="AAZ652"/>
      <c r="ABA652" t="s">
        <v>2081</v>
      </c>
      <c r="ABB652"/>
      <c r="ABC652" t="s">
        <v>2263</v>
      </c>
      <c r="ABD652"/>
      <c r="ABE652">
        <v>652</v>
      </c>
    </row>
    <row r="653" spans="1:733" x14ac:dyDescent="0.45">
      <c r="A653" s="261" t="s">
        <v>3531</v>
      </c>
      <c r="B653" s="262">
        <v>45079.466422025464</v>
      </c>
      <c r="C653" s="262">
        <v>45079.467753206023</v>
      </c>
      <c r="D653" s="262">
        <v>45079</v>
      </c>
      <c r="E653" s="261" t="s">
        <v>3484</v>
      </c>
      <c r="F653" s="315">
        <v>45079</v>
      </c>
      <c r="G653" t="s">
        <v>1973</v>
      </c>
      <c r="H653" t="s">
        <v>1983</v>
      </c>
      <c r="I653" t="s">
        <v>1983</v>
      </c>
      <c r="J653" t="s">
        <v>1983</v>
      </c>
      <c r="K653" t="s">
        <v>793</v>
      </c>
      <c r="L653" s="261" t="s">
        <v>838</v>
      </c>
      <c r="M653">
        <v>0</v>
      </c>
      <c r="N653">
        <v>0</v>
      </c>
      <c r="O653">
        <v>0</v>
      </c>
      <c r="P653">
        <v>0</v>
      </c>
      <c r="Q653">
        <v>0</v>
      </c>
      <c r="R653">
        <v>0</v>
      </c>
      <c r="S653">
        <v>0</v>
      </c>
      <c r="T653">
        <v>0</v>
      </c>
      <c r="U653">
        <v>0</v>
      </c>
      <c r="V653">
        <v>0</v>
      </c>
      <c r="W653">
        <v>0</v>
      </c>
      <c r="X653">
        <v>1</v>
      </c>
      <c r="Y653">
        <v>0</v>
      </c>
      <c r="Z653">
        <v>0</v>
      </c>
      <c r="AA653">
        <v>0</v>
      </c>
      <c r="AB653">
        <v>0</v>
      </c>
      <c r="AC653">
        <v>0</v>
      </c>
      <c r="AD653">
        <v>0</v>
      </c>
      <c r="AE653">
        <v>0</v>
      </c>
      <c r="AF653">
        <v>0</v>
      </c>
      <c r="AG653">
        <v>0</v>
      </c>
      <c r="AH653">
        <v>0</v>
      </c>
      <c r="AI653">
        <v>0</v>
      </c>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t="s">
        <v>824</v>
      </c>
      <c r="NL653">
        <v>500</v>
      </c>
      <c r="NM653">
        <v>300</v>
      </c>
      <c r="NN653">
        <v>300</v>
      </c>
      <c r="NO653"/>
      <c r="NP653"/>
      <c r="NQ653"/>
      <c r="NR653"/>
      <c r="NS653"/>
      <c r="NT653" t="s">
        <v>805</v>
      </c>
      <c r="NU653"/>
      <c r="NV653"/>
      <c r="NW653" t="s">
        <v>797</v>
      </c>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t="s">
        <v>2100</v>
      </c>
      <c r="AAW653">
        <v>435157085</v>
      </c>
      <c r="AAX653" s="315">
        <v>45079.610833333332</v>
      </c>
      <c r="AAY653"/>
      <c r="AAZ653"/>
      <c r="ABA653" t="s">
        <v>2081</v>
      </c>
      <c r="ABB653"/>
      <c r="ABC653" t="s">
        <v>2263</v>
      </c>
      <c r="ABD653"/>
      <c r="ABE653">
        <v>653</v>
      </c>
    </row>
    <row r="654" spans="1:733" x14ac:dyDescent="0.45">
      <c r="A654" s="261" t="s">
        <v>3532</v>
      </c>
      <c r="B654" s="262">
        <v>45079.467819247693</v>
      </c>
      <c r="C654" s="262">
        <v>45079.468613611112</v>
      </c>
      <c r="D654" s="262">
        <v>45079</v>
      </c>
      <c r="E654" s="261" t="s">
        <v>3484</v>
      </c>
      <c r="F654" s="315">
        <v>45079</v>
      </c>
      <c r="G654" t="s">
        <v>1973</v>
      </c>
      <c r="H654" t="s">
        <v>1983</v>
      </c>
      <c r="I654" t="s">
        <v>1983</v>
      </c>
      <c r="J654" t="s">
        <v>1983</v>
      </c>
      <c r="K654" t="s">
        <v>793</v>
      </c>
      <c r="L654" s="261" t="s">
        <v>838</v>
      </c>
      <c r="M654">
        <v>0</v>
      </c>
      <c r="N654">
        <v>0</v>
      </c>
      <c r="O654">
        <v>0</v>
      </c>
      <c r="P654">
        <v>0</v>
      </c>
      <c r="Q654">
        <v>0</v>
      </c>
      <c r="R654">
        <v>0</v>
      </c>
      <c r="S654">
        <v>0</v>
      </c>
      <c r="T654">
        <v>0</v>
      </c>
      <c r="U654">
        <v>0</v>
      </c>
      <c r="V654">
        <v>0</v>
      </c>
      <c r="W654">
        <v>0</v>
      </c>
      <c r="X654">
        <v>1</v>
      </c>
      <c r="Y654">
        <v>0</v>
      </c>
      <c r="Z654">
        <v>0</v>
      </c>
      <c r="AA654">
        <v>0</v>
      </c>
      <c r="AB654">
        <v>0</v>
      </c>
      <c r="AC654">
        <v>0</v>
      </c>
      <c r="AD654">
        <v>0</v>
      </c>
      <c r="AE654">
        <v>0</v>
      </c>
      <c r="AF654">
        <v>0</v>
      </c>
      <c r="AG654">
        <v>0</v>
      </c>
      <c r="AH654">
        <v>0</v>
      </c>
      <c r="AI654">
        <v>0</v>
      </c>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t="s">
        <v>824</v>
      </c>
      <c r="NL654">
        <v>500</v>
      </c>
      <c r="NM654">
        <v>300</v>
      </c>
      <c r="NN654">
        <v>300</v>
      </c>
      <c r="NO654"/>
      <c r="NP654"/>
      <c r="NQ654"/>
      <c r="NR654"/>
      <c r="NS654"/>
      <c r="NT654" t="s">
        <v>806</v>
      </c>
      <c r="NU654"/>
      <c r="NV654"/>
      <c r="NW654" t="s">
        <v>797</v>
      </c>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t="s">
        <v>2100</v>
      </c>
      <c r="AAW654">
        <v>435157101</v>
      </c>
      <c r="AAX654" s="315">
        <v>45079.610856481479</v>
      </c>
      <c r="AAY654"/>
      <c r="AAZ654"/>
      <c r="ABA654" t="s">
        <v>2081</v>
      </c>
      <c r="ABB654"/>
      <c r="ABC654" t="s">
        <v>2263</v>
      </c>
      <c r="ABD654"/>
      <c r="ABE654">
        <v>654</v>
      </c>
    </row>
    <row r="655" spans="1:733" x14ac:dyDescent="0.45">
      <c r="A655" s="261" t="s">
        <v>3533</v>
      </c>
      <c r="B655" s="262">
        <v>45079.468666493063</v>
      </c>
      <c r="C655" s="262">
        <v>45079.469330648149</v>
      </c>
      <c r="D655" s="262">
        <v>45079</v>
      </c>
      <c r="E655" s="261" t="s">
        <v>3484</v>
      </c>
      <c r="F655" s="315">
        <v>45079</v>
      </c>
      <c r="G655" t="s">
        <v>1973</v>
      </c>
      <c r="H655" t="s">
        <v>1983</v>
      </c>
      <c r="I655" t="s">
        <v>1983</v>
      </c>
      <c r="J655" t="s">
        <v>1983</v>
      </c>
      <c r="K655" t="s">
        <v>793</v>
      </c>
      <c r="L655" s="261" t="s">
        <v>838</v>
      </c>
      <c r="M655">
        <v>0</v>
      </c>
      <c r="N655">
        <v>0</v>
      </c>
      <c r="O655">
        <v>0</v>
      </c>
      <c r="P655">
        <v>0</v>
      </c>
      <c r="Q655">
        <v>0</v>
      </c>
      <c r="R655">
        <v>0</v>
      </c>
      <c r="S655">
        <v>0</v>
      </c>
      <c r="T655">
        <v>0</v>
      </c>
      <c r="U655">
        <v>0</v>
      </c>
      <c r="V655">
        <v>0</v>
      </c>
      <c r="W655">
        <v>0</v>
      </c>
      <c r="X655">
        <v>1</v>
      </c>
      <c r="Y655">
        <v>0</v>
      </c>
      <c r="Z655">
        <v>0</v>
      </c>
      <c r="AA655">
        <v>0</v>
      </c>
      <c r="AB655">
        <v>0</v>
      </c>
      <c r="AC655">
        <v>0</v>
      </c>
      <c r="AD655">
        <v>0</v>
      </c>
      <c r="AE655">
        <v>0</v>
      </c>
      <c r="AF655">
        <v>0</v>
      </c>
      <c r="AG655">
        <v>0</v>
      </c>
      <c r="AH655">
        <v>0</v>
      </c>
      <c r="AI655">
        <v>0</v>
      </c>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t="s">
        <v>824</v>
      </c>
      <c r="NL655">
        <v>500</v>
      </c>
      <c r="NM655">
        <v>300</v>
      </c>
      <c r="NN655">
        <v>300</v>
      </c>
      <c r="NO655"/>
      <c r="NP655"/>
      <c r="NQ655"/>
      <c r="NR655"/>
      <c r="NS655"/>
      <c r="NT655" t="s">
        <v>806</v>
      </c>
      <c r="NU655"/>
      <c r="NV655"/>
      <c r="NW655" t="s">
        <v>797</v>
      </c>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t="s">
        <v>2100</v>
      </c>
      <c r="AAW655">
        <v>435157150</v>
      </c>
      <c r="AAX655" s="315">
        <v>45079.610914351862</v>
      </c>
      <c r="AAY655"/>
      <c r="AAZ655"/>
      <c r="ABA655" t="s">
        <v>2081</v>
      </c>
      <c r="ABB655"/>
      <c r="ABC655" t="s">
        <v>2263</v>
      </c>
      <c r="ABD655"/>
      <c r="ABE655">
        <v>655</v>
      </c>
    </row>
    <row r="656" spans="1:733" x14ac:dyDescent="0.45">
      <c r="A656" s="261" t="s">
        <v>3534</v>
      </c>
      <c r="B656" s="262">
        <v>45080.342406087962</v>
      </c>
      <c r="C656" s="262">
        <v>45082.326444166669</v>
      </c>
      <c r="D656" s="262">
        <v>45080</v>
      </c>
      <c r="E656" s="261" t="s">
        <v>2199</v>
      </c>
      <c r="F656" s="315">
        <v>45076</v>
      </c>
      <c r="G656" t="s">
        <v>857</v>
      </c>
      <c r="H656" t="s">
        <v>858</v>
      </c>
      <c r="I656" t="s">
        <v>858</v>
      </c>
      <c r="J656" t="s">
        <v>858</v>
      </c>
      <c r="K656" t="s">
        <v>793</v>
      </c>
      <c r="L656" s="261" t="s">
        <v>807</v>
      </c>
      <c r="M656">
        <v>0</v>
      </c>
      <c r="N656">
        <v>0</v>
      </c>
      <c r="O656">
        <v>0</v>
      </c>
      <c r="P656">
        <v>1</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t="s">
        <v>794</v>
      </c>
      <c r="DZ656"/>
      <c r="EA656">
        <v>10000</v>
      </c>
      <c r="EB656">
        <v>10000</v>
      </c>
      <c r="EC656"/>
      <c r="ED656">
        <v>10000</v>
      </c>
      <c r="EE656">
        <v>0</v>
      </c>
      <c r="EF656">
        <v>0</v>
      </c>
      <c r="EG656"/>
      <c r="EH656" t="s">
        <v>801</v>
      </c>
      <c r="EI656"/>
      <c r="EJ656" t="s">
        <v>830</v>
      </c>
      <c r="EK656" t="s">
        <v>794</v>
      </c>
      <c r="EL656" t="s">
        <v>2089</v>
      </c>
      <c r="EM656">
        <v>1</v>
      </c>
      <c r="EN656">
        <v>1</v>
      </c>
      <c r="EO656">
        <v>0</v>
      </c>
      <c r="EP656">
        <v>0</v>
      </c>
      <c r="EQ656">
        <v>0</v>
      </c>
      <c r="ER656">
        <v>0</v>
      </c>
      <c r="ES656">
        <v>0</v>
      </c>
      <c r="ET656">
        <v>0</v>
      </c>
      <c r="EU656">
        <v>0</v>
      </c>
      <c r="EV656">
        <v>0</v>
      </c>
      <c r="EW656">
        <v>0</v>
      </c>
      <c r="EX656">
        <v>0</v>
      </c>
      <c r="EY656">
        <v>0</v>
      </c>
      <c r="EZ656">
        <v>0</v>
      </c>
      <c r="FA656">
        <v>0</v>
      </c>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t="s">
        <v>2100</v>
      </c>
      <c r="AAW656">
        <v>435889015</v>
      </c>
      <c r="AAX656" s="315">
        <v>45082.328946759248</v>
      </c>
      <c r="AAY656"/>
      <c r="AAZ656"/>
      <c r="ABA656" t="s">
        <v>2081</v>
      </c>
      <c r="ABB656"/>
      <c r="ABC656" t="s">
        <v>2263</v>
      </c>
      <c r="ABD656"/>
      <c r="ABE656">
        <v>656</v>
      </c>
    </row>
    <row r="657" spans="1:733" x14ac:dyDescent="0.45">
      <c r="A657" s="261" t="s">
        <v>3535</v>
      </c>
      <c r="B657" s="262">
        <v>45082.326445081017</v>
      </c>
      <c r="C657" s="262">
        <v>45082.329097557871</v>
      </c>
      <c r="D657" s="262">
        <v>45082</v>
      </c>
      <c r="E657" s="261" t="s">
        <v>2199</v>
      </c>
      <c r="F657" s="315">
        <v>45076</v>
      </c>
      <c r="G657" t="s">
        <v>857</v>
      </c>
      <c r="H657" t="s">
        <v>858</v>
      </c>
      <c r="I657" t="s">
        <v>858</v>
      </c>
      <c r="J657" t="s">
        <v>858</v>
      </c>
      <c r="K657" t="s">
        <v>793</v>
      </c>
      <c r="L657" s="261" t="s">
        <v>807</v>
      </c>
      <c r="M657">
        <v>0</v>
      </c>
      <c r="N657">
        <v>0</v>
      </c>
      <c r="O657">
        <v>0</v>
      </c>
      <c r="P657">
        <v>1</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t="s">
        <v>794</v>
      </c>
      <c r="DZ657"/>
      <c r="EA657">
        <v>10000</v>
      </c>
      <c r="EB657">
        <v>10000</v>
      </c>
      <c r="EC657"/>
      <c r="ED657">
        <v>10000</v>
      </c>
      <c r="EE657">
        <v>0</v>
      </c>
      <c r="EF657">
        <v>0</v>
      </c>
      <c r="EG657"/>
      <c r="EH657" t="s">
        <v>801</v>
      </c>
      <c r="EI657"/>
      <c r="EJ657" t="s">
        <v>830</v>
      </c>
      <c r="EK657" t="s">
        <v>794</v>
      </c>
      <c r="EL657" t="s">
        <v>2145</v>
      </c>
      <c r="EM657">
        <v>1</v>
      </c>
      <c r="EN657">
        <v>1</v>
      </c>
      <c r="EO657">
        <v>0</v>
      </c>
      <c r="EP657">
        <v>0</v>
      </c>
      <c r="EQ657">
        <v>0</v>
      </c>
      <c r="ER657">
        <v>0</v>
      </c>
      <c r="ES657">
        <v>0</v>
      </c>
      <c r="ET657">
        <v>0</v>
      </c>
      <c r="EU657">
        <v>0</v>
      </c>
      <c r="EV657">
        <v>1</v>
      </c>
      <c r="EW657">
        <v>0</v>
      </c>
      <c r="EX657">
        <v>0</v>
      </c>
      <c r="EY657">
        <v>1</v>
      </c>
      <c r="EZ657">
        <v>0</v>
      </c>
      <c r="FA657">
        <v>0</v>
      </c>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t="s">
        <v>2100</v>
      </c>
      <c r="AAW657">
        <v>435892469</v>
      </c>
      <c r="AAX657" s="315">
        <v>45082.335266203707</v>
      </c>
      <c r="AAY657"/>
      <c r="AAZ657"/>
      <c r="ABA657" t="s">
        <v>2081</v>
      </c>
      <c r="ABB657"/>
      <c r="ABC657" t="s">
        <v>2263</v>
      </c>
      <c r="ABD657"/>
      <c r="ABE657">
        <v>657</v>
      </c>
    </row>
    <row r="658" spans="1:733" x14ac:dyDescent="0.45">
      <c r="A658" s="261" t="s">
        <v>3536</v>
      </c>
      <c r="B658" s="262">
        <v>45082.329098333328</v>
      </c>
      <c r="C658" s="262">
        <v>45082.343355370373</v>
      </c>
      <c r="D658" s="262">
        <v>45082</v>
      </c>
      <c r="E658" s="261" t="s">
        <v>2199</v>
      </c>
      <c r="F658" s="315">
        <v>45076</v>
      </c>
      <c r="G658" t="s">
        <v>857</v>
      </c>
      <c r="H658" t="s">
        <v>858</v>
      </c>
      <c r="I658" t="s">
        <v>858</v>
      </c>
      <c r="J658" t="s">
        <v>858</v>
      </c>
      <c r="K658" t="s">
        <v>793</v>
      </c>
      <c r="L658" s="261" t="s">
        <v>807</v>
      </c>
      <c r="M658">
        <v>0</v>
      </c>
      <c r="N658">
        <v>0</v>
      </c>
      <c r="O658">
        <v>0</v>
      </c>
      <c r="P658">
        <v>1</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t="s">
        <v>794</v>
      </c>
      <c r="DZ658"/>
      <c r="EA658">
        <v>10000</v>
      </c>
      <c r="EB658">
        <v>10000</v>
      </c>
      <c r="EC658"/>
      <c r="ED658">
        <v>10000</v>
      </c>
      <c r="EE658">
        <v>0</v>
      </c>
      <c r="EF658">
        <v>0</v>
      </c>
      <c r="EG658"/>
      <c r="EH658" t="s">
        <v>801</v>
      </c>
      <c r="EI658"/>
      <c r="EJ658" t="s">
        <v>830</v>
      </c>
      <c r="EK658" t="s">
        <v>794</v>
      </c>
      <c r="EL658" t="s">
        <v>3537</v>
      </c>
      <c r="EM658">
        <v>1</v>
      </c>
      <c r="EN658">
        <v>1</v>
      </c>
      <c r="EO658">
        <v>0</v>
      </c>
      <c r="EP658">
        <v>0</v>
      </c>
      <c r="EQ658">
        <v>0</v>
      </c>
      <c r="ER658">
        <v>0</v>
      </c>
      <c r="ES658">
        <v>0</v>
      </c>
      <c r="ET658">
        <v>1</v>
      </c>
      <c r="EU658">
        <v>1</v>
      </c>
      <c r="EV658">
        <v>0</v>
      </c>
      <c r="EW658">
        <v>0</v>
      </c>
      <c r="EX658">
        <v>0</v>
      </c>
      <c r="EY658">
        <v>1</v>
      </c>
      <c r="EZ658">
        <v>0</v>
      </c>
      <c r="FA658">
        <v>0</v>
      </c>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t="s">
        <v>2100</v>
      </c>
      <c r="AAW658">
        <v>435899013</v>
      </c>
      <c r="AAX658" s="315">
        <v>45082.347245370373</v>
      </c>
      <c r="AAY658"/>
      <c r="AAZ658"/>
      <c r="ABA658" t="s">
        <v>2081</v>
      </c>
      <c r="ABB658"/>
      <c r="ABC658" t="s">
        <v>2263</v>
      </c>
      <c r="ABD658"/>
      <c r="ABE658">
        <v>658</v>
      </c>
    </row>
    <row r="659" spans="1:733" x14ac:dyDescent="0.45">
      <c r="A659" s="261" t="s">
        <v>3538</v>
      </c>
      <c r="B659" s="262">
        <v>45082.343356099533</v>
      </c>
      <c r="C659" s="262">
        <v>45082.345550717597</v>
      </c>
      <c r="D659" s="262">
        <v>45082</v>
      </c>
      <c r="E659" s="261" t="s">
        <v>2199</v>
      </c>
      <c r="F659" s="315">
        <v>45076</v>
      </c>
      <c r="G659" t="s">
        <v>857</v>
      </c>
      <c r="H659" t="s">
        <v>858</v>
      </c>
      <c r="I659" t="s">
        <v>858</v>
      </c>
      <c r="J659" t="s">
        <v>858</v>
      </c>
      <c r="K659" t="s">
        <v>793</v>
      </c>
      <c r="L659" s="261" t="s">
        <v>807</v>
      </c>
      <c r="M659">
        <v>0</v>
      </c>
      <c r="N659">
        <v>0</v>
      </c>
      <c r="O659">
        <v>0</v>
      </c>
      <c r="P659">
        <v>1</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t="s">
        <v>794</v>
      </c>
      <c r="DZ659"/>
      <c r="EA659">
        <v>10000</v>
      </c>
      <c r="EB659">
        <v>10000</v>
      </c>
      <c r="EC659"/>
      <c r="ED659">
        <v>10000</v>
      </c>
      <c r="EE659">
        <v>0</v>
      </c>
      <c r="EF659">
        <v>0</v>
      </c>
      <c r="EG659"/>
      <c r="EH659" t="s">
        <v>801</v>
      </c>
      <c r="EI659"/>
      <c r="EJ659" t="s">
        <v>830</v>
      </c>
      <c r="EK659" t="s">
        <v>797</v>
      </c>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t="s">
        <v>2100</v>
      </c>
      <c r="AAW659">
        <v>435899026</v>
      </c>
      <c r="AAX659" s="315">
        <v>45082.347280092603</v>
      </c>
      <c r="AAY659"/>
      <c r="AAZ659"/>
      <c r="ABA659" t="s">
        <v>2081</v>
      </c>
      <c r="ABB659"/>
      <c r="ABC659" t="s">
        <v>2263</v>
      </c>
      <c r="ABD659"/>
      <c r="ABE659">
        <v>660</v>
      </c>
    </row>
    <row r="660" spans="1:733" x14ac:dyDescent="0.45">
      <c r="A660" s="261" t="s">
        <v>3539</v>
      </c>
      <c r="B660" s="262">
        <v>45082.345551423612</v>
      </c>
      <c r="C660" s="262">
        <v>45082.347709965281</v>
      </c>
      <c r="D660" s="262">
        <v>45082</v>
      </c>
      <c r="E660" s="261" t="s">
        <v>2199</v>
      </c>
      <c r="F660" s="315">
        <v>45076</v>
      </c>
      <c r="G660" t="s">
        <v>857</v>
      </c>
      <c r="H660" t="s">
        <v>858</v>
      </c>
      <c r="I660" t="s">
        <v>858</v>
      </c>
      <c r="J660" t="s">
        <v>858</v>
      </c>
      <c r="K660" t="s">
        <v>793</v>
      </c>
      <c r="L660" s="261" t="s">
        <v>807</v>
      </c>
      <c r="M660">
        <v>0</v>
      </c>
      <c r="N660">
        <v>0</v>
      </c>
      <c r="O660">
        <v>0</v>
      </c>
      <c r="P660">
        <v>1</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t="s">
        <v>794</v>
      </c>
      <c r="DZ660"/>
      <c r="EA660">
        <v>10000</v>
      </c>
      <c r="EB660">
        <v>10000</v>
      </c>
      <c r="EC660"/>
      <c r="ED660">
        <v>10000</v>
      </c>
      <c r="EE660">
        <v>0</v>
      </c>
      <c r="EF660">
        <v>0</v>
      </c>
      <c r="EG660"/>
      <c r="EH660" t="s">
        <v>801</v>
      </c>
      <c r="EI660"/>
      <c r="EJ660" t="s">
        <v>830</v>
      </c>
      <c r="EK660" t="s">
        <v>794</v>
      </c>
      <c r="EL660" t="s">
        <v>2138</v>
      </c>
      <c r="EM660">
        <v>1</v>
      </c>
      <c r="EN660">
        <v>1</v>
      </c>
      <c r="EO660">
        <v>0</v>
      </c>
      <c r="EP660">
        <v>0</v>
      </c>
      <c r="EQ660">
        <v>0</v>
      </c>
      <c r="ER660">
        <v>0</v>
      </c>
      <c r="ES660">
        <v>0</v>
      </c>
      <c r="ET660">
        <v>1</v>
      </c>
      <c r="EU660">
        <v>0</v>
      </c>
      <c r="EV660">
        <v>1</v>
      </c>
      <c r="EW660">
        <v>0</v>
      </c>
      <c r="EX660">
        <v>0</v>
      </c>
      <c r="EY660">
        <v>1</v>
      </c>
      <c r="EZ660">
        <v>0</v>
      </c>
      <c r="FA660">
        <v>0</v>
      </c>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t="s">
        <v>2100</v>
      </c>
      <c r="AAW660">
        <v>435904534</v>
      </c>
      <c r="AAX660" s="315">
        <v>45082.358472222222</v>
      </c>
      <c r="AAY660"/>
      <c r="AAZ660"/>
      <c r="ABA660" t="s">
        <v>2081</v>
      </c>
      <c r="ABB660"/>
      <c r="ABC660" t="s">
        <v>2263</v>
      </c>
      <c r="ABD660"/>
      <c r="ABE660">
        <v>661</v>
      </c>
    </row>
    <row r="661" spans="1:733" x14ac:dyDescent="0.45">
      <c r="A661" s="261" t="s">
        <v>3540</v>
      </c>
      <c r="B661" s="262">
        <v>45082.354329050933</v>
      </c>
      <c r="C661" s="262">
        <v>45082.356491446757</v>
      </c>
      <c r="D661" s="262">
        <v>45082</v>
      </c>
      <c r="E661" s="261" t="s">
        <v>2199</v>
      </c>
      <c r="F661" s="315">
        <v>45076</v>
      </c>
      <c r="G661" t="s">
        <v>857</v>
      </c>
      <c r="H661" t="s">
        <v>858</v>
      </c>
      <c r="I661" t="s">
        <v>858</v>
      </c>
      <c r="J661" t="s">
        <v>858</v>
      </c>
      <c r="K661" t="s">
        <v>793</v>
      </c>
      <c r="L661" s="261" t="s">
        <v>821</v>
      </c>
      <c r="M661">
        <v>0</v>
      </c>
      <c r="N661">
        <v>0</v>
      </c>
      <c r="O661">
        <v>0</v>
      </c>
      <c r="P661">
        <v>0</v>
      </c>
      <c r="Q661">
        <v>1</v>
      </c>
      <c r="R661">
        <v>0</v>
      </c>
      <c r="S661">
        <v>0</v>
      </c>
      <c r="T661">
        <v>0</v>
      </c>
      <c r="U661">
        <v>0</v>
      </c>
      <c r="V661">
        <v>0</v>
      </c>
      <c r="W661">
        <v>0</v>
      </c>
      <c r="X661">
        <v>0</v>
      </c>
      <c r="Y661">
        <v>0</v>
      </c>
      <c r="Z661">
        <v>0</v>
      </c>
      <c r="AA661">
        <v>0</v>
      </c>
      <c r="AB661">
        <v>0</v>
      </c>
      <c r="AC661">
        <v>0</v>
      </c>
      <c r="AD661">
        <v>0</v>
      </c>
      <c r="AE661">
        <v>0</v>
      </c>
      <c r="AF661">
        <v>0</v>
      </c>
      <c r="AG661">
        <v>0</v>
      </c>
      <c r="AH661">
        <v>0</v>
      </c>
      <c r="AI661">
        <v>0</v>
      </c>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t="s">
        <v>794</v>
      </c>
      <c r="FE661"/>
      <c r="FF661">
        <v>5000</v>
      </c>
      <c r="FG661">
        <v>5000</v>
      </c>
      <c r="FH661"/>
      <c r="FI661">
        <v>5000</v>
      </c>
      <c r="FJ661">
        <v>0</v>
      </c>
      <c r="FK661">
        <v>0</v>
      </c>
      <c r="FL661"/>
      <c r="FM661" t="s">
        <v>801</v>
      </c>
      <c r="FN661"/>
      <c r="FO661" t="s">
        <v>830</v>
      </c>
      <c r="FP661" t="s">
        <v>794</v>
      </c>
      <c r="FQ661" t="s">
        <v>2145</v>
      </c>
      <c r="FR661">
        <v>1</v>
      </c>
      <c r="FS661">
        <v>1</v>
      </c>
      <c r="FT661">
        <v>0</v>
      </c>
      <c r="FU661">
        <v>0</v>
      </c>
      <c r="FV661">
        <v>0</v>
      </c>
      <c r="FW661">
        <v>0</v>
      </c>
      <c r="FX661">
        <v>0</v>
      </c>
      <c r="FY661">
        <v>0</v>
      </c>
      <c r="FZ661">
        <v>0</v>
      </c>
      <c r="GA661">
        <v>1</v>
      </c>
      <c r="GB661">
        <v>0</v>
      </c>
      <c r="GC661">
        <v>0</v>
      </c>
      <c r="GD661">
        <v>1</v>
      </c>
      <c r="GE661">
        <v>0</v>
      </c>
      <c r="GF661">
        <v>0</v>
      </c>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t="s">
        <v>2100</v>
      </c>
      <c r="AAW661">
        <v>435904839</v>
      </c>
      <c r="AAX661" s="315">
        <v>45082.358969907407</v>
      </c>
      <c r="AAY661"/>
      <c r="AAZ661"/>
      <c r="ABA661" t="s">
        <v>2081</v>
      </c>
      <c r="ABB661"/>
      <c r="ABC661" t="s">
        <v>2263</v>
      </c>
      <c r="ABD661"/>
      <c r="ABE661">
        <v>662</v>
      </c>
    </row>
    <row r="662" spans="1:733" x14ac:dyDescent="0.45">
      <c r="A662" s="261" t="s">
        <v>3541</v>
      </c>
      <c r="B662" s="262">
        <v>45082.347710671304</v>
      </c>
      <c r="C662" s="262">
        <v>45082.350185046293</v>
      </c>
      <c r="D662" s="262">
        <v>45082</v>
      </c>
      <c r="E662" s="261" t="s">
        <v>2199</v>
      </c>
      <c r="F662" s="315">
        <v>45076</v>
      </c>
      <c r="G662" t="s">
        <v>857</v>
      </c>
      <c r="H662" t="s">
        <v>858</v>
      </c>
      <c r="I662" t="s">
        <v>858</v>
      </c>
      <c r="J662" t="s">
        <v>858</v>
      </c>
      <c r="K662" t="s">
        <v>793</v>
      </c>
      <c r="L662" s="261" t="s">
        <v>821</v>
      </c>
      <c r="M662">
        <v>0</v>
      </c>
      <c r="N662">
        <v>0</v>
      </c>
      <c r="O662">
        <v>0</v>
      </c>
      <c r="P662">
        <v>0</v>
      </c>
      <c r="Q662">
        <v>1</v>
      </c>
      <c r="R662">
        <v>0</v>
      </c>
      <c r="S662">
        <v>0</v>
      </c>
      <c r="T662">
        <v>0</v>
      </c>
      <c r="U662">
        <v>0</v>
      </c>
      <c r="V662">
        <v>0</v>
      </c>
      <c r="W662">
        <v>0</v>
      </c>
      <c r="X662">
        <v>0</v>
      </c>
      <c r="Y662">
        <v>0</v>
      </c>
      <c r="Z662">
        <v>0</v>
      </c>
      <c r="AA662">
        <v>0</v>
      </c>
      <c r="AB662">
        <v>0</v>
      </c>
      <c r="AC662">
        <v>0</v>
      </c>
      <c r="AD662">
        <v>0</v>
      </c>
      <c r="AE662">
        <v>0</v>
      </c>
      <c r="AF662">
        <v>0</v>
      </c>
      <c r="AG662">
        <v>0</v>
      </c>
      <c r="AH662">
        <v>0</v>
      </c>
      <c r="AI662">
        <v>0</v>
      </c>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t="s">
        <v>794</v>
      </c>
      <c r="FE662"/>
      <c r="FF662">
        <v>5000</v>
      </c>
      <c r="FG662">
        <v>5000</v>
      </c>
      <c r="FH662"/>
      <c r="FI662">
        <v>5000</v>
      </c>
      <c r="FJ662">
        <v>0</v>
      </c>
      <c r="FK662">
        <v>0</v>
      </c>
      <c r="FL662"/>
      <c r="FM662" t="s">
        <v>801</v>
      </c>
      <c r="FN662"/>
      <c r="FO662" t="s">
        <v>830</v>
      </c>
      <c r="FP662" t="s">
        <v>794</v>
      </c>
      <c r="FQ662" t="s">
        <v>2145</v>
      </c>
      <c r="FR662">
        <v>1</v>
      </c>
      <c r="FS662">
        <v>1</v>
      </c>
      <c r="FT662">
        <v>0</v>
      </c>
      <c r="FU662">
        <v>0</v>
      </c>
      <c r="FV662">
        <v>0</v>
      </c>
      <c r="FW662">
        <v>0</v>
      </c>
      <c r="FX662">
        <v>0</v>
      </c>
      <c r="FY662">
        <v>0</v>
      </c>
      <c r="FZ662">
        <v>0</v>
      </c>
      <c r="GA662">
        <v>1</v>
      </c>
      <c r="GB662">
        <v>0</v>
      </c>
      <c r="GC662">
        <v>0</v>
      </c>
      <c r="GD662">
        <v>1</v>
      </c>
      <c r="GE662">
        <v>0</v>
      </c>
      <c r="GF662">
        <v>0</v>
      </c>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t="s">
        <v>2100</v>
      </c>
      <c r="AAW662">
        <v>435905170</v>
      </c>
      <c r="AAX662" s="315">
        <v>45082.359479166669</v>
      </c>
      <c r="AAY662"/>
      <c r="AAZ662"/>
      <c r="ABA662" t="s">
        <v>2081</v>
      </c>
      <c r="ABB662"/>
      <c r="ABC662" t="s">
        <v>2263</v>
      </c>
      <c r="ABD662"/>
      <c r="ABE662">
        <v>663</v>
      </c>
    </row>
    <row r="663" spans="1:733" x14ac:dyDescent="0.45">
      <c r="A663" s="261" t="s">
        <v>3542</v>
      </c>
      <c r="B663" s="262">
        <v>45082.350185925927</v>
      </c>
      <c r="C663" s="262">
        <v>45082.352297835649</v>
      </c>
      <c r="D663" s="262">
        <v>45082</v>
      </c>
      <c r="E663" s="261" t="s">
        <v>2199</v>
      </c>
      <c r="F663" s="315">
        <v>45076</v>
      </c>
      <c r="G663" t="s">
        <v>857</v>
      </c>
      <c r="H663" t="s">
        <v>858</v>
      </c>
      <c r="I663" t="s">
        <v>858</v>
      </c>
      <c r="J663" t="s">
        <v>858</v>
      </c>
      <c r="K663" t="s">
        <v>793</v>
      </c>
      <c r="L663" s="261" t="s">
        <v>821</v>
      </c>
      <c r="M663">
        <v>0</v>
      </c>
      <c r="N663">
        <v>0</v>
      </c>
      <c r="O663">
        <v>0</v>
      </c>
      <c r="P663">
        <v>0</v>
      </c>
      <c r="Q663">
        <v>1</v>
      </c>
      <c r="R663">
        <v>0</v>
      </c>
      <c r="S663">
        <v>0</v>
      </c>
      <c r="T663">
        <v>0</v>
      </c>
      <c r="U663">
        <v>0</v>
      </c>
      <c r="V663">
        <v>0</v>
      </c>
      <c r="W663">
        <v>0</v>
      </c>
      <c r="X663">
        <v>0</v>
      </c>
      <c r="Y663">
        <v>0</v>
      </c>
      <c r="Z663">
        <v>0</v>
      </c>
      <c r="AA663">
        <v>0</v>
      </c>
      <c r="AB663">
        <v>0</v>
      </c>
      <c r="AC663">
        <v>0</v>
      </c>
      <c r="AD663">
        <v>0</v>
      </c>
      <c r="AE663">
        <v>0</v>
      </c>
      <c r="AF663">
        <v>0</v>
      </c>
      <c r="AG663">
        <v>0</v>
      </c>
      <c r="AH663">
        <v>0</v>
      </c>
      <c r="AI663">
        <v>0</v>
      </c>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t="s">
        <v>794</v>
      </c>
      <c r="FE663"/>
      <c r="FF663">
        <v>5000</v>
      </c>
      <c r="FG663">
        <v>5000</v>
      </c>
      <c r="FH663"/>
      <c r="FI663">
        <v>5000</v>
      </c>
      <c r="FJ663">
        <v>0</v>
      </c>
      <c r="FK663">
        <v>0</v>
      </c>
      <c r="FL663"/>
      <c r="FM663" t="s">
        <v>801</v>
      </c>
      <c r="FN663"/>
      <c r="FO663" t="s">
        <v>830</v>
      </c>
      <c r="FP663" t="s">
        <v>794</v>
      </c>
      <c r="FQ663" t="s">
        <v>2146</v>
      </c>
      <c r="FR663">
        <v>0</v>
      </c>
      <c r="FS663">
        <v>1</v>
      </c>
      <c r="FT663">
        <v>0</v>
      </c>
      <c r="FU663">
        <v>0</v>
      </c>
      <c r="FV663">
        <v>0</v>
      </c>
      <c r="FW663">
        <v>0</v>
      </c>
      <c r="FX663">
        <v>0</v>
      </c>
      <c r="FY663">
        <v>0</v>
      </c>
      <c r="FZ663">
        <v>0</v>
      </c>
      <c r="GA663">
        <v>1</v>
      </c>
      <c r="GB663">
        <v>0</v>
      </c>
      <c r="GC663">
        <v>0</v>
      </c>
      <c r="GD663">
        <v>1</v>
      </c>
      <c r="GE663">
        <v>0</v>
      </c>
      <c r="GF663">
        <v>0</v>
      </c>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t="s">
        <v>2100</v>
      </c>
      <c r="AAW663">
        <v>435905234</v>
      </c>
      <c r="AAX663" s="315">
        <v>45082.359537037039</v>
      </c>
      <c r="AAY663"/>
      <c r="AAZ663"/>
      <c r="ABA663" t="s">
        <v>2081</v>
      </c>
      <c r="ABB663"/>
      <c r="ABC663" t="s">
        <v>2263</v>
      </c>
      <c r="ABD663"/>
      <c r="ABE663">
        <v>664</v>
      </c>
    </row>
    <row r="664" spans="1:733" x14ac:dyDescent="0.45">
      <c r="A664" s="261" t="s">
        <v>3543</v>
      </c>
      <c r="B664" s="262">
        <v>45082.352298622689</v>
      </c>
      <c r="C664" s="262">
        <v>45082.354328379632</v>
      </c>
      <c r="D664" s="262">
        <v>45082</v>
      </c>
      <c r="E664" s="261" t="s">
        <v>2199</v>
      </c>
      <c r="F664" s="315">
        <v>45076</v>
      </c>
      <c r="G664" t="s">
        <v>857</v>
      </c>
      <c r="H664" t="s">
        <v>858</v>
      </c>
      <c r="I664" t="s">
        <v>858</v>
      </c>
      <c r="J664" t="s">
        <v>858</v>
      </c>
      <c r="K664" t="s">
        <v>793</v>
      </c>
      <c r="L664" s="261" t="s">
        <v>821</v>
      </c>
      <c r="M664">
        <v>0</v>
      </c>
      <c r="N664">
        <v>0</v>
      </c>
      <c r="O664">
        <v>0</v>
      </c>
      <c r="P664">
        <v>0</v>
      </c>
      <c r="Q664">
        <v>1</v>
      </c>
      <c r="R664">
        <v>0</v>
      </c>
      <c r="S664">
        <v>0</v>
      </c>
      <c r="T664">
        <v>0</v>
      </c>
      <c r="U664">
        <v>0</v>
      </c>
      <c r="V664">
        <v>0</v>
      </c>
      <c r="W664">
        <v>0</v>
      </c>
      <c r="X664">
        <v>0</v>
      </c>
      <c r="Y664">
        <v>0</v>
      </c>
      <c r="Z664">
        <v>0</v>
      </c>
      <c r="AA664">
        <v>0</v>
      </c>
      <c r="AB664">
        <v>0</v>
      </c>
      <c r="AC664">
        <v>0</v>
      </c>
      <c r="AD664">
        <v>0</v>
      </c>
      <c r="AE664">
        <v>0</v>
      </c>
      <c r="AF664">
        <v>0</v>
      </c>
      <c r="AG664">
        <v>0</v>
      </c>
      <c r="AH664">
        <v>0</v>
      </c>
      <c r="AI664">
        <v>0</v>
      </c>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t="s">
        <v>794</v>
      </c>
      <c r="FE664"/>
      <c r="FF664">
        <v>5000</v>
      </c>
      <c r="FG664">
        <v>5000</v>
      </c>
      <c r="FH664"/>
      <c r="FI664">
        <v>5000</v>
      </c>
      <c r="FJ664">
        <v>0</v>
      </c>
      <c r="FK664">
        <v>0</v>
      </c>
      <c r="FL664"/>
      <c r="FM664" t="s">
        <v>801</v>
      </c>
      <c r="FN664"/>
      <c r="FO664" t="s">
        <v>830</v>
      </c>
      <c r="FP664" t="s">
        <v>794</v>
      </c>
      <c r="FQ664" t="s">
        <v>2133</v>
      </c>
      <c r="FR664">
        <v>1</v>
      </c>
      <c r="FS664">
        <v>1</v>
      </c>
      <c r="FT664">
        <v>0</v>
      </c>
      <c r="FU664">
        <v>0</v>
      </c>
      <c r="FV664">
        <v>0</v>
      </c>
      <c r="FW664">
        <v>0</v>
      </c>
      <c r="FX664">
        <v>0</v>
      </c>
      <c r="FY664">
        <v>1</v>
      </c>
      <c r="FZ664">
        <v>0</v>
      </c>
      <c r="GA664">
        <v>0</v>
      </c>
      <c r="GB664">
        <v>0</v>
      </c>
      <c r="GC664">
        <v>0</v>
      </c>
      <c r="GD664">
        <v>1</v>
      </c>
      <c r="GE664">
        <v>0</v>
      </c>
      <c r="GF664">
        <v>0</v>
      </c>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t="s">
        <v>2100</v>
      </c>
      <c r="AAW664">
        <v>435905255</v>
      </c>
      <c r="AAX664" s="315">
        <v>45082.359560185178</v>
      </c>
      <c r="AAY664"/>
      <c r="AAZ664"/>
      <c r="ABA664" t="s">
        <v>2081</v>
      </c>
      <c r="ABB664"/>
      <c r="ABC664" t="s">
        <v>2263</v>
      </c>
      <c r="ABD664"/>
      <c r="ABE664">
        <v>665</v>
      </c>
    </row>
    <row r="665" spans="1:733" x14ac:dyDescent="0.45">
      <c r="A665" s="261" t="s">
        <v>3544</v>
      </c>
      <c r="B665" s="262">
        <v>45082.35649233796</v>
      </c>
      <c r="C665" s="262">
        <v>45082.35828216435</v>
      </c>
      <c r="D665" s="262">
        <v>45082</v>
      </c>
      <c r="E665" s="261" t="s">
        <v>2199</v>
      </c>
      <c r="F665" s="315">
        <v>45076</v>
      </c>
      <c r="G665" t="s">
        <v>857</v>
      </c>
      <c r="H665" t="s">
        <v>858</v>
      </c>
      <c r="I665" t="s">
        <v>858</v>
      </c>
      <c r="J665" t="s">
        <v>858</v>
      </c>
      <c r="K665" t="s">
        <v>793</v>
      </c>
      <c r="L665" s="261" t="s">
        <v>821</v>
      </c>
      <c r="M665">
        <v>0</v>
      </c>
      <c r="N665">
        <v>0</v>
      </c>
      <c r="O665">
        <v>0</v>
      </c>
      <c r="P665">
        <v>0</v>
      </c>
      <c r="Q665">
        <v>1</v>
      </c>
      <c r="R665">
        <v>0</v>
      </c>
      <c r="S665">
        <v>0</v>
      </c>
      <c r="T665">
        <v>0</v>
      </c>
      <c r="U665">
        <v>0</v>
      </c>
      <c r="V665">
        <v>0</v>
      </c>
      <c r="W665">
        <v>0</v>
      </c>
      <c r="X665">
        <v>0</v>
      </c>
      <c r="Y665">
        <v>0</v>
      </c>
      <c r="Z665">
        <v>0</v>
      </c>
      <c r="AA665">
        <v>0</v>
      </c>
      <c r="AB665">
        <v>0</v>
      </c>
      <c r="AC665">
        <v>0</v>
      </c>
      <c r="AD665">
        <v>0</v>
      </c>
      <c r="AE665">
        <v>0</v>
      </c>
      <c r="AF665">
        <v>0</v>
      </c>
      <c r="AG665">
        <v>0</v>
      </c>
      <c r="AH665">
        <v>0</v>
      </c>
      <c r="AI665">
        <v>0</v>
      </c>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t="s">
        <v>794</v>
      </c>
      <c r="FE665"/>
      <c r="FF665">
        <v>5000</v>
      </c>
      <c r="FG665">
        <v>5000</v>
      </c>
      <c r="FH665"/>
      <c r="FI665">
        <v>5000</v>
      </c>
      <c r="FJ665">
        <v>0</v>
      </c>
      <c r="FK665">
        <v>0</v>
      </c>
      <c r="FL665"/>
      <c r="FM665" t="s">
        <v>801</v>
      </c>
      <c r="FN665"/>
      <c r="FO665" t="s">
        <v>830</v>
      </c>
      <c r="FP665" t="s">
        <v>794</v>
      </c>
      <c r="FQ665" t="s">
        <v>2145</v>
      </c>
      <c r="FR665">
        <v>1</v>
      </c>
      <c r="FS665">
        <v>1</v>
      </c>
      <c r="FT665">
        <v>0</v>
      </c>
      <c r="FU665">
        <v>0</v>
      </c>
      <c r="FV665">
        <v>0</v>
      </c>
      <c r="FW665">
        <v>0</v>
      </c>
      <c r="FX665">
        <v>0</v>
      </c>
      <c r="FY665">
        <v>0</v>
      </c>
      <c r="FZ665">
        <v>0</v>
      </c>
      <c r="GA665">
        <v>1</v>
      </c>
      <c r="GB665">
        <v>0</v>
      </c>
      <c r="GC665">
        <v>0</v>
      </c>
      <c r="GD665">
        <v>1</v>
      </c>
      <c r="GE665">
        <v>0</v>
      </c>
      <c r="GF665">
        <v>0</v>
      </c>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t="s">
        <v>2100</v>
      </c>
      <c r="AAW665">
        <v>435905276</v>
      </c>
      <c r="AAX665" s="315">
        <v>45082.359583333338</v>
      </c>
      <c r="AAY665"/>
      <c r="AAZ665"/>
      <c r="ABA665" t="s">
        <v>2081</v>
      </c>
      <c r="ABB665"/>
      <c r="ABC665" t="s">
        <v>2263</v>
      </c>
      <c r="ABD665"/>
      <c r="ABE665">
        <v>666</v>
      </c>
    </row>
    <row r="666" spans="1:733" x14ac:dyDescent="0.45">
      <c r="A666" s="261" t="s">
        <v>3545</v>
      </c>
      <c r="B666" s="262">
        <v>45082.358283136578</v>
      </c>
      <c r="C666" s="262">
        <v>45082.360659016202</v>
      </c>
      <c r="D666" s="262">
        <v>45082</v>
      </c>
      <c r="E666" s="261" t="s">
        <v>2199</v>
      </c>
      <c r="F666" s="315">
        <v>45076</v>
      </c>
      <c r="G666" t="s">
        <v>857</v>
      </c>
      <c r="H666" t="s">
        <v>858</v>
      </c>
      <c r="I666" t="s">
        <v>858</v>
      </c>
      <c r="J666" t="s">
        <v>858</v>
      </c>
      <c r="K666" t="s">
        <v>793</v>
      </c>
      <c r="L666" s="261" t="s">
        <v>825</v>
      </c>
      <c r="M666">
        <v>0</v>
      </c>
      <c r="N666">
        <v>0</v>
      </c>
      <c r="O666">
        <v>0</v>
      </c>
      <c r="P666">
        <v>0</v>
      </c>
      <c r="Q666">
        <v>0</v>
      </c>
      <c r="R666">
        <v>0</v>
      </c>
      <c r="S666">
        <v>0</v>
      </c>
      <c r="T666">
        <v>0</v>
      </c>
      <c r="U666">
        <v>0</v>
      </c>
      <c r="V666">
        <v>0</v>
      </c>
      <c r="W666">
        <v>0</v>
      </c>
      <c r="X666">
        <v>0</v>
      </c>
      <c r="Y666">
        <v>0</v>
      </c>
      <c r="Z666">
        <v>0</v>
      </c>
      <c r="AA666">
        <v>0</v>
      </c>
      <c r="AB666">
        <v>0</v>
      </c>
      <c r="AC666">
        <v>0</v>
      </c>
      <c r="AD666">
        <v>1</v>
      </c>
      <c r="AE666">
        <v>0</v>
      </c>
      <c r="AF666">
        <v>0</v>
      </c>
      <c r="AG666">
        <v>0</v>
      </c>
      <c r="AH666">
        <v>0</v>
      </c>
      <c r="AI666">
        <v>0</v>
      </c>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t="s">
        <v>794</v>
      </c>
      <c r="UP666"/>
      <c r="UQ666">
        <v>500</v>
      </c>
      <c r="UR666">
        <v>500</v>
      </c>
      <c r="US666"/>
      <c r="UT666">
        <v>500</v>
      </c>
      <c r="UU666">
        <v>0</v>
      </c>
      <c r="UV666">
        <v>0</v>
      </c>
      <c r="UW666"/>
      <c r="UX666" t="s">
        <v>806</v>
      </c>
      <c r="UY666"/>
      <c r="UZ666"/>
      <c r="VA666" t="s">
        <v>794</v>
      </c>
      <c r="VB666" t="s">
        <v>2146</v>
      </c>
      <c r="VC666">
        <v>0</v>
      </c>
      <c r="VD666">
        <v>1</v>
      </c>
      <c r="VE666">
        <v>0</v>
      </c>
      <c r="VF666">
        <v>0</v>
      </c>
      <c r="VG666">
        <v>0</v>
      </c>
      <c r="VH666">
        <v>0</v>
      </c>
      <c r="VI666">
        <v>0</v>
      </c>
      <c r="VJ666">
        <v>0</v>
      </c>
      <c r="VK666">
        <v>0</v>
      </c>
      <c r="VL666">
        <v>1</v>
      </c>
      <c r="VM666">
        <v>0</v>
      </c>
      <c r="VN666">
        <v>0</v>
      </c>
      <c r="VO666">
        <v>1</v>
      </c>
      <c r="VP666">
        <v>0</v>
      </c>
      <c r="VQ666">
        <v>0</v>
      </c>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t="s">
        <v>2100</v>
      </c>
      <c r="AAW666">
        <v>435906291</v>
      </c>
      <c r="AAX666" s="315">
        <v>45082.361296296287</v>
      </c>
      <c r="AAY666"/>
      <c r="AAZ666"/>
      <c r="ABA666" t="s">
        <v>2081</v>
      </c>
      <c r="ABB666"/>
      <c r="ABC666" t="s">
        <v>2263</v>
      </c>
      <c r="ABD666"/>
      <c r="ABE666">
        <v>667</v>
      </c>
    </row>
    <row r="667" spans="1:733" x14ac:dyDescent="0.45">
      <c r="A667" s="261" t="s">
        <v>3546</v>
      </c>
      <c r="B667" s="262">
        <v>45082.360659756952</v>
      </c>
      <c r="C667" s="262">
        <v>45082.362910648153</v>
      </c>
      <c r="D667" s="262">
        <v>45082</v>
      </c>
      <c r="E667" s="261" t="s">
        <v>2199</v>
      </c>
      <c r="F667" s="315">
        <v>45076</v>
      </c>
      <c r="G667" t="s">
        <v>857</v>
      </c>
      <c r="H667" t="s">
        <v>858</v>
      </c>
      <c r="I667" t="s">
        <v>858</v>
      </c>
      <c r="J667" t="s">
        <v>858</v>
      </c>
      <c r="K667" t="s">
        <v>793</v>
      </c>
      <c r="L667" s="261" t="s">
        <v>825</v>
      </c>
      <c r="M667">
        <v>0</v>
      </c>
      <c r="N667">
        <v>0</v>
      </c>
      <c r="O667">
        <v>0</v>
      </c>
      <c r="P667">
        <v>0</v>
      </c>
      <c r="Q667">
        <v>0</v>
      </c>
      <c r="R667">
        <v>0</v>
      </c>
      <c r="S667">
        <v>0</v>
      </c>
      <c r="T667">
        <v>0</v>
      </c>
      <c r="U667">
        <v>0</v>
      </c>
      <c r="V667">
        <v>0</v>
      </c>
      <c r="W667">
        <v>0</v>
      </c>
      <c r="X667">
        <v>0</v>
      </c>
      <c r="Y667">
        <v>0</v>
      </c>
      <c r="Z667">
        <v>0</v>
      </c>
      <c r="AA667">
        <v>0</v>
      </c>
      <c r="AB667">
        <v>0</v>
      </c>
      <c r="AC667">
        <v>0</v>
      </c>
      <c r="AD667">
        <v>1</v>
      </c>
      <c r="AE667">
        <v>0</v>
      </c>
      <c r="AF667">
        <v>0</v>
      </c>
      <c r="AG667">
        <v>0</v>
      </c>
      <c r="AH667">
        <v>0</v>
      </c>
      <c r="AI667">
        <v>0</v>
      </c>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t="s">
        <v>794</v>
      </c>
      <c r="UP667"/>
      <c r="UQ667">
        <v>500</v>
      </c>
      <c r="UR667">
        <v>500</v>
      </c>
      <c r="US667"/>
      <c r="UT667">
        <v>500</v>
      </c>
      <c r="UU667">
        <v>0</v>
      </c>
      <c r="UV667">
        <v>0</v>
      </c>
      <c r="UW667"/>
      <c r="UX667" t="s">
        <v>806</v>
      </c>
      <c r="UY667"/>
      <c r="UZ667"/>
      <c r="VA667" t="s">
        <v>794</v>
      </c>
      <c r="VB667" t="s">
        <v>2145</v>
      </c>
      <c r="VC667">
        <v>1</v>
      </c>
      <c r="VD667">
        <v>1</v>
      </c>
      <c r="VE667">
        <v>0</v>
      </c>
      <c r="VF667">
        <v>0</v>
      </c>
      <c r="VG667">
        <v>0</v>
      </c>
      <c r="VH667">
        <v>0</v>
      </c>
      <c r="VI667">
        <v>0</v>
      </c>
      <c r="VJ667">
        <v>0</v>
      </c>
      <c r="VK667">
        <v>0</v>
      </c>
      <c r="VL667">
        <v>1</v>
      </c>
      <c r="VM667">
        <v>0</v>
      </c>
      <c r="VN667">
        <v>0</v>
      </c>
      <c r="VO667">
        <v>1</v>
      </c>
      <c r="VP667">
        <v>0</v>
      </c>
      <c r="VQ667">
        <v>0</v>
      </c>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t="s">
        <v>2100</v>
      </c>
      <c r="AAW667">
        <v>435907767</v>
      </c>
      <c r="AAX667" s="315">
        <v>45082.364594907413</v>
      </c>
      <c r="AAY667"/>
      <c r="AAZ667"/>
      <c r="ABA667" t="s">
        <v>2081</v>
      </c>
      <c r="ABB667"/>
      <c r="ABC667" t="s">
        <v>2263</v>
      </c>
      <c r="ABD667"/>
      <c r="ABE667">
        <v>668</v>
      </c>
    </row>
    <row r="668" spans="1:733" x14ac:dyDescent="0.45">
      <c r="A668" s="261" t="s">
        <v>3547</v>
      </c>
      <c r="B668" s="262">
        <v>45082.362911273143</v>
      </c>
      <c r="C668" s="262">
        <v>45082.365921458331</v>
      </c>
      <c r="D668" s="262">
        <v>45082</v>
      </c>
      <c r="E668" s="261" t="s">
        <v>2199</v>
      </c>
      <c r="F668" s="315">
        <v>45076</v>
      </c>
      <c r="G668" t="s">
        <v>857</v>
      </c>
      <c r="H668" t="s">
        <v>858</v>
      </c>
      <c r="I668" t="s">
        <v>858</v>
      </c>
      <c r="J668" t="s">
        <v>858</v>
      </c>
      <c r="K668" t="s">
        <v>793</v>
      </c>
      <c r="L668" s="261" t="s">
        <v>825</v>
      </c>
      <c r="M668">
        <v>0</v>
      </c>
      <c r="N668">
        <v>0</v>
      </c>
      <c r="O668">
        <v>0</v>
      </c>
      <c r="P668">
        <v>0</v>
      </c>
      <c r="Q668">
        <v>0</v>
      </c>
      <c r="R668">
        <v>0</v>
      </c>
      <c r="S668">
        <v>0</v>
      </c>
      <c r="T668">
        <v>0</v>
      </c>
      <c r="U668">
        <v>0</v>
      </c>
      <c r="V668">
        <v>0</v>
      </c>
      <c r="W668">
        <v>0</v>
      </c>
      <c r="X668">
        <v>0</v>
      </c>
      <c r="Y668">
        <v>0</v>
      </c>
      <c r="Z668">
        <v>0</v>
      </c>
      <c r="AA668">
        <v>0</v>
      </c>
      <c r="AB668">
        <v>0</v>
      </c>
      <c r="AC668">
        <v>0</v>
      </c>
      <c r="AD668">
        <v>1</v>
      </c>
      <c r="AE668">
        <v>0</v>
      </c>
      <c r="AF668">
        <v>0</v>
      </c>
      <c r="AG668">
        <v>0</v>
      </c>
      <c r="AH668">
        <v>0</v>
      </c>
      <c r="AI668">
        <v>0</v>
      </c>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t="s">
        <v>794</v>
      </c>
      <c r="UP668"/>
      <c r="UQ668">
        <v>500</v>
      </c>
      <c r="UR668">
        <v>500</v>
      </c>
      <c r="US668"/>
      <c r="UT668">
        <v>500</v>
      </c>
      <c r="UU668">
        <v>0</v>
      </c>
      <c r="UV668">
        <v>0</v>
      </c>
      <c r="UW668"/>
      <c r="UX668" t="s">
        <v>806</v>
      </c>
      <c r="UY668"/>
      <c r="UZ668"/>
      <c r="VA668" t="s">
        <v>797</v>
      </c>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t="s">
        <v>2100</v>
      </c>
      <c r="AAW668">
        <v>435910311</v>
      </c>
      <c r="AAX668" s="315">
        <v>45082.368738425917</v>
      </c>
      <c r="AAY668"/>
      <c r="AAZ668"/>
      <c r="ABA668" t="s">
        <v>2081</v>
      </c>
      <c r="ABB668"/>
      <c r="ABC668" t="s">
        <v>2263</v>
      </c>
      <c r="ABD668"/>
      <c r="ABE668">
        <v>669</v>
      </c>
    </row>
    <row r="669" spans="1:733" x14ac:dyDescent="0.45">
      <c r="A669" s="261" t="s">
        <v>3548</v>
      </c>
      <c r="B669" s="262">
        <v>45082.36592222222</v>
      </c>
      <c r="C669" s="262">
        <v>45082.367769398137</v>
      </c>
      <c r="D669" s="262">
        <v>45082</v>
      </c>
      <c r="E669" s="261" t="s">
        <v>2199</v>
      </c>
      <c r="F669" s="315">
        <v>45076</v>
      </c>
      <c r="G669" t="s">
        <v>857</v>
      </c>
      <c r="H669" t="s">
        <v>858</v>
      </c>
      <c r="I669" t="s">
        <v>858</v>
      </c>
      <c r="J669" t="s">
        <v>858</v>
      </c>
      <c r="K669" t="s">
        <v>793</v>
      </c>
      <c r="L669" s="261" t="s">
        <v>825</v>
      </c>
      <c r="M669">
        <v>0</v>
      </c>
      <c r="N669">
        <v>0</v>
      </c>
      <c r="O669">
        <v>0</v>
      </c>
      <c r="P669">
        <v>0</v>
      </c>
      <c r="Q669">
        <v>0</v>
      </c>
      <c r="R669">
        <v>0</v>
      </c>
      <c r="S669">
        <v>0</v>
      </c>
      <c r="T669">
        <v>0</v>
      </c>
      <c r="U669">
        <v>0</v>
      </c>
      <c r="V669">
        <v>0</v>
      </c>
      <c r="W669">
        <v>0</v>
      </c>
      <c r="X669">
        <v>0</v>
      </c>
      <c r="Y669">
        <v>0</v>
      </c>
      <c r="Z669">
        <v>0</v>
      </c>
      <c r="AA669">
        <v>0</v>
      </c>
      <c r="AB669">
        <v>0</v>
      </c>
      <c r="AC669">
        <v>0</v>
      </c>
      <c r="AD669">
        <v>1</v>
      </c>
      <c r="AE669">
        <v>0</v>
      </c>
      <c r="AF669">
        <v>0</v>
      </c>
      <c r="AG669">
        <v>0</v>
      </c>
      <c r="AH669">
        <v>0</v>
      </c>
      <c r="AI669">
        <v>0</v>
      </c>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t="s">
        <v>794</v>
      </c>
      <c r="UP669"/>
      <c r="UQ669">
        <v>500</v>
      </c>
      <c r="UR669">
        <v>500</v>
      </c>
      <c r="US669"/>
      <c r="UT669">
        <v>500</v>
      </c>
      <c r="UU669">
        <v>0</v>
      </c>
      <c r="UV669">
        <v>0</v>
      </c>
      <c r="UW669"/>
      <c r="UX669" t="s">
        <v>806</v>
      </c>
      <c r="UY669"/>
      <c r="UZ669"/>
      <c r="VA669" t="s">
        <v>794</v>
      </c>
      <c r="VB669" t="s">
        <v>2138</v>
      </c>
      <c r="VC669">
        <v>1</v>
      </c>
      <c r="VD669">
        <v>1</v>
      </c>
      <c r="VE669">
        <v>0</v>
      </c>
      <c r="VF669">
        <v>0</v>
      </c>
      <c r="VG669">
        <v>0</v>
      </c>
      <c r="VH669">
        <v>0</v>
      </c>
      <c r="VI669">
        <v>0</v>
      </c>
      <c r="VJ669">
        <v>1</v>
      </c>
      <c r="VK669">
        <v>0</v>
      </c>
      <c r="VL669">
        <v>1</v>
      </c>
      <c r="VM669">
        <v>0</v>
      </c>
      <c r="VN669">
        <v>0</v>
      </c>
      <c r="VO669">
        <v>1</v>
      </c>
      <c r="VP669">
        <v>0</v>
      </c>
      <c r="VQ669">
        <v>0</v>
      </c>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t="s">
        <v>2100</v>
      </c>
      <c r="AAW669">
        <v>435910323</v>
      </c>
      <c r="AAX669" s="315">
        <v>45082.368761574078</v>
      </c>
      <c r="AAY669"/>
      <c r="AAZ669"/>
      <c r="ABA669" t="s">
        <v>2081</v>
      </c>
      <c r="ABB669"/>
      <c r="ABC669" t="s">
        <v>2263</v>
      </c>
      <c r="ABD669"/>
      <c r="ABE669">
        <v>670</v>
      </c>
    </row>
    <row r="670" spans="1:733" x14ac:dyDescent="0.45">
      <c r="A670" s="261" t="s">
        <v>3549</v>
      </c>
      <c r="B670" s="262">
        <v>45082.367770243058</v>
      </c>
      <c r="C670" s="262">
        <v>45082.369587233799</v>
      </c>
      <c r="D670" s="262">
        <v>45082</v>
      </c>
      <c r="E670" s="261" t="s">
        <v>2199</v>
      </c>
      <c r="F670" s="315">
        <v>45076</v>
      </c>
      <c r="G670" t="s">
        <v>857</v>
      </c>
      <c r="H670" t="s">
        <v>858</v>
      </c>
      <c r="I670" t="s">
        <v>858</v>
      </c>
      <c r="J670" t="s">
        <v>858</v>
      </c>
      <c r="K670" t="s">
        <v>793</v>
      </c>
      <c r="L670" s="261" t="s">
        <v>825</v>
      </c>
      <c r="M670">
        <v>0</v>
      </c>
      <c r="N670">
        <v>0</v>
      </c>
      <c r="O670">
        <v>0</v>
      </c>
      <c r="P670">
        <v>0</v>
      </c>
      <c r="Q670">
        <v>0</v>
      </c>
      <c r="R670">
        <v>0</v>
      </c>
      <c r="S670">
        <v>0</v>
      </c>
      <c r="T670">
        <v>0</v>
      </c>
      <c r="U670">
        <v>0</v>
      </c>
      <c r="V670">
        <v>0</v>
      </c>
      <c r="W670">
        <v>0</v>
      </c>
      <c r="X670">
        <v>0</v>
      </c>
      <c r="Y670">
        <v>0</v>
      </c>
      <c r="Z670">
        <v>0</v>
      </c>
      <c r="AA670">
        <v>0</v>
      </c>
      <c r="AB670">
        <v>0</v>
      </c>
      <c r="AC670">
        <v>0</v>
      </c>
      <c r="AD670">
        <v>1</v>
      </c>
      <c r="AE670">
        <v>0</v>
      </c>
      <c r="AF670">
        <v>0</v>
      </c>
      <c r="AG670">
        <v>0</v>
      </c>
      <c r="AH670">
        <v>0</v>
      </c>
      <c r="AI670">
        <v>0</v>
      </c>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t="s">
        <v>794</v>
      </c>
      <c r="UP670"/>
      <c r="UQ670">
        <v>500</v>
      </c>
      <c r="UR670">
        <v>500</v>
      </c>
      <c r="US670"/>
      <c r="UT670">
        <v>500</v>
      </c>
      <c r="UU670">
        <v>0</v>
      </c>
      <c r="UV670">
        <v>0</v>
      </c>
      <c r="UW670"/>
      <c r="UX670" t="s">
        <v>806</v>
      </c>
      <c r="UY670"/>
      <c r="UZ670"/>
      <c r="VA670" t="s">
        <v>794</v>
      </c>
      <c r="VB670" t="s">
        <v>3550</v>
      </c>
      <c r="VC670">
        <v>1</v>
      </c>
      <c r="VD670">
        <v>1</v>
      </c>
      <c r="VE670">
        <v>0</v>
      </c>
      <c r="VF670">
        <v>0</v>
      </c>
      <c r="VG670">
        <v>0</v>
      </c>
      <c r="VH670">
        <v>0</v>
      </c>
      <c r="VI670">
        <v>1</v>
      </c>
      <c r="VJ670">
        <v>1</v>
      </c>
      <c r="VK670">
        <v>0</v>
      </c>
      <c r="VL670">
        <v>0</v>
      </c>
      <c r="VM670">
        <v>0</v>
      </c>
      <c r="VN670">
        <v>0</v>
      </c>
      <c r="VO670">
        <v>1</v>
      </c>
      <c r="VP670">
        <v>0</v>
      </c>
      <c r="VQ670">
        <v>0</v>
      </c>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t="s">
        <v>2100</v>
      </c>
      <c r="AAW670">
        <v>435912135</v>
      </c>
      <c r="AAX670" s="315">
        <v>45082.372303240743</v>
      </c>
      <c r="AAY670"/>
      <c r="AAZ670"/>
      <c r="ABA670" t="s">
        <v>2081</v>
      </c>
      <c r="ABB670"/>
      <c r="ABC670" t="s">
        <v>2263</v>
      </c>
      <c r="ABD670"/>
      <c r="ABE670">
        <v>671</v>
      </c>
    </row>
    <row r="671" spans="1:733" x14ac:dyDescent="0.45">
      <c r="A671" s="261" t="s">
        <v>3551</v>
      </c>
      <c r="B671" s="262">
        <v>45082.369587939807</v>
      </c>
      <c r="C671" s="262">
        <v>45082.371298576392</v>
      </c>
      <c r="D671" s="262">
        <v>45082</v>
      </c>
      <c r="E671" s="261" t="s">
        <v>2199</v>
      </c>
      <c r="F671" s="315">
        <v>45076</v>
      </c>
      <c r="G671" t="s">
        <v>857</v>
      </c>
      <c r="H671" t="s">
        <v>858</v>
      </c>
      <c r="I671" t="s">
        <v>858</v>
      </c>
      <c r="J671" t="s">
        <v>858</v>
      </c>
      <c r="K671" t="s">
        <v>793</v>
      </c>
      <c r="L671" s="261" t="s">
        <v>809</v>
      </c>
      <c r="M671">
        <v>0</v>
      </c>
      <c r="N671">
        <v>0</v>
      </c>
      <c r="O671">
        <v>1</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t="s">
        <v>794</v>
      </c>
      <c r="CU671"/>
      <c r="CV671">
        <v>10000</v>
      </c>
      <c r="CW671">
        <v>10000</v>
      </c>
      <c r="CX671"/>
      <c r="CY671">
        <v>10000</v>
      </c>
      <c r="CZ671">
        <v>0</v>
      </c>
      <c r="DA671">
        <v>0</v>
      </c>
      <c r="DB671"/>
      <c r="DC671" t="s">
        <v>801</v>
      </c>
      <c r="DD671"/>
      <c r="DE671" t="s">
        <v>830</v>
      </c>
      <c r="DF671" t="s">
        <v>794</v>
      </c>
      <c r="DG671" t="s">
        <v>2138</v>
      </c>
      <c r="DH671">
        <v>1</v>
      </c>
      <c r="DI671">
        <v>1</v>
      </c>
      <c r="DJ671">
        <v>0</v>
      </c>
      <c r="DK671">
        <v>0</v>
      </c>
      <c r="DL671">
        <v>0</v>
      </c>
      <c r="DM671">
        <v>0</v>
      </c>
      <c r="DN671">
        <v>0</v>
      </c>
      <c r="DO671">
        <v>1</v>
      </c>
      <c r="DP671">
        <v>0</v>
      </c>
      <c r="DQ671">
        <v>1</v>
      </c>
      <c r="DR671">
        <v>0</v>
      </c>
      <c r="DS671">
        <v>0</v>
      </c>
      <c r="DT671">
        <v>1</v>
      </c>
      <c r="DU671">
        <v>0</v>
      </c>
      <c r="DV671">
        <v>0</v>
      </c>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t="s">
        <v>2100</v>
      </c>
      <c r="AAW671">
        <v>435912144</v>
      </c>
      <c r="AAX671" s="315">
        <v>45082.37232638889</v>
      </c>
      <c r="AAY671"/>
      <c r="AAZ671"/>
      <c r="ABA671" t="s">
        <v>2081</v>
      </c>
      <c r="ABB671"/>
      <c r="ABC671" t="s">
        <v>2263</v>
      </c>
      <c r="ABD671"/>
      <c r="ABE671">
        <v>673</v>
      </c>
    </row>
    <row r="672" spans="1:733" x14ac:dyDescent="0.45">
      <c r="A672" s="261" t="s">
        <v>3552</v>
      </c>
      <c r="B672" s="262">
        <v>45082.371299618047</v>
      </c>
      <c r="C672" s="262">
        <v>45082.373068425921</v>
      </c>
      <c r="D672" s="262">
        <v>45082</v>
      </c>
      <c r="E672" s="261" t="s">
        <v>2199</v>
      </c>
      <c r="F672" s="315">
        <v>45076</v>
      </c>
      <c r="G672" t="s">
        <v>857</v>
      </c>
      <c r="H672" t="s">
        <v>858</v>
      </c>
      <c r="I672" t="s">
        <v>858</v>
      </c>
      <c r="J672" t="s">
        <v>858</v>
      </c>
      <c r="K672" t="s">
        <v>793</v>
      </c>
      <c r="L672" s="261" t="s">
        <v>809</v>
      </c>
      <c r="M672">
        <v>0</v>
      </c>
      <c r="N672">
        <v>0</v>
      </c>
      <c r="O672">
        <v>1</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t="s">
        <v>794</v>
      </c>
      <c r="CU672"/>
      <c r="CV672">
        <v>10000</v>
      </c>
      <c r="CW672">
        <v>10000</v>
      </c>
      <c r="CX672"/>
      <c r="CY672">
        <v>10000</v>
      </c>
      <c r="CZ672">
        <v>0</v>
      </c>
      <c r="DA672">
        <v>0</v>
      </c>
      <c r="DB672"/>
      <c r="DC672" t="s">
        <v>801</v>
      </c>
      <c r="DD672"/>
      <c r="DE672" t="s">
        <v>830</v>
      </c>
      <c r="DF672" t="s">
        <v>794</v>
      </c>
      <c r="DG672" t="s">
        <v>2138</v>
      </c>
      <c r="DH672">
        <v>1</v>
      </c>
      <c r="DI672">
        <v>1</v>
      </c>
      <c r="DJ672">
        <v>0</v>
      </c>
      <c r="DK672">
        <v>0</v>
      </c>
      <c r="DL672">
        <v>0</v>
      </c>
      <c r="DM672">
        <v>0</v>
      </c>
      <c r="DN672">
        <v>0</v>
      </c>
      <c r="DO672">
        <v>1</v>
      </c>
      <c r="DP672">
        <v>0</v>
      </c>
      <c r="DQ672">
        <v>1</v>
      </c>
      <c r="DR672">
        <v>0</v>
      </c>
      <c r="DS672">
        <v>0</v>
      </c>
      <c r="DT672">
        <v>1</v>
      </c>
      <c r="DU672">
        <v>0</v>
      </c>
      <c r="DV672">
        <v>0</v>
      </c>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t="s">
        <v>2100</v>
      </c>
      <c r="AAW672">
        <v>435919406</v>
      </c>
      <c r="AAX672" s="315">
        <v>45082.385185185187</v>
      </c>
      <c r="AAY672"/>
      <c r="AAZ672"/>
      <c r="ABA672" t="s">
        <v>2081</v>
      </c>
      <c r="ABB672"/>
      <c r="ABC672" t="s">
        <v>2263</v>
      </c>
      <c r="ABD672"/>
      <c r="ABE672">
        <v>674</v>
      </c>
    </row>
    <row r="673" spans="1:733" x14ac:dyDescent="0.45">
      <c r="A673" s="261" t="s">
        <v>3553</v>
      </c>
      <c r="B673" s="262">
        <v>45082.373069502311</v>
      </c>
      <c r="C673" s="262">
        <v>45082.375214814812</v>
      </c>
      <c r="D673" s="262">
        <v>45082</v>
      </c>
      <c r="E673" s="261" t="s">
        <v>2199</v>
      </c>
      <c r="F673" s="315">
        <v>45076</v>
      </c>
      <c r="G673" t="s">
        <v>857</v>
      </c>
      <c r="H673" t="s">
        <v>858</v>
      </c>
      <c r="I673" t="s">
        <v>858</v>
      </c>
      <c r="J673" t="s">
        <v>858</v>
      </c>
      <c r="K673" t="s">
        <v>793</v>
      </c>
      <c r="L673" s="261" t="s">
        <v>809</v>
      </c>
      <c r="M673">
        <v>0</v>
      </c>
      <c r="N673">
        <v>0</v>
      </c>
      <c r="O673">
        <v>1</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t="s">
        <v>794</v>
      </c>
      <c r="CU673"/>
      <c r="CV673">
        <v>10000</v>
      </c>
      <c r="CW673">
        <v>10000</v>
      </c>
      <c r="CX673"/>
      <c r="CY673">
        <v>10000</v>
      </c>
      <c r="CZ673">
        <v>0</v>
      </c>
      <c r="DA673">
        <v>0</v>
      </c>
      <c r="DB673"/>
      <c r="DC673" t="s">
        <v>801</v>
      </c>
      <c r="DD673"/>
      <c r="DE673" t="s">
        <v>830</v>
      </c>
      <c r="DF673" t="s">
        <v>794</v>
      </c>
      <c r="DG673" t="s">
        <v>2133</v>
      </c>
      <c r="DH673">
        <v>1</v>
      </c>
      <c r="DI673">
        <v>1</v>
      </c>
      <c r="DJ673">
        <v>0</v>
      </c>
      <c r="DK673">
        <v>0</v>
      </c>
      <c r="DL673">
        <v>0</v>
      </c>
      <c r="DM673">
        <v>0</v>
      </c>
      <c r="DN673">
        <v>0</v>
      </c>
      <c r="DO673">
        <v>1</v>
      </c>
      <c r="DP673">
        <v>0</v>
      </c>
      <c r="DQ673">
        <v>0</v>
      </c>
      <c r="DR673">
        <v>0</v>
      </c>
      <c r="DS673">
        <v>0</v>
      </c>
      <c r="DT673">
        <v>1</v>
      </c>
      <c r="DU673">
        <v>0</v>
      </c>
      <c r="DV673">
        <v>0</v>
      </c>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t="s">
        <v>2100</v>
      </c>
      <c r="AAW673">
        <v>435919422</v>
      </c>
      <c r="AAX673" s="315">
        <v>45082.385208333333</v>
      </c>
      <c r="AAY673"/>
      <c r="AAZ673"/>
      <c r="ABA673" t="s">
        <v>2081</v>
      </c>
      <c r="ABB673"/>
      <c r="ABC673" t="s">
        <v>2263</v>
      </c>
      <c r="ABD673"/>
      <c r="ABE673">
        <v>675</v>
      </c>
    </row>
    <row r="674" spans="1:733" x14ac:dyDescent="0.45">
      <c r="A674" s="261" t="s">
        <v>3554</v>
      </c>
      <c r="B674" s="262">
        <v>45082.375215694439</v>
      </c>
      <c r="C674" s="262">
        <v>45082.377205694444</v>
      </c>
      <c r="D674" s="262">
        <v>45082</v>
      </c>
      <c r="E674" s="261" t="s">
        <v>2199</v>
      </c>
      <c r="F674" s="315">
        <v>45076</v>
      </c>
      <c r="G674" t="s">
        <v>857</v>
      </c>
      <c r="H674" t="s">
        <v>858</v>
      </c>
      <c r="I674" t="s">
        <v>858</v>
      </c>
      <c r="J674" t="s">
        <v>858</v>
      </c>
      <c r="K674" t="s">
        <v>793</v>
      </c>
      <c r="L674" s="261" t="s">
        <v>809</v>
      </c>
      <c r="M674">
        <v>0</v>
      </c>
      <c r="N674">
        <v>0</v>
      </c>
      <c r="O674">
        <v>1</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t="s">
        <v>794</v>
      </c>
      <c r="CU674"/>
      <c r="CV674">
        <v>10000</v>
      </c>
      <c r="CW674">
        <v>10000</v>
      </c>
      <c r="CX674"/>
      <c r="CY674">
        <v>10000</v>
      </c>
      <c r="CZ674">
        <v>0</v>
      </c>
      <c r="DA674">
        <v>0</v>
      </c>
      <c r="DB674"/>
      <c r="DC674" t="s">
        <v>801</v>
      </c>
      <c r="DD674"/>
      <c r="DE674" t="s">
        <v>830</v>
      </c>
      <c r="DF674" t="s">
        <v>797</v>
      </c>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t="s">
        <v>2100</v>
      </c>
      <c r="AAW674">
        <v>435919434</v>
      </c>
      <c r="AAX674" s="315">
        <v>45082.385231481487</v>
      </c>
      <c r="AAY674"/>
      <c r="AAZ674"/>
      <c r="ABA674" t="s">
        <v>2081</v>
      </c>
      <c r="ABB674"/>
      <c r="ABC674" t="s">
        <v>2263</v>
      </c>
      <c r="ABD674"/>
      <c r="ABE674">
        <v>676</v>
      </c>
    </row>
    <row r="675" spans="1:733" x14ac:dyDescent="0.45">
      <c r="A675" s="261" t="s">
        <v>3555</v>
      </c>
      <c r="B675" s="262">
        <v>45082.377206643519</v>
      </c>
      <c r="C675" s="262">
        <v>45082.378848761567</v>
      </c>
      <c r="D675" s="262">
        <v>45082</v>
      </c>
      <c r="E675" s="261" t="s">
        <v>2199</v>
      </c>
      <c r="F675" s="315">
        <v>45076</v>
      </c>
      <c r="G675" t="s">
        <v>857</v>
      </c>
      <c r="H675" t="s">
        <v>858</v>
      </c>
      <c r="I675" t="s">
        <v>858</v>
      </c>
      <c r="J675" t="s">
        <v>858</v>
      </c>
      <c r="K675" t="s">
        <v>793</v>
      </c>
      <c r="L675" s="261" t="s">
        <v>809</v>
      </c>
      <c r="M675">
        <v>0</v>
      </c>
      <c r="N675">
        <v>0</v>
      </c>
      <c r="O675">
        <v>1</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t="s">
        <v>794</v>
      </c>
      <c r="CU675"/>
      <c r="CV675">
        <v>10000</v>
      </c>
      <c r="CW675">
        <v>10000</v>
      </c>
      <c r="CX675"/>
      <c r="CY675">
        <v>10000</v>
      </c>
      <c r="CZ675">
        <v>0</v>
      </c>
      <c r="DA675">
        <v>0</v>
      </c>
      <c r="DB675"/>
      <c r="DC675" t="s">
        <v>801</v>
      </c>
      <c r="DD675"/>
      <c r="DE675" t="s">
        <v>830</v>
      </c>
      <c r="DF675" t="s">
        <v>794</v>
      </c>
      <c r="DG675" t="s">
        <v>2145</v>
      </c>
      <c r="DH675">
        <v>1</v>
      </c>
      <c r="DI675">
        <v>1</v>
      </c>
      <c r="DJ675">
        <v>0</v>
      </c>
      <c r="DK675">
        <v>0</v>
      </c>
      <c r="DL675">
        <v>0</v>
      </c>
      <c r="DM675">
        <v>0</v>
      </c>
      <c r="DN675">
        <v>0</v>
      </c>
      <c r="DO675">
        <v>0</v>
      </c>
      <c r="DP675">
        <v>0</v>
      </c>
      <c r="DQ675">
        <v>1</v>
      </c>
      <c r="DR675">
        <v>0</v>
      </c>
      <c r="DS675">
        <v>0</v>
      </c>
      <c r="DT675">
        <v>1</v>
      </c>
      <c r="DU675">
        <v>0</v>
      </c>
      <c r="DV675">
        <v>0</v>
      </c>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t="s">
        <v>2100</v>
      </c>
      <c r="AAW675">
        <v>435919447</v>
      </c>
      <c r="AAX675" s="315">
        <v>45082.385254629633</v>
      </c>
      <c r="AAY675"/>
      <c r="AAZ675"/>
      <c r="ABA675" t="s">
        <v>2081</v>
      </c>
      <c r="ABB675"/>
      <c r="ABC675" t="s">
        <v>2263</v>
      </c>
      <c r="ABD675"/>
      <c r="ABE675">
        <v>677</v>
      </c>
    </row>
    <row r="676" spans="1:733" x14ac:dyDescent="0.45">
      <c r="A676" s="261" t="s">
        <v>3556</v>
      </c>
      <c r="B676" s="262">
        <v>45082.378849490728</v>
      </c>
      <c r="C676" s="262">
        <v>45082.380396296299</v>
      </c>
      <c r="D676" s="262">
        <v>45082</v>
      </c>
      <c r="E676" s="261" t="s">
        <v>2199</v>
      </c>
      <c r="F676" s="315">
        <v>45076</v>
      </c>
      <c r="G676" t="s">
        <v>857</v>
      </c>
      <c r="H676" t="s">
        <v>858</v>
      </c>
      <c r="I676" t="s">
        <v>858</v>
      </c>
      <c r="J676" t="s">
        <v>858</v>
      </c>
      <c r="K676" t="s">
        <v>793</v>
      </c>
      <c r="L676" s="261" t="s">
        <v>820</v>
      </c>
      <c r="M676">
        <v>0</v>
      </c>
      <c r="N676">
        <v>1</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t="s">
        <v>794</v>
      </c>
      <c r="BP676"/>
      <c r="BQ676">
        <v>5000</v>
      </c>
      <c r="BR676">
        <v>5000</v>
      </c>
      <c r="BS676"/>
      <c r="BT676">
        <v>5000</v>
      </c>
      <c r="BU676">
        <v>0</v>
      </c>
      <c r="BV676">
        <v>0</v>
      </c>
      <c r="BW676"/>
      <c r="BX676" t="s">
        <v>806</v>
      </c>
      <c r="BY676"/>
      <c r="BZ676"/>
      <c r="CA676" t="s">
        <v>797</v>
      </c>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t="s">
        <v>2100</v>
      </c>
      <c r="AAW676">
        <v>435920102</v>
      </c>
      <c r="AAX676" s="315">
        <v>45082.386296296303</v>
      </c>
      <c r="AAY676"/>
      <c r="AAZ676"/>
      <c r="ABA676" t="s">
        <v>2081</v>
      </c>
      <c r="ABB676"/>
      <c r="ABC676" t="s">
        <v>2263</v>
      </c>
      <c r="ABD676"/>
      <c r="ABE676">
        <v>678</v>
      </c>
    </row>
    <row r="677" spans="1:733" x14ac:dyDescent="0.45">
      <c r="A677" s="261" t="s">
        <v>3557</v>
      </c>
      <c r="B677" s="262">
        <v>45082.380397268513</v>
      </c>
      <c r="C677" s="262">
        <v>45082.381858194451</v>
      </c>
      <c r="D677" s="262">
        <v>45082</v>
      </c>
      <c r="E677" s="261" t="s">
        <v>2199</v>
      </c>
      <c r="F677" s="315">
        <v>45076</v>
      </c>
      <c r="G677" t="s">
        <v>857</v>
      </c>
      <c r="H677" t="s">
        <v>858</v>
      </c>
      <c r="I677" t="s">
        <v>858</v>
      </c>
      <c r="J677" t="s">
        <v>858</v>
      </c>
      <c r="K677" t="s">
        <v>793</v>
      </c>
      <c r="L677" s="261" t="s">
        <v>820</v>
      </c>
      <c r="M677">
        <v>0</v>
      </c>
      <c r="N677">
        <v>1</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t="s">
        <v>794</v>
      </c>
      <c r="BP677"/>
      <c r="BQ677">
        <v>5000</v>
      </c>
      <c r="BR677">
        <v>5000</v>
      </c>
      <c r="BS677"/>
      <c r="BT677">
        <v>5000</v>
      </c>
      <c r="BU677">
        <v>0</v>
      </c>
      <c r="BV677">
        <v>0</v>
      </c>
      <c r="BW677"/>
      <c r="BX677" t="s">
        <v>806</v>
      </c>
      <c r="BY677"/>
      <c r="BZ677"/>
      <c r="CA677" t="s">
        <v>794</v>
      </c>
      <c r="CB677" t="s">
        <v>2145</v>
      </c>
      <c r="CC677">
        <v>1</v>
      </c>
      <c r="CD677">
        <v>1</v>
      </c>
      <c r="CE677">
        <v>0</v>
      </c>
      <c r="CF677">
        <v>0</v>
      </c>
      <c r="CG677">
        <v>0</v>
      </c>
      <c r="CH677">
        <v>0</v>
      </c>
      <c r="CI677">
        <v>0</v>
      </c>
      <c r="CJ677">
        <v>0</v>
      </c>
      <c r="CK677">
        <v>0</v>
      </c>
      <c r="CL677">
        <v>1</v>
      </c>
      <c r="CM677">
        <v>0</v>
      </c>
      <c r="CN677">
        <v>0</v>
      </c>
      <c r="CO677">
        <v>1</v>
      </c>
      <c r="CP677">
        <v>0</v>
      </c>
      <c r="CQ677">
        <v>0</v>
      </c>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t="s">
        <v>2100</v>
      </c>
      <c r="AAW677">
        <v>435920126</v>
      </c>
      <c r="AAX677" s="315">
        <v>45082.386354166672</v>
      </c>
      <c r="AAY677"/>
      <c r="AAZ677"/>
      <c r="ABA677" t="s">
        <v>2081</v>
      </c>
      <c r="ABB677"/>
      <c r="ABC677" t="s">
        <v>2263</v>
      </c>
      <c r="ABD677"/>
      <c r="ABE677">
        <v>679</v>
      </c>
    </row>
    <row r="678" spans="1:733" x14ac:dyDescent="0.45">
      <c r="A678" s="261" t="s">
        <v>3558</v>
      </c>
      <c r="B678" s="262">
        <v>45082.381859548608</v>
      </c>
      <c r="C678" s="262">
        <v>45082.383308414363</v>
      </c>
      <c r="D678" s="262">
        <v>45082</v>
      </c>
      <c r="E678" s="261" t="s">
        <v>2199</v>
      </c>
      <c r="F678" s="315">
        <v>45076</v>
      </c>
      <c r="G678" t="s">
        <v>857</v>
      </c>
      <c r="H678" t="s">
        <v>858</v>
      </c>
      <c r="I678" t="s">
        <v>858</v>
      </c>
      <c r="J678" t="s">
        <v>858</v>
      </c>
      <c r="K678" t="s">
        <v>793</v>
      </c>
      <c r="L678" s="261" t="s">
        <v>820</v>
      </c>
      <c r="M678">
        <v>0</v>
      </c>
      <c r="N678">
        <v>1</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t="s">
        <v>794</v>
      </c>
      <c r="BP678"/>
      <c r="BQ678">
        <v>5000</v>
      </c>
      <c r="BR678">
        <v>5000</v>
      </c>
      <c r="BS678"/>
      <c r="BT678">
        <v>5000</v>
      </c>
      <c r="BU678">
        <v>0</v>
      </c>
      <c r="BV678">
        <v>0</v>
      </c>
      <c r="BW678"/>
      <c r="BX678" t="s">
        <v>806</v>
      </c>
      <c r="BY678"/>
      <c r="BZ678"/>
      <c r="CA678" t="s">
        <v>794</v>
      </c>
      <c r="CB678" t="s">
        <v>2145</v>
      </c>
      <c r="CC678">
        <v>1</v>
      </c>
      <c r="CD678">
        <v>1</v>
      </c>
      <c r="CE678">
        <v>0</v>
      </c>
      <c r="CF678">
        <v>0</v>
      </c>
      <c r="CG678">
        <v>0</v>
      </c>
      <c r="CH678">
        <v>0</v>
      </c>
      <c r="CI678">
        <v>0</v>
      </c>
      <c r="CJ678">
        <v>0</v>
      </c>
      <c r="CK678">
        <v>0</v>
      </c>
      <c r="CL678">
        <v>1</v>
      </c>
      <c r="CM678">
        <v>0</v>
      </c>
      <c r="CN678">
        <v>0</v>
      </c>
      <c r="CO678">
        <v>1</v>
      </c>
      <c r="CP678">
        <v>0</v>
      </c>
      <c r="CQ678">
        <v>0</v>
      </c>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t="s">
        <v>2100</v>
      </c>
      <c r="AAW678">
        <v>435920135</v>
      </c>
      <c r="AAX678" s="315">
        <v>45082.386377314819</v>
      </c>
      <c r="AAY678"/>
      <c r="AAZ678"/>
      <c r="ABA678" t="s">
        <v>2081</v>
      </c>
      <c r="ABB678"/>
      <c r="ABC678" t="s">
        <v>2263</v>
      </c>
      <c r="ABD678"/>
      <c r="ABE678">
        <v>680</v>
      </c>
    </row>
    <row r="679" spans="1:733" x14ac:dyDescent="0.45">
      <c r="A679" s="261" t="s">
        <v>3559</v>
      </c>
      <c r="B679" s="262">
        <v>45082.383309456018</v>
      </c>
      <c r="C679" s="262">
        <v>45082.385103622677</v>
      </c>
      <c r="D679" s="262">
        <v>45082</v>
      </c>
      <c r="E679" s="261" t="s">
        <v>2199</v>
      </c>
      <c r="F679" s="315">
        <v>45076</v>
      </c>
      <c r="G679" t="s">
        <v>857</v>
      </c>
      <c r="H679" t="s">
        <v>858</v>
      </c>
      <c r="I679" t="s">
        <v>858</v>
      </c>
      <c r="J679" t="s">
        <v>858</v>
      </c>
      <c r="K679" t="s">
        <v>793</v>
      </c>
      <c r="L679" s="261" t="s">
        <v>820</v>
      </c>
      <c r="M679">
        <v>0</v>
      </c>
      <c r="N679">
        <v>1</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t="s">
        <v>794</v>
      </c>
      <c r="BP679"/>
      <c r="BQ679">
        <v>5000</v>
      </c>
      <c r="BR679">
        <v>5000</v>
      </c>
      <c r="BS679"/>
      <c r="BT679">
        <v>5000</v>
      </c>
      <c r="BU679">
        <v>0</v>
      </c>
      <c r="BV679">
        <v>0</v>
      </c>
      <c r="BW679"/>
      <c r="BX679" t="s">
        <v>806</v>
      </c>
      <c r="BY679"/>
      <c r="BZ679"/>
      <c r="CA679" t="s">
        <v>797</v>
      </c>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t="s">
        <v>2100</v>
      </c>
      <c r="AAW679">
        <v>435920627</v>
      </c>
      <c r="AAX679" s="315">
        <v>45082.387280092589</v>
      </c>
      <c r="AAY679"/>
      <c r="AAZ679"/>
      <c r="ABA679" t="s">
        <v>2081</v>
      </c>
      <c r="ABB679"/>
      <c r="ABC679" t="s">
        <v>2263</v>
      </c>
      <c r="ABD679"/>
      <c r="ABE679">
        <v>681</v>
      </c>
    </row>
    <row r="680" spans="1:733" x14ac:dyDescent="0.45">
      <c r="A680" s="261" t="s">
        <v>3560</v>
      </c>
      <c r="B680" s="262">
        <v>45082.385104872686</v>
      </c>
      <c r="C680" s="262">
        <v>45082.387436747682</v>
      </c>
      <c r="D680" s="262">
        <v>45082</v>
      </c>
      <c r="E680" s="261" t="s">
        <v>2199</v>
      </c>
      <c r="F680" s="315">
        <v>45076</v>
      </c>
      <c r="G680" t="s">
        <v>857</v>
      </c>
      <c r="H680" t="s">
        <v>858</v>
      </c>
      <c r="I680" t="s">
        <v>858</v>
      </c>
      <c r="J680" t="s">
        <v>858</v>
      </c>
      <c r="K680" t="s">
        <v>793</v>
      </c>
      <c r="L680" s="261" t="s">
        <v>820</v>
      </c>
      <c r="M680">
        <v>0</v>
      </c>
      <c r="N680">
        <v>1</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t="s">
        <v>794</v>
      </c>
      <c r="BP680"/>
      <c r="BQ680">
        <v>5000</v>
      </c>
      <c r="BR680">
        <v>5000</v>
      </c>
      <c r="BS680"/>
      <c r="BT680">
        <v>5000</v>
      </c>
      <c r="BU680">
        <v>0</v>
      </c>
      <c r="BV680">
        <v>0</v>
      </c>
      <c r="BW680"/>
      <c r="BX680" t="s">
        <v>806</v>
      </c>
      <c r="BY680"/>
      <c r="BZ680"/>
      <c r="CA680" t="s">
        <v>794</v>
      </c>
      <c r="CB680" t="s">
        <v>2145</v>
      </c>
      <c r="CC680">
        <v>1</v>
      </c>
      <c r="CD680">
        <v>1</v>
      </c>
      <c r="CE680">
        <v>0</v>
      </c>
      <c r="CF680">
        <v>0</v>
      </c>
      <c r="CG680">
        <v>0</v>
      </c>
      <c r="CH680">
        <v>0</v>
      </c>
      <c r="CI680">
        <v>0</v>
      </c>
      <c r="CJ680">
        <v>0</v>
      </c>
      <c r="CK680">
        <v>0</v>
      </c>
      <c r="CL680">
        <v>1</v>
      </c>
      <c r="CM680">
        <v>0</v>
      </c>
      <c r="CN680">
        <v>0</v>
      </c>
      <c r="CO680">
        <v>1</v>
      </c>
      <c r="CP680">
        <v>0</v>
      </c>
      <c r="CQ680">
        <v>0</v>
      </c>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t="s">
        <v>2100</v>
      </c>
      <c r="AAW680">
        <v>435921056</v>
      </c>
      <c r="AAX680" s="315">
        <v>45082.387939814813</v>
      </c>
      <c r="AAY680"/>
      <c r="AAZ680"/>
      <c r="ABA680" t="s">
        <v>2081</v>
      </c>
      <c r="ABB680"/>
      <c r="ABC680" t="s">
        <v>2263</v>
      </c>
      <c r="ABD680"/>
      <c r="ABE680">
        <v>682</v>
      </c>
    </row>
    <row r="681" spans="1:733" x14ac:dyDescent="0.45">
      <c r="A681" s="261" t="s">
        <v>3561</v>
      </c>
      <c r="B681" s="262">
        <v>45082.387437442128</v>
      </c>
      <c r="C681" s="262">
        <v>45082.485097662036</v>
      </c>
      <c r="D681" s="262">
        <v>45082</v>
      </c>
      <c r="E681" s="261" t="s">
        <v>2199</v>
      </c>
      <c r="F681" s="315">
        <v>45076</v>
      </c>
      <c r="G681" t="s">
        <v>857</v>
      </c>
      <c r="H681" t="s">
        <v>858</v>
      </c>
      <c r="I681" t="s">
        <v>858</v>
      </c>
      <c r="J681" t="s">
        <v>858</v>
      </c>
      <c r="K681" t="s">
        <v>793</v>
      </c>
      <c r="L681" s="261" t="s">
        <v>826</v>
      </c>
      <c r="M681">
        <v>0</v>
      </c>
      <c r="N681">
        <v>0</v>
      </c>
      <c r="O681">
        <v>0</v>
      </c>
      <c r="P681">
        <v>0</v>
      </c>
      <c r="Q681">
        <v>0</v>
      </c>
      <c r="R681">
        <v>0</v>
      </c>
      <c r="S681">
        <v>0</v>
      </c>
      <c r="T681">
        <v>0</v>
      </c>
      <c r="U681">
        <v>0</v>
      </c>
      <c r="V681">
        <v>0</v>
      </c>
      <c r="W681">
        <v>0</v>
      </c>
      <c r="X681">
        <v>0</v>
      </c>
      <c r="Y681">
        <v>0</v>
      </c>
      <c r="Z681">
        <v>0</v>
      </c>
      <c r="AA681">
        <v>0</v>
      </c>
      <c r="AB681">
        <v>0</v>
      </c>
      <c r="AC681">
        <v>0</v>
      </c>
      <c r="AD681">
        <v>0</v>
      </c>
      <c r="AE681">
        <v>1</v>
      </c>
      <c r="AF681">
        <v>0</v>
      </c>
      <c r="AG681">
        <v>0</v>
      </c>
      <c r="AH681">
        <v>0</v>
      </c>
      <c r="AI681">
        <v>0</v>
      </c>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t="s">
        <v>794</v>
      </c>
      <c r="VU681"/>
      <c r="VV681">
        <v>3000</v>
      </c>
      <c r="VW681">
        <v>3000</v>
      </c>
      <c r="VX681"/>
      <c r="VY681">
        <v>3000</v>
      </c>
      <c r="VZ681">
        <v>0</v>
      </c>
      <c r="WA681">
        <v>0</v>
      </c>
      <c r="WB681"/>
      <c r="WC681" t="s">
        <v>801</v>
      </c>
      <c r="WD681"/>
      <c r="WE681" t="s">
        <v>830</v>
      </c>
      <c r="WF681" t="s">
        <v>794</v>
      </c>
      <c r="WG681" t="s">
        <v>2133</v>
      </c>
      <c r="WH681">
        <v>1</v>
      </c>
      <c r="WI681">
        <v>1</v>
      </c>
      <c r="WJ681">
        <v>0</v>
      </c>
      <c r="WK681">
        <v>0</v>
      </c>
      <c r="WL681">
        <v>0</v>
      </c>
      <c r="WM681">
        <v>0</v>
      </c>
      <c r="WN681">
        <v>0</v>
      </c>
      <c r="WO681">
        <v>1</v>
      </c>
      <c r="WP681">
        <v>0</v>
      </c>
      <c r="WQ681">
        <v>0</v>
      </c>
      <c r="WR681">
        <v>0</v>
      </c>
      <c r="WS681">
        <v>0</v>
      </c>
      <c r="WT681">
        <v>1</v>
      </c>
      <c r="WU681">
        <v>0</v>
      </c>
      <c r="WV681">
        <v>0</v>
      </c>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t="s">
        <v>2100</v>
      </c>
      <c r="AAW681">
        <v>436020060</v>
      </c>
      <c r="AAX681" s="315">
        <v>45082.524664351848</v>
      </c>
      <c r="AAY681"/>
      <c r="AAZ681"/>
      <c r="ABA681" t="s">
        <v>2081</v>
      </c>
      <c r="ABB681"/>
      <c r="ABC681" t="s">
        <v>2263</v>
      </c>
      <c r="ABD681"/>
      <c r="ABE681">
        <v>683</v>
      </c>
    </row>
    <row r="682" spans="1:733" x14ac:dyDescent="0.45">
      <c r="A682" s="261" t="s">
        <v>3562</v>
      </c>
      <c r="B682" s="262">
        <v>45082.485099965277</v>
      </c>
      <c r="C682" s="262">
        <v>45082.487394374999</v>
      </c>
      <c r="D682" s="262">
        <v>45082</v>
      </c>
      <c r="E682" s="261" t="s">
        <v>2199</v>
      </c>
      <c r="F682" s="315">
        <v>45076</v>
      </c>
      <c r="G682" t="s">
        <v>857</v>
      </c>
      <c r="H682" t="s">
        <v>858</v>
      </c>
      <c r="I682" t="s">
        <v>858</v>
      </c>
      <c r="J682" t="s">
        <v>858</v>
      </c>
      <c r="K682" t="s">
        <v>793</v>
      </c>
      <c r="L682" s="261" t="s">
        <v>826</v>
      </c>
      <c r="M682">
        <v>0</v>
      </c>
      <c r="N682">
        <v>0</v>
      </c>
      <c r="O682">
        <v>0</v>
      </c>
      <c r="P682">
        <v>0</v>
      </c>
      <c r="Q682">
        <v>0</v>
      </c>
      <c r="R682">
        <v>0</v>
      </c>
      <c r="S682">
        <v>0</v>
      </c>
      <c r="T682">
        <v>0</v>
      </c>
      <c r="U682">
        <v>0</v>
      </c>
      <c r="V682">
        <v>0</v>
      </c>
      <c r="W682">
        <v>0</v>
      </c>
      <c r="X682">
        <v>0</v>
      </c>
      <c r="Y682">
        <v>0</v>
      </c>
      <c r="Z682">
        <v>0</v>
      </c>
      <c r="AA682">
        <v>0</v>
      </c>
      <c r="AB682">
        <v>0</v>
      </c>
      <c r="AC682">
        <v>0</v>
      </c>
      <c r="AD682">
        <v>0</v>
      </c>
      <c r="AE682">
        <v>1</v>
      </c>
      <c r="AF682">
        <v>0</v>
      </c>
      <c r="AG682">
        <v>0</v>
      </c>
      <c r="AH682">
        <v>0</v>
      </c>
      <c r="AI682">
        <v>0</v>
      </c>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t="s">
        <v>794</v>
      </c>
      <c r="VU682"/>
      <c r="VV682">
        <v>3000</v>
      </c>
      <c r="VW682">
        <v>3000</v>
      </c>
      <c r="VX682"/>
      <c r="VY682">
        <v>3000</v>
      </c>
      <c r="VZ682">
        <v>0</v>
      </c>
      <c r="WA682">
        <v>0</v>
      </c>
      <c r="WB682"/>
      <c r="WC682"/>
      <c r="WD682"/>
      <c r="WE682"/>
      <c r="WF682" t="s">
        <v>794</v>
      </c>
      <c r="WG682" t="s">
        <v>2145</v>
      </c>
      <c r="WH682">
        <v>1</v>
      </c>
      <c r="WI682">
        <v>1</v>
      </c>
      <c r="WJ682">
        <v>0</v>
      </c>
      <c r="WK682">
        <v>0</v>
      </c>
      <c r="WL682">
        <v>0</v>
      </c>
      <c r="WM682">
        <v>0</v>
      </c>
      <c r="WN682">
        <v>0</v>
      </c>
      <c r="WO682">
        <v>0</v>
      </c>
      <c r="WP682">
        <v>0</v>
      </c>
      <c r="WQ682">
        <v>1</v>
      </c>
      <c r="WR682">
        <v>0</v>
      </c>
      <c r="WS682">
        <v>0</v>
      </c>
      <c r="WT682">
        <v>1</v>
      </c>
      <c r="WU682">
        <v>0</v>
      </c>
      <c r="WV682">
        <v>0</v>
      </c>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t="s">
        <v>2100</v>
      </c>
      <c r="AAW682">
        <v>436020068</v>
      </c>
      <c r="AAX682" s="315">
        <v>45082.524675925917</v>
      </c>
      <c r="AAY682"/>
      <c r="AAZ682"/>
      <c r="ABA682" t="s">
        <v>2081</v>
      </c>
      <c r="ABB682"/>
      <c r="ABC682" t="s">
        <v>2263</v>
      </c>
      <c r="ABD682"/>
      <c r="ABE682">
        <v>684</v>
      </c>
    </row>
    <row r="683" spans="1:733" x14ac:dyDescent="0.45">
      <c r="A683" s="261" t="s">
        <v>3563</v>
      </c>
      <c r="B683" s="262">
        <v>45082.487396018521</v>
      </c>
      <c r="C683" s="262">
        <v>45082.489397881953</v>
      </c>
      <c r="D683" s="262">
        <v>45082</v>
      </c>
      <c r="E683" s="261" t="s">
        <v>2199</v>
      </c>
      <c r="F683" s="315">
        <v>45076</v>
      </c>
      <c r="G683" t="s">
        <v>857</v>
      </c>
      <c r="H683" t="s">
        <v>858</v>
      </c>
      <c r="I683" t="s">
        <v>858</v>
      </c>
      <c r="J683" t="s">
        <v>858</v>
      </c>
      <c r="K683" t="s">
        <v>793</v>
      </c>
      <c r="L683" s="261" t="s">
        <v>826</v>
      </c>
      <c r="M683">
        <v>0</v>
      </c>
      <c r="N683">
        <v>0</v>
      </c>
      <c r="O683">
        <v>0</v>
      </c>
      <c r="P683">
        <v>0</v>
      </c>
      <c r="Q683">
        <v>0</v>
      </c>
      <c r="R683">
        <v>0</v>
      </c>
      <c r="S683">
        <v>0</v>
      </c>
      <c r="T683">
        <v>0</v>
      </c>
      <c r="U683">
        <v>0</v>
      </c>
      <c r="V683">
        <v>0</v>
      </c>
      <c r="W683">
        <v>0</v>
      </c>
      <c r="X683">
        <v>0</v>
      </c>
      <c r="Y683">
        <v>0</v>
      </c>
      <c r="Z683">
        <v>0</v>
      </c>
      <c r="AA683">
        <v>0</v>
      </c>
      <c r="AB683">
        <v>0</v>
      </c>
      <c r="AC683">
        <v>0</v>
      </c>
      <c r="AD683">
        <v>0</v>
      </c>
      <c r="AE683">
        <v>1</v>
      </c>
      <c r="AF683">
        <v>0</v>
      </c>
      <c r="AG683">
        <v>0</v>
      </c>
      <c r="AH683">
        <v>0</v>
      </c>
      <c r="AI683">
        <v>0</v>
      </c>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t="s">
        <v>794</v>
      </c>
      <c r="VU683"/>
      <c r="VV683">
        <v>3000</v>
      </c>
      <c r="VW683">
        <v>3000</v>
      </c>
      <c r="VX683"/>
      <c r="VY683">
        <v>3000</v>
      </c>
      <c r="VZ683">
        <v>0</v>
      </c>
      <c r="WA683">
        <v>0</v>
      </c>
      <c r="WB683"/>
      <c r="WC683" t="s">
        <v>801</v>
      </c>
      <c r="WD683"/>
      <c r="WE683" t="s">
        <v>830</v>
      </c>
      <c r="WF683" t="s">
        <v>794</v>
      </c>
      <c r="WG683" t="s">
        <v>3564</v>
      </c>
      <c r="WH683">
        <v>1</v>
      </c>
      <c r="WI683">
        <v>1</v>
      </c>
      <c r="WJ683">
        <v>0</v>
      </c>
      <c r="WK683">
        <v>0</v>
      </c>
      <c r="WL683">
        <v>0</v>
      </c>
      <c r="WM683">
        <v>0</v>
      </c>
      <c r="WN683">
        <v>0</v>
      </c>
      <c r="WO683">
        <v>0</v>
      </c>
      <c r="WP683">
        <v>1</v>
      </c>
      <c r="WQ683">
        <v>1</v>
      </c>
      <c r="WR683">
        <v>0</v>
      </c>
      <c r="WS683">
        <v>0</v>
      </c>
      <c r="WT683">
        <v>1</v>
      </c>
      <c r="WU683">
        <v>0</v>
      </c>
      <c r="WV683">
        <v>0</v>
      </c>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t="s">
        <v>2100</v>
      </c>
      <c r="AAW683">
        <v>436020084</v>
      </c>
      <c r="AAX683" s="315">
        <v>45082.524710648147</v>
      </c>
      <c r="AAY683"/>
      <c r="AAZ683"/>
      <c r="ABA683" t="s">
        <v>2081</v>
      </c>
      <c r="ABB683"/>
      <c r="ABC683" t="s">
        <v>2263</v>
      </c>
      <c r="ABD683"/>
      <c r="ABE683">
        <v>685</v>
      </c>
    </row>
    <row r="684" spans="1:733" x14ac:dyDescent="0.45">
      <c r="A684" s="261" t="s">
        <v>3565</v>
      </c>
      <c r="B684" s="262">
        <v>45082.48940042824</v>
      </c>
      <c r="C684" s="262">
        <v>45082.49091670139</v>
      </c>
      <c r="D684" s="262">
        <v>45082</v>
      </c>
      <c r="E684" s="261" t="s">
        <v>2199</v>
      </c>
      <c r="F684" s="315">
        <v>45076</v>
      </c>
      <c r="G684" t="s">
        <v>857</v>
      </c>
      <c r="H684" t="s">
        <v>858</v>
      </c>
      <c r="I684" t="s">
        <v>858</v>
      </c>
      <c r="J684" t="s">
        <v>858</v>
      </c>
      <c r="K684" t="s">
        <v>793</v>
      </c>
      <c r="L684" s="261" t="s">
        <v>826</v>
      </c>
      <c r="M684">
        <v>0</v>
      </c>
      <c r="N684">
        <v>0</v>
      </c>
      <c r="O684">
        <v>0</v>
      </c>
      <c r="P684">
        <v>0</v>
      </c>
      <c r="Q684">
        <v>0</v>
      </c>
      <c r="R684">
        <v>0</v>
      </c>
      <c r="S684">
        <v>0</v>
      </c>
      <c r="T684">
        <v>0</v>
      </c>
      <c r="U684">
        <v>0</v>
      </c>
      <c r="V684">
        <v>0</v>
      </c>
      <c r="W684">
        <v>0</v>
      </c>
      <c r="X684">
        <v>0</v>
      </c>
      <c r="Y684">
        <v>0</v>
      </c>
      <c r="Z684">
        <v>0</v>
      </c>
      <c r="AA684">
        <v>0</v>
      </c>
      <c r="AB684">
        <v>0</v>
      </c>
      <c r="AC684">
        <v>0</v>
      </c>
      <c r="AD684">
        <v>0</v>
      </c>
      <c r="AE684">
        <v>1</v>
      </c>
      <c r="AF684">
        <v>0</v>
      </c>
      <c r="AG684">
        <v>0</v>
      </c>
      <c r="AH684">
        <v>0</v>
      </c>
      <c r="AI684">
        <v>0</v>
      </c>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t="s">
        <v>794</v>
      </c>
      <c r="VU684"/>
      <c r="VV684">
        <v>3000</v>
      </c>
      <c r="VW684">
        <v>3000</v>
      </c>
      <c r="VX684"/>
      <c r="VY684">
        <v>3000</v>
      </c>
      <c r="VZ684">
        <v>0</v>
      </c>
      <c r="WA684">
        <v>0</v>
      </c>
      <c r="WB684"/>
      <c r="WC684"/>
      <c r="WD684"/>
      <c r="WE684"/>
      <c r="WF684" t="s">
        <v>794</v>
      </c>
      <c r="WG684" t="s">
        <v>3330</v>
      </c>
      <c r="WH684">
        <v>1</v>
      </c>
      <c r="WI684">
        <v>1</v>
      </c>
      <c r="WJ684">
        <v>0</v>
      </c>
      <c r="WK684">
        <v>0</v>
      </c>
      <c r="WL684">
        <v>0</v>
      </c>
      <c r="WM684">
        <v>0</v>
      </c>
      <c r="WN684">
        <v>0</v>
      </c>
      <c r="WO684">
        <v>1</v>
      </c>
      <c r="WP684">
        <v>1</v>
      </c>
      <c r="WQ684">
        <v>1</v>
      </c>
      <c r="WR684">
        <v>0</v>
      </c>
      <c r="WS684">
        <v>0</v>
      </c>
      <c r="WT684">
        <v>1</v>
      </c>
      <c r="WU684">
        <v>0</v>
      </c>
      <c r="WV684">
        <v>0</v>
      </c>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t="s">
        <v>2100</v>
      </c>
      <c r="AAW684">
        <v>436020089</v>
      </c>
      <c r="AAX684" s="315">
        <v>45082.524733796286</v>
      </c>
      <c r="AAY684"/>
      <c r="AAZ684"/>
      <c r="ABA684" t="s">
        <v>2081</v>
      </c>
      <c r="ABB684"/>
      <c r="ABC684" t="s">
        <v>2263</v>
      </c>
      <c r="ABD684"/>
      <c r="ABE684">
        <v>686</v>
      </c>
    </row>
    <row r="685" spans="1:733" x14ac:dyDescent="0.45">
      <c r="A685" s="261" t="s">
        <v>3566</v>
      </c>
      <c r="B685" s="262">
        <v>45082.490918935189</v>
      </c>
      <c r="C685" s="262">
        <v>45082.492488425924</v>
      </c>
      <c r="D685" s="262">
        <v>45082</v>
      </c>
      <c r="E685" s="261" t="s">
        <v>2199</v>
      </c>
      <c r="F685" s="315">
        <v>45076</v>
      </c>
      <c r="G685" t="s">
        <v>857</v>
      </c>
      <c r="H685" t="s">
        <v>858</v>
      </c>
      <c r="I685" t="s">
        <v>858</v>
      </c>
      <c r="J685" t="s">
        <v>858</v>
      </c>
      <c r="K685" t="s">
        <v>793</v>
      </c>
      <c r="L685" s="261" t="s">
        <v>826</v>
      </c>
      <c r="M685">
        <v>0</v>
      </c>
      <c r="N685">
        <v>0</v>
      </c>
      <c r="O685">
        <v>0</v>
      </c>
      <c r="P685">
        <v>0</v>
      </c>
      <c r="Q685">
        <v>0</v>
      </c>
      <c r="R685">
        <v>0</v>
      </c>
      <c r="S685">
        <v>0</v>
      </c>
      <c r="T685">
        <v>0</v>
      </c>
      <c r="U685">
        <v>0</v>
      </c>
      <c r="V685">
        <v>0</v>
      </c>
      <c r="W685">
        <v>0</v>
      </c>
      <c r="X685">
        <v>0</v>
      </c>
      <c r="Y685">
        <v>0</v>
      </c>
      <c r="Z685">
        <v>0</v>
      </c>
      <c r="AA685">
        <v>0</v>
      </c>
      <c r="AB685">
        <v>0</v>
      </c>
      <c r="AC685">
        <v>0</v>
      </c>
      <c r="AD685">
        <v>0</v>
      </c>
      <c r="AE685">
        <v>1</v>
      </c>
      <c r="AF685">
        <v>0</v>
      </c>
      <c r="AG685">
        <v>0</v>
      </c>
      <c r="AH685">
        <v>0</v>
      </c>
      <c r="AI685">
        <v>0</v>
      </c>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t="s">
        <v>794</v>
      </c>
      <c r="VU685"/>
      <c r="VV685">
        <v>3000</v>
      </c>
      <c r="VW685">
        <v>3000</v>
      </c>
      <c r="VX685"/>
      <c r="VY685">
        <v>3000</v>
      </c>
      <c r="VZ685">
        <v>0</v>
      </c>
      <c r="WA685">
        <v>0</v>
      </c>
      <c r="WB685"/>
      <c r="WC685" t="s">
        <v>801</v>
      </c>
      <c r="WD685"/>
      <c r="WE685" t="s">
        <v>830</v>
      </c>
      <c r="WF685" t="s">
        <v>797</v>
      </c>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t="s">
        <v>2100</v>
      </c>
      <c r="AAW685">
        <v>436020100</v>
      </c>
      <c r="AAX685" s="315">
        <v>45082.524745370371</v>
      </c>
      <c r="AAY685"/>
      <c r="AAZ685"/>
      <c r="ABA685" t="s">
        <v>2081</v>
      </c>
      <c r="ABB685"/>
      <c r="ABC685" t="s">
        <v>2263</v>
      </c>
      <c r="ABD685"/>
      <c r="ABE685">
        <v>687</v>
      </c>
    </row>
    <row r="686" spans="1:733" x14ac:dyDescent="0.45">
      <c r="A686" s="261" t="s">
        <v>3567</v>
      </c>
      <c r="B686" s="262">
        <v>45082.492491192133</v>
      </c>
      <c r="C686" s="262">
        <v>45082.493919756947</v>
      </c>
      <c r="D686" s="262">
        <v>45082</v>
      </c>
      <c r="E686" s="261" t="s">
        <v>2199</v>
      </c>
      <c r="F686" s="315">
        <v>45076</v>
      </c>
      <c r="G686" t="s">
        <v>857</v>
      </c>
      <c r="H686" t="s">
        <v>858</v>
      </c>
      <c r="I686" t="s">
        <v>858</v>
      </c>
      <c r="J686" t="s">
        <v>858</v>
      </c>
      <c r="K686" t="s">
        <v>793</v>
      </c>
      <c r="L686" s="261" t="s">
        <v>826</v>
      </c>
      <c r="M686">
        <v>0</v>
      </c>
      <c r="N686">
        <v>0</v>
      </c>
      <c r="O686">
        <v>0</v>
      </c>
      <c r="P686">
        <v>0</v>
      </c>
      <c r="Q686">
        <v>0</v>
      </c>
      <c r="R686">
        <v>0</v>
      </c>
      <c r="S686">
        <v>0</v>
      </c>
      <c r="T686">
        <v>0</v>
      </c>
      <c r="U686">
        <v>0</v>
      </c>
      <c r="V686">
        <v>0</v>
      </c>
      <c r="W686">
        <v>0</v>
      </c>
      <c r="X686">
        <v>0</v>
      </c>
      <c r="Y686">
        <v>0</v>
      </c>
      <c r="Z686">
        <v>0</v>
      </c>
      <c r="AA686">
        <v>0</v>
      </c>
      <c r="AB686">
        <v>0</v>
      </c>
      <c r="AC686">
        <v>0</v>
      </c>
      <c r="AD686">
        <v>0</v>
      </c>
      <c r="AE686">
        <v>1</v>
      </c>
      <c r="AF686">
        <v>0</v>
      </c>
      <c r="AG686">
        <v>0</v>
      </c>
      <c r="AH686">
        <v>0</v>
      </c>
      <c r="AI686">
        <v>0</v>
      </c>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t="s">
        <v>794</v>
      </c>
      <c r="VU686"/>
      <c r="VV686">
        <v>3000</v>
      </c>
      <c r="VW686">
        <v>3000</v>
      </c>
      <c r="VX686"/>
      <c r="VY686">
        <v>3000</v>
      </c>
      <c r="VZ686">
        <v>0</v>
      </c>
      <c r="WA686">
        <v>0</v>
      </c>
      <c r="WB686"/>
      <c r="WC686"/>
      <c r="WD686"/>
      <c r="WE686"/>
      <c r="WF686" t="s">
        <v>794</v>
      </c>
      <c r="WG686" t="s">
        <v>2133</v>
      </c>
      <c r="WH686">
        <v>1</v>
      </c>
      <c r="WI686">
        <v>1</v>
      </c>
      <c r="WJ686">
        <v>0</v>
      </c>
      <c r="WK686">
        <v>0</v>
      </c>
      <c r="WL686">
        <v>0</v>
      </c>
      <c r="WM686">
        <v>0</v>
      </c>
      <c r="WN686">
        <v>0</v>
      </c>
      <c r="WO686">
        <v>1</v>
      </c>
      <c r="WP686">
        <v>0</v>
      </c>
      <c r="WQ686">
        <v>0</v>
      </c>
      <c r="WR686">
        <v>0</v>
      </c>
      <c r="WS686">
        <v>0</v>
      </c>
      <c r="WT686">
        <v>1</v>
      </c>
      <c r="WU686">
        <v>0</v>
      </c>
      <c r="WV686">
        <v>0</v>
      </c>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t="s">
        <v>2100</v>
      </c>
      <c r="AAW686">
        <v>436020111</v>
      </c>
      <c r="AAX686" s="315">
        <v>45082.524768518517</v>
      </c>
      <c r="AAY686"/>
      <c r="AAZ686"/>
      <c r="ABA686" t="s">
        <v>2081</v>
      </c>
      <c r="ABB686"/>
      <c r="ABC686" t="s">
        <v>2263</v>
      </c>
      <c r="ABD686"/>
      <c r="ABE686">
        <v>689</v>
      </c>
    </row>
    <row r="687" spans="1:733" x14ac:dyDescent="0.45">
      <c r="A687" s="261" t="s">
        <v>3568</v>
      </c>
      <c r="B687" s="262">
        <v>45082.493922916663</v>
      </c>
      <c r="C687" s="262">
        <v>45082.495784826388</v>
      </c>
      <c r="D687" s="262">
        <v>45082</v>
      </c>
      <c r="E687" s="261" t="s">
        <v>2199</v>
      </c>
      <c r="F687" s="315">
        <v>45076</v>
      </c>
      <c r="G687" t="s">
        <v>857</v>
      </c>
      <c r="H687" t="s">
        <v>858</v>
      </c>
      <c r="I687" t="s">
        <v>858</v>
      </c>
      <c r="J687" t="s">
        <v>858</v>
      </c>
      <c r="K687" t="s">
        <v>793</v>
      </c>
      <c r="L687" s="261" t="s">
        <v>827</v>
      </c>
      <c r="M687">
        <v>1</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t="s">
        <v>794</v>
      </c>
      <c r="AK687"/>
      <c r="AL687">
        <v>2000</v>
      </c>
      <c r="AM687">
        <v>2000</v>
      </c>
      <c r="AN687"/>
      <c r="AO687">
        <v>2000</v>
      </c>
      <c r="AP687">
        <v>0</v>
      </c>
      <c r="AQ687">
        <v>0</v>
      </c>
      <c r="AR687"/>
      <c r="AS687" t="s">
        <v>801</v>
      </c>
      <c r="AT687"/>
      <c r="AU687" t="s">
        <v>830</v>
      </c>
      <c r="AV687" t="s">
        <v>794</v>
      </c>
      <c r="AW687" t="s">
        <v>3569</v>
      </c>
      <c r="AX687">
        <v>0</v>
      </c>
      <c r="AY687">
        <v>0</v>
      </c>
      <c r="AZ687">
        <v>0</v>
      </c>
      <c r="BA687">
        <v>0</v>
      </c>
      <c r="BB687">
        <v>0</v>
      </c>
      <c r="BC687">
        <v>0</v>
      </c>
      <c r="BD687">
        <v>0</v>
      </c>
      <c r="BE687">
        <v>1</v>
      </c>
      <c r="BF687">
        <v>1</v>
      </c>
      <c r="BG687">
        <v>1</v>
      </c>
      <c r="BH687">
        <v>1</v>
      </c>
      <c r="BI687">
        <v>0</v>
      </c>
      <c r="BJ687">
        <v>1</v>
      </c>
      <c r="BK687">
        <v>0</v>
      </c>
      <c r="BL687">
        <v>0</v>
      </c>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t="s">
        <v>2100</v>
      </c>
      <c r="AAW687">
        <v>436020123</v>
      </c>
      <c r="AAX687" s="315">
        <v>45082.52479166667</v>
      </c>
      <c r="AAY687"/>
      <c r="AAZ687"/>
      <c r="ABA687" t="s">
        <v>2081</v>
      </c>
      <c r="ABB687"/>
      <c r="ABC687" t="s">
        <v>2263</v>
      </c>
      <c r="ABD687"/>
      <c r="ABE687">
        <v>691</v>
      </c>
    </row>
    <row r="688" spans="1:733" x14ac:dyDescent="0.45">
      <c r="A688" s="261" t="s">
        <v>3570</v>
      </c>
      <c r="B688" s="262">
        <v>45082.495788009262</v>
      </c>
      <c r="C688" s="262">
        <v>45082.497376331019</v>
      </c>
      <c r="D688" s="262">
        <v>45082</v>
      </c>
      <c r="E688" s="261" t="s">
        <v>2199</v>
      </c>
      <c r="F688" s="315">
        <v>45076</v>
      </c>
      <c r="G688" t="s">
        <v>857</v>
      </c>
      <c r="H688" t="s">
        <v>858</v>
      </c>
      <c r="I688" t="s">
        <v>858</v>
      </c>
      <c r="J688" t="s">
        <v>858</v>
      </c>
      <c r="K688" t="s">
        <v>793</v>
      </c>
      <c r="L688" s="261" t="s">
        <v>827</v>
      </c>
      <c r="M688">
        <v>1</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0</v>
      </c>
      <c r="AJ688" t="s">
        <v>794</v>
      </c>
      <c r="AK688"/>
      <c r="AL688">
        <v>2000</v>
      </c>
      <c r="AM688">
        <v>2000</v>
      </c>
      <c r="AN688"/>
      <c r="AO688">
        <v>2000</v>
      </c>
      <c r="AP688">
        <v>0</v>
      </c>
      <c r="AQ688">
        <v>0</v>
      </c>
      <c r="AR688"/>
      <c r="AS688" t="s">
        <v>801</v>
      </c>
      <c r="AT688"/>
      <c r="AU688" t="s">
        <v>830</v>
      </c>
      <c r="AV688" t="s">
        <v>794</v>
      </c>
      <c r="AW688" t="s">
        <v>3571</v>
      </c>
      <c r="AX688">
        <v>0</v>
      </c>
      <c r="AY688">
        <v>1</v>
      </c>
      <c r="AZ688">
        <v>0</v>
      </c>
      <c r="BA688">
        <v>0</v>
      </c>
      <c r="BB688">
        <v>0</v>
      </c>
      <c r="BC688">
        <v>0</v>
      </c>
      <c r="BD688">
        <v>0</v>
      </c>
      <c r="BE688">
        <v>1</v>
      </c>
      <c r="BF688">
        <v>1</v>
      </c>
      <c r="BG688">
        <v>0</v>
      </c>
      <c r="BH688">
        <v>0</v>
      </c>
      <c r="BI688">
        <v>0</v>
      </c>
      <c r="BJ688">
        <v>1</v>
      </c>
      <c r="BK688">
        <v>0</v>
      </c>
      <c r="BL688">
        <v>0</v>
      </c>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t="s">
        <v>2100</v>
      </c>
      <c r="AAW688">
        <v>436020362</v>
      </c>
      <c r="AAX688" s="315">
        <v>45082.525046296301</v>
      </c>
      <c r="AAY688"/>
      <c r="AAZ688"/>
      <c r="ABA688" t="s">
        <v>2081</v>
      </c>
      <c r="ABB688"/>
      <c r="ABC688" t="s">
        <v>2263</v>
      </c>
      <c r="ABD688"/>
      <c r="ABE688">
        <v>692</v>
      </c>
    </row>
    <row r="689" spans="1:733" x14ac:dyDescent="0.45">
      <c r="A689" s="261" t="s">
        <v>3572</v>
      </c>
      <c r="B689" s="262">
        <v>45082.49737921296</v>
      </c>
      <c r="C689" s="262">
        <v>45082.498951516201</v>
      </c>
      <c r="D689" s="262">
        <v>45082</v>
      </c>
      <c r="E689" s="261" t="s">
        <v>2199</v>
      </c>
      <c r="F689" s="315">
        <v>45076</v>
      </c>
      <c r="G689" t="s">
        <v>857</v>
      </c>
      <c r="H689" t="s">
        <v>858</v>
      </c>
      <c r="I689" t="s">
        <v>858</v>
      </c>
      <c r="J689" t="s">
        <v>858</v>
      </c>
      <c r="K689" t="s">
        <v>793</v>
      </c>
      <c r="L689" s="261" t="s">
        <v>827</v>
      </c>
      <c r="M689">
        <v>1</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0</v>
      </c>
      <c r="AJ689" t="s">
        <v>794</v>
      </c>
      <c r="AK689"/>
      <c r="AL689">
        <v>2000</v>
      </c>
      <c r="AM689">
        <v>2000</v>
      </c>
      <c r="AN689"/>
      <c r="AO689">
        <v>2000</v>
      </c>
      <c r="AP689">
        <v>0</v>
      </c>
      <c r="AQ689">
        <v>0</v>
      </c>
      <c r="AR689"/>
      <c r="AS689" t="s">
        <v>801</v>
      </c>
      <c r="AT689"/>
      <c r="AU689" t="s">
        <v>830</v>
      </c>
      <c r="AV689" t="s">
        <v>794</v>
      </c>
      <c r="AW689" t="s">
        <v>2213</v>
      </c>
      <c r="AX689">
        <v>1</v>
      </c>
      <c r="AY689">
        <v>1</v>
      </c>
      <c r="AZ689">
        <v>0</v>
      </c>
      <c r="BA689">
        <v>0</v>
      </c>
      <c r="BB689">
        <v>0</v>
      </c>
      <c r="BC689">
        <v>0</v>
      </c>
      <c r="BD689">
        <v>0</v>
      </c>
      <c r="BE689">
        <v>0</v>
      </c>
      <c r="BF689">
        <v>0</v>
      </c>
      <c r="BG689">
        <v>0</v>
      </c>
      <c r="BH689">
        <v>1</v>
      </c>
      <c r="BI689">
        <v>0</v>
      </c>
      <c r="BJ689">
        <v>1</v>
      </c>
      <c r="BK689">
        <v>0</v>
      </c>
      <c r="BL689">
        <v>0</v>
      </c>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t="s">
        <v>2100</v>
      </c>
      <c r="AAW689">
        <v>436020753</v>
      </c>
      <c r="AAX689" s="315">
        <v>45082.525659722218</v>
      </c>
      <c r="AAY689"/>
      <c r="AAZ689"/>
      <c r="ABA689" t="s">
        <v>2081</v>
      </c>
      <c r="ABB689"/>
      <c r="ABC689" t="s">
        <v>2263</v>
      </c>
      <c r="ABD689"/>
      <c r="ABE689">
        <v>694</v>
      </c>
    </row>
    <row r="690" spans="1:733" x14ac:dyDescent="0.45">
      <c r="A690" s="261" t="s">
        <v>3573</v>
      </c>
      <c r="B690" s="262">
        <v>45082.498953483802</v>
      </c>
      <c r="C690" s="262">
        <v>45082.500407766202</v>
      </c>
      <c r="D690" s="262">
        <v>45082</v>
      </c>
      <c r="E690" s="261" t="s">
        <v>2199</v>
      </c>
      <c r="F690" s="315">
        <v>45076</v>
      </c>
      <c r="G690" t="s">
        <v>857</v>
      </c>
      <c r="H690" t="s">
        <v>858</v>
      </c>
      <c r="I690" t="s">
        <v>858</v>
      </c>
      <c r="J690" t="s">
        <v>858</v>
      </c>
      <c r="K690" t="s">
        <v>793</v>
      </c>
      <c r="L690" s="261" t="s">
        <v>827</v>
      </c>
      <c r="M690">
        <v>1</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t="s">
        <v>794</v>
      </c>
      <c r="AK690"/>
      <c r="AL690">
        <v>2000</v>
      </c>
      <c r="AM690">
        <v>2000</v>
      </c>
      <c r="AN690"/>
      <c r="AO690">
        <v>2000</v>
      </c>
      <c r="AP690">
        <v>0</v>
      </c>
      <c r="AQ690">
        <v>0</v>
      </c>
      <c r="AR690"/>
      <c r="AS690" t="s">
        <v>801</v>
      </c>
      <c r="AT690"/>
      <c r="AU690" t="s">
        <v>830</v>
      </c>
      <c r="AV690" t="s">
        <v>794</v>
      </c>
      <c r="AW690" t="s">
        <v>2084</v>
      </c>
      <c r="AX690">
        <v>0</v>
      </c>
      <c r="AY690">
        <v>1</v>
      </c>
      <c r="AZ690">
        <v>0</v>
      </c>
      <c r="BA690">
        <v>0</v>
      </c>
      <c r="BB690">
        <v>0</v>
      </c>
      <c r="BC690">
        <v>0</v>
      </c>
      <c r="BD690">
        <v>0</v>
      </c>
      <c r="BE690">
        <v>0</v>
      </c>
      <c r="BF690">
        <v>0</v>
      </c>
      <c r="BG690">
        <v>0</v>
      </c>
      <c r="BH690">
        <v>0</v>
      </c>
      <c r="BI690">
        <v>0</v>
      </c>
      <c r="BJ690">
        <v>1</v>
      </c>
      <c r="BK690">
        <v>0</v>
      </c>
      <c r="BL690">
        <v>0</v>
      </c>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t="s">
        <v>2100</v>
      </c>
      <c r="AAW690">
        <v>436021050</v>
      </c>
      <c r="AAX690" s="315">
        <v>45082.526076388887</v>
      </c>
      <c r="AAY690"/>
      <c r="AAZ690"/>
      <c r="ABA690" t="s">
        <v>2081</v>
      </c>
      <c r="ABB690"/>
      <c r="ABC690" t="s">
        <v>2263</v>
      </c>
      <c r="ABD690"/>
      <c r="ABE690">
        <v>695</v>
      </c>
    </row>
    <row r="691" spans="1:733" x14ac:dyDescent="0.45">
      <c r="A691" s="261" t="s">
        <v>3574</v>
      </c>
      <c r="B691" s="262">
        <v>45082.500409988417</v>
      </c>
      <c r="C691" s="262">
        <v>45082.503186377318</v>
      </c>
      <c r="D691" s="262">
        <v>45082</v>
      </c>
      <c r="E691" s="261" t="s">
        <v>2199</v>
      </c>
      <c r="F691" s="315">
        <v>45076</v>
      </c>
      <c r="G691" t="s">
        <v>857</v>
      </c>
      <c r="H691" t="s">
        <v>858</v>
      </c>
      <c r="I691" t="s">
        <v>858</v>
      </c>
      <c r="J691" t="s">
        <v>858</v>
      </c>
      <c r="K691" t="s">
        <v>793</v>
      </c>
      <c r="L691" s="261" t="s">
        <v>811</v>
      </c>
      <c r="M691">
        <v>0</v>
      </c>
      <c r="N691">
        <v>0</v>
      </c>
      <c r="O691">
        <v>0</v>
      </c>
      <c r="P691">
        <v>0</v>
      </c>
      <c r="Q691">
        <v>0</v>
      </c>
      <c r="R691">
        <v>1</v>
      </c>
      <c r="S691">
        <v>0</v>
      </c>
      <c r="T691">
        <v>0</v>
      </c>
      <c r="U691">
        <v>0</v>
      </c>
      <c r="V691">
        <v>0</v>
      </c>
      <c r="W691">
        <v>0</v>
      </c>
      <c r="X691">
        <v>0</v>
      </c>
      <c r="Y691">
        <v>0</v>
      </c>
      <c r="Z691">
        <v>0</v>
      </c>
      <c r="AA691">
        <v>0</v>
      </c>
      <c r="AB691">
        <v>0</v>
      </c>
      <c r="AC691">
        <v>0</v>
      </c>
      <c r="AD691">
        <v>0</v>
      </c>
      <c r="AE691">
        <v>0</v>
      </c>
      <c r="AF691">
        <v>0</v>
      </c>
      <c r="AG691">
        <v>0</v>
      </c>
      <c r="AH691">
        <v>0</v>
      </c>
      <c r="AI691">
        <v>0</v>
      </c>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t="s">
        <v>794</v>
      </c>
      <c r="GJ691"/>
      <c r="GK691">
        <v>7000</v>
      </c>
      <c r="GL691">
        <v>7000</v>
      </c>
      <c r="GM691">
        <v>0</v>
      </c>
      <c r="GN691">
        <v>0</v>
      </c>
      <c r="GO691"/>
      <c r="GP691" t="s">
        <v>801</v>
      </c>
      <c r="GQ691"/>
      <c r="GR691" t="s">
        <v>830</v>
      </c>
      <c r="GS691" t="s">
        <v>797</v>
      </c>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t="s">
        <v>2100</v>
      </c>
      <c r="AAW691">
        <v>436021060</v>
      </c>
      <c r="AAX691" s="315">
        <v>45082.526099537034</v>
      </c>
      <c r="AAY691"/>
      <c r="AAZ691"/>
      <c r="ABA691" t="s">
        <v>2081</v>
      </c>
      <c r="ABB691"/>
      <c r="ABC691" t="s">
        <v>2263</v>
      </c>
      <c r="ABD691"/>
      <c r="ABE691">
        <v>697</v>
      </c>
    </row>
    <row r="692" spans="1:733" x14ac:dyDescent="0.45">
      <c r="A692" s="261" t="s">
        <v>3575</v>
      </c>
      <c r="B692" s="262">
        <v>45082.503188275463</v>
      </c>
      <c r="C692" s="262">
        <v>45082.504865324066</v>
      </c>
      <c r="D692" s="262">
        <v>45082</v>
      </c>
      <c r="E692" s="261" t="s">
        <v>2199</v>
      </c>
      <c r="F692" s="315">
        <v>45076</v>
      </c>
      <c r="G692" t="s">
        <v>857</v>
      </c>
      <c r="H692" t="s">
        <v>858</v>
      </c>
      <c r="I692" t="s">
        <v>858</v>
      </c>
      <c r="J692" t="s">
        <v>858</v>
      </c>
      <c r="K692" t="s">
        <v>793</v>
      </c>
      <c r="L692" s="261" t="s">
        <v>811</v>
      </c>
      <c r="M692">
        <v>0</v>
      </c>
      <c r="N692">
        <v>0</v>
      </c>
      <c r="O692">
        <v>0</v>
      </c>
      <c r="P692">
        <v>0</v>
      </c>
      <c r="Q692">
        <v>0</v>
      </c>
      <c r="R692">
        <v>1</v>
      </c>
      <c r="S692">
        <v>0</v>
      </c>
      <c r="T692">
        <v>0</v>
      </c>
      <c r="U692">
        <v>0</v>
      </c>
      <c r="V692">
        <v>0</v>
      </c>
      <c r="W692">
        <v>0</v>
      </c>
      <c r="X692">
        <v>0</v>
      </c>
      <c r="Y692">
        <v>0</v>
      </c>
      <c r="Z692">
        <v>0</v>
      </c>
      <c r="AA692">
        <v>0</v>
      </c>
      <c r="AB692">
        <v>0</v>
      </c>
      <c r="AC692">
        <v>0</v>
      </c>
      <c r="AD692">
        <v>0</v>
      </c>
      <c r="AE692">
        <v>0</v>
      </c>
      <c r="AF692">
        <v>0</v>
      </c>
      <c r="AG692">
        <v>0</v>
      </c>
      <c r="AH692">
        <v>0</v>
      </c>
      <c r="AI692">
        <v>0</v>
      </c>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t="s">
        <v>794</v>
      </c>
      <c r="GJ692"/>
      <c r="GK692">
        <v>7000</v>
      </c>
      <c r="GL692">
        <v>7000</v>
      </c>
      <c r="GM692">
        <v>0</v>
      </c>
      <c r="GN692">
        <v>0</v>
      </c>
      <c r="GO692"/>
      <c r="GP692" t="s">
        <v>801</v>
      </c>
      <c r="GQ692"/>
      <c r="GR692" t="s">
        <v>830</v>
      </c>
      <c r="GS692" t="s">
        <v>794</v>
      </c>
      <c r="GT692" t="s">
        <v>2145</v>
      </c>
      <c r="GU692">
        <v>1</v>
      </c>
      <c r="GV692">
        <v>1</v>
      </c>
      <c r="GW692">
        <v>0</v>
      </c>
      <c r="GX692">
        <v>0</v>
      </c>
      <c r="GY692">
        <v>0</v>
      </c>
      <c r="GZ692">
        <v>0</v>
      </c>
      <c r="HA692">
        <v>0</v>
      </c>
      <c r="HB692">
        <v>0</v>
      </c>
      <c r="HC692">
        <v>0</v>
      </c>
      <c r="HD692">
        <v>1</v>
      </c>
      <c r="HE692">
        <v>0</v>
      </c>
      <c r="HF692">
        <v>0</v>
      </c>
      <c r="HG692">
        <v>1</v>
      </c>
      <c r="HH692">
        <v>0</v>
      </c>
      <c r="HI692">
        <v>0</v>
      </c>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t="s">
        <v>2100</v>
      </c>
      <c r="AAW692">
        <v>436021074</v>
      </c>
      <c r="AAX692" s="315">
        <v>45082.526122685187</v>
      </c>
      <c r="AAY692"/>
      <c r="AAZ692"/>
      <c r="ABA692" t="s">
        <v>2081</v>
      </c>
      <c r="ABB692"/>
      <c r="ABC692" t="s">
        <v>2263</v>
      </c>
      <c r="ABD692"/>
      <c r="ABE692">
        <v>699</v>
      </c>
    </row>
    <row r="693" spans="1:733" x14ac:dyDescent="0.45">
      <c r="A693" s="261" t="s">
        <v>3576</v>
      </c>
      <c r="B693" s="262">
        <v>45082.504867569442</v>
      </c>
      <c r="C693" s="262">
        <v>45082.506383032407</v>
      </c>
      <c r="D693" s="262">
        <v>45082</v>
      </c>
      <c r="E693" s="261" t="s">
        <v>2199</v>
      </c>
      <c r="F693" s="315">
        <v>45076</v>
      </c>
      <c r="G693" t="s">
        <v>857</v>
      </c>
      <c r="H693" t="s">
        <v>858</v>
      </c>
      <c r="I693" t="s">
        <v>858</v>
      </c>
      <c r="J693" t="s">
        <v>858</v>
      </c>
      <c r="K693" t="s">
        <v>793</v>
      </c>
      <c r="L693" s="261" t="s">
        <v>811</v>
      </c>
      <c r="M693">
        <v>0</v>
      </c>
      <c r="N693">
        <v>0</v>
      </c>
      <c r="O693">
        <v>0</v>
      </c>
      <c r="P693">
        <v>0</v>
      </c>
      <c r="Q693">
        <v>0</v>
      </c>
      <c r="R693">
        <v>1</v>
      </c>
      <c r="S693">
        <v>0</v>
      </c>
      <c r="T693">
        <v>0</v>
      </c>
      <c r="U693">
        <v>0</v>
      </c>
      <c r="V693">
        <v>0</v>
      </c>
      <c r="W693">
        <v>0</v>
      </c>
      <c r="X693">
        <v>0</v>
      </c>
      <c r="Y693">
        <v>0</v>
      </c>
      <c r="Z693">
        <v>0</v>
      </c>
      <c r="AA693">
        <v>0</v>
      </c>
      <c r="AB693">
        <v>0</v>
      </c>
      <c r="AC693">
        <v>0</v>
      </c>
      <c r="AD693">
        <v>0</v>
      </c>
      <c r="AE693">
        <v>0</v>
      </c>
      <c r="AF693">
        <v>0</v>
      </c>
      <c r="AG693">
        <v>0</v>
      </c>
      <c r="AH693">
        <v>0</v>
      </c>
      <c r="AI693">
        <v>0</v>
      </c>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t="s">
        <v>794</v>
      </c>
      <c r="GJ693"/>
      <c r="GK693">
        <v>7000</v>
      </c>
      <c r="GL693">
        <v>7000</v>
      </c>
      <c r="GM693">
        <v>0</v>
      </c>
      <c r="GN693">
        <v>0</v>
      </c>
      <c r="GO693"/>
      <c r="GP693" t="s">
        <v>801</v>
      </c>
      <c r="GQ693"/>
      <c r="GR693" t="s">
        <v>830</v>
      </c>
      <c r="GS693" t="s">
        <v>794</v>
      </c>
      <c r="GT693" t="s">
        <v>2133</v>
      </c>
      <c r="GU693">
        <v>1</v>
      </c>
      <c r="GV693">
        <v>1</v>
      </c>
      <c r="GW693">
        <v>0</v>
      </c>
      <c r="GX693">
        <v>0</v>
      </c>
      <c r="GY693">
        <v>0</v>
      </c>
      <c r="GZ693">
        <v>0</v>
      </c>
      <c r="HA693">
        <v>0</v>
      </c>
      <c r="HB693">
        <v>1</v>
      </c>
      <c r="HC693">
        <v>0</v>
      </c>
      <c r="HD693">
        <v>0</v>
      </c>
      <c r="HE693">
        <v>0</v>
      </c>
      <c r="HF693">
        <v>0</v>
      </c>
      <c r="HG693">
        <v>1</v>
      </c>
      <c r="HH693">
        <v>0</v>
      </c>
      <c r="HI693">
        <v>0</v>
      </c>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t="s">
        <v>2100</v>
      </c>
      <c r="AAW693">
        <v>436021368</v>
      </c>
      <c r="AAX693" s="315">
        <v>45082.526469907403</v>
      </c>
      <c r="AAY693"/>
      <c r="AAZ693"/>
      <c r="ABA693" t="s">
        <v>2081</v>
      </c>
      <c r="ABB693"/>
      <c r="ABC693" t="s">
        <v>2263</v>
      </c>
      <c r="ABD693"/>
      <c r="ABE693">
        <v>700</v>
      </c>
    </row>
    <row r="694" spans="1:733" x14ac:dyDescent="0.45">
      <c r="A694" s="261" t="s">
        <v>3577</v>
      </c>
      <c r="B694" s="262">
        <v>45082.506385914363</v>
      </c>
      <c r="C694" s="262">
        <v>45082.508042395828</v>
      </c>
      <c r="D694" s="262">
        <v>45082</v>
      </c>
      <c r="E694" s="261" t="s">
        <v>2199</v>
      </c>
      <c r="F694" s="315">
        <v>45076</v>
      </c>
      <c r="G694" t="s">
        <v>857</v>
      </c>
      <c r="H694" t="s">
        <v>858</v>
      </c>
      <c r="I694" t="s">
        <v>858</v>
      </c>
      <c r="J694" t="s">
        <v>858</v>
      </c>
      <c r="K694" t="s">
        <v>793</v>
      </c>
      <c r="L694" s="261" t="s">
        <v>811</v>
      </c>
      <c r="M694">
        <v>0</v>
      </c>
      <c r="N694">
        <v>0</v>
      </c>
      <c r="O694">
        <v>0</v>
      </c>
      <c r="P694">
        <v>0</v>
      </c>
      <c r="Q694">
        <v>0</v>
      </c>
      <c r="R694">
        <v>1</v>
      </c>
      <c r="S694">
        <v>0</v>
      </c>
      <c r="T694">
        <v>0</v>
      </c>
      <c r="U694">
        <v>0</v>
      </c>
      <c r="V694">
        <v>0</v>
      </c>
      <c r="W694">
        <v>0</v>
      </c>
      <c r="X694">
        <v>0</v>
      </c>
      <c r="Y694">
        <v>0</v>
      </c>
      <c r="Z694">
        <v>0</v>
      </c>
      <c r="AA694">
        <v>0</v>
      </c>
      <c r="AB694">
        <v>0</v>
      </c>
      <c r="AC694">
        <v>0</v>
      </c>
      <c r="AD694">
        <v>0</v>
      </c>
      <c r="AE694">
        <v>0</v>
      </c>
      <c r="AF694">
        <v>0</v>
      </c>
      <c r="AG694">
        <v>0</v>
      </c>
      <c r="AH694">
        <v>0</v>
      </c>
      <c r="AI694">
        <v>0</v>
      </c>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t="s">
        <v>794</v>
      </c>
      <c r="GJ694"/>
      <c r="GK694">
        <v>7000</v>
      </c>
      <c r="GL694">
        <v>7000</v>
      </c>
      <c r="GM694">
        <v>0</v>
      </c>
      <c r="GN694">
        <v>0</v>
      </c>
      <c r="GO694"/>
      <c r="GP694"/>
      <c r="GQ694"/>
      <c r="GR694"/>
      <c r="GS694" t="s">
        <v>794</v>
      </c>
      <c r="GT694" t="s">
        <v>2145</v>
      </c>
      <c r="GU694">
        <v>1</v>
      </c>
      <c r="GV694">
        <v>1</v>
      </c>
      <c r="GW694">
        <v>0</v>
      </c>
      <c r="GX694">
        <v>0</v>
      </c>
      <c r="GY694">
        <v>0</v>
      </c>
      <c r="GZ694">
        <v>0</v>
      </c>
      <c r="HA694">
        <v>0</v>
      </c>
      <c r="HB694">
        <v>0</v>
      </c>
      <c r="HC694">
        <v>0</v>
      </c>
      <c r="HD694">
        <v>1</v>
      </c>
      <c r="HE694">
        <v>0</v>
      </c>
      <c r="HF694">
        <v>0</v>
      </c>
      <c r="HG694">
        <v>1</v>
      </c>
      <c r="HH694">
        <v>0</v>
      </c>
      <c r="HI694">
        <v>0</v>
      </c>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t="s">
        <v>2100</v>
      </c>
      <c r="AAW694">
        <v>436021395</v>
      </c>
      <c r="AAX694" s="315">
        <v>45082.526493055557</v>
      </c>
      <c r="AAY694"/>
      <c r="AAZ694"/>
      <c r="ABA694" t="s">
        <v>2081</v>
      </c>
      <c r="ABB694"/>
      <c r="ABC694" t="s">
        <v>2263</v>
      </c>
      <c r="ABD694"/>
      <c r="ABE694">
        <v>701</v>
      </c>
    </row>
    <row r="695" spans="1:733" x14ac:dyDescent="0.45">
      <c r="A695" s="261" t="s">
        <v>3578</v>
      </c>
      <c r="B695" s="262">
        <v>45082.508044849543</v>
      </c>
      <c r="C695" s="262">
        <v>45082.509592083326</v>
      </c>
      <c r="D695" s="262">
        <v>45082</v>
      </c>
      <c r="E695" s="261" t="s">
        <v>2199</v>
      </c>
      <c r="F695" s="315">
        <v>45076</v>
      </c>
      <c r="G695" t="s">
        <v>857</v>
      </c>
      <c r="H695" t="s">
        <v>858</v>
      </c>
      <c r="I695" t="s">
        <v>858</v>
      </c>
      <c r="J695" t="s">
        <v>858</v>
      </c>
      <c r="K695" t="s">
        <v>793</v>
      </c>
      <c r="L695" s="261" t="s">
        <v>811</v>
      </c>
      <c r="M695">
        <v>0</v>
      </c>
      <c r="N695">
        <v>0</v>
      </c>
      <c r="O695">
        <v>0</v>
      </c>
      <c r="P695">
        <v>0</v>
      </c>
      <c r="Q695">
        <v>0</v>
      </c>
      <c r="R695">
        <v>1</v>
      </c>
      <c r="S695">
        <v>0</v>
      </c>
      <c r="T695">
        <v>0</v>
      </c>
      <c r="U695">
        <v>0</v>
      </c>
      <c r="V695">
        <v>0</v>
      </c>
      <c r="W695">
        <v>0</v>
      </c>
      <c r="X695">
        <v>0</v>
      </c>
      <c r="Y695">
        <v>0</v>
      </c>
      <c r="Z695">
        <v>0</v>
      </c>
      <c r="AA695">
        <v>0</v>
      </c>
      <c r="AB695">
        <v>0</v>
      </c>
      <c r="AC695">
        <v>0</v>
      </c>
      <c r="AD695">
        <v>0</v>
      </c>
      <c r="AE695">
        <v>0</v>
      </c>
      <c r="AF695">
        <v>0</v>
      </c>
      <c r="AG695">
        <v>0</v>
      </c>
      <c r="AH695">
        <v>0</v>
      </c>
      <c r="AI695">
        <v>0</v>
      </c>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t="s">
        <v>794</v>
      </c>
      <c r="GJ695"/>
      <c r="GK695">
        <v>7000</v>
      </c>
      <c r="GL695">
        <v>7000</v>
      </c>
      <c r="GM695">
        <v>0</v>
      </c>
      <c r="GN695">
        <v>0</v>
      </c>
      <c r="GO695"/>
      <c r="GP695"/>
      <c r="GQ695"/>
      <c r="GR695"/>
      <c r="GS695" t="s">
        <v>794</v>
      </c>
      <c r="GT695" t="s">
        <v>2133</v>
      </c>
      <c r="GU695">
        <v>1</v>
      </c>
      <c r="GV695">
        <v>1</v>
      </c>
      <c r="GW695">
        <v>0</v>
      </c>
      <c r="GX695">
        <v>0</v>
      </c>
      <c r="GY695">
        <v>0</v>
      </c>
      <c r="GZ695">
        <v>0</v>
      </c>
      <c r="HA695">
        <v>0</v>
      </c>
      <c r="HB695">
        <v>1</v>
      </c>
      <c r="HC695">
        <v>0</v>
      </c>
      <c r="HD695">
        <v>0</v>
      </c>
      <c r="HE695">
        <v>0</v>
      </c>
      <c r="HF695">
        <v>0</v>
      </c>
      <c r="HG695">
        <v>1</v>
      </c>
      <c r="HH695">
        <v>0</v>
      </c>
      <c r="HI695">
        <v>0</v>
      </c>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t="s">
        <v>2100</v>
      </c>
      <c r="AAW695">
        <v>436021412</v>
      </c>
      <c r="AAX695" s="315">
        <v>45082.526516203703</v>
      </c>
      <c r="AAY695"/>
      <c r="AAZ695"/>
      <c r="ABA695" t="s">
        <v>2081</v>
      </c>
      <c r="ABB695"/>
      <c r="ABC695" t="s">
        <v>2263</v>
      </c>
      <c r="ABD695"/>
      <c r="ABE695">
        <v>702</v>
      </c>
    </row>
    <row r="696" spans="1:733" x14ac:dyDescent="0.45">
      <c r="A696" s="261" t="s">
        <v>3579</v>
      </c>
      <c r="B696" s="262">
        <v>45082.509594780087</v>
      </c>
      <c r="C696" s="262">
        <v>45082.512252650457</v>
      </c>
      <c r="D696" s="262">
        <v>45082</v>
      </c>
      <c r="E696" s="261" t="s">
        <v>2199</v>
      </c>
      <c r="F696" s="315">
        <v>45076</v>
      </c>
      <c r="G696" t="s">
        <v>857</v>
      </c>
      <c r="H696" t="s">
        <v>858</v>
      </c>
      <c r="I696" t="s">
        <v>858</v>
      </c>
      <c r="J696" t="s">
        <v>858</v>
      </c>
      <c r="K696" t="s">
        <v>793</v>
      </c>
      <c r="L696" s="261" t="s">
        <v>813</v>
      </c>
      <c r="M696">
        <v>0</v>
      </c>
      <c r="N696">
        <v>0</v>
      </c>
      <c r="O696">
        <v>0</v>
      </c>
      <c r="P696">
        <v>0</v>
      </c>
      <c r="Q696">
        <v>0</v>
      </c>
      <c r="R696">
        <v>0</v>
      </c>
      <c r="S696">
        <v>0</v>
      </c>
      <c r="T696">
        <v>1</v>
      </c>
      <c r="U696">
        <v>0</v>
      </c>
      <c r="V696">
        <v>0</v>
      </c>
      <c r="W696">
        <v>0</v>
      </c>
      <c r="X696">
        <v>0</v>
      </c>
      <c r="Y696">
        <v>0</v>
      </c>
      <c r="Z696">
        <v>0</v>
      </c>
      <c r="AA696">
        <v>0</v>
      </c>
      <c r="AB696">
        <v>0</v>
      </c>
      <c r="AC696">
        <v>0</v>
      </c>
      <c r="AD696">
        <v>0</v>
      </c>
      <c r="AE696">
        <v>0</v>
      </c>
      <c r="AF696">
        <v>0</v>
      </c>
      <c r="AG696">
        <v>0</v>
      </c>
      <c r="AH696">
        <v>0</v>
      </c>
      <c r="AI696">
        <v>0</v>
      </c>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t="s">
        <v>794</v>
      </c>
      <c r="IR696"/>
      <c r="IS696">
        <v>12000</v>
      </c>
      <c r="IT696">
        <v>12000</v>
      </c>
      <c r="IU696"/>
      <c r="IV696">
        <v>5000</v>
      </c>
      <c r="IW696">
        <v>140</v>
      </c>
      <c r="IX696">
        <v>7000</v>
      </c>
      <c r="IY696" t="s">
        <v>3580</v>
      </c>
      <c r="IZ696" t="s">
        <v>801</v>
      </c>
      <c r="JA696"/>
      <c r="JB696" t="s">
        <v>830</v>
      </c>
      <c r="JC696" t="s">
        <v>794</v>
      </c>
      <c r="JD696" t="s">
        <v>2145</v>
      </c>
      <c r="JE696">
        <v>1</v>
      </c>
      <c r="JF696">
        <v>1</v>
      </c>
      <c r="JG696">
        <v>0</v>
      </c>
      <c r="JH696">
        <v>0</v>
      </c>
      <c r="JI696">
        <v>0</v>
      </c>
      <c r="JJ696">
        <v>0</v>
      </c>
      <c r="JK696">
        <v>0</v>
      </c>
      <c r="JL696">
        <v>0</v>
      </c>
      <c r="JM696">
        <v>0</v>
      </c>
      <c r="JN696">
        <v>1</v>
      </c>
      <c r="JO696">
        <v>0</v>
      </c>
      <c r="JP696">
        <v>0</v>
      </c>
      <c r="JQ696">
        <v>1</v>
      </c>
      <c r="JR696">
        <v>0</v>
      </c>
      <c r="JS696">
        <v>0</v>
      </c>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t="s">
        <v>2100</v>
      </c>
      <c r="AAW696">
        <v>436021432</v>
      </c>
      <c r="AAX696" s="315">
        <v>45082.526539351849</v>
      </c>
      <c r="AAY696"/>
      <c r="AAZ696"/>
      <c r="ABA696" t="s">
        <v>2081</v>
      </c>
      <c r="ABB696"/>
      <c r="ABC696" t="s">
        <v>2263</v>
      </c>
      <c r="ABD696"/>
      <c r="ABE696">
        <v>703</v>
      </c>
    </row>
    <row r="697" spans="1:733" x14ac:dyDescent="0.45">
      <c r="A697" s="261" t="s">
        <v>3581</v>
      </c>
      <c r="B697" s="262">
        <v>45082.51225511574</v>
      </c>
      <c r="C697" s="262">
        <v>45082.514167407411</v>
      </c>
      <c r="D697" s="262">
        <v>45082</v>
      </c>
      <c r="E697" s="261" t="s">
        <v>2199</v>
      </c>
      <c r="F697" s="315">
        <v>45076</v>
      </c>
      <c r="G697" t="s">
        <v>857</v>
      </c>
      <c r="H697" t="s">
        <v>858</v>
      </c>
      <c r="I697" t="s">
        <v>858</v>
      </c>
      <c r="J697" t="s">
        <v>858</v>
      </c>
      <c r="K697" t="s">
        <v>793</v>
      </c>
      <c r="L697" s="261" t="s">
        <v>813</v>
      </c>
      <c r="M697">
        <v>0</v>
      </c>
      <c r="N697">
        <v>0</v>
      </c>
      <c r="O697">
        <v>0</v>
      </c>
      <c r="P697">
        <v>0</v>
      </c>
      <c r="Q697">
        <v>0</v>
      </c>
      <c r="R697">
        <v>0</v>
      </c>
      <c r="S697">
        <v>0</v>
      </c>
      <c r="T697">
        <v>1</v>
      </c>
      <c r="U697">
        <v>0</v>
      </c>
      <c r="V697">
        <v>0</v>
      </c>
      <c r="W697">
        <v>0</v>
      </c>
      <c r="X697">
        <v>0</v>
      </c>
      <c r="Y697">
        <v>0</v>
      </c>
      <c r="Z697">
        <v>0</v>
      </c>
      <c r="AA697">
        <v>0</v>
      </c>
      <c r="AB697">
        <v>0</v>
      </c>
      <c r="AC697">
        <v>0</v>
      </c>
      <c r="AD697">
        <v>0</v>
      </c>
      <c r="AE697">
        <v>0</v>
      </c>
      <c r="AF697">
        <v>0</v>
      </c>
      <c r="AG697">
        <v>0</v>
      </c>
      <c r="AH697">
        <v>0</v>
      </c>
      <c r="AI697">
        <v>0</v>
      </c>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t="s">
        <v>794</v>
      </c>
      <c r="IR697"/>
      <c r="IS697">
        <v>12000</v>
      </c>
      <c r="IT697">
        <v>12000</v>
      </c>
      <c r="IU697"/>
      <c r="IV697">
        <v>5000</v>
      </c>
      <c r="IW697">
        <v>140</v>
      </c>
      <c r="IX697">
        <v>7000</v>
      </c>
      <c r="IY697" t="s">
        <v>3582</v>
      </c>
      <c r="IZ697" t="s">
        <v>806</v>
      </c>
      <c r="JA697"/>
      <c r="JB697"/>
      <c r="JC697" t="s">
        <v>797</v>
      </c>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t="s">
        <v>2100</v>
      </c>
      <c r="AAW697">
        <v>436021452</v>
      </c>
      <c r="AAX697" s="315">
        <v>45082.526574074072</v>
      </c>
      <c r="AAY697"/>
      <c r="AAZ697"/>
      <c r="ABA697" t="s">
        <v>2081</v>
      </c>
      <c r="ABB697"/>
      <c r="ABC697" t="s">
        <v>2263</v>
      </c>
      <c r="ABD697"/>
      <c r="ABE697">
        <v>704</v>
      </c>
    </row>
    <row r="698" spans="1:733" x14ac:dyDescent="0.45">
      <c r="A698" s="261" t="s">
        <v>3583</v>
      </c>
      <c r="B698" s="262">
        <v>45082.514171030103</v>
      </c>
      <c r="C698" s="262">
        <v>45082.516729131938</v>
      </c>
      <c r="D698" s="262">
        <v>45082</v>
      </c>
      <c r="E698" s="261" t="s">
        <v>2199</v>
      </c>
      <c r="F698" s="315">
        <v>45076</v>
      </c>
      <c r="G698" t="s">
        <v>857</v>
      </c>
      <c r="H698" t="s">
        <v>858</v>
      </c>
      <c r="I698" t="s">
        <v>858</v>
      </c>
      <c r="J698" t="s">
        <v>858</v>
      </c>
      <c r="K698" t="s">
        <v>793</v>
      </c>
      <c r="L698" s="261" t="s">
        <v>813</v>
      </c>
      <c r="M698">
        <v>0</v>
      </c>
      <c r="N698">
        <v>0</v>
      </c>
      <c r="O698">
        <v>0</v>
      </c>
      <c r="P698">
        <v>0</v>
      </c>
      <c r="Q698">
        <v>0</v>
      </c>
      <c r="R698">
        <v>0</v>
      </c>
      <c r="S698">
        <v>0</v>
      </c>
      <c r="T698">
        <v>1</v>
      </c>
      <c r="U698">
        <v>0</v>
      </c>
      <c r="V698">
        <v>0</v>
      </c>
      <c r="W698">
        <v>0</v>
      </c>
      <c r="X698">
        <v>0</v>
      </c>
      <c r="Y698">
        <v>0</v>
      </c>
      <c r="Z698">
        <v>0</v>
      </c>
      <c r="AA698">
        <v>0</v>
      </c>
      <c r="AB698">
        <v>0</v>
      </c>
      <c r="AC698">
        <v>0</v>
      </c>
      <c r="AD698">
        <v>0</v>
      </c>
      <c r="AE698">
        <v>0</v>
      </c>
      <c r="AF698">
        <v>0</v>
      </c>
      <c r="AG698">
        <v>0</v>
      </c>
      <c r="AH698">
        <v>0</v>
      </c>
      <c r="AI698">
        <v>0</v>
      </c>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t="s">
        <v>794</v>
      </c>
      <c r="IR698"/>
      <c r="IS698">
        <v>12000</v>
      </c>
      <c r="IT698">
        <v>12000</v>
      </c>
      <c r="IU698"/>
      <c r="IV698">
        <v>5000</v>
      </c>
      <c r="IW698">
        <v>140</v>
      </c>
      <c r="IX698">
        <v>7000</v>
      </c>
      <c r="IY698" t="s">
        <v>3584</v>
      </c>
      <c r="IZ698" t="s">
        <v>801</v>
      </c>
      <c r="JA698"/>
      <c r="JB698" t="s">
        <v>830</v>
      </c>
      <c r="JC698" t="s">
        <v>794</v>
      </c>
      <c r="JD698" t="s">
        <v>3585</v>
      </c>
      <c r="JE698">
        <v>0</v>
      </c>
      <c r="JF698">
        <v>1</v>
      </c>
      <c r="JG698">
        <v>0</v>
      </c>
      <c r="JH698">
        <v>0</v>
      </c>
      <c r="JI698">
        <v>0</v>
      </c>
      <c r="JJ698">
        <v>0</v>
      </c>
      <c r="JK698">
        <v>0</v>
      </c>
      <c r="JL698">
        <v>0</v>
      </c>
      <c r="JM698">
        <v>0</v>
      </c>
      <c r="JN698">
        <v>0</v>
      </c>
      <c r="JO698">
        <v>1</v>
      </c>
      <c r="JP698">
        <v>0</v>
      </c>
      <c r="JQ698">
        <v>1</v>
      </c>
      <c r="JR698">
        <v>0</v>
      </c>
      <c r="JS698">
        <v>0</v>
      </c>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t="s">
        <v>2100</v>
      </c>
      <c r="AAW698">
        <v>436021470</v>
      </c>
      <c r="AAX698" s="315">
        <v>45082.526597222233</v>
      </c>
      <c r="AAY698"/>
      <c r="AAZ698"/>
      <c r="ABA698" t="s">
        <v>2081</v>
      </c>
      <c r="ABB698"/>
      <c r="ABC698" t="s">
        <v>2263</v>
      </c>
      <c r="ABD698"/>
      <c r="ABE698">
        <v>706</v>
      </c>
    </row>
    <row r="699" spans="1:733" x14ac:dyDescent="0.45">
      <c r="A699" s="261" t="s">
        <v>3586</v>
      </c>
      <c r="B699" s="262">
        <v>45082.516731990741</v>
      </c>
      <c r="C699" s="262">
        <v>45082.518930347222</v>
      </c>
      <c r="D699" s="262">
        <v>45082</v>
      </c>
      <c r="E699" s="261" t="s">
        <v>2199</v>
      </c>
      <c r="F699" s="315">
        <v>45076</v>
      </c>
      <c r="G699" t="s">
        <v>857</v>
      </c>
      <c r="H699" t="s">
        <v>858</v>
      </c>
      <c r="I699" t="s">
        <v>858</v>
      </c>
      <c r="J699" t="s">
        <v>858</v>
      </c>
      <c r="K699" t="s">
        <v>793</v>
      </c>
      <c r="L699" s="261" t="s">
        <v>813</v>
      </c>
      <c r="M699">
        <v>0</v>
      </c>
      <c r="N699">
        <v>0</v>
      </c>
      <c r="O699">
        <v>0</v>
      </c>
      <c r="P699">
        <v>0</v>
      </c>
      <c r="Q699">
        <v>0</v>
      </c>
      <c r="R699">
        <v>0</v>
      </c>
      <c r="S699">
        <v>0</v>
      </c>
      <c r="T699">
        <v>1</v>
      </c>
      <c r="U699">
        <v>0</v>
      </c>
      <c r="V699">
        <v>0</v>
      </c>
      <c r="W699">
        <v>0</v>
      </c>
      <c r="X699">
        <v>0</v>
      </c>
      <c r="Y699">
        <v>0</v>
      </c>
      <c r="Z699">
        <v>0</v>
      </c>
      <c r="AA699">
        <v>0</v>
      </c>
      <c r="AB699">
        <v>0</v>
      </c>
      <c r="AC699">
        <v>0</v>
      </c>
      <c r="AD699">
        <v>0</v>
      </c>
      <c r="AE699">
        <v>0</v>
      </c>
      <c r="AF699">
        <v>0</v>
      </c>
      <c r="AG699">
        <v>0</v>
      </c>
      <c r="AH699">
        <v>0</v>
      </c>
      <c r="AI699">
        <v>0</v>
      </c>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t="s">
        <v>794</v>
      </c>
      <c r="IR699"/>
      <c r="IS699">
        <v>12000</v>
      </c>
      <c r="IT699">
        <v>12000</v>
      </c>
      <c r="IU699"/>
      <c r="IV699">
        <v>5000</v>
      </c>
      <c r="IW699">
        <v>140</v>
      </c>
      <c r="IX699">
        <v>7000</v>
      </c>
      <c r="IY699" t="s">
        <v>3587</v>
      </c>
      <c r="IZ699" t="s">
        <v>806</v>
      </c>
      <c r="JA699"/>
      <c r="JB699"/>
      <c r="JC699" t="s">
        <v>794</v>
      </c>
      <c r="JD699" t="s">
        <v>2133</v>
      </c>
      <c r="JE699">
        <v>1</v>
      </c>
      <c r="JF699">
        <v>1</v>
      </c>
      <c r="JG699">
        <v>0</v>
      </c>
      <c r="JH699">
        <v>0</v>
      </c>
      <c r="JI699">
        <v>0</v>
      </c>
      <c r="JJ699">
        <v>0</v>
      </c>
      <c r="JK699">
        <v>0</v>
      </c>
      <c r="JL699">
        <v>1</v>
      </c>
      <c r="JM699">
        <v>0</v>
      </c>
      <c r="JN699">
        <v>0</v>
      </c>
      <c r="JO699">
        <v>0</v>
      </c>
      <c r="JP699">
        <v>0</v>
      </c>
      <c r="JQ699">
        <v>1</v>
      </c>
      <c r="JR699">
        <v>0</v>
      </c>
      <c r="JS699">
        <v>0</v>
      </c>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t="s">
        <v>2100</v>
      </c>
      <c r="AAW699">
        <v>436021493</v>
      </c>
      <c r="AAX699" s="315">
        <v>45082.526608796303</v>
      </c>
      <c r="AAY699"/>
      <c r="AAZ699"/>
      <c r="ABA699" t="s">
        <v>2081</v>
      </c>
      <c r="ABB699"/>
      <c r="ABC699" t="s">
        <v>2263</v>
      </c>
      <c r="ABD699"/>
      <c r="ABE699">
        <v>707</v>
      </c>
    </row>
    <row r="700" spans="1:733" x14ac:dyDescent="0.45">
      <c r="A700" s="261" t="s">
        <v>3588</v>
      </c>
      <c r="B700" s="262">
        <v>45082.518933599538</v>
      </c>
      <c r="C700" s="262">
        <v>45082.520863668979</v>
      </c>
      <c r="D700" s="262">
        <v>45082</v>
      </c>
      <c r="E700" s="261" t="s">
        <v>2199</v>
      </c>
      <c r="F700" s="315">
        <v>45076</v>
      </c>
      <c r="G700" t="s">
        <v>857</v>
      </c>
      <c r="H700" t="s">
        <v>858</v>
      </c>
      <c r="I700" t="s">
        <v>858</v>
      </c>
      <c r="J700" t="s">
        <v>858</v>
      </c>
      <c r="K700" t="s">
        <v>793</v>
      </c>
      <c r="L700" s="261" t="s">
        <v>814</v>
      </c>
      <c r="M700">
        <v>0</v>
      </c>
      <c r="N700">
        <v>0</v>
      </c>
      <c r="O700">
        <v>0</v>
      </c>
      <c r="P700">
        <v>0</v>
      </c>
      <c r="Q700">
        <v>0</v>
      </c>
      <c r="R700">
        <v>0</v>
      </c>
      <c r="S700">
        <v>1</v>
      </c>
      <c r="T700">
        <v>0</v>
      </c>
      <c r="U700">
        <v>0</v>
      </c>
      <c r="V700">
        <v>0</v>
      </c>
      <c r="W700">
        <v>0</v>
      </c>
      <c r="X700">
        <v>0</v>
      </c>
      <c r="Y700">
        <v>0</v>
      </c>
      <c r="Z700">
        <v>0</v>
      </c>
      <c r="AA700">
        <v>0</v>
      </c>
      <c r="AB700">
        <v>0</v>
      </c>
      <c r="AC700">
        <v>0</v>
      </c>
      <c r="AD700">
        <v>0</v>
      </c>
      <c r="AE700">
        <v>0</v>
      </c>
      <c r="AF700">
        <v>0</v>
      </c>
      <c r="AG700">
        <v>0</v>
      </c>
      <c r="AH700">
        <v>0</v>
      </c>
      <c r="AI700">
        <v>0</v>
      </c>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t="s">
        <v>794</v>
      </c>
      <c r="HM700"/>
      <c r="HN700">
        <v>5000</v>
      </c>
      <c r="HO700">
        <v>5000</v>
      </c>
      <c r="HP700"/>
      <c r="HQ700">
        <v>5000</v>
      </c>
      <c r="HR700">
        <v>0</v>
      </c>
      <c r="HS700">
        <v>0</v>
      </c>
      <c r="HT700"/>
      <c r="HU700" t="s">
        <v>806</v>
      </c>
      <c r="HV700"/>
      <c r="HW700"/>
      <c r="HX700" t="s">
        <v>797</v>
      </c>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t="s">
        <v>2100</v>
      </c>
      <c r="AAW700">
        <v>436021508</v>
      </c>
      <c r="AAX700" s="315">
        <v>45082.526631944449</v>
      </c>
      <c r="AAY700"/>
      <c r="AAZ700"/>
      <c r="ABA700" t="s">
        <v>2081</v>
      </c>
      <c r="ABB700"/>
      <c r="ABC700" t="s">
        <v>2263</v>
      </c>
      <c r="ABD700"/>
      <c r="ABE700">
        <v>709</v>
      </c>
    </row>
    <row r="701" spans="1:733" x14ac:dyDescent="0.45">
      <c r="A701" s="261" t="s">
        <v>3589</v>
      </c>
      <c r="B701" s="262">
        <v>45082.520867905092</v>
      </c>
      <c r="C701" s="262">
        <v>45082.522642175929</v>
      </c>
      <c r="D701" s="262">
        <v>45082</v>
      </c>
      <c r="E701" s="261" t="s">
        <v>2199</v>
      </c>
      <c r="F701" s="315">
        <v>45076</v>
      </c>
      <c r="G701" t="s">
        <v>857</v>
      </c>
      <c r="H701" t="s">
        <v>858</v>
      </c>
      <c r="I701" t="s">
        <v>858</v>
      </c>
      <c r="J701" t="s">
        <v>858</v>
      </c>
      <c r="K701" t="s">
        <v>793</v>
      </c>
      <c r="L701" s="261" t="s">
        <v>814</v>
      </c>
      <c r="M701">
        <v>0</v>
      </c>
      <c r="N701">
        <v>0</v>
      </c>
      <c r="O701">
        <v>0</v>
      </c>
      <c r="P701">
        <v>0</v>
      </c>
      <c r="Q701">
        <v>0</v>
      </c>
      <c r="R701">
        <v>0</v>
      </c>
      <c r="S701">
        <v>1</v>
      </c>
      <c r="T701">
        <v>0</v>
      </c>
      <c r="U701">
        <v>0</v>
      </c>
      <c r="V701">
        <v>0</v>
      </c>
      <c r="W701">
        <v>0</v>
      </c>
      <c r="X701">
        <v>0</v>
      </c>
      <c r="Y701">
        <v>0</v>
      </c>
      <c r="Z701">
        <v>0</v>
      </c>
      <c r="AA701">
        <v>0</v>
      </c>
      <c r="AB701">
        <v>0</v>
      </c>
      <c r="AC701">
        <v>0</v>
      </c>
      <c r="AD701">
        <v>0</v>
      </c>
      <c r="AE701">
        <v>0</v>
      </c>
      <c r="AF701">
        <v>0</v>
      </c>
      <c r="AG701">
        <v>0</v>
      </c>
      <c r="AH701">
        <v>0</v>
      </c>
      <c r="AI701">
        <v>0</v>
      </c>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t="s">
        <v>794</v>
      </c>
      <c r="HM701"/>
      <c r="HN701">
        <v>5000</v>
      </c>
      <c r="HO701">
        <v>5000</v>
      </c>
      <c r="HP701"/>
      <c r="HQ701">
        <v>5000</v>
      </c>
      <c r="HR701">
        <v>0</v>
      </c>
      <c r="HS701">
        <v>0</v>
      </c>
      <c r="HT701"/>
      <c r="HU701" t="s">
        <v>806</v>
      </c>
      <c r="HV701"/>
      <c r="HW701"/>
      <c r="HX701" t="s">
        <v>794</v>
      </c>
      <c r="HY701" t="s">
        <v>2084</v>
      </c>
      <c r="HZ701">
        <v>0</v>
      </c>
      <c r="IA701">
        <v>1</v>
      </c>
      <c r="IB701">
        <v>0</v>
      </c>
      <c r="IC701">
        <v>0</v>
      </c>
      <c r="ID701">
        <v>0</v>
      </c>
      <c r="IE701">
        <v>0</v>
      </c>
      <c r="IF701">
        <v>0</v>
      </c>
      <c r="IG701">
        <v>0</v>
      </c>
      <c r="IH701">
        <v>0</v>
      </c>
      <c r="II701">
        <v>0</v>
      </c>
      <c r="IJ701">
        <v>0</v>
      </c>
      <c r="IK701">
        <v>0</v>
      </c>
      <c r="IL701">
        <v>1</v>
      </c>
      <c r="IM701">
        <v>0</v>
      </c>
      <c r="IN701">
        <v>0</v>
      </c>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t="s">
        <v>2100</v>
      </c>
      <c r="AAW701">
        <v>436021544</v>
      </c>
      <c r="AAX701" s="315">
        <v>45082.526701388888</v>
      </c>
      <c r="AAY701"/>
      <c r="AAZ701"/>
      <c r="ABA701" t="s">
        <v>2081</v>
      </c>
      <c r="ABB701"/>
      <c r="ABC701" t="s">
        <v>2263</v>
      </c>
      <c r="ABD701"/>
      <c r="ABE701">
        <v>711</v>
      </c>
    </row>
    <row r="702" spans="1:733" x14ac:dyDescent="0.45">
      <c r="A702" s="261" t="s">
        <v>3590</v>
      </c>
      <c r="B702" s="262">
        <v>45082.522645081022</v>
      </c>
      <c r="C702" s="262">
        <v>45082.524272604169</v>
      </c>
      <c r="D702" s="262">
        <v>45082</v>
      </c>
      <c r="E702" s="261" t="s">
        <v>2199</v>
      </c>
      <c r="F702" s="315">
        <v>45076</v>
      </c>
      <c r="G702" t="s">
        <v>857</v>
      </c>
      <c r="H702" t="s">
        <v>858</v>
      </c>
      <c r="I702" t="s">
        <v>858</v>
      </c>
      <c r="J702" t="s">
        <v>858</v>
      </c>
      <c r="K702" t="s">
        <v>793</v>
      </c>
      <c r="L702" s="261" t="s">
        <v>814</v>
      </c>
      <c r="M702">
        <v>0</v>
      </c>
      <c r="N702">
        <v>0</v>
      </c>
      <c r="O702">
        <v>0</v>
      </c>
      <c r="P702">
        <v>0</v>
      </c>
      <c r="Q702">
        <v>0</v>
      </c>
      <c r="R702">
        <v>0</v>
      </c>
      <c r="S702">
        <v>1</v>
      </c>
      <c r="T702">
        <v>0</v>
      </c>
      <c r="U702">
        <v>0</v>
      </c>
      <c r="V702">
        <v>0</v>
      </c>
      <c r="W702">
        <v>0</v>
      </c>
      <c r="X702">
        <v>0</v>
      </c>
      <c r="Y702">
        <v>0</v>
      </c>
      <c r="Z702">
        <v>0</v>
      </c>
      <c r="AA702">
        <v>0</v>
      </c>
      <c r="AB702">
        <v>0</v>
      </c>
      <c r="AC702">
        <v>0</v>
      </c>
      <c r="AD702">
        <v>0</v>
      </c>
      <c r="AE702">
        <v>0</v>
      </c>
      <c r="AF702">
        <v>0</v>
      </c>
      <c r="AG702">
        <v>0</v>
      </c>
      <c r="AH702">
        <v>0</v>
      </c>
      <c r="AI702">
        <v>0</v>
      </c>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t="s">
        <v>794</v>
      </c>
      <c r="HM702"/>
      <c r="HN702">
        <v>5000</v>
      </c>
      <c r="HO702">
        <v>5000</v>
      </c>
      <c r="HP702"/>
      <c r="HQ702">
        <v>5000</v>
      </c>
      <c r="HR702">
        <v>0</v>
      </c>
      <c r="HS702">
        <v>0</v>
      </c>
      <c r="HT702"/>
      <c r="HU702" t="s">
        <v>806</v>
      </c>
      <c r="HV702"/>
      <c r="HW702"/>
      <c r="HX702" t="s">
        <v>794</v>
      </c>
      <c r="HY702" t="s">
        <v>2236</v>
      </c>
      <c r="HZ702">
        <v>0</v>
      </c>
      <c r="IA702">
        <v>1</v>
      </c>
      <c r="IB702">
        <v>0</v>
      </c>
      <c r="IC702">
        <v>0</v>
      </c>
      <c r="ID702">
        <v>0</v>
      </c>
      <c r="IE702">
        <v>0</v>
      </c>
      <c r="IF702">
        <v>0</v>
      </c>
      <c r="IG702">
        <v>1</v>
      </c>
      <c r="IH702">
        <v>0</v>
      </c>
      <c r="II702">
        <v>1</v>
      </c>
      <c r="IJ702">
        <v>0</v>
      </c>
      <c r="IK702">
        <v>0</v>
      </c>
      <c r="IL702">
        <v>1</v>
      </c>
      <c r="IM702">
        <v>0</v>
      </c>
      <c r="IN702">
        <v>0</v>
      </c>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t="s">
        <v>2100</v>
      </c>
      <c r="AAW702">
        <v>436021656</v>
      </c>
      <c r="AAX702" s="315">
        <v>45082.526851851857</v>
      </c>
      <c r="AAY702"/>
      <c r="AAZ702"/>
      <c r="ABA702" t="s">
        <v>2081</v>
      </c>
      <c r="ABB702"/>
      <c r="ABC702" t="s">
        <v>2263</v>
      </c>
      <c r="ABD702"/>
      <c r="ABE702">
        <v>713</v>
      </c>
    </row>
    <row r="703" spans="1:733" x14ac:dyDescent="0.45">
      <c r="A703" s="261" t="s">
        <v>3591</v>
      </c>
      <c r="B703" s="262">
        <v>45082.524275532407</v>
      </c>
      <c r="C703" s="262">
        <v>45082.526254074073</v>
      </c>
      <c r="D703" s="262">
        <v>45082</v>
      </c>
      <c r="E703" s="261" t="s">
        <v>2199</v>
      </c>
      <c r="F703" s="315">
        <v>45076</v>
      </c>
      <c r="G703" t="s">
        <v>857</v>
      </c>
      <c r="H703" t="s">
        <v>858</v>
      </c>
      <c r="I703" t="s">
        <v>858</v>
      </c>
      <c r="J703" t="s">
        <v>858</v>
      </c>
      <c r="K703" t="s">
        <v>793</v>
      </c>
      <c r="L703" s="261" t="s">
        <v>814</v>
      </c>
      <c r="M703">
        <v>0</v>
      </c>
      <c r="N703">
        <v>0</v>
      </c>
      <c r="O703">
        <v>0</v>
      </c>
      <c r="P703">
        <v>0</v>
      </c>
      <c r="Q703">
        <v>0</v>
      </c>
      <c r="R703">
        <v>0</v>
      </c>
      <c r="S703">
        <v>1</v>
      </c>
      <c r="T703">
        <v>0</v>
      </c>
      <c r="U703">
        <v>0</v>
      </c>
      <c r="V703">
        <v>0</v>
      </c>
      <c r="W703">
        <v>0</v>
      </c>
      <c r="X703">
        <v>0</v>
      </c>
      <c r="Y703">
        <v>0</v>
      </c>
      <c r="Z703">
        <v>0</v>
      </c>
      <c r="AA703">
        <v>0</v>
      </c>
      <c r="AB703">
        <v>0</v>
      </c>
      <c r="AC703">
        <v>0</v>
      </c>
      <c r="AD703">
        <v>0</v>
      </c>
      <c r="AE703">
        <v>0</v>
      </c>
      <c r="AF703">
        <v>0</v>
      </c>
      <c r="AG703">
        <v>0</v>
      </c>
      <c r="AH703">
        <v>0</v>
      </c>
      <c r="AI703">
        <v>0</v>
      </c>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t="s">
        <v>794</v>
      </c>
      <c r="HM703"/>
      <c r="HN703">
        <v>5000</v>
      </c>
      <c r="HO703">
        <v>5000</v>
      </c>
      <c r="HP703"/>
      <c r="HQ703">
        <v>5000</v>
      </c>
      <c r="HR703">
        <v>0</v>
      </c>
      <c r="HS703">
        <v>0</v>
      </c>
      <c r="HT703"/>
      <c r="HU703" t="s">
        <v>806</v>
      </c>
      <c r="HV703"/>
      <c r="HW703"/>
      <c r="HX703" t="s">
        <v>797</v>
      </c>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t="s">
        <v>2100</v>
      </c>
      <c r="AAW703">
        <v>436024885</v>
      </c>
      <c r="AAX703" s="315">
        <v>45082.530949074076</v>
      </c>
      <c r="AAY703"/>
      <c r="AAZ703"/>
      <c r="ABA703" t="s">
        <v>2081</v>
      </c>
      <c r="ABB703"/>
      <c r="ABC703" t="s">
        <v>2263</v>
      </c>
      <c r="ABD703"/>
      <c r="ABE703">
        <v>715</v>
      </c>
    </row>
    <row r="704" spans="1:733" x14ac:dyDescent="0.45">
      <c r="A704" s="261" t="s">
        <v>3592</v>
      </c>
      <c r="B704" s="262">
        <v>45082.526258773149</v>
      </c>
      <c r="C704" s="262">
        <v>45082.528129444443</v>
      </c>
      <c r="D704" s="262">
        <v>45082</v>
      </c>
      <c r="E704" s="261" t="s">
        <v>2199</v>
      </c>
      <c r="F704" s="315">
        <v>45076</v>
      </c>
      <c r="G704" t="s">
        <v>857</v>
      </c>
      <c r="H704" t="s">
        <v>858</v>
      </c>
      <c r="I704" t="s">
        <v>858</v>
      </c>
      <c r="J704" t="s">
        <v>858</v>
      </c>
      <c r="K704" t="s">
        <v>793</v>
      </c>
      <c r="L704" s="261" t="s">
        <v>814</v>
      </c>
      <c r="M704">
        <v>0</v>
      </c>
      <c r="N704">
        <v>0</v>
      </c>
      <c r="O704">
        <v>0</v>
      </c>
      <c r="P704">
        <v>0</v>
      </c>
      <c r="Q704">
        <v>0</v>
      </c>
      <c r="R704">
        <v>0</v>
      </c>
      <c r="S704">
        <v>1</v>
      </c>
      <c r="T704">
        <v>0</v>
      </c>
      <c r="U704">
        <v>0</v>
      </c>
      <c r="V704">
        <v>0</v>
      </c>
      <c r="W704">
        <v>0</v>
      </c>
      <c r="X704">
        <v>0</v>
      </c>
      <c r="Y704">
        <v>0</v>
      </c>
      <c r="Z704">
        <v>0</v>
      </c>
      <c r="AA704">
        <v>0</v>
      </c>
      <c r="AB704">
        <v>0</v>
      </c>
      <c r="AC704">
        <v>0</v>
      </c>
      <c r="AD704">
        <v>0</v>
      </c>
      <c r="AE704">
        <v>0</v>
      </c>
      <c r="AF704">
        <v>0</v>
      </c>
      <c r="AG704">
        <v>0</v>
      </c>
      <c r="AH704">
        <v>0</v>
      </c>
      <c r="AI704">
        <v>0</v>
      </c>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t="s">
        <v>794</v>
      </c>
      <c r="HM704"/>
      <c r="HN704">
        <v>5000</v>
      </c>
      <c r="HO704">
        <v>5000</v>
      </c>
      <c r="HP704"/>
      <c r="HQ704">
        <v>5000</v>
      </c>
      <c r="HR704">
        <v>0</v>
      </c>
      <c r="HS704">
        <v>0</v>
      </c>
      <c r="HT704"/>
      <c r="HU704" t="s">
        <v>806</v>
      </c>
      <c r="HV704"/>
      <c r="HW704"/>
      <c r="HX704" t="s">
        <v>794</v>
      </c>
      <c r="HY704" t="s">
        <v>2084</v>
      </c>
      <c r="HZ704">
        <v>0</v>
      </c>
      <c r="IA704">
        <v>1</v>
      </c>
      <c r="IB704">
        <v>0</v>
      </c>
      <c r="IC704">
        <v>0</v>
      </c>
      <c r="ID704">
        <v>0</v>
      </c>
      <c r="IE704">
        <v>0</v>
      </c>
      <c r="IF704">
        <v>0</v>
      </c>
      <c r="IG704">
        <v>0</v>
      </c>
      <c r="IH704">
        <v>0</v>
      </c>
      <c r="II704">
        <v>0</v>
      </c>
      <c r="IJ704">
        <v>0</v>
      </c>
      <c r="IK704">
        <v>0</v>
      </c>
      <c r="IL704">
        <v>1</v>
      </c>
      <c r="IM704">
        <v>0</v>
      </c>
      <c r="IN704">
        <v>0</v>
      </c>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t="s">
        <v>2100</v>
      </c>
      <c r="AAW704">
        <v>436024907</v>
      </c>
      <c r="AAX704" s="315">
        <v>45082.530960648153</v>
      </c>
      <c r="AAY704"/>
      <c r="AAZ704"/>
      <c r="ABA704" t="s">
        <v>2081</v>
      </c>
      <c r="ABB704"/>
      <c r="ABC704" t="s">
        <v>2263</v>
      </c>
      <c r="ABD704"/>
      <c r="ABE704">
        <v>716</v>
      </c>
    </row>
    <row r="705" spans="1:733" x14ac:dyDescent="0.45">
      <c r="A705" s="261" t="s">
        <v>3593</v>
      </c>
      <c r="B705" s="262">
        <v>45082.528133703701</v>
      </c>
      <c r="C705" s="262">
        <v>45082.530476840271</v>
      </c>
      <c r="D705" s="262">
        <v>45082</v>
      </c>
      <c r="E705" s="261" t="s">
        <v>2199</v>
      </c>
      <c r="F705" s="315">
        <v>45076</v>
      </c>
      <c r="G705" t="s">
        <v>857</v>
      </c>
      <c r="H705" t="s">
        <v>858</v>
      </c>
      <c r="I705" t="s">
        <v>858</v>
      </c>
      <c r="J705" t="s">
        <v>858</v>
      </c>
      <c r="K705" t="s">
        <v>793</v>
      </c>
      <c r="L705" s="261" t="s">
        <v>840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1</v>
      </c>
      <c r="AH705">
        <v>0</v>
      </c>
      <c r="AI705">
        <v>0</v>
      </c>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t="s">
        <v>794</v>
      </c>
      <c r="YE705"/>
      <c r="YF705">
        <v>500</v>
      </c>
      <c r="YG705">
        <v>500</v>
      </c>
      <c r="YH705">
        <v>0</v>
      </c>
      <c r="YI705">
        <v>0</v>
      </c>
      <c r="YJ705"/>
      <c r="YK705" t="s">
        <v>806</v>
      </c>
      <c r="YL705"/>
      <c r="YM705"/>
      <c r="YN705" t="s">
        <v>797</v>
      </c>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t="s">
        <v>2100</v>
      </c>
      <c r="AAW705">
        <v>436047728</v>
      </c>
      <c r="AAX705" s="315">
        <v>45082.565150462957</v>
      </c>
      <c r="AAY705"/>
      <c r="AAZ705"/>
      <c r="ABA705" t="s">
        <v>2081</v>
      </c>
      <c r="ABB705"/>
      <c r="ABC705" t="s">
        <v>2263</v>
      </c>
      <c r="ABD705"/>
      <c r="ABE705">
        <v>717</v>
      </c>
    </row>
    <row r="706" spans="1:733" x14ac:dyDescent="0.45">
      <c r="A706" s="261" t="s">
        <v>3594</v>
      </c>
      <c r="B706" s="262">
        <v>45082.530480497691</v>
      </c>
      <c r="C706" s="262">
        <v>45082.531715196761</v>
      </c>
      <c r="D706" s="262">
        <v>45082</v>
      </c>
      <c r="E706" s="261" t="s">
        <v>2199</v>
      </c>
      <c r="F706" s="315">
        <v>45076</v>
      </c>
      <c r="G706" t="s">
        <v>857</v>
      </c>
      <c r="H706" t="s">
        <v>858</v>
      </c>
      <c r="I706" t="s">
        <v>858</v>
      </c>
      <c r="J706" t="s">
        <v>858</v>
      </c>
      <c r="K706" t="s">
        <v>793</v>
      </c>
      <c r="L706" s="261" t="s">
        <v>840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1</v>
      </c>
      <c r="AH706">
        <v>0</v>
      </c>
      <c r="AI706">
        <v>0</v>
      </c>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t="s">
        <v>794</v>
      </c>
      <c r="YE706"/>
      <c r="YF706">
        <v>500</v>
      </c>
      <c r="YG706">
        <v>500</v>
      </c>
      <c r="YH706">
        <v>0</v>
      </c>
      <c r="YI706">
        <v>0</v>
      </c>
      <c r="YJ706"/>
      <c r="YK706" t="s">
        <v>806</v>
      </c>
      <c r="YL706"/>
      <c r="YM706"/>
      <c r="YN706" t="s">
        <v>797</v>
      </c>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t="s">
        <v>2100</v>
      </c>
      <c r="AAW706">
        <v>436047828</v>
      </c>
      <c r="AAX706" s="315">
        <v>45082.565300925933</v>
      </c>
      <c r="AAY706"/>
      <c r="AAZ706"/>
      <c r="ABA706" t="s">
        <v>2081</v>
      </c>
      <c r="ABB706"/>
      <c r="ABC706" t="s">
        <v>2263</v>
      </c>
      <c r="ABD706"/>
      <c r="ABE706">
        <v>718</v>
      </c>
    </row>
    <row r="707" spans="1:733" x14ac:dyDescent="0.45">
      <c r="A707" s="261" t="s">
        <v>3595</v>
      </c>
      <c r="B707" s="262">
        <v>45082.53171761574</v>
      </c>
      <c r="C707" s="262">
        <v>45082.532745046286</v>
      </c>
      <c r="D707" s="262">
        <v>45082</v>
      </c>
      <c r="E707" s="261" t="s">
        <v>2199</v>
      </c>
      <c r="F707" s="315">
        <v>45076</v>
      </c>
      <c r="G707" t="s">
        <v>857</v>
      </c>
      <c r="H707" t="s">
        <v>858</v>
      </c>
      <c r="I707" t="s">
        <v>858</v>
      </c>
      <c r="J707" t="s">
        <v>858</v>
      </c>
      <c r="K707" t="s">
        <v>793</v>
      </c>
      <c r="L707" s="261" t="s">
        <v>840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1</v>
      </c>
      <c r="AH707">
        <v>0</v>
      </c>
      <c r="AI707">
        <v>0</v>
      </c>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t="s">
        <v>794</v>
      </c>
      <c r="YE707"/>
      <c r="YF707">
        <v>500</v>
      </c>
      <c r="YG707">
        <v>500</v>
      </c>
      <c r="YH707">
        <v>0</v>
      </c>
      <c r="YI707">
        <v>0</v>
      </c>
      <c r="YJ707"/>
      <c r="YK707" t="s">
        <v>806</v>
      </c>
      <c r="YL707"/>
      <c r="YM707"/>
      <c r="YN707" t="s">
        <v>797</v>
      </c>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t="s">
        <v>2100</v>
      </c>
      <c r="AAW707">
        <v>436047995</v>
      </c>
      <c r="AAX707" s="315">
        <v>45082.565520833326</v>
      </c>
      <c r="AAY707"/>
      <c r="AAZ707"/>
      <c r="ABA707" t="s">
        <v>2081</v>
      </c>
      <c r="ABB707"/>
      <c r="ABC707" t="s">
        <v>2263</v>
      </c>
      <c r="ABD707"/>
      <c r="ABE707">
        <v>719</v>
      </c>
    </row>
    <row r="708" spans="1:733" x14ac:dyDescent="0.45">
      <c r="A708" s="261" t="s">
        <v>3596</v>
      </c>
      <c r="B708" s="262">
        <v>45082.532747152778</v>
      </c>
      <c r="C708" s="262">
        <v>45082.534059976853</v>
      </c>
      <c r="D708" s="262">
        <v>45082</v>
      </c>
      <c r="E708" s="261" t="s">
        <v>2199</v>
      </c>
      <c r="F708" s="315">
        <v>45076</v>
      </c>
      <c r="G708" t="s">
        <v>857</v>
      </c>
      <c r="H708" t="s">
        <v>858</v>
      </c>
      <c r="I708" t="s">
        <v>858</v>
      </c>
      <c r="J708" t="s">
        <v>858</v>
      </c>
      <c r="K708" t="s">
        <v>793</v>
      </c>
      <c r="L708" s="261" t="s">
        <v>840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1</v>
      </c>
      <c r="AH708">
        <v>0</v>
      </c>
      <c r="AI708">
        <v>0</v>
      </c>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t="s">
        <v>794</v>
      </c>
      <c r="YE708"/>
      <c r="YF708">
        <v>500</v>
      </c>
      <c r="YG708">
        <v>500</v>
      </c>
      <c r="YH708">
        <v>0</v>
      </c>
      <c r="YI708">
        <v>0</v>
      </c>
      <c r="YJ708"/>
      <c r="YK708" t="s">
        <v>806</v>
      </c>
      <c r="YL708"/>
      <c r="YM708"/>
      <c r="YN708" t="s">
        <v>797</v>
      </c>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t="s">
        <v>2100</v>
      </c>
      <c r="AAW708">
        <v>436048437</v>
      </c>
      <c r="AAX708" s="315">
        <v>45082.566053240742</v>
      </c>
      <c r="AAY708"/>
      <c r="AAZ708"/>
      <c r="ABA708" t="s">
        <v>2081</v>
      </c>
      <c r="ABB708"/>
      <c r="ABC708" t="s">
        <v>2263</v>
      </c>
      <c r="ABD708"/>
      <c r="ABE708">
        <v>720</v>
      </c>
    </row>
    <row r="709" spans="1:733" x14ac:dyDescent="0.45">
      <c r="A709" s="261" t="s">
        <v>3597</v>
      </c>
      <c r="B709" s="262">
        <v>45082.53406262731</v>
      </c>
      <c r="C709" s="262">
        <v>45082.535871655098</v>
      </c>
      <c r="D709" s="262">
        <v>45082</v>
      </c>
      <c r="E709" s="261" t="s">
        <v>2199</v>
      </c>
      <c r="F709" s="315">
        <v>45076</v>
      </c>
      <c r="G709" t="s">
        <v>857</v>
      </c>
      <c r="H709" t="s">
        <v>858</v>
      </c>
      <c r="I709" t="s">
        <v>858</v>
      </c>
      <c r="J709" t="s">
        <v>858</v>
      </c>
      <c r="K709" t="s">
        <v>793</v>
      </c>
      <c r="L709" s="261" t="s">
        <v>812</v>
      </c>
      <c r="M709">
        <v>0</v>
      </c>
      <c r="N709">
        <v>0</v>
      </c>
      <c r="O709">
        <v>0</v>
      </c>
      <c r="P709">
        <v>0</v>
      </c>
      <c r="Q709">
        <v>0</v>
      </c>
      <c r="R709">
        <v>0</v>
      </c>
      <c r="S709">
        <v>0</v>
      </c>
      <c r="T709">
        <v>0</v>
      </c>
      <c r="U709">
        <v>0</v>
      </c>
      <c r="V709">
        <v>0</v>
      </c>
      <c r="W709">
        <v>0</v>
      </c>
      <c r="X709">
        <v>0</v>
      </c>
      <c r="Y709">
        <v>0</v>
      </c>
      <c r="Z709">
        <v>0</v>
      </c>
      <c r="AA709">
        <v>0</v>
      </c>
      <c r="AB709">
        <v>0</v>
      </c>
      <c r="AC709">
        <v>1</v>
      </c>
      <c r="AD709">
        <v>0</v>
      </c>
      <c r="AE709">
        <v>0</v>
      </c>
      <c r="AF709">
        <v>0</v>
      </c>
      <c r="AG709">
        <v>0</v>
      </c>
      <c r="AH709">
        <v>0</v>
      </c>
      <c r="AI709">
        <v>0</v>
      </c>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t="s">
        <v>794</v>
      </c>
      <c r="RA709"/>
      <c r="RB709">
        <v>2000</v>
      </c>
      <c r="RC709">
        <v>2000</v>
      </c>
      <c r="RD709"/>
      <c r="RE709">
        <v>2000</v>
      </c>
      <c r="RF709">
        <v>0</v>
      </c>
      <c r="RG709">
        <v>0</v>
      </c>
      <c r="RH709"/>
      <c r="RI709" t="s">
        <v>806</v>
      </c>
      <c r="RJ709"/>
      <c r="RK709"/>
      <c r="RL709" t="s">
        <v>794</v>
      </c>
      <c r="RM709" t="s">
        <v>2145</v>
      </c>
      <c r="RN709">
        <v>1</v>
      </c>
      <c r="RO709">
        <v>1</v>
      </c>
      <c r="RP709">
        <v>0</v>
      </c>
      <c r="RQ709">
        <v>0</v>
      </c>
      <c r="RR709">
        <v>0</v>
      </c>
      <c r="RS709">
        <v>0</v>
      </c>
      <c r="RT709">
        <v>0</v>
      </c>
      <c r="RU709">
        <v>0</v>
      </c>
      <c r="RV709">
        <v>0</v>
      </c>
      <c r="RW709">
        <v>1</v>
      </c>
      <c r="RX709">
        <v>0</v>
      </c>
      <c r="RY709">
        <v>0</v>
      </c>
      <c r="RZ709">
        <v>1</v>
      </c>
      <c r="SA709">
        <v>0</v>
      </c>
      <c r="SB709">
        <v>0</v>
      </c>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t="s">
        <v>2100</v>
      </c>
      <c r="AAW709">
        <v>436048718</v>
      </c>
      <c r="AAX709" s="315">
        <v>45082.566388888888</v>
      </c>
      <c r="AAY709"/>
      <c r="AAZ709"/>
      <c r="ABA709" t="s">
        <v>2081</v>
      </c>
      <c r="ABB709"/>
      <c r="ABC709" t="s">
        <v>2263</v>
      </c>
      <c r="ABD709"/>
      <c r="ABE709">
        <v>721</v>
      </c>
    </row>
    <row r="710" spans="1:733" x14ac:dyDescent="0.45">
      <c r="A710" s="261" t="s">
        <v>3598</v>
      </c>
      <c r="B710" s="262">
        <v>45082.535875127323</v>
      </c>
      <c r="C710" s="262">
        <v>45082.5369575</v>
      </c>
      <c r="D710" s="262">
        <v>45082</v>
      </c>
      <c r="E710" s="261" t="s">
        <v>2199</v>
      </c>
      <c r="F710" s="315">
        <v>45076</v>
      </c>
      <c r="G710" t="s">
        <v>857</v>
      </c>
      <c r="H710" t="s">
        <v>858</v>
      </c>
      <c r="I710" t="s">
        <v>858</v>
      </c>
      <c r="J710" t="s">
        <v>858</v>
      </c>
      <c r="K710" t="s">
        <v>793</v>
      </c>
      <c r="L710" s="261" t="s">
        <v>812</v>
      </c>
      <c r="M710">
        <v>0</v>
      </c>
      <c r="N710">
        <v>0</v>
      </c>
      <c r="O710">
        <v>0</v>
      </c>
      <c r="P710">
        <v>0</v>
      </c>
      <c r="Q710">
        <v>0</v>
      </c>
      <c r="R710">
        <v>0</v>
      </c>
      <c r="S710">
        <v>0</v>
      </c>
      <c r="T710">
        <v>0</v>
      </c>
      <c r="U710">
        <v>0</v>
      </c>
      <c r="V710">
        <v>0</v>
      </c>
      <c r="W710">
        <v>0</v>
      </c>
      <c r="X710">
        <v>0</v>
      </c>
      <c r="Y710">
        <v>0</v>
      </c>
      <c r="Z710">
        <v>0</v>
      </c>
      <c r="AA710">
        <v>0</v>
      </c>
      <c r="AB710">
        <v>0</v>
      </c>
      <c r="AC710">
        <v>1</v>
      </c>
      <c r="AD710">
        <v>0</v>
      </c>
      <c r="AE710">
        <v>0</v>
      </c>
      <c r="AF710">
        <v>0</v>
      </c>
      <c r="AG710">
        <v>0</v>
      </c>
      <c r="AH710">
        <v>0</v>
      </c>
      <c r="AI710">
        <v>0</v>
      </c>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t="s">
        <v>794</v>
      </c>
      <c r="RA710"/>
      <c r="RB710">
        <v>2000</v>
      </c>
      <c r="RC710">
        <v>2000</v>
      </c>
      <c r="RD710"/>
      <c r="RE710">
        <v>2000</v>
      </c>
      <c r="RF710">
        <v>0</v>
      </c>
      <c r="RG710">
        <v>0</v>
      </c>
      <c r="RH710"/>
      <c r="RI710" t="s">
        <v>806</v>
      </c>
      <c r="RJ710"/>
      <c r="RK710"/>
      <c r="RL710" t="s">
        <v>797</v>
      </c>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t="s">
        <v>2100</v>
      </c>
      <c r="AAW710">
        <v>436049102</v>
      </c>
      <c r="AAX710" s="315">
        <v>45082.566909722227</v>
      </c>
      <c r="AAY710"/>
      <c r="AAZ710"/>
      <c r="ABA710" t="s">
        <v>2081</v>
      </c>
      <c r="ABB710"/>
      <c r="ABC710" t="s">
        <v>2263</v>
      </c>
      <c r="ABD710"/>
      <c r="ABE710">
        <v>722</v>
      </c>
    </row>
    <row r="711" spans="1:733" x14ac:dyDescent="0.45">
      <c r="A711" s="261" t="s">
        <v>3599</v>
      </c>
      <c r="B711" s="262">
        <v>45082.536960104168</v>
      </c>
      <c r="C711" s="262">
        <v>45082.538005300928</v>
      </c>
      <c r="D711" s="262">
        <v>45082</v>
      </c>
      <c r="E711" s="261" t="s">
        <v>2199</v>
      </c>
      <c r="F711" s="315">
        <v>45077</v>
      </c>
      <c r="G711" t="s">
        <v>857</v>
      </c>
      <c r="H711" t="s">
        <v>858</v>
      </c>
      <c r="I711" t="s">
        <v>858</v>
      </c>
      <c r="J711" t="s">
        <v>858</v>
      </c>
      <c r="K711" t="s">
        <v>793</v>
      </c>
      <c r="L711" s="261" t="s">
        <v>812</v>
      </c>
      <c r="M711">
        <v>0</v>
      </c>
      <c r="N711">
        <v>0</v>
      </c>
      <c r="O711">
        <v>0</v>
      </c>
      <c r="P711">
        <v>0</v>
      </c>
      <c r="Q711">
        <v>0</v>
      </c>
      <c r="R711">
        <v>0</v>
      </c>
      <c r="S711">
        <v>0</v>
      </c>
      <c r="T711">
        <v>0</v>
      </c>
      <c r="U711">
        <v>0</v>
      </c>
      <c r="V711">
        <v>0</v>
      </c>
      <c r="W711">
        <v>0</v>
      </c>
      <c r="X711">
        <v>0</v>
      </c>
      <c r="Y711">
        <v>0</v>
      </c>
      <c r="Z711">
        <v>0</v>
      </c>
      <c r="AA711">
        <v>0</v>
      </c>
      <c r="AB711">
        <v>0</v>
      </c>
      <c r="AC711">
        <v>1</v>
      </c>
      <c r="AD711">
        <v>0</v>
      </c>
      <c r="AE711">
        <v>0</v>
      </c>
      <c r="AF711">
        <v>0</v>
      </c>
      <c r="AG711">
        <v>0</v>
      </c>
      <c r="AH711">
        <v>0</v>
      </c>
      <c r="AI711">
        <v>0</v>
      </c>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t="s">
        <v>794</v>
      </c>
      <c r="RA711"/>
      <c r="RB711">
        <v>2000</v>
      </c>
      <c r="RC711">
        <v>2000</v>
      </c>
      <c r="RD711"/>
      <c r="RE711">
        <v>2000</v>
      </c>
      <c r="RF711">
        <v>0</v>
      </c>
      <c r="RG711">
        <v>0</v>
      </c>
      <c r="RH711"/>
      <c r="RI711" t="s">
        <v>806</v>
      </c>
      <c r="RJ711"/>
      <c r="RK711"/>
      <c r="RL711" t="s">
        <v>797</v>
      </c>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t="s">
        <v>2100</v>
      </c>
      <c r="AAW711">
        <v>436049192</v>
      </c>
      <c r="AAX711" s="315">
        <v>45082.567048611112</v>
      </c>
      <c r="AAY711"/>
      <c r="AAZ711"/>
      <c r="ABA711" t="s">
        <v>2081</v>
      </c>
      <c r="ABB711"/>
      <c r="ABC711" t="s">
        <v>2263</v>
      </c>
      <c r="ABD711"/>
      <c r="ABE711">
        <v>723</v>
      </c>
    </row>
    <row r="712" spans="1:733" x14ac:dyDescent="0.45">
      <c r="A712" s="261" t="s">
        <v>3600</v>
      </c>
      <c r="B712" s="262">
        <v>45082.538006921299</v>
      </c>
      <c r="C712" s="262">
        <v>45082.539433784717</v>
      </c>
      <c r="D712" s="262">
        <v>45082</v>
      </c>
      <c r="E712" s="261" t="s">
        <v>2199</v>
      </c>
      <c r="F712" s="315">
        <v>45076</v>
      </c>
      <c r="G712" t="s">
        <v>857</v>
      </c>
      <c r="H712" t="s">
        <v>858</v>
      </c>
      <c r="I712" t="s">
        <v>858</v>
      </c>
      <c r="J712" t="s">
        <v>858</v>
      </c>
      <c r="K712" t="s">
        <v>793</v>
      </c>
      <c r="L712" s="261" t="s">
        <v>812</v>
      </c>
      <c r="M712">
        <v>0</v>
      </c>
      <c r="N712">
        <v>0</v>
      </c>
      <c r="O712">
        <v>0</v>
      </c>
      <c r="P712">
        <v>0</v>
      </c>
      <c r="Q712">
        <v>0</v>
      </c>
      <c r="R712">
        <v>0</v>
      </c>
      <c r="S712">
        <v>0</v>
      </c>
      <c r="T712">
        <v>0</v>
      </c>
      <c r="U712">
        <v>0</v>
      </c>
      <c r="V712">
        <v>0</v>
      </c>
      <c r="W712">
        <v>0</v>
      </c>
      <c r="X712">
        <v>0</v>
      </c>
      <c r="Y712">
        <v>0</v>
      </c>
      <c r="Z712">
        <v>0</v>
      </c>
      <c r="AA712">
        <v>0</v>
      </c>
      <c r="AB712">
        <v>0</v>
      </c>
      <c r="AC712">
        <v>1</v>
      </c>
      <c r="AD712">
        <v>0</v>
      </c>
      <c r="AE712">
        <v>0</v>
      </c>
      <c r="AF712">
        <v>0</v>
      </c>
      <c r="AG712">
        <v>0</v>
      </c>
      <c r="AH712">
        <v>0</v>
      </c>
      <c r="AI712">
        <v>0</v>
      </c>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t="s">
        <v>794</v>
      </c>
      <c r="RA712"/>
      <c r="RB712">
        <v>2000</v>
      </c>
      <c r="RC712">
        <v>2000</v>
      </c>
      <c r="RD712"/>
      <c r="RE712">
        <v>2000</v>
      </c>
      <c r="RF712">
        <v>0</v>
      </c>
      <c r="RG712">
        <v>0</v>
      </c>
      <c r="RH712"/>
      <c r="RI712" t="s">
        <v>806</v>
      </c>
      <c r="RJ712"/>
      <c r="RK712"/>
      <c r="RL712" t="s">
        <v>797</v>
      </c>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t="s">
        <v>2100</v>
      </c>
      <c r="AAW712">
        <v>436049468</v>
      </c>
      <c r="AAX712" s="315">
        <v>45082.567303240743</v>
      </c>
      <c r="AAY712"/>
      <c r="AAZ712"/>
      <c r="ABA712" t="s">
        <v>2081</v>
      </c>
      <c r="ABB712"/>
      <c r="ABC712" t="s">
        <v>2263</v>
      </c>
      <c r="ABD712"/>
      <c r="ABE712">
        <v>724</v>
      </c>
    </row>
    <row r="713" spans="1:733" x14ac:dyDescent="0.45">
      <c r="A713" s="261" t="s">
        <v>3601</v>
      </c>
      <c r="B713" s="262">
        <v>45082.539436238418</v>
      </c>
      <c r="C713" s="262">
        <v>45082.540483819437</v>
      </c>
      <c r="D713" s="262">
        <v>45082</v>
      </c>
      <c r="E713" s="261" t="s">
        <v>2199</v>
      </c>
      <c r="F713" s="315">
        <v>45077</v>
      </c>
      <c r="G713" t="s">
        <v>857</v>
      </c>
      <c r="H713" t="s">
        <v>858</v>
      </c>
      <c r="I713" t="s">
        <v>858</v>
      </c>
      <c r="J713" t="s">
        <v>858</v>
      </c>
      <c r="K713" t="s">
        <v>793</v>
      </c>
      <c r="L713" s="261" t="s">
        <v>812</v>
      </c>
      <c r="M713">
        <v>0</v>
      </c>
      <c r="N713">
        <v>0</v>
      </c>
      <c r="O713">
        <v>0</v>
      </c>
      <c r="P713">
        <v>0</v>
      </c>
      <c r="Q713">
        <v>0</v>
      </c>
      <c r="R713">
        <v>0</v>
      </c>
      <c r="S713">
        <v>0</v>
      </c>
      <c r="T713">
        <v>0</v>
      </c>
      <c r="U713">
        <v>0</v>
      </c>
      <c r="V713">
        <v>0</v>
      </c>
      <c r="W713">
        <v>0</v>
      </c>
      <c r="X713">
        <v>0</v>
      </c>
      <c r="Y713">
        <v>0</v>
      </c>
      <c r="Z713">
        <v>0</v>
      </c>
      <c r="AA713">
        <v>0</v>
      </c>
      <c r="AB713">
        <v>0</v>
      </c>
      <c r="AC713">
        <v>1</v>
      </c>
      <c r="AD713">
        <v>0</v>
      </c>
      <c r="AE713">
        <v>0</v>
      </c>
      <c r="AF713">
        <v>0</v>
      </c>
      <c r="AG713">
        <v>0</v>
      </c>
      <c r="AH713">
        <v>0</v>
      </c>
      <c r="AI713">
        <v>0</v>
      </c>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t="s">
        <v>794</v>
      </c>
      <c r="RA713"/>
      <c r="RB713">
        <v>2000</v>
      </c>
      <c r="RC713">
        <v>2000</v>
      </c>
      <c r="RD713"/>
      <c r="RE713">
        <v>2000</v>
      </c>
      <c r="RF713">
        <v>0</v>
      </c>
      <c r="RG713">
        <v>0</v>
      </c>
      <c r="RH713"/>
      <c r="RI713" t="s">
        <v>806</v>
      </c>
      <c r="RJ713"/>
      <c r="RK713"/>
      <c r="RL713" t="s">
        <v>797</v>
      </c>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t="s">
        <v>2100</v>
      </c>
      <c r="AAW713">
        <v>436049681</v>
      </c>
      <c r="AAX713" s="315">
        <v>45082.567523148136</v>
      </c>
      <c r="AAY713"/>
      <c r="AAZ713"/>
      <c r="ABA713" t="s">
        <v>2081</v>
      </c>
      <c r="ABB713"/>
      <c r="ABC713" t="s">
        <v>2263</v>
      </c>
      <c r="ABD713"/>
      <c r="ABE713">
        <v>725</v>
      </c>
    </row>
    <row r="714" spans="1:733" x14ac:dyDescent="0.45">
      <c r="A714" s="261" t="s">
        <v>3602</v>
      </c>
      <c r="B714" s="262">
        <v>45082.540486030091</v>
      </c>
      <c r="C714" s="262">
        <v>45082.541815428238</v>
      </c>
      <c r="D714" s="262">
        <v>45082</v>
      </c>
      <c r="E714" s="261" t="s">
        <v>2199</v>
      </c>
      <c r="F714" s="315">
        <v>45076</v>
      </c>
      <c r="G714" t="s">
        <v>857</v>
      </c>
      <c r="H714" t="s">
        <v>858</v>
      </c>
      <c r="I714" t="s">
        <v>858</v>
      </c>
      <c r="J714" t="s">
        <v>858</v>
      </c>
      <c r="K714" t="s">
        <v>793</v>
      </c>
      <c r="L714" s="261" t="s">
        <v>832</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1</v>
      </c>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t="s">
        <v>794</v>
      </c>
      <c r="AAM714"/>
      <c r="AAN714" t="s">
        <v>797</v>
      </c>
      <c r="AAO714">
        <v>100</v>
      </c>
      <c r="AAP714">
        <v>100</v>
      </c>
      <c r="AAQ714"/>
      <c r="AAR714"/>
      <c r="AAS714"/>
      <c r="AAT714"/>
      <c r="AAU714"/>
      <c r="AAV714" t="s">
        <v>2100</v>
      </c>
      <c r="AAW714">
        <v>436049779</v>
      </c>
      <c r="AAX714" s="315">
        <v>45082.56763888889</v>
      </c>
      <c r="AAY714"/>
      <c r="AAZ714"/>
      <c r="ABA714" t="s">
        <v>2081</v>
      </c>
      <c r="ABB714"/>
      <c r="ABC714" t="s">
        <v>2263</v>
      </c>
      <c r="ABD714"/>
      <c r="ABE714">
        <v>726</v>
      </c>
    </row>
    <row r="715" spans="1:733" x14ac:dyDescent="0.45">
      <c r="A715" s="261" t="s">
        <v>3603</v>
      </c>
      <c r="B715" s="262">
        <v>45082.541817824072</v>
      </c>
      <c r="C715" s="262">
        <v>45082.543022789352</v>
      </c>
      <c r="D715" s="262">
        <v>45082</v>
      </c>
      <c r="E715" s="261" t="s">
        <v>2199</v>
      </c>
      <c r="F715" s="315">
        <v>45076</v>
      </c>
      <c r="G715" t="s">
        <v>857</v>
      </c>
      <c r="H715" t="s">
        <v>858</v>
      </c>
      <c r="I715" t="s">
        <v>858</v>
      </c>
      <c r="J715" t="s">
        <v>858</v>
      </c>
      <c r="K715" t="s">
        <v>793</v>
      </c>
      <c r="L715" s="261" t="s">
        <v>832</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0</v>
      </c>
      <c r="AI715">
        <v>1</v>
      </c>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t="s">
        <v>794</v>
      </c>
      <c r="AAM715"/>
      <c r="AAN715" t="s">
        <v>797</v>
      </c>
      <c r="AAO715">
        <v>100</v>
      </c>
      <c r="AAP715">
        <v>100</v>
      </c>
      <c r="AAQ715"/>
      <c r="AAR715"/>
      <c r="AAS715"/>
      <c r="AAT715"/>
      <c r="AAU715"/>
      <c r="AAV715" t="s">
        <v>2100</v>
      </c>
      <c r="AAW715">
        <v>436049910</v>
      </c>
      <c r="AAX715" s="315">
        <v>45082.567835648151</v>
      </c>
      <c r="AAY715"/>
      <c r="AAZ715"/>
      <c r="ABA715" t="s">
        <v>2081</v>
      </c>
      <c r="ABB715"/>
      <c r="ABC715" t="s">
        <v>2263</v>
      </c>
      <c r="ABD715"/>
      <c r="ABE715">
        <v>727</v>
      </c>
    </row>
    <row r="716" spans="1:733" x14ac:dyDescent="0.45">
      <c r="A716" s="261" t="s">
        <v>3604</v>
      </c>
      <c r="B716" s="262">
        <v>45082.543024409722</v>
      </c>
      <c r="C716" s="262">
        <v>45082.543702997689</v>
      </c>
      <c r="D716" s="262">
        <v>45082</v>
      </c>
      <c r="E716" s="261" t="s">
        <v>2199</v>
      </c>
      <c r="F716" s="315">
        <v>45076</v>
      </c>
      <c r="G716" t="s">
        <v>857</v>
      </c>
      <c r="H716" t="s">
        <v>858</v>
      </c>
      <c r="I716" t="s">
        <v>858</v>
      </c>
      <c r="J716" t="s">
        <v>858</v>
      </c>
      <c r="K716" t="s">
        <v>793</v>
      </c>
      <c r="L716" s="261" t="s">
        <v>832</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1</v>
      </c>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t="s">
        <v>794</v>
      </c>
      <c r="AAM716"/>
      <c r="AAN716" t="s">
        <v>797</v>
      </c>
      <c r="AAO716">
        <v>100</v>
      </c>
      <c r="AAP716">
        <v>100</v>
      </c>
      <c r="AAQ716"/>
      <c r="AAR716"/>
      <c r="AAS716"/>
      <c r="AAT716"/>
      <c r="AAU716"/>
      <c r="AAV716" t="s">
        <v>2100</v>
      </c>
      <c r="AAW716">
        <v>436050014</v>
      </c>
      <c r="AAX716" s="315">
        <v>45082.568009259259</v>
      </c>
      <c r="AAY716"/>
      <c r="AAZ716"/>
      <c r="ABA716" t="s">
        <v>2081</v>
      </c>
      <c r="ABB716"/>
      <c r="ABC716" t="s">
        <v>2263</v>
      </c>
      <c r="ABD716"/>
      <c r="ABE716">
        <v>728</v>
      </c>
    </row>
    <row r="717" spans="1:733" x14ac:dyDescent="0.45">
      <c r="A717" s="261" t="s">
        <v>3605</v>
      </c>
      <c r="B717" s="262">
        <v>45082.543704374999</v>
      </c>
      <c r="C717" s="262">
        <v>45082.545239108797</v>
      </c>
      <c r="D717" s="262">
        <v>45082</v>
      </c>
      <c r="E717" s="261" t="s">
        <v>2199</v>
      </c>
      <c r="F717" s="315">
        <v>45077</v>
      </c>
      <c r="G717" t="s">
        <v>857</v>
      </c>
      <c r="H717" t="s">
        <v>858</v>
      </c>
      <c r="I717" t="s">
        <v>858</v>
      </c>
      <c r="J717" t="s">
        <v>858</v>
      </c>
      <c r="K717" t="s">
        <v>793</v>
      </c>
      <c r="L717" s="261" t="s">
        <v>816</v>
      </c>
      <c r="M717">
        <v>0</v>
      </c>
      <c r="N717">
        <v>0</v>
      </c>
      <c r="O717">
        <v>0</v>
      </c>
      <c r="P717">
        <v>0</v>
      </c>
      <c r="Q717">
        <v>0</v>
      </c>
      <c r="R717">
        <v>0</v>
      </c>
      <c r="S717">
        <v>0</v>
      </c>
      <c r="T717">
        <v>0</v>
      </c>
      <c r="U717">
        <v>0</v>
      </c>
      <c r="V717">
        <v>0</v>
      </c>
      <c r="W717">
        <v>0</v>
      </c>
      <c r="X717">
        <v>0</v>
      </c>
      <c r="Y717">
        <v>0</v>
      </c>
      <c r="Z717">
        <v>0</v>
      </c>
      <c r="AA717">
        <v>0</v>
      </c>
      <c r="AB717">
        <v>1</v>
      </c>
      <c r="AC717">
        <v>0</v>
      </c>
      <c r="AD717">
        <v>0</v>
      </c>
      <c r="AE717">
        <v>0</v>
      </c>
      <c r="AF717">
        <v>0</v>
      </c>
      <c r="AG717">
        <v>0</v>
      </c>
      <c r="AH717">
        <v>0</v>
      </c>
      <c r="AI717">
        <v>0</v>
      </c>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t="s">
        <v>794</v>
      </c>
      <c r="PV717"/>
      <c r="PW717">
        <v>1500</v>
      </c>
      <c r="PX717">
        <v>1500</v>
      </c>
      <c r="PY717"/>
      <c r="PZ717">
        <v>1500</v>
      </c>
      <c r="QA717">
        <v>0</v>
      </c>
      <c r="QB717">
        <v>0</v>
      </c>
      <c r="QC717"/>
      <c r="QD717" t="s">
        <v>806</v>
      </c>
      <c r="QE717"/>
      <c r="QF717"/>
      <c r="QG717" t="s">
        <v>797</v>
      </c>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t="s">
        <v>2100</v>
      </c>
      <c r="AAW717">
        <v>436050106</v>
      </c>
      <c r="AAX717" s="315">
        <v>45082.568182870367</v>
      </c>
      <c r="AAY717"/>
      <c r="AAZ717"/>
      <c r="ABA717" t="s">
        <v>2081</v>
      </c>
      <c r="ABB717"/>
      <c r="ABC717" t="s">
        <v>2263</v>
      </c>
      <c r="ABD717"/>
      <c r="ABE717">
        <v>729</v>
      </c>
    </row>
    <row r="718" spans="1:733" x14ac:dyDescent="0.45">
      <c r="A718" s="261" t="s">
        <v>3606</v>
      </c>
      <c r="B718" s="262">
        <v>45082.545241550921</v>
      </c>
      <c r="C718" s="262">
        <v>45082.546118819453</v>
      </c>
      <c r="D718" s="262">
        <v>45082</v>
      </c>
      <c r="E718" s="261" t="s">
        <v>2199</v>
      </c>
      <c r="F718" s="315">
        <v>45077</v>
      </c>
      <c r="G718" t="s">
        <v>857</v>
      </c>
      <c r="H718" t="s">
        <v>858</v>
      </c>
      <c r="I718" t="s">
        <v>858</v>
      </c>
      <c r="J718" t="s">
        <v>858</v>
      </c>
      <c r="K718" t="s">
        <v>793</v>
      </c>
      <c r="L718" s="261" t="s">
        <v>816</v>
      </c>
      <c r="M718">
        <v>0</v>
      </c>
      <c r="N718">
        <v>0</v>
      </c>
      <c r="O718">
        <v>0</v>
      </c>
      <c r="P718">
        <v>0</v>
      </c>
      <c r="Q718">
        <v>0</v>
      </c>
      <c r="R718">
        <v>0</v>
      </c>
      <c r="S718">
        <v>0</v>
      </c>
      <c r="T718">
        <v>0</v>
      </c>
      <c r="U718">
        <v>0</v>
      </c>
      <c r="V718">
        <v>0</v>
      </c>
      <c r="W718">
        <v>0</v>
      </c>
      <c r="X718">
        <v>0</v>
      </c>
      <c r="Y718">
        <v>0</v>
      </c>
      <c r="Z718">
        <v>0</v>
      </c>
      <c r="AA718">
        <v>0</v>
      </c>
      <c r="AB718">
        <v>1</v>
      </c>
      <c r="AC718">
        <v>0</v>
      </c>
      <c r="AD718">
        <v>0</v>
      </c>
      <c r="AE718">
        <v>0</v>
      </c>
      <c r="AF718">
        <v>0</v>
      </c>
      <c r="AG718">
        <v>0</v>
      </c>
      <c r="AH718">
        <v>0</v>
      </c>
      <c r="AI718">
        <v>0</v>
      </c>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t="s">
        <v>794</v>
      </c>
      <c r="PV718"/>
      <c r="PW718">
        <v>1500</v>
      </c>
      <c r="PX718">
        <v>1500</v>
      </c>
      <c r="PY718"/>
      <c r="PZ718">
        <v>1500</v>
      </c>
      <c r="QA718">
        <v>0</v>
      </c>
      <c r="QB718">
        <v>0</v>
      </c>
      <c r="QC718"/>
      <c r="QD718" t="s">
        <v>806</v>
      </c>
      <c r="QE718"/>
      <c r="QF718"/>
      <c r="QG718" t="s">
        <v>797</v>
      </c>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t="s">
        <v>2100</v>
      </c>
      <c r="AAW718">
        <v>436050137</v>
      </c>
      <c r="AAX718" s="315">
        <v>45082.568206018521</v>
      </c>
      <c r="AAY718"/>
      <c r="AAZ718"/>
      <c r="ABA718" t="s">
        <v>2081</v>
      </c>
      <c r="ABB718"/>
      <c r="ABC718" t="s">
        <v>2263</v>
      </c>
      <c r="ABD718"/>
      <c r="ABE718">
        <v>730</v>
      </c>
    </row>
    <row r="719" spans="1:733" x14ac:dyDescent="0.45">
      <c r="A719" s="261" t="s">
        <v>3607</v>
      </c>
      <c r="B719" s="262">
        <v>45082.546121504631</v>
      </c>
      <c r="C719" s="262">
        <v>45082.547420648138</v>
      </c>
      <c r="D719" s="262">
        <v>45082</v>
      </c>
      <c r="E719" s="261" t="s">
        <v>2199</v>
      </c>
      <c r="F719" s="315">
        <v>45076</v>
      </c>
      <c r="G719" t="s">
        <v>857</v>
      </c>
      <c r="H719" t="s">
        <v>858</v>
      </c>
      <c r="I719" t="s">
        <v>858</v>
      </c>
      <c r="J719" t="s">
        <v>858</v>
      </c>
      <c r="K719" t="s">
        <v>793</v>
      </c>
      <c r="L719" s="261" t="s">
        <v>816</v>
      </c>
      <c r="M719">
        <v>0</v>
      </c>
      <c r="N719">
        <v>0</v>
      </c>
      <c r="O719">
        <v>0</v>
      </c>
      <c r="P719">
        <v>0</v>
      </c>
      <c r="Q719">
        <v>0</v>
      </c>
      <c r="R719">
        <v>0</v>
      </c>
      <c r="S719">
        <v>0</v>
      </c>
      <c r="T719">
        <v>0</v>
      </c>
      <c r="U719">
        <v>0</v>
      </c>
      <c r="V719">
        <v>0</v>
      </c>
      <c r="W719">
        <v>0</v>
      </c>
      <c r="X719">
        <v>0</v>
      </c>
      <c r="Y719">
        <v>0</v>
      </c>
      <c r="Z719">
        <v>0</v>
      </c>
      <c r="AA719">
        <v>0</v>
      </c>
      <c r="AB719">
        <v>1</v>
      </c>
      <c r="AC719">
        <v>0</v>
      </c>
      <c r="AD719">
        <v>0</v>
      </c>
      <c r="AE719">
        <v>0</v>
      </c>
      <c r="AF719">
        <v>0</v>
      </c>
      <c r="AG719">
        <v>0</v>
      </c>
      <c r="AH719">
        <v>0</v>
      </c>
      <c r="AI719">
        <v>0</v>
      </c>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t="s">
        <v>794</v>
      </c>
      <c r="PV719"/>
      <c r="PW719">
        <v>1500</v>
      </c>
      <c r="PX719">
        <v>1500</v>
      </c>
      <c r="PY719"/>
      <c r="PZ719">
        <v>1500</v>
      </c>
      <c r="QA719">
        <v>0</v>
      </c>
      <c r="QB719">
        <v>0</v>
      </c>
      <c r="QC719"/>
      <c r="QD719" t="s">
        <v>806</v>
      </c>
      <c r="QE719"/>
      <c r="QF719"/>
      <c r="QG719" t="s">
        <v>797</v>
      </c>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t="s">
        <v>2100</v>
      </c>
      <c r="AAW719">
        <v>436050164</v>
      </c>
      <c r="AAX719" s="315">
        <v>45082.568240740737</v>
      </c>
      <c r="AAY719"/>
      <c r="AAZ719"/>
      <c r="ABA719" t="s">
        <v>2081</v>
      </c>
      <c r="ABB719"/>
      <c r="ABC719" t="s">
        <v>2263</v>
      </c>
      <c r="ABD719"/>
      <c r="ABE719">
        <v>731</v>
      </c>
    </row>
    <row r="720" spans="1:733" x14ac:dyDescent="0.45">
      <c r="A720" s="261" t="s">
        <v>3608</v>
      </c>
      <c r="B720" s="262">
        <v>45082.547422800933</v>
      </c>
      <c r="C720" s="262">
        <v>45082.548428877322</v>
      </c>
      <c r="D720" s="262">
        <v>45082</v>
      </c>
      <c r="E720" s="261" t="s">
        <v>2199</v>
      </c>
      <c r="F720" s="315">
        <v>45076</v>
      </c>
      <c r="G720" t="s">
        <v>857</v>
      </c>
      <c r="H720" t="s">
        <v>858</v>
      </c>
      <c r="I720" t="s">
        <v>858</v>
      </c>
      <c r="J720" t="s">
        <v>858</v>
      </c>
      <c r="K720" t="s">
        <v>793</v>
      </c>
      <c r="L720" s="261" t="s">
        <v>816</v>
      </c>
      <c r="M720">
        <v>0</v>
      </c>
      <c r="N720">
        <v>0</v>
      </c>
      <c r="O720">
        <v>0</v>
      </c>
      <c r="P720">
        <v>0</v>
      </c>
      <c r="Q720">
        <v>0</v>
      </c>
      <c r="R720">
        <v>0</v>
      </c>
      <c r="S720">
        <v>0</v>
      </c>
      <c r="T720">
        <v>0</v>
      </c>
      <c r="U720">
        <v>0</v>
      </c>
      <c r="V720">
        <v>0</v>
      </c>
      <c r="W720">
        <v>0</v>
      </c>
      <c r="X720">
        <v>0</v>
      </c>
      <c r="Y720">
        <v>0</v>
      </c>
      <c r="Z720">
        <v>0</v>
      </c>
      <c r="AA720">
        <v>0</v>
      </c>
      <c r="AB720">
        <v>1</v>
      </c>
      <c r="AC720">
        <v>0</v>
      </c>
      <c r="AD720">
        <v>0</v>
      </c>
      <c r="AE720">
        <v>0</v>
      </c>
      <c r="AF720">
        <v>0</v>
      </c>
      <c r="AG720">
        <v>0</v>
      </c>
      <c r="AH720">
        <v>0</v>
      </c>
      <c r="AI720">
        <v>0</v>
      </c>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t="s">
        <v>794</v>
      </c>
      <c r="PV720"/>
      <c r="PW720">
        <v>1500</v>
      </c>
      <c r="PX720">
        <v>1500</v>
      </c>
      <c r="PY720"/>
      <c r="PZ720">
        <v>1500</v>
      </c>
      <c r="QA720">
        <v>0</v>
      </c>
      <c r="QB720">
        <v>0</v>
      </c>
      <c r="QC720"/>
      <c r="QD720" t="s">
        <v>806</v>
      </c>
      <c r="QE720"/>
      <c r="QF720"/>
      <c r="QG720" t="s">
        <v>797</v>
      </c>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t="s">
        <v>2100</v>
      </c>
      <c r="AAW720">
        <v>436050266</v>
      </c>
      <c r="AAX720" s="315">
        <v>45082.568379629629</v>
      </c>
      <c r="AAY720"/>
      <c r="AAZ720"/>
      <c r="ABA720" t="s">
        <v>2081</v>
      </c>
      <c r="ABB720"/>
      <c r="ABC720" t="s">
        <v>2263</v>
      </c>
      <c r="ABD720"/>
      <c r="ABE720">
        <v>732</v>
      </c>
    </row>
    <row r="721" spans="1:733" x14ac:dyDescent="0.45">
      <c r="A721" s="261" t="s">
        <v>3609</v>
      </c>
      <c r="B721" s="262">
        <v>45082.548431736112</v>
      </c>
      <c r="C721" s="262">
        <v>45082.549772291663</v>
      </c>
      <c r="D721" s="262">
        <v>45082</v>
      </c>
      <c r="E721" s="261" t="s">
        <v>2199</v>
      </c>
      <c r="F721" s="315">
        <v>45076</v>
      </c>
      <c r="G721" t="s">
        <v>857</v>
      </c>
      <c r="H721" t="s">
        <v>858</v>
      </c>
      <c r="I721" t="s">
        <v>858</v>
      </c>
      <c r="J721" t="s">
        <v>858</v>
      </c>
      <c r="K721" t="s">
        <v>793</v>
      </c>
      <c r="L721" s="261" t="s">
        <v>839</v>
      </c>
      <c r="M721">
        <v>0</v>
      </c>
      <c r="N721">
        <v>0</v>
      </c>
      <c r="O721">
        <v>0</v>
      </c>
      <c r="P721">
        <v>0</v>
      </c>
      <c r="Q721">
        <v>0</v>
      </c>
      <c r="R721">
        <v>0</v>
      </c>
      <c r="S721">
        <v>0</v>
      </c>
      <c r="T721">
        <v>0</v>
      </c>
      <c r="U721">
        <v>0</v>
      </c>
      <c r="V721">
        <v>0</v>
      </c>
      <c r="W721">
        <v>0</v>
      </c>
      <c r="X721">
        <v>0</v>
      </c>
      <c r="Y721">
        <v>1</v>
      </c>
      <c r="Z721">
        <v>0</v>
      </c>
      <c r="AA721">
        <v>0</v>
      </c>
      <c r="AB721">
        <v>0</v>
      </c>
      <c r="AC721">
        <v>0</v>
      </c>
      <c r="AD721">
        <v>0</v>
      </c>
      <c r="AE721">
        <v>0</v>
      </c>
      <c r="AF721">
        <v>0</v>
      </c>
      <c r="AG721">
        <v>0</v>
      </c>
      <c r="AH721">
        <v>0</v>
      </c>
      <c r="AI721">
        <v>0</v>
      </c>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t="s">
        <v>799</v>
      </c>
      <c r="OQ721"/>
      <c r="OR721">
        <v>150</v>
      </c>
      <c r="OS721">
        <v>150</v>
      </c>
      <c r="OT721"/>
      <c r="OU721">
        <v>150</v>
      </c>
      <c r="OV721">
        <v>0</v>
      </c>
      <c r="OW721">
        <v>0</v>
      </c>
      <c r="OX721"/>
      <c r="OY721"/>
      <c r="OZ721"/>
      <c r="PA721"/>
      <c r="PB721" t="s">
        <v>797</v>
      </c>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t="s">
        <v>2100</v>
      </c>
      <c r="AAW721">
        <v>436050296</v>
      </c>
      <c r="AAX721" s="315">
        <v>45082.568414351852</v>
      </c>
      <c r="AAY721"/>
      <c r="AAZ721"/>
      <c r="ABA721" t="s">
        <v>2081</v>
      </c>
      <c r="ABB721"/>
      <c r="ABC721" t="s">
        <v>2263</v>
      </c>
      <c r="ABD721"/>
      <c r="ABE721">
        <v>733</v>
      </c>
    </row>
    <row r="722" spans="1:733" x14ac:dyDescent="0.45">
      <c r="A722" s="261" t="s">
        <v>3610</v>
      </c>
      <c r="B722" s="262">
        <v>45082.549774490741</v>
      </c>
      <c r="C722" s="262">
        <v>45082.556080497678</v>
      </c>
      <c r="D722" s="262">
        <v>45082</v>
      </c>
      <c r="E722" s="261" t="s">
        <v>2199</v>
      </c>
      <c r="F722" s="315">
        <v>45076</v>
      </c>
      <c r="G722" t="s">
        <v>857</v>
      </c>
      <c r="H722" t="s">
        <v>858</v>
      </c>
      <c r="I722" t="s">
        <v>858</v>
      </c>
      <c r="J722" t="s">
        <v>858</v>
      </c>
      <c r="K722" t="s">
        <v>793</v>
      </c>
      <c r="L722" s="261" t="s">
        <v>816</v>
      </c>
      <c r="M722">
        <v>0</v>
      </c>
      <c r="N722">
        <v>0</v>
      </c>
      <c r="O722">
        <v>0</v>
      </c>
      <c r="P722">
        <v>0</v>
      </c>
      <c r="Q722">
        <v>0</v>
      </c>
      <c r="R722">
        <v>0</v>
      </c>
      <c r="S722">
        <v>0</v>
      </c>
      <c r="T722">
        <v>0</v>
      </c>
      <c r="U722">
        <v>0</v>
      </c>
      <c r="V722">
        <v>0</v>
      </c>
      <c r="W722">
        <v>0</v>
      </c>
      <c r="X722">
        <v>0</v>
      </c>
      <c r="Y722">
        <v>0</v>
      </c>
      <c r="Z722">
        <v>0</v>
      </c>
      <c r="AA722">
        <v>0</v>
      </c>
      <c r="AB722">
        <v>1</v>
      </c>
      <c r="AC722">
        <v>0</v>
      </c>
      <c r="AD722">
        <v>0</v>
      </c>
      <c r="AE722">
        <v>0</v>
      </c>
      <c r="AF722">
        <v>0</v>
      </c>
      <c r="AG722">
        <v>0</v>
      </c>
      <c r="AH722">
        <v>0</v>
      </c>
      <c r="AI722">
        <v>0</v>
      </c>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t="s">
        <v>794</v>
      </c>
      <c r="PV722"/>
      <c r="PW722">
        <v>1500</v>
      </c>
      <c r="PX722">
        <v>1500</v>
      </c>
      <c r="PY722"/>
      <c r="PZ722">
        <v>1500</v>
      </c>
      <c r="QA722">
        <v>0</v>
      </c>
      <c r="QB722">
        <v>0</v>
      </c>
      <c r="QC722"/>
      <c r="QD722" t="s">
        <v>806</v>
      </c>
      <c r="QE722"/>
      <c r="QF722"/>
      <c r="QG722" t="s">
        <v>797</v>
      </c>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t="s">
        <v>2100</v>
      </c>
      <c r="AAW722">
        <v>436050341</v>
      </c>
      <c r="AAX722" s="315">
        <v>45082.568460648152</v>
      </c>
      <c r="AAY722"/>
      <c r="AAZ722"/>
      <c r="ABA722" t="s">
        <v>2081</v>
      </c>
      <c r="ABB722"/>
      <c r="ABC722" t="s">
        <v>2263</v>
      </c>
      <c r="ABD722"/>
      <c r="ABE722">
        <v>734</v>
      </c>
    </row>
    <row r="723" spans="1:733" x14ac:dyDescent="0.45">
      <c r="A723" s="261" t="s">
        <v>3611</v>
      </c>
      <c r="B723" s="262">
        <v>45082.556082395837</v>
      </c>
      <c r="C723" s="262">
        <v>45082.556906701393</v>
      </c>
      <c r="D723" s="262">
        <v>45082</v>
      </c>
      <c r="E723" s="261" t="s">
        <v>2199</v>
      </c>
      <c r="F723" s="315">
        <v>45076</v>
      </c>
      <c r="G723" t="s">
        <v>857</v>
      </c>
      <c r="H723" t="s">
        <v>858</v>
      </c>
      <c r="I723" t="s">
        <v>858</v>
      </c>
      <c r="J723" t="s">
        <v>858</v>
      </c>
      <c r="K723" t="s">
        <v>793</v>
      </c>
      <c r="L723" s="261" t="s">
        <v>816</v>
      </c>
      <c r="M723">
        <v>0</v>
      </c>
      <c r="N723">
        <v>0</v>
      </c>
      <c r="O723">
        <v>0</v>
      </c>
      <c r="P723">
        <v>0</v>
      </c>
      <c r="Q723">
        <v>0</v>
      </c>
      <c r="R723">
        <v>0</v>
      </c>
      <c r="S723">
        <v>0</v>
      </c>
      <c r="T723">
        <v>0</v>
      </c>
      <c r="U723">
        <v>0</v>
      </c>
      <c r="V723">
        <v>0</v>
      </c>
      <c r="W723">
        <v>0</v>
      </c>
      <c r="X723">
        <v>0</v>
      </c>
      <c r="Y723">
        <v>0</v>
      </c>
      <c r="Z723">
        <v>0</v>
      </c>
      <c r="AA723">
        <v>0</v>
      </c>
      <c r="AB723">
        <v>1</v>
      </c>
      <c r="AC723">
        <v>0</v>
      </c>
      <c r="AD723">
        <v>0</v>
      </c>
      <c r="AE723">
        <v>0</v>
      </c>
      <c r="AF723">
        <v>0</v>
      </c>
      <c r="AG723">
        <v>0</v>
      </c>
      <c r="AH723">
        <v>0</v>
      </c>
      <c r="AI723">
        <v>0</v>
      </c>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t="s">
        <v>794</v>
      </c>
      <c r="PV723"/>
      <c r="PW723">
        <v>1500</v>
      </c>
      <c r="PX723">
        <v>1500</v>
      </c>
      <c r="PY723"/>
      <c r="PZ723">
        <v>1500</v>
      </c>
      <c r="QA723">
        <v>0</v>
      </c>
      <c r="QB723">
        <v>0</v>
      </c>
      <c r="QC723"/>
      <c r="QD723" t="s">
        <v>806</v>
      </c>
      <c r="QE723"/>
      <c r="QF723"/>
      <c r="QG723" t="s">
        <v>797</v>
      </c>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t="s">
        <v>2100</v>
      </c>
      <c r="AAW723">
        <v>436050474</v>
      </c>
      <c r="AAX723" s="315">
        <v>45082.568692129629</v>
      </c>
      <c r="AAY723"/>
      <c r="AAZ723"/>
      <c r="ABA723" t="s">
        <v>2081</v>
      </c>
      <c r="ABB723"/>
      <c r="ABC723" t="s">
        <v>2263</v>
      </c>
      <c r="ABD723"/>
      <c r="ABE723">
        <v>735</v>
      </c>
    </row>
    <row r="724" spans="1:733" x14ac:dyDescent="0.45">
      <c r="A724" s="261" t="s">
        <v>3612</v>
      </c>
      <c r="B724" s="262">
        <v>45082.556908321763</v>
      </c>
      <c r="C724" s="262">
        <v>45082.557843773153</v>
      </c>
      <c r="D724" s="262">
        <v>45082</v>
      </c>
      <c r="E724" s="261" t="s">
        <v>2199</v>
      </c>
      <c r="F724" s="315">
        <v>45076</v>
      </c>
      <c r="G724" t="s">
        <v>857</v>
      </c>
      <c r="H724" t="s">
        <v>858</v>
      </c>
      <c r="I724" t="s">
        <v>858</v>
      </c>
      <c r="J724" t="s">
        <v>858</v>
      </c>
      <c r="K724" t="s">
        <v>793</v>
      </c>
      <c r="L724" s="261" t="s">
        <v>816</v>
      </c>
      <c r="M724">
        <v>0</v>
      </c>
      <c r="N724">
        <v>0</v>
      </c>
      <c r="O724">
        <v>0</v>
      </c>
      <c r="P724">
        <v>0</v>
      </c>
      <c r="Q724">
        <v>0</v>
      </c>
      <c r="R724">
        <v>0</v>
      </c>
      <c r="S724">
        <v>0</v>
      </c>
      <c r="T724">
        <v>0</v>
      </c>
      <c r="U724">
        <v>0</v>
      </c>
      <c r="V724">
        <v>0</v>
      </c>
      <c r="W724">
        <v>0</v>
      </c>
      <c r="X724">
        <v>0</v>
      </c>
      <c r="Y724">
        <v>0</v>
      </c>
      <c r="Z724">
        <v>0</v>
      </c>
      <c r="AA724">
        <v>0</v>
      </c>
      <c r="AB724">
        <v>1</v>
      </c>
      <c r="AC724">
        <v>0</v>
      </c>
      <c r="AD724">
        <v>0</v>
      </c>
      <c r="AE724">
        <v>0</v>
      </c>
      <c r="AF724">
        <v>0</v>
      </c>
      <c r="AG724">
        <v>0</v>
      </c>
      <c r="AH724">
        <v>0</v>
      </c>
      <c r="AI724">
        <v>0</v>
      </c>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t="s">
        <v>794</v>
      </c>
      <c r="PV724"/>
      <c r="PW724">
        <v>1500</v>
      </c>
      <c r="PX724">
        <v>1500</v>
      </c>
      <c r="PY724"/>
      <c r="PZ724">
        <v>1500</v>
      </c>
      <c r="QA724">
        <v>0</v>
      </c>
      <c r="QB724">
        <v>0</v>
      </c>
      <c r="QC724"/>
      <c r="QD724" t="s">
        <v>806</v>
      </c>
      <c r="QE724"/>
      <c r="QF724"/>
      <c r="QG724" t="s">
        <v>797</v>
      </c>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t="s">
        <v>2100</v>
      </c>
      <c r="AAW724">
        <v>436050596</v>
      </c>
      <c r="AAX724" s="315">
        <v>45082.569143518507</v>
      </c>
      <c r="AAY724"/>
      <c r="AAZ724"/>
      <c r="ABA724" t="s">
        <v>2081</v>
      </c>
      <c r="ABB724"/>
      <c r="ABC724" t="s">
        <v>2263</v>
      </c>
      <c r="ABD724"/>
      <c r="ABE724">
        <v>736</v>
      </c>
    </row>
    <row r="725" spans="1:733" x14ac:dyDescent="0.45">
      <c r="A725" s="261" t="s">
        <v>3613</v>
      </c>
      <c r="B725" s="262">
        <v>45082.557846145843</v>
      </c>
      <c r="C725" s="262">
        <v>45082.560051655091</v>
      </c>
      <c r="D725" s="262">
        <v>45082</v>
      </c>
      <c r="E725" s="261" t="s">
        <v>2199</v>
      </c>
      <c r="F725" s="315">
        <v>45077</v>
      </c>
      <c r="G725" t="s">
        <v>857</v>
      </c>
      <c r="H725" t="s">
        <v>858</v>
      </c>
      <c r="I725" t="s">
        <v>858</v>
      </c>
      <c r="J725" t="s">
        <v>858</v>
      </c>
      <c r="K725" t="s">
        <v>793</v>
      </c>
      <c r="L725" s="261" t="s">
        <v>835</v>
      </c>
      <c r="M725">
        <v>0</v>
      </c>
      <c r="N725">
        <v>0</v>
      </c>
      <c r="O725">
        <v>0</v>
      </c>
      <c r="P725">
        <v>0</v>
      </c>
      <c r="Q725">
        <v>0</v>
      </c>
      <c r="R725">
        <v>0</v>
      </c>
      <c r="S725">
        <v>0</v>
      </c>
      <c r="T725">
        <v>0</v>
      </c>
      <c r="U725">
        <v>1</v>
      </c>
      <c r="V725">
        <v>0</v>
      </c>
      <c r="W725">
        <v>0</v>
      </c>
      <c r="X725">
        <v>0</v>
      </c>
      <c r="Y725">
        <v>0</v>
      </c>
      <c r="Z725">
        <v>0</v>
      </c>
      <c r="AA725">
        <v>0</v>
      </c>
      <c r="AB725">
        <v>0</v>
      </c>
      <c r="AC725">
        <v>0</v>
      </c>
      <c r="AD725">
        <v>0</v>
      </c>
      <c r="AE725">
        <v>0</v>
      </c>
      <c r="AF725">
        <v>0</v>
      </c>
      <c r="AG725">
        <v>0</v>
      </c>
      <c r="AH725">
        <v>0</v>
      </c>
      <c r="AI725">
        <v>0</v>
      </c>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t="s">
        <v>799</v>
      </c>
      <c r="JW725"/>
      <c r="JX725">
        <v>200</v>
      </c>
      <c r="JY725">
        <v>200</v>
      </c>
      <c r="JZ725"/>
      <c r="KA725">
        <v>200</v>
      </c>
      <c r="KB725">
        <v>0</v>
      </c>
      <c r="KC725">
        <v>0</v>
      </c>
      <c r="KD725"/>
      <c r="KE725" t="s">
        <v>806</v>
      </c>
      <c r="KF725"/>
      <c r="KG725"/>
      <c r="KH725" t="s">
        <v>797</v>
      </c>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t="s">
        <v>2100</v>
      </c>
      <c r="AAW725">
        <v>436050910</v>
      </c>
      <c r="AAX725" s="315">
        <v>45082.569537037038</v>
      </c>
      <c r="AAY725"/>
      <c r="AAZ725"/>
      <c r="ABA725" t="s">
        <v>2081</v>
      </c>
      <c r="ABB725"/>
      <c r="ABC725" t="s">
        <v>2263</v>
      </c>
      <c r="ABD725"/>
      <c r="ABE725">
        <v>737</v>
      </c>
    </row>
    <row r="726" spans="1:733" x14ac:dyDescent="0.45">
      <c r="A726" s="261" t="s">
        <v>3614</v>
      </c>
      <c r="B726" s="262">
        <v>45082.560054224537</v>
      </c>
      <c r="C726" s="262">
        <v>45082.560989016201</v>
      </c>
      <c r="D726" s="262">
        <v>45082</v>
      </c>
      <c r="E726" s="261" t="s">
        <v>2199</v>
      </c>
      <c r="F726" s="315">
        <v>45076</v>
      </c>
      <c r="G726" t="s">
        <v>857</v>
      </c>
      <c r="H726" t="s">
        <v>858</v>
      </c>
      <c r="I726" t="s">
        <v>858</v>
      </c>
      <c r="J726" t="s">
        <v>858</v>
      </c>
      <c r="K726" t="s">
        <v>793</v>
      </c>
      <c r="L726" s="261" t="s">
        <v>835</v>
      </c>
      <c r="M726">
        <v>0</v>
      </c>
      <c r="N726">
        <v>0</v>
      </c>
      <c r="O726">
        <v>0</v>
      </c>
      <c r="P726">
        <v>0</v>
      </c>
      <c r="Q726">
        <v>0</v>
      </c>
      <c r="R726">
        <v>0</v>
      </c>
      <c r="S726">
        <v>0</v>
      </c>
      <c r="T726">
        <v>0</v>
      </c>
      <c r="U726">
        <v>1</v>
      </c>
      <c r="V726">
        <v>0</v>
      </c>
      <c r="W726">
        <v>0</v>
      </c>
      <c r="X726">
        <v>0</v>
      </c>
      <c r="Y726">
        <v>0</v>
      </c>
      <c r="Z726">
        <v>0</v>
      </c>
      <c r="AA726">
        <v>0</v>
      </c>
      <c r="AB726">
        <v>0</v>
      </c>
      <c r="AC726">
        <v>0</v>
      </c>
      <c r="AD726">
        <v>0</v>
      </c>
      <c r="AE726">
        <v>0</v>
      </c>
      <c r="AF726">
        <v>0</v>
      </c>
      <c r="AG726">
        <v>0</v>
      </c>
      <c r="AH726">
        <v>0</v>
      </c>
      <c r="AI726">
        <v>0</v>
      </c>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t="s">
        <v>799</v>
      </c>
      <c r="JW726"/>
      <c r="JX726">
        <v>200</v>
      </c>
      <c r="JY726">
        <v>200</v>
      </c>
      <c r="JZ726"/>
      <c r="KA726">
        <v>200</v>
      </c>
      <c r="KB726">
        <v>0</v>
      </c>
      <c r="KC726">
        <v>0</v>
      </c>
      <c r="KD726"/>
      <c r="KE726" t="s">
        <v>806</v>
      </c>
      <c r="KF726"/>
      <c r="KG726"/>
      <c r="KH726" t="s">
        <v>797</v>
      </c>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t="s">
        <v>2100</v>
      </c>
      <c r="AAW726">
        <v>436051250</v>
      </c>
      <c r="AAX726" s="315">
        <v>45082.569965277777</v>
      </c>
      <c r="AAY726"/>
      <c r="AAZ726"/>
      <c r="ABA726" t="s">
        <v>2081</v>
      </c>
      <c r="ABB726"/>
      <c r="ABC726" t="s">
        <v>2263</v>
      </c>
      <c r="ABD726"/>
      <c r="ABE726">
        <v>738</v>
      </c>
    </row>
    <row r="727" spans="1:733" x14ac:dyDescent="0.45">
      <c r="A727" s="261" t="s">
        <v>3615</v>
      </c>
      <c r="B727" s="262">
        <v>45082.560991527767</v>
      </c>
      <c r="C727" s="262">
        <v>45082.561705520828</v>
      </c>
      <c r="D727" s="262">
        <v>45082</v>
      </c>
      <c r="E727" s="261" t="s">
        <v>2199</v>
      </c>
      <c r="F727" s="315">
        <v>45077</v>
      </c>
      <c r="G727" t="s">
        <v>857</v>
      </c>
      <c r="H727" t="s">
        <v>858</v>
      </c>
      <c r="I727" t="s">
        <v>858</v>
      </c>
      <c r="J727" t="s">
        <v>858</v>
      </c>
      <c r="K727" t="s">
        <v>793</v>
      </c>
      <c r="L727" s="261" t="s">
        <v>835</v>
      </c>
      <c r="M727">
        <v>0</v>
      </c>
      <c r="N727">
        <v>0</v>
      </c>
      <c r="O727">
        <v>0</v>
      </c>
      <c r="P727">
        <v>0</v>
      </c>
      <c r="Q727">
        <v>0</v>
      </c>
      <c r="R727">
        <v>0</v>
      </c>
      <c r="S727">
        <v>0</v>
      </c>
      <c r="T727">
        <v>0</v>
      </c>
      <c r="U727">
        <v>1</v>
      </c>
      <c r="V727">
        <v>0</v>
      </c>
      <c r="W727">
        <v>0</v>
      </c>
      <c r="X727">
        <v>0</v>
      </c>
      <c r="Y727">
        <v>0</v>
      </c>
      <c r="Z727">
        <v>0</v>
      </c>
      <c r="AA727">
        <v>0</v>
      </c>
      <c r="AB727">
        <v>0</v>
      </c>
      <c r="AC727">
        <v>0</v>
      </c>
      <c r="AD727">
        <v>0</v>
      </c>
      <c r="AE727">
        <v>0</v>
      </c>
      <c r="AF727">
        <v>0</v>
      </c>
      <c r="AG727">
        <v>0</v>
      </c>
      <c r="AH727">
        <v>0</v>
      </c>
      <c r="AI727">
        <v>0</v>
      </c>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t="s">
        <v>799</v>
      </c>
      <c r="JW727"/>
      <c r="JX727">
        <v>200</v>
      </c>
      <c r="JY727">
        <v>200</v>
      </c>
      <c r="JZ727"/>
      <c r="KA727">
        <v>200</v>
      </c>
      <c r="KB727">
        <v>0</v>
      </c>
      <c r="KC727">
        <v>0</v>
      </c>
      <c r="KD727"/>
      <c r="KE727" t="s">
        <v>806</v>
      </c>
      <c r="KF727"/>
      <c r="KG727"/>
      <c r="KH727" t="s">
        <v>797</v>
      </c>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t="s">
        <v>2100</v>
      </c>
      <c r="AAW727">
        <v>436051376</v>
      </c>
      <c r="AAX727" s="315">
        <v>45082.570173611108</v>
      </c>
      <c r="AAY727"/>
      <c r="AAZ727"/>
      <c r="ABA727" t="s">
        <v>2081</v>
      </c>
      <c r="ABB727"/>
      <c r="ABC727" t="s">
        <v>2263</v>
      </c>
      <c r="ABD727"/>
      <c r="ABE727">
        <v>739</v>
      </c>
    </row>
    <row r="728" spans="1:733" x14ac:dyDescent="0.45">
      <c r="A728" s="261" t="s">
        <v>3616</v>
      </c>
      <c r="B728" s="262">
        <v>45082.561707881949</v>
      </c>
      <c r="C728" s="262">
        <v>45082.562805243047</v>
      </c>
      <c r="D728" s="262">
        <v>45082</v>
      </c>
      <c r="E728" s="261" t="s">
        <v>2199</v>
      </c>
      <c r="F728" s="315">
        <v>45077</v>
      </c>
      <c r="G728" t="s">
        <v>857</v>
      </c>
      <c r="H728" t="s">
        <v>858</v>
      </c>
      <c r="I728" t="s">
        <v>858</v>
      </c>
      <c r="J728" t="s">
        <v>858</v>
      </c>
      <c r="K728" t="s">
        <v>793</v>
      </c>
      <c r="L728" s="261" t="s">
        <v>835</v>
      </c>
      <c r="M728">
        <v>0</v>
      </c>
      <c r="N728">
        <v>0</v>
      </c>
      <c r="O728">
        <v>0</v>
      </c>
      <c r="P728">
        <v>0</v>
      </c>
      <c r="Q728">
        <v>0</v>
      </c>
      <c r="R728">
        <v>0</v>
      </c>
      <c r="S728">
        <v>0</v>
      </c>
      <c r="T728">
        <v>0</v>
      </c>
      <c r="U728">
        <v>1</v>
      </c>
      <c r="V728">
        <v>0</v>
      </c>
      <c r="W728">
        <v>0</v>
      </c>
      <c r="X728">
        <v>0</v>
      </c>
      <c r="Y728">
        <v>0</v>
      </c>
      <c r="Z728">
        <v>0</v>
      </c>
      <c r="AA728">
        <v>0</v>
      </c>
      <c r="AB728">
        <v>0</v>
      </c>
      <c r="AC728">
        <v>0</v>
      </c>
      <c r="AD728">
        <v>0</v>
      </c>
      <c r="AE728">
        <v>0</v>
      </c>
      <c r="AF728">
        <v>0</v>
      </c>
      <c r="AG728">
        <v>0</v>
      </c>
      <c r="AH728">
        <v>0</v>
      </c>
      <c r="AI728">
        <v>0</v>
      </c>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t="s">
        <v>799</v>
      </c>
      <c r="JW728"/>
      <c r="JX728">
        <v>200</v>
      </c>
      <c r="JY728">
        <v>200</v>
      </c>
      <c r="JZ728"/>
      <c r="KA728">
        <v>200</v>
      </c>
      <c r="KB728">
        <v>0</v>
      </c>
      <c r="KC728">
        <v>0</v>
      </c>
      <c r="KD728"/>
      <c r="KE728" t="s">
        <v>806</v>
      </c>
      <c r="KF728"/>
      <c r="KG728"/>
      <c r="KH728" t="s">
        <v>797</v>
      </c>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t="s">
        <v>2100</v>
      </c>
      <c r="AAW728">
        <v>436051588</v>
      </c>
      <c r="AAX728" s="315">
        <v>45082.570555555547</v>
      </c>
      <c r="AAY728"/>
      <c r="AAZ728"/>
      <c r="ABA728" t="s">
        <v>2081</v>
      </c>
      <c r="ABB728"/>
      <c r="ABC728" t="s">
        <v>2263</v>
      </c>
      <c r="ABD728"/>
      <c r="ABE728">
        <v>740</v>
      </c>
    </row>
    <row r="729" spans="1:733" x14ac:dyDescent="0.45">
      <c r="A729" s="261" t="s">
        <v>3617</v>
      </c>
      <c r="B729" s="262">
        <v>45082.562806724542</v>
      </c>
      <c r="C729" s="262">
        <v>45082.567858182869</v>
      </c>
      <c r="D729" s="262">
        <v>45082</v>
      </c>
      <c r="E729" s="261" t="s">
        <v>2199</v>
      </c>
      <c r="F729" s="315">
        <v>45077</v>
      </c>
      <c r="G729" t="s">
        <v>857</v>
      </c>
      <c r="H729" t="s">
        <v>858</v>
      </c>
      <c r="I729" t="s">
        <v>858</v>
      </c>
      <c r="J729" t="s">
        <v>858</v>
      </c>
      <c r="K729" t="s">
        <v>793</v>
      </c>
      <c r="L729" s="261" t="s">
        <v>823</v>
      </c>
      <c r="M729">
        <v>0</v>
      </c>
      <c r="N729">
        <v>0</v>
      </c>
      <c r="O729">
        <v>0</v>
      </c>
      <c r="P729">
        <v>0</v>
      </c>
      <c r="Q729">
        <v>0</v>
      </c>
      <c r="R729">
        <v>0</v>
      </c>
      <c r="S729">
        <v>0</v>
      </c>
      <c r="T729">
        <v>0</v>
      </c>
      <c r="U729">
        <v>0</v>
      </c>
      <c r="V729">
        <v>0</v>
      </c>
      <c r="W729">
        <v>1</v>
      </c>
      <c r="X729">
        <v>0</v>
      </c>
      <c r="Y729">
        <v>0</v>
      </c>
      <c r="Z729">
        <v>0</v>
      </c>
      <c r="AA729">
        <v>0</v>
      </c>
      <c r="AB729">
        <v>0</v>
      </c>
      <c r="AC729">
        <v>0</v>
      </c>
      <c r="AD729">
        <v>0</v>
      </c>
      <c r="AE729">
        <v>0</v>
      </c>
      <c r="AF729">
        <v>0</v>
      </c>
      <c r="AG729">
        <v>0</v>
      </c>
      <c r="AH729">
        <v>0</v>
      </c>
      <c r="AI729">
        <v>0</v>
      </c>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t="s">
        <v>799</v>
      </c>
      <c r="MG729"/>
      <c r="MH729">
        <v>250</v>
      </c>
      <c r="MI729">
        <v>250</v>
      </c>
      <c r="MJ729"/>
      <c r="MK729">
        <v>250</v>
      </c>
      <c r="ML729">
        <v>0</v>
      </c>
      <c r="MM729">
        <v>0</v>
      </c>
      <c r="MN729"/>
      <c r="MO729" t="s">
        <v>806</v>
      </c>
      <c r="MP729"/>
      <c r="MQ729"/>
      <c r="MR729" t="s">
        <v>797</v>
      </c>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t="s">
        <v>2100</v>
      </c>
      <c r="AAW729">
        <v>436052581</v>
      </c>
      <c r="AAX729" s="315">
        <v>45082.572245370371</v>
      </c>
      <c r="AAY729"/>
      <c r="AAZ729"/>
      <c r="ABA729" t="s">
        <v>2081</v>
      </c>
      <c r="ABB729"/>
      <c r="ABC729" t="s">
        <v>2263</v>
      </c>
      <c r="ABD729"/>
      <c r="ABE729">
        <v>741</v>
      </c>
    </row>
    <row r="730" spans="1:733" x14ac:dyDescent="0.45">
      <c r="A730" s="261" t="s">
        <v>3618</v>
      </c>
      <c r="B730" s="262">
        <v>45082.567859108793</v>
      </c>
      <c r="C730" s="262">
        <v>45082.569203622683</v>
      </c>
      <c r="D730" s="262">
        <v>45082</v>
      </c>
      <c r="E730" s="261" t="s">
        <v>2199</v>
      </c>
      <c r="F730" s="315">
        <v>45076</v>
      </c>
      <c r="G730" t="s">
        <v>857</v>
      </c>
      <c r="H730" t="s">
        <v>858</v>
      </c>
      <c r="I730" t="s">
        <v>858</v>
      </c>
      <c r="J730" t="s">
        <v>858</v>
      </c>
      <c r="K730" t="s">
        <v>793</v>
      </c>
      <c r="L730" s="261" t="s">
        <v>823</v>
      </c>
      <c r="M730">
        <v>0</v>
      </c>
      <c r="N730">
        <v>0</v>
      </c>
      <c r="O730">
        <v>0</v>
      </c>
      <c r="P730">
        <v>0</v>
      </c>
      <c r="Q730">
        <v>0</v>
      </c>
      <c r="R730">
        <v>0</v>
      </c>
      <c r="S730">
        <v>0</v>
      </c>
      <c r="T730">
        <v>0</v>
      </c>
      <c r="U730">
        <v>0</v>
      </c>
      <c r="V730">
        <v>0</v>
      </c>
      <c r="W730">
        <v>1</v>
      </c>
      <c r="X730">
        <v>0</v>
      </c>
      <c r="Y730">
        <v>0</v>
      </c>
      <c r="Z730">
        <v>0</v>
      </c>
      <c r="AA730">
        <v>0</v>
      </c>
      <c r="AB730">
        <v>0</v>
      </c>
      <c r="AC730">
        <v>0</v>
      </c>
      <c r="AD730">
        <v>0</v>
      </c>
      <c r="AE730">
        <v>0</v>
      </c>
      <c r="AF730">
        <v>0</v>
      </c>
      <c r="AG730">
        <v>0</v>
      </c>
      <c r="AH730">
        <v>0</v>
      </c>
      <c r="AI730">
        <v>0</v>
      </c>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t="s">
        <v>799</v>
      </c>
      <c r="MG730"/>
      <c r="MH730">
        <v>250</v>
      </c>
      <c r="MI730">
        <v>250</v>
      </c>
      <c r="MJ730"/>
      <c r="MK730">
        <v>250</v>
      </c>
      <c r="ML730">
        <v>0</v>
      </c>
      <c r="MM730">
        <v>0</v>
      </c>
      <c r="MN730"/>
      <c r="MO730" t="s">
        <v>806</v>
      </c>
      <c r="MP730"/>
      <c r="MQ730"/>
      <c r="MR730" t="s">
        <v>797</v>
      </c>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t="s">
        <v>2100</v>
      </c>
      <c r="AAW730">
        <v>436052877</v>
      </c>
      <c r="AAX730" s="315">
        <v>45082.572696759264</v>
      </c>
      <c r="AAY730"/>
      <c r="AAZ730"/>
      <c r="ABA730" t="s">
        <v>2081</v>
      </c>
      <c r="ABB730"/>
      <c r="ABC730" t="s">
        <v>2263</v>
      </c>
      <c r="ABD730"/>
      <c r="ABE730">
        <v>742</v>
      </c>
    </row>
    <row r="731" spans="1:733" x14ac:dyDescent="0.45">
      <c r="A731" s="261" t="s">
        <v>3619</v>
      </c>
      <c r="B731" s="262">
        <v>45082.569204375002</v>
      </c>
      <c r="C731" s="262">
        <v>45082.570288645831</v>
      </c>
      <c r="D731" s="262">
        <v>45082</v>
      </c>
      <c r="E731" s="261" t="s">
        <v>2199</v>
      </c>
      <c r="F731" s="315">
        <v>45076</v>
      </c>
      <c r="G731" t="s">
        <v>857</v>
      </c>
      <c r="H731" t="s">
        <v>858</v>
      </c>
      <c r="I731" t="s">
        <v>858</v>
      </c>
      <c r="J731" t="s">
        <v>858</v>
      </c>
      <c r="K731" t="s">
        <v>793</v>
      </c>
      <c r="L731" s="261" t="s">
        <v>823</v>
      </c>
      <c r="M731">
        <v>0</v>
      </c>
      <c r="N731">
        <v>0</v>
      </c>
      <c r="O731">
        <v>0</v>
      </c>
      <c r="P731">
        <v>0</v>
      </c>
      <c r="Q731">
        <v>0</v>
      </c>
      <c r="R731">
        <v>0</v>
      </c>
      <c r="S731">
        <v>0</v>
      </c>
      <c r="T731">
        <v>0</v>
      </c>
      <c r="U731">
        <v>0</v>
      </c>
      <c r="V731">
        <v>0</v>
      </c>
      <c r="W731">
        <v>1</v>
      </c>
      <c r="X731">
        <v>0</v>
      </c>
      <c r="Y731">
        <v>0</v>
      </c>
      <c r="Z731">
        <v>0</v>
      </c>
      <c r="AA731">
        <v>0</v>
      </c>
      <c r="AB731">
        <v>0</v>
      </c>
      <c r="AC731">
        <v>0</v>
      </c>
      <c r="AD731">
        <v>0</v>
      </c>
      <c r="AE731">
        <v>0</v>
      </c>
      <c r="AF731">
        <v>0</v>
      </c>
      <c r="AG731">
        <v>0</v>
      </c>
      <c r="AH731">
        <v>0</v>
      </c>
      <c r="AI731">
        <v>0</v>
      </c>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t="s">
        <v>799</v>
      </c>
      <c r="MG731"/>
      <c r="MH731">
        <v>250</v>
      </c>
      <c r="MI731">
        <v>250</v>
      </c>
      <c r="MJ731"/>
      <c r="MK731">
        <v>250</v>
      </c>
      <c r="ML731">
        <v>0</v>
      </c>
      <c r="MM731">
        <v>0</v>
      </c>
      <c r="MN731"/>
      <c r="MO731" t="s">
        <v>806</v>
      </c>
      <c r="MP731"/>
      <c r="MQ731"/>
      <c r="MR731" t="s">
        <v>797</v>
      </c>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t="s">
        <v>2100</v>
      </c>
      <c r="AAW731">
        <v>436052914</v>
      </c>
      <c r="AAX731" s="315">
        <v>45082.572743055563</v>
      </c>
      <c r="AAY731"/>
      <c r="AAZ731"/>
      <c r="ABA731" t="s">
        <v>2081</v>
      </c>
      <c r="ABB731"/>
      <c r="ABC731" t="s">
        <v>2263</v>
      </c>
      <c r="ABD731"/>
      <c r="ABE731">
        <v>743</v>
      </c>
    </row>
    <row r="732" spans="1:733" x14ac:dyDescent="0.45">
      <c r="A732" s="261" t="s">
        <v>3620</v>
      </c>
      <c r="B732" s="262">
        <v>45082.570289467592</v>
      </c>
      <c r="C732" s="262">
        <v>45082.571358993053</v>
      </c>
      <c r="D732" s="262">
        <v>45082</v>
      </c>
      <c r="E732" s="261" t="s">
        <v>2199</v>
      </c>
      <c r="F732" s="315">
        <v>45077</v>
      </c>
      <c r="G732" t="s">
        <v>857</v>
      </c>
      <c r="H732" t="s">
        <v>858</v>
      </c>
      <c r="I732" t="s">
        <v>858</v>
      </c>
      <c r="J732" t="s">
        <v>858</v>
      </c>
      <c r="K732" t="s">
        <v>793</v>
      </c>
      <c r="L732" s="261" t="s">
        <v>823</v>
      </c>
      <c r="M732">
        <v>0</v>
      </c>
      <c r="N732">
        <v>0</v>
      </c>
      <c r="O732">
        <v>0</v>
      </c>
      <c r="P732">
        <v>0</v>
      </c>
      <c r="Q732">
        <v>0</v>
      </c>
      <c r="R732">
        <v>0</v>
      </c>
      <c r="S732">
        <v>0</v>
      </c>
      <c r="T732">
        <v>0</v>
      </c>
      <c r="U732">
        <v>0</v>
      </c>
      <c r="V732">
        <v>0</v>
      </c>
      <c r="W732">
        <v>1</v>
      </c>
      <c r="X732">
        <v>0</v>
      </c>
      <c r="Y732">
        <v>0</v>
      </c>
      <c r="Z732">
        <v>0</v>
      </c>
      <c r="AA732">
        <v>0</v>
      </c>
      <c r="AB732">
        <v>0</v>
      </c>
      <c r="AC732">
        <v>0</v>
      </c>
      <c r="AD732">
        <v>0</v>
      </c>
      <c r="AE732">
        <v>0</v>
      </c>
      <c r="AF732">
        <v>0</v>
      </c>
      <c r="AG732">
        <v>0</v>
      </c>
      <c r="AH732">
        <v>0</v>
      </c>
      <c r="AI732">
        <v>0</v>
      </c>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t="s">
        <v>799</v>
      </c>
      <c r="MG732"/>
      <c r="MH732">
        <v>250</v>
      </c>
      <c r="MI732">
        <v>250</v>
      </c>
      <c r="MJ732"/>
      <c r="MK732">
        <v>250</v>
      </c>
      <c r="ML732">
        <v>0</v>
      </c>
      <c r="MM732">
        <v>0</v>
      </c>
      <c r="MN732"/>
      <c r="MO732" t="s">
        <v>806</v>
      </c>
      <c r="MP732"/>
      <c r="MQ732"/>
      <c r="MR732" t="s">
        <v>797</v>
      </c>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t="s">
        <v>2100</v>
      </c>
      <c r="AAW732">
        <v>436053077</v>
      </c>
      <c r="AAX732" s="315">
        <v>45082.572951388887</v>
      </c>
      <c r="AAY732"/>
      <c r="AAZ732"/>
      <c r="ABA732" t="s">
        <v>2081</v>
      </c>
      <c r="ABB732"/>
      <c r="ABC732" t="s">
        <v>2263</v>
      </c>
      <c r="ABD732"/>
      <c r="ABE732">
        <v>744</v>
      </c>
    </row>
    <row r="733" spans="1:733" x14ac:dyDescent="0.45">
      <c r="A733" s="261" t="s">
        <v>3621</v>
      </c>
      <c r="B733" s="262">
        <v>45082.571359745372</v>
      </c>
      <c r="C733" s="262">
        <v>45082.573436909719</v>
      </c>
      <c r="D733" s="262">
        <v>45082</v>
      </c>
      <c r="E733" s="261" t="s">
        <v>2199</v>
      </c>
      <c r="F733" s="315">
        <v>45076</v>
      </c>
      <c r="G733" t="s">
        <v>857</v>
      </c>
      <c r="H733" t="s">
        <v>858</v>
      </c>
      <c r="I733" t="s">
        <v>858</v>
      </c>
      <c r="J733" t="s">
        <v>858</v>
      </c>
      <c r="K733" t="s">
        <v>793</v>
      </c>
      <c r="L733" s="261" t="s">
        <v>817</v>
      </c>
      <c r="M733">
        <v>0</v>
      </c>
      <c r="N733">
        <v>0</v>
      </c>
      <c r="O733">
        <v>0</v>
      </c>
      <c r="P733">
        <v>0</v>
      </c>
      <c r="Q733">
        <v>0</v>
      </c>
      <c r="R733">
        <v>0</v>
      </c>
      <c r="S733">
        <v>0</v>
      </c>
      <c r="T733">
        <v>0</v>
      </c>
      <c r="U733">
        <v>0</v>
      </c>
      <c r="V733">
        <v>0</v>
      </c>
      <c r="W733">
        <v>0</v>
      </c>
      <c r="X733">
        <v>0</v>
      </c>
      <c r="Y733">
        <v>0</v>
      </c>
      <c r="Z733">
        <v>0</v>
      </c>
      <c r="AA733">
        <v>1</v>
      </c>
      <c r="AB733">
        <v>0</v>
      </c>
      <c r="AC733">
        <v>0</v>
      </c>
      <c r="AD733">
        <v>0</v>
      </c>
      <c r="AE733">
        <v>0</v>
      </c>
      <c r="AF733">
        <v>0</v>
      </c>
      <c r="AG733">
        <v>0</v>
      </c>
      <c r="AH733">
        <v>0</v>
      </c>
      <c r="AI733">
        <v>0</v>
      </c>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t="s">
        <v>799</v>
      </c>
      <c r="TK733"/>
      <c r="TL733">
        <v>150</v>
      </c>
      <c r="TM733">
        <v>150</v>
      </c>
      <c r="TN733"/>
      <c r="TO733">
        <v>150</v>
      </c>
      <c r="TP733">
        <v>0</v>
      </c>
      <c r="TQ733">
        <v>0</v>
      </c>
      <c r="TR733"/>
      <c r="TS733" t="s">
        <v>806</v>
      </c>
      <c r="TT733"/>
      <c r="TU733"/>
      <c r="TV733" t="s">
        <v>797</v>
      </c>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t="s">
        <v>2100</v>
      </c>
      <c r="AAW733">
        <v>436054630</v>
      </c>
      <c r="AAX733" s="315">
        <v>45082.575555555552</v>
      </c>
      <c r="AAY733"/>
      <c r="AAZ733"/>
      <c r="ABA733" t="s">
        <v>2081</v>
      </c>
      <c r="ABB733"/>
      <c r="ABC733" t="s">
        <v>2263</v>
      </c>
      <c r="ABD733"/>
      <c r="ABE733">
        <v>745</v>
      </c>
    </row>
    <row r="734" spans="1:733" x14ac:dyDescent="0.45">
      <c r="A734" s="261" t="s">
        <v>3622</v>
      </c>
      <c r="B734" s="262">
        <v>45082.573437685191</v>
      </c>
      <c r="C734" s="262">
        <v>45082.57455528935</v>
      </c>
      <c r="D734" s="262">
        <v>45082</v>
      </c>
      <c r="E734" s="261" t="s">
        <v>2199</v>
      </c>
      <c r="F734" s="315">
        <v>45076</v>
      </c>
      <c r="G734" t="s">
        <v>857</v>
      </c>
      <c r="H734" t="s">
        <v>858</v>
      </c>
      <c r="I734" t="s">
        <v>858</v>
      </c>
      <c r="J734" t="s">
        <v>858</v>
      </c>
      <c r="K734" t="s">
        <v>793</v>
      </c>
      <c r="L734" s="261" t="s">
        <v>817</v>
      </c>
      <c r="M734">
        <v>0</v>
      </c>
      <c r="N734">
        <v>0</v>
      </c>
      <c r="O734">
        <v>0</v>
      </c>
      <c r="P734">
        <v>0</v>
      </c>
      <c r="Q734">
        <v>0</v>
      </c>
      <c r="R734">
        <v>0</v>
      </c>
      <c r="S734">
        <v>0</v>
      </c>
      <c r="T734">
        <v>0</v>
      </c>
      <c r="U734">
        <v>0</v>
      </c>
      <c r="V734">
        <v>0</v>
      </c>
      <c r="W734">
        <v>0</v>
      </c>
      <c r="X734">
        <v>0</v>
      </c>
      <c r="Y734">
        <v>0</v>
      </c>
      <c r="Z734">
        <v>0</v>
      </c>
      <c r="AA734">
        <v>1</v>
      </c>
      <c r="AB734">
        <v>0</v>
      </c>
      <c r="AC734">
        <v>0</v>
      </c>
      <c r="AD734">
        <v>0</v>
      </c>
      <c r="AE734">
        <v>0</v>
      </c>
      <c r="AF734">
        <v>0</v>
      </c>
      <c r="AG734">
        <v>0</v>
      </c>
      <c r="AH734">
        <v>0</v>
      </c>
      <c r="AI734">
        <v>0</v>
      </c>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t="s">
        <v>799</v>
      </c>
      <c r="TK734"/>
      <c r="TL734">
        <v>150</v>
      </c>
      <c r="TM734">
        <v>150</v>
      </c>
      <c r="TN734"/>
      <c r="TO734">
        <v>150</v>
      </c>
      <c r="TP734">
        <v>0</v>
      </c>
      <c r="TQ734">
        <v>0</v>
      </c>
      <c r="TR734"/>
      <c r="TS734" t="s">
        <v>806</v>
      </c>
      <c r="TT734"/>
      <c r="TU734"/>
      <c r="TV734" t="s">
        <v>797</v>
      </c>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t="s">
        <v>2100</v>
      </c>
      <c r="AAW734">
        <v>436055302</v>
      </c>
      <c r="AAX734" s="315">
        <v>45082.576597222222</v>
      </c>
      <c r="AAY734"/>
      <c r="AAZ734"/>
      <c r="ABA734" t="s">
        <v>2081</v>
      </c>
      <c r="ABB734"/>
      <c r="ABC734" t="s">
        <v>2263</v>
      </c>
      <c r="ABD734"/>
      <c r="ABE734">
        <v>746</v>
      </c>
    </row>
    <row r="735" spans="1:733" x14ac:dyDescent="0.45">
      <c r="A735" s="261" t="s">
        <v>3623</v>
      </c>
      <c r="B735" s="262">
        <v>45082.57455607639</v>
      </c>
      <c r="C735" s="262">
        <v>45082.577431180558</v>
      </c>
      <c r="D735" s="262">
        <v>45082</v>
      </c>
      <c r="E735" s="261" t="s">
        <v>2199</v>
      </c>
      <c r="F735" s="315">
        <v>45077</v>
      </c>
      <c r="G735" t="s">
        <v>857</v>
      </c>
      <c r="H735" t="s">
        <v>858</v>
      </c>
      <c r="I735" t="s">
        <v>858</v>
      </c>
      <c r="J735" t="s">
        <v>858</v>
      </c>
      <c r="K735" t="s">
        <v>793</v>
      </c>
      <c r="L735" s="261" t="s">
        <v>817</v>
      </c>
      <c r="M735">
        <v>0</v>
      </c>
      <c r="N735">
        <v>0</v>
      </c>
      <c r="O735">
        <v>0</v>
      </c>
      <c r="P735">
        <v>0</v>
      </c>
      <c r="Q735">
        <v>0</v>
      </c>
      <c r="R735">
        <v>0</v>
      </c>
      <c r="S735">
        <v>0</v>
      </c>
      <c r="T735">
        <v>0</v>
      </c>
      <c r="U735">
        <v>0</v>
      </c>
      <c r="V735">
        <v>0</v>
      </c>
      <c r="W735">
        <v>0</v>
      </c>
      <c r="X735">
        <v>0</v>
      </c>
      <c r="Y735">
        <v>0</v>
      </c>
      <c r="Z735">
        <v>0</v>
      </c>
      <c r="AA735">
        <v>1</v>
      </c>
      <c r="AB735">
        <v>0</v>
      </c>
      <c r="AC735">
        <v>0</v>
      </c>
      <c r="AD735">
        <v>0</v>
      </c>
      <c r="AE735">
        <v>0</v>
      </c>
      <c r="AF735">
        <v>0</v>
      </c>
      <c r="AG735">
        <v>0</v>
      </c>
      <c r="AH735">
        <v>0</v>
      </c>
      <c r="AI735">
        <v>0</v>
      </c>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t="s">
        <v>799</v>
      </c>
      <c r="TK735"/>
      <c r="TL735">
        <v>150</v>
      </c>
      <c r="TM735">
        <v>150</v>
      </c>
      <c r="TN735"/>
      <c r="TO735">
        <v>150</v>
      </c>
      <c r="TP735">
        <v>0</v>
      </c>
      <c r="TQ735">
        <v>0</v>
      </c>
      <c r="TR735"/>
      <c r="TS735" t="s">
        <v>806</v>
      </c>
      <c r="TT735"/>
      <c r="TU735"/>
      <c r="TV735" t="s">
        <v>797</v>
      </c>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t="s">
        <v>2100</v>
      </c>
      <c r="AAW735">
        <v>436067183</v>
      </c>
      <c r="AAX735" s="315">
        <v>45082.592893518522</v>
      </c>
      <c r="AAY735"/>
      <c r="AAZ735"/>
      <c r="ABA735" t="s">
        <v>2081</v>
      </c>
      <c r="ABB735"/>
      <c r="ABC735" t="s">
        <v>2263</v>
      </c>
      <c r="ABD735"/>
      <c r="ABE735">
        <v>748</v>
      </c>
    </row>
    <row r="736" spans="1:733" x14ac:dyDescent="0.45">
      <c r="A736" s="261" t="s">
        <v>3624</v>
      </c>
      <c r="B736" s="262">
        <v>45082.577432349543</v>
      </c>
      <c r="C736" s="262">
        <v>45082.578437013894</v>
      </c>
      <c r="D736" s="262">
        <v>45082</v>
      </c>
      <c r="E736" s="261" t="s">
        <v>2199</v>
      </c>
      <c r="F736" s="315">
        <v>45076</v>
      </c>
      <c r="G736" t="s">
        <v>857</v>
      </c>
      <c r="H736" t="s">
        <v>858</v>
      </c>
      <c r="I736" t="s">
        <v>858</v>
      </c>
      <c r="J736" t="s">
        <v>858</v>
      </c>
      <c r="K736" t="s">
        <v>793</v>
      </c>
      <c r="L736" s="261" t="s">
        <v>817</v>
      </c>
      <c r="M736">
        <v>0</v>
      </c>
      <c r="N736">
        <v>0</v>
      </c>
      <c r="O736">
        <v>0</v>
      </c>
      <c r="P736">
        <v>0</v>
      </c>
      <c r="Q736">
        <v>0</v>
      </c>
      <c r="R736">
        <v>0</v>
      </c>
      <c r="S736">
        <v>0</v>
      </c>
      <c r="T736">
        <v>0</v>
      </c>
      <c r="U736">
        <v>0</v>
      </c>
      <c r="V736">
        <v>0</v>
      </c>
      <c r="W736">
        <v>0</v>
      </c>
      <c r="X736">
        <v>0</v>
      </c>
      <c r="Y736">
        <v>0</v>
      </c>
      <c r="Z736">
        <v>0</v>
      </c>
      <c r="AA736">
        <v>1</v>
      </c>
      <c r="AB736">
        <v>0</v>
      </c>
      <c r="AC736">
        <v>0</v>
      </c>
      <c r="AD736">
        <v>0</v>
      </c>
      <c r="AE736">
        <v>0</v>
      </c>
      <c r="AF736">
        <v>0</v>
      </c>
      <c r="AG736">
        <v>0</v>
      </c>
      <c r="AH736">
        <v>0</v>
      </c>
      <c r="AI736">
        <v>0</v>
      </c>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t="s">
        <v>799</v>
      </c>
      <c r="TK736"/>
      <c r="TL736">
        <v>150</v>
      </c>
      <c r="TM736">
        <v>150</v>
      </c>
      <c r="TN736"/>
      <c r="TO736">
        <v>150</v>
      </c>
      <c r="TP736">
        <v>0</v>
      </c>
      <c r="TQ736">
        <v>0</v>
      </c>
      <c r="TR736"/>
      <c r="TS736" t="s">
        <v>806</v>
      </c>
      <c r="TT736"/>
      <c r="TU736"/>
      <c r="TV736" t="s">
        <v>797</v>
      </c>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t="s">
        <v>2100</v>
      </c>
      <c r="AAW736">
        <v>436067201</v>
      </c>
      <c r="AAX736" s="315">
        <v>45082.592916666668</v>
      </c>
      <c r="AAY736"/>
      <c r="AAZ736"/>
      <c r="ABA736" t="s">
        <v>2081</v>
      </c>
      <c r="ABB736"/>
      <c r="ABC736" t="s">
        <v>2263</v>
      </c>
      <c r="ABD736"/>
      <c r="ABE736">
        <v>749</v>
      </c>
    </row>
    <row r="737" spans="1:733" x14ac:dyDescent="0.45">
      <c r="A737" s="261" t="s">
        <v>3625</v>
      </c>
      <c r="B737" s="262">
        <v>45082.578437777767</v>
      </c>
      <c r="C737" s="262">
        <v>45082.579487939824</v>
      </c>
      <c r="D737" s="262">
        <v>45082</v>
      </c>
      <c r="E737" s="261" t="s">
        <v>2199</v>
      </c>
      <c r="F737" s="315">
        <v>45076</v>
      </c>
      <c r="G737" t="s">
        <v>857</v>
      </c>
      <c r="H737" t="s">
        <v>858</v>
      </c>
      <c r="I737" t="s">
        <v>858</v>
      </c>
      <c r="J737" t="s">
        <v>858</v>
      </c>
      <c r="K737" t="s">
        <v>793</v>
      </c>
      <c r="L737" s="261" t="s">
        <v>817</v>
      </c>
      <c r="M737">
        <v>0</v>
      </c>
      <c r="N737">
        <v>0</v>
      </c>
      <c r="O737">
        <v>0</v>
      </c>
      <c r="P737">
        <v>0</v>
      </c>
      <c r="Q737">
        <v>0</v>
      </c>
      <c r="R737">
        <v>0</v>
      </c>
      <c r="S737">
        <v>0</v>
      </c>
      <c r="T737">
        <v>0</v>
      </c>
      <c r="U737">
        <v>0</v>
      </c>
      <c r="V737">
        <v>0</v>
      </c>
      <c r="W737">
        <v>0</v>
      </c>
      <c r="X737">
        <v>0</v>
      </c>
      <c r="Y737">
        <v>0</v>
      </c>
      <c r="Z737">
        <v>0</v>
      </c>
      <c r="AA737">
        <v>1</v>
      </c>
      <c r="AB737">
        <v>0</v>
      </c>
      <c r="AC737">
        <v>0</v>
      </c>
      <c r="AD737">
        <v>0</v>
      </c>
      <c r="AE737">
        <v>0</v>
      </c>
      <c r="AF737">
        <v>0</v>
      </c>
      <c r="AG737">
        <v>0</v>
      </c>
      <c r="AH737">
        <v>0</v>
      </c>
      <c r="AI737">
        <v>0</v>
      </c>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t="s">
        <v>799</v>
      </c>
      <c r="TK737"/>
      <c r="TL737">
        <v>150</v>
      </c>
      <c r="TM737">
        <v>150</v>
      </c>
      <c r="TN737"/>
      <c r="TO737">
        <v>150</v>
      </c>
      <c r="TP737">
        <v>0</v>
      </c>
      <c r="TQ737">
        <v>0</v>
      </c>
      <c r="TR737"/>
      <c r="TS737" t="s">
        <v>806</v>
      </c>
      <c r="TT737"/>
      <c r="TU737"/>
      <c r="TV737" t="s">
        <v>797</v>
      </c>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t="s">
        <v>2100</v>
      </c>
      <c r="AAW737">
        <v>436067214</v>
      </c>
      <c r="AAX737" s="315">
        <v>45082.592939814807</v>
      </c>
      <c r="AAY737"/>
      <c r="AAZ737"/>
      <c r="ABA737" t="s">
        <v>2081</v>
      </c>
      <c r="ABB737"/>
      <c r="ABC737" t="s">
        <v>2263</v>
      </c>
      <c r="ABD737"/>
      <c r="ABE737">
        <v>750</v>
      </c>
    </row>
    <row r="738" spans="1:733" x14ac:dyDescent="0.45">
      <c r="A738" s="261" t="s">
        <v>3626</v>
      </c>
      <c r="B738" s="262">
        <v>45082.57948881945</v>
      </c>
      <c r="C738" s="262">
        <v>45082.581007581022</v>
      </c>
      <c r="D738" s="262">
        <v>45082</v>
      </c>
      <c r="E738" s="261" t="s">
        <v>2199</v>
      </c>
      <c r="F738" s="315">
        <v>45076</v>
      </c>
      <c r="G738" t="s">
        <v>857</v>
      </c>
      <c r="H738" t="s">
        <v>858</v>
      </c>
      <c r="I738" t="s">
        <v>858</v>
      </c>
      <c r="J738" t="s">
        <v>858</v>
      </c>
      <c r="K738" t="s">
        <v>793</v>
      </c>
      <c r="L738" s="261" t="s">
        <v>838</v>
      </c>
      <c r="M738">
        <v>0</v>
      </c>
      <c r="N738">
        <v>0</v>
      </c>
      <c r="O738">
        <v>0</v>
      </c>
      <c r="P738">
        <v>0</v>
      </c>
      <c r="Q738">
        <v>0</v>
      </c>
      <c r="R738">
        <v>0</v>
      </c>
      <c r="S738">
        <v>0</v>
      </c>
      <c r="T738">
        <v>0</v>
      </c>
      <c r="U738">
        <v>0</v>
      </c>
      <c r="V738">
        <v>0</v>
      </c>
      <c r="W738">
        <v>0</v>
      </c>
      <c r="X738">
        <v>1</v>
      </c>
      <c r="Y738">
        <v>0</v>
      </c>
      <c r="Z738">
        <v>0</v>
      </c>
      <c r="AA738">
        <v>0</v>
      </c>
      <c r="AB738">
        <v>0</v>
      </c>
      <c r="AC738">
        <v>0</v>
      </c>
      <c r="AD738">
        <v>0</v>
      </c>
      <c r="AE738">
        <v>0</v>
      </c>
      <c r="AF738">
        <v>0</v>
      </c>
      <c r="AG738">
        <v>0</v>
      </c>
      <c r="AH738">
        <v>0</v>
      </c>
      <c r="AI738">
        <v>0</v>
      </c>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t="s">
        <v>799</v>
      </c>
      <c r="NL738"/>
      <c r="NM738">
        <v>300</v>
      </c>
      <c r="NN738">
        <v>300</v>
      </c>
      <c r="NO738"/>
      <c r="NP738">
        <v>300</v>
      </c>
      <c r="NQ738">
        <v>0</v>
      </c>
      <c r="NR738">
        <v>0</v>
      </c>
      <c r="NS738"/>
      <c r="NT738" t="s">
        <v>806</v>
      </c>
      <c r="NU738"/>
      <c r="NV738"/>
      <c r="NW738" t="s">
        <v>797</v>
      </c>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t="s">
        <v>2100</v>
      </c>
      <c r="AAW738">
        <v>436067227</v>
      </c>
      <c r="AAX738" s="315">
        <v>45082.592962962968</v>
      </c>
      <c r="AAY738"/>
      <c r="AAZ738"/>
      <c r="ABA738" t="s">
        <v>2081</v>
      </c>
      <c r="ABB738"/>
      <c r="ABC738" t="s">
        <v>2263</v>
      </c>
      <c r="ABD738"/>
      <c r="ABE738">
        <v>751</v>
      </c>
    </row>
    <row r="739" spans="1:733" x14ac:dyDescent="0.45">
      <c r="A739" s="261" t="s">
        <v>3627</v>
      </c>
      <c r="B739" s="262">
        <v>45082.581008379631</v>
      </c>
      <c r="C739" s="262">
        <v>45082.582396354162</v>
      </c>
      <c r="D739" s="262">
        <v>45082</v>
      </c>
      <c r="E739" s="261" t="s">
        <v>2199</v>
      </c>
      <c r="F739" s="315">
        <v>45077</v>
      </c>
      <c r="G739" t="s">
        <v>857</v>
      </c>
      <c r="H739" t="s">
        <v>858</v>
      </c>
      <c r="I739" t="s">
        <v>858</v>
      </c>
      <c r="J739" t="s">
        <v>858</v>
      </c>
      <c r="K739" t="s">
        <v>793</v>
      </c>
      <c r="L739" s="261" t="s">
        <v>838</v>
      </c>
      <c r="M739">
        <v>0</v>
      </c>
      <c r="N739">
        <v>0</v>
      </c>
      <c r="O739">
        <v>0</v>
      </c>
      <c r="P739">
        <v>0</v>
      </c>
      <c r="Q739">
        <v>0</v>
      </c>
      <c r="R739">
        <v>0</v>
      </c>
      <c r="S739">
        <v>0</v>
      </c>
      <c r="T739">
        <v>0</v>
      </c>
      <c r="U739">
        <v>0</v>
      </c>
      <c r="V739">
        <v>0</v>
      </c>
      <c r="W739">
        <v>0</v>
      </c>
      <c r="X739">
        <v>1</v>
      </c>
      <c r="Y739">
        <v>0</v>
      </c>
      <c r="Z739">
        <v>0</v>
      </c>
      <c r="AA739">
        <v>0</v>
      </c>
      <c r="AB739">
        <v>0</v>
      </c>
      <c r="AC739">
        <v>0</v>
      </c>
      <c r="AD739">
        <v>0</v>
      </c>
      <c r="AE739">
        <v>0</v>
      </c>
      <c r="AF739">
        <v>0</v>
      </c>
      <c r="AG739">
        <v>0</v>
      </c>
      <c r="AH739">
        <v>0</v>
      </c>
      <c r="AI739">
        <v>0</v>
      </c>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t="s">
        <v>799</v>
      </c>
      <c r="NL739"/>
      <c r="NM739">
        <v>300</v>
      </c>
      <c r="NN739">
        <v>300</v>
      </c>
      <c r="NO739"/>
      <c r="NP739">
        <v>300</v>
      </c>
      <c r="NQ739">
        <v>0</v>
      </c>
      <c r="NR739">
        <v>0</v>
      </c>
      <c r="NS739"/>
      <c r="NT739" t="s">
        <v>806</v>
      </c>
      <c r="NU739"/>
      <c r="NV739"/>
      <c r="NW739" t="s">
        <v>797</v>
      </c>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t="s">
        <v>2100</v>
      </c>
      <c r="AAW739">
        <v>436067243</v>
      </c>
      <c r="AAX739" s="315">
        <v>45082.592986111107</v>
      </c>
      <c r="AAY739"/>
      <c r="AAZ739"/>
      <c r="ABA739" t="s">
        <v>2081</v>
      </c>
      <c r="ABB739"/>
      <c r="ABC739" t="s">
        <v>2263</v>
      </c>
      <c r="ABD739"/>
      <c r="ABE739">
        <v>752</v>
      </c>
    </row>
    <row r="740" spans="1:733" x14ac:dyDescent="0.45">
      <c r="A740" s="261" t="s">
        <v>3628</v>
      </c>
      <c r="B740" s="262">
        <v>45082.582397060192</v>
      </c>
      <c r="C740" s="262">
        <v>45082.583209097233</v>
      </c>
      <c r="D740" s="262">
        <v>45082</v>
      </c>
      <c r="E740" s="261" t="s">
        <v>2199</v>
      </c>
      <c r="F740" s="315">
        <v>45076</v>
      </c>
      <c r="G740" t="s">
        <v>857</v>
      </c>
      <c r="H740" t="s">
        <v>858</v>
      </c>
      <c r="I740" t="s">
        <v>858</v>
      </c>
      <c r="J740" t="s">
        <v>858</v>
      </c>
      <c r="K740" t="s">
        <v>793</v>
      </c>
      <c r="L740" s="261" t="s">
        <v>838</v>
      </c>
      <c r="M740">
        <v>0</v>
      </c>
      <c r="N740">
        <v>0</v>
      </c>
      <c r="O740">
        <v>0</v>
      </c>
      <c r="P740">
        <v>0</v>
      </c>
      <c r="Q740">
        <v>0</v>
      </c>
      <c r="R740">
        <v>0</v>
      </c>
      <c r="S740">
        <v>0</v>
      </c>
      <c r="T740">
        <v>0</v>
      </c>
      <c r="U740">
        <v>0</v>
      </c>
      <c r="V740">
        <v>0</v>
      </c>
      <c r="W740">
        <v>0</v>
      </c>
      <c r="X740">
        <v>1</v>
      </c>
      <c r="Y740">
        <v>0</v>
      </c>
      <c r="Z740">
        <v>0</v>
      </c>
      <c r="AA740">
        <v>0</v>
      </c>
      <c r="AB740">
        <v>0</v>
      </c>
      <c r="AC740">
        <v>0</v>
      </c>
      <c r="AD740">
        <v>0</v>
      </c>
      <c r="AE740">
        <v>0</v>
      </c>
      <c r="AF740">
        <v>0</v>
      </c>
      <c r="AG740">
        <v>0</v>
      </c>
      <c r="AH740">
        <v>0</v>
      </c>
      <c r="AI740">
        <v>0</v>
      </c>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t="s">
        <v>799</v>
      </c>
      <c r="NL740"/>
      <c r="NM740">
        <v>300</v>
      </c>
      <c r="NN740">
        <v>300</v>
      </c>
      <c r="NO740"/>
      <c r="NP740">
        <v>300</v>
      </c>
      <c r="NQ740">
        <v>0</v>
      </c>
      <c r="NR740">
        <v>0</v>
      </c>
      <c r="NS740"/>
      <c r="NT740" t="s">
        <v>806</v>
      </c>
      <c r="NU740"/>
      <c r="NV740"/>
      <c r="NW740" t="s">
        <v>797</v>
      </c>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t="s">
        <v>2100</v>
      </c>
      <c r="AAW740">
        <v>436067258</v>
      </c>
      <c r="AAX740" s="315">
        <v>45082.592997685177</v>
      </c>
      <c r="AAY740"/>
      <c r="AAZ740"/>
      <c r="ABA740" t="s">
        <v>2081</v>
      </c>
      <c r="ABB740"/>
      <c r="ABC740" t="s">
        <v>2263</v>
      </c>
      <c r="ABD740"/>
      <c r="ABE740">
        <v>753</v>
      </c>
    </row>
    <row r="741" spans="1:733" x14ac:dyDescent="0.45">
      <c r="A741" s="261" t="s">
        <v>3629</v>
      </c>
      <c r="B741" s="262">
        <v>45082.583209780089</v>
      </c>
      <c r="C741" s="262">
        <v>45082.587561817127</v>
      </c>
      <c r="D741" s="262">
        <v>45082</v>
      </c>
      <c r="E741" s="261" t="s">
        <v>2199</v>
      </c>
      <c r="F741" s="315">
        <v>45077</v>
      </c>
      <c r="G741" t="s">
        <v>857</v>
      </c>
      <c r="H741" t="s">
        <v>858</v>
      </c>
      <c r="I741" t="s">
        <v>858</v>
      </c>
      <c r="J741" t="s">
        <v>858</v>
      </c>
      <c r="K741" t="s">
        <v>793</v>
      </c>
      <c r="L741" s="261" t="s">
        <v>838</v>
      </c>
      <c r="M741">
        <v>0</v>
      </c>
      <c r="N741">
        <v>0</v>
      </c>
      <c r="O741">
        <v>0</v>
      </c>
      <c r="P741">
        <v>0</v>
      </c>
      <c r="Q741">
        <v>0</v>
      </c>
      <c r="R741">
        <v>0</v>
      </c>
      <c r="S741">
        <v>0</v>
      </c>
      <c r="T741">
        <v>0</v>
      </c>
      <c r="U741">
        <v>0</v>
      </c>
      <c r="V741">
        <v>0</v>
      </c>
      <c r="W741">
        <v>0</v>
      </c>
      <c r="X741">
        <v>1</v>
      </c>
      <c r="Y741">
        <v>0</v>
      </c>
      <c r="Z741">
        <v>0</v>
      </c>
      <c r="AA741">
        <v>0</v>
      </c>
      <c r="AB741">
        <v>0</v>
      </c>
      <c r="AC741">
        <v>0</v>
      </c>
      <c r="AD741">
        <v>0</v>
      </c>
      <c r="AE741">
        <v>0</v>
      </c>
      <c r="AF741">
        <v>0</v>
      </c>
      <c r="AG741">
        <v>0</v>
      </c>
      <c r="AH741">
        <v>0</v>
      </c>
      <c r="AI741">
        <v>0</v>
      </c>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t="s">
        <v>799</v>
      </c>
      <c r="NL741"/>
      <c r="NM741">
        <v>300</v>
      </c>
      <c r="NN741">
        <v>300</v>
      </c>
      <c r="NO741"/>
      <c r="NP741">
        <v>300</v>
      </c>
      <c r="NQ741">
        <v>0</v>
      </c>
      <c r="NR741">
        <v>0</v>
      </c>
      <c r="NS741"/>
      <c r="NT741" t="s">
        <v>806</v>
      </c>
      <c r="NU741"/>
      <c r="NV741"/>
      <c r="NW741" t="s">
        <v>797</v>
      </c>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t="s">
        <v>2100</v>
      </c>
      <c r="AAW741">
        <v>436067278</v>
      </c>
      <c r="AAX741" s="315">
        <v>45082.59302083333</v>
      </c>
      <c r="AAY741"/>
      <c r="AAZ741"/>
      <c r="ABA741" t="s">
        <v>2081</v>
      </c>
      <c r="ABB741"/>
      <c r="ABC741" t="s">
        <v>2263</v>
      </c>
      <c r="ABD741"/>
      <c r="ABE741">
        <v>754</v>
      </c>
    </row>
    <row r="742" spans="1:733" x14ac:dyDescent="0.45">
      <c r="A742" s="261" t="s">
        <v>3630</v>
      </c>
      <c r="B742" s="262">
        <v>45082.587562615743</v>
      </c>
      <c r="C742" s="262">
        <v>45082.588970069439</v>
      </c>
      <c r="D742" s="262">
        <v>45082</v>
      </c>
      <c r="E742" s="261" t="s">
        <v>2199</v>
      </c>
      <c r="F742" s="315">
        <v>45077</v>
      </c>
      <c r="G742" t="s">
        <v>857</v>
      </c>
      <c r="H742" t="s">
        <v>858</v>
      </c>
      <c r="I742" t="s">
        <v>858</v>
      </c>
      <c r="J742" t="s">
        <v>858</v>
      </c>
      <c r="K742" t="s">
        <v>793</v>
      </c>
      <c r="L742" s="261" t="s">
        <v>838</v>
      </c>
      <c r="M742">
        <v>0</v>
      </c>
      <c r="N742">
        <v>0</v>
      </c>
      <c r="O742">
        <v>0</v>
      </c>
      <c r="P742">
        <v>0</v>
      </c>
      <c r="Q742">
        <v>0</v>
      </c>
      <c r="R742">
        <v>0</v>
      </c>
      <c r="S742">
        <v>0</v>
      </c>
      <c r="T742">
        <v>0</v>
      </c>
      <c r="U742">
        <v>0</v>
      </c>
      <c r="V742">
        <v>0</v>
      </c>
      <c r="W742">
        <v>0</v>
      </c>
      <c r="X742">
        <v>1</v>
      </c>
      <c r="Y742">
        <v>0</v>
      </c>
      <c r="Z742">
        <v>0</v>
      </c>
      <c r="AA742">
        <v>0</v>
      </c>
      <c r="AB742">
        <v>0</v>
      </c>
      <c r="AC742">
        <v>0</v>
      </c>
      <c r="AD742">
        <v>0</v>
      </c>
      <c r="AE742">
        <v>0</v>
      </c>
      <c r="AF742">
        <v>0</v>
      </c>
      <c r="AG742">
        <v>0</v>
      </c>
      <c r="AH742">
        <v>0</v>
      </c>
      <c r="AI742">
        <v>0</v>
      </c>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t="s">
        <v>799</v>
      </c>
      <c r="NL742"/>
      <c r="NM742">
        <v>300</v>
      </c>
      <c r="NN742">
        <v>300</v>
      </c>
      <c r="NO742"/>
      <c r="NP742">
        <v>300</v>
      </c>
      <c r="NQ742">
        <v>0</v>
      </c>
      <c r="NR742">
        <v>0</v>
      </c>
      <c r="NS742"/>
      <c r="NT742" t="s">
        <v>806</v>
      </c>
      <c r="NU742"/>
      <c r="NV742"/>
      <c r="NW742" t="s">
        <v>797</v>
      </c>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t="s">
        <v>2100</v>
      </c>
      <c r="AAW742">
        <v>436067297</v>
      </c>
      <c r="AAX742" s="315">
        <v>45082.593032407407</v>
      </c>
      <c r="AAY742"/>
      <c r="AAZ742"/>
      <c r="ABA742" t="s">
        <v>2081</v>
      </c>
      <c r="ABB742"/>
      <c r="ABC742" t="s">
        <v>2263</v>
      </c>
      <c r="ABD742"/>
      <c r="ABE742">
        <v>755</v>
      </c>
    </row>
    <row r="743" spans="1:733" x14ac:dyDescent="0.45">
      <c r="A743" s="261" t="s">
        <v>3631</v>
      </c>
      <c r="B743" s="262">
        <v>45082.588970879631</v>
      </c>
      <c r="C743" s="262">
        <v>45082.591431898152</v>
      </c>
      <c r="D743" s="262">
        <v>45082</v>
      </c>
      <c r="E743" s="261" t="s">
        <v>2199</v>
      </c>
      <c r="F743" s="315">
        <v>45077</v>
      </c>
      <c r="G743" t="s">
        <v>857</v>
      </c>
      <c r="H743" t="s">
        <v>858</v>
      </c>
      <c r="I743" t="s">
        <v>858</v>
      </c>
      <c r="J743" t="s">
        <v>858</v>
      </c>
      <c r="K743" t="s">
        <v>793</v>
      </c>
      <c r="L743" s="261" t="s">
        <v>834</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1</v>
      </c>
      <c r="AI743">
        <v>0</v>
      </c>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t="s">
        <v>794</v>
      </c>
      <c r="ZH743"/>
      <c r="ZI743">
        <v>3000</v>
      </c>
      <c r="ZJ743">
        <v>3000</v>
      </c>
      <c r="ZK743"/>
      <c r="ZL743">
        <v>3000</v>
      </c>
      <c r="ZM743">
        <v>0</v>
      </c>
      <c r="ZN743">
        <v>0</v>
      </c>
      <c r="ZO743"/>
      <c r="ZP743" t="s">
        <v>801</v>
      </c>
      <c r="ZQ743"/>
      <c r="ZR743" t="s">
        <v>802</v>
      </c>
      <c r="ZS743" t="s">
        <v>794</v>
      </c>
      <c r="ZT743" t="s">
        <v>2144</v>
      </c>
      <c r="ZU743">
        <v>0</v>
      </c>
      <c r="ZV743">
        <v>1</v>
      </c>
      <c r="ZW743">
        <v>0</v>
      </c>
      <c r="ZX743">
        <v>0</v>
      </c>
      <c r="ZY743">
        <v>0</v>
      </c>
      <c r="ZZ743">
        <v>0</v>
      </c>
      <c r="AAA743">
        <v>0</v>
      </c>
      <c r="AAB743">
        <v>0</v>
      </c>
      <c r="AAC743">
        <v>1</v>
      </c>
      <c r="AAD743">
        <v>1</v>
      </c>
      <c r="AAE743">
        <v>0</v>
      </c>
      <c r="AAF743">
        <v>0</v>
      </c>
      <c r="AAG743">
        <v>1</v>
      </c>
      <c r="AAH743">
        <v>0</v>
      </c>
      <c r="AAI743">
        <v>0</v>
      </c>
      <c r="AAJ743"/>
      <c r="AAK743"/>
      <c r="AAL743"/>
      <c r="AAM743"/>
      <c r="AAN743"/>
      <c r="AAO743"/>
      <c r="AAP743"/>
      <c r="AAQ743"/>
      <c r="AAR743"/>
      <c r="AAS743"/>
      <c r="AAT743"/>
      <c r="AAU743"/>
      <c r="AAV743" t="s">
        <v>2100</v>
      </c>
      <c r="AAW743">
        <v>436067331</v>
      </c>
      <c r="AAX743" s="315">
        <v>45082.593078703707</v>
      </c>
      <c r="AAY743"/>
      <c r="AAZ743"/>
      <c r="ABA743" t="s">
        <v>2081</v>
      </c>
      <c r="ABB743"/>
      <c r="ABC743" t="s">
        <v>2263</v>
      </c>
      <c r="ABD743"/>
      <c r="ABE743">
        <v>756</v>
      </c>
    </row>
    <row r="744" spans="1:733" x14ac:dyDescent="0.45">
      <c r="A744" s="261" t="s">
        <v>3632</v>
      </c>
      <c r="B744" s="262">
        <v>45082.591432604167</v>
      </c>
      <c r="C744" s="262">
        <v>45082.592477280094</v>
      </c>
      <c r="D744" s="262">
        <v>45082</v>
      </c>
      <c r="E744" s="261" t="s">
        <v>2199</v>
      </c>
      <c r="F744" s="315">
        <v>45076</v>
      </c>
      <c r="G744" t="s">
        <v>857</v>
      </c>
      <c r="H744" t="s">
        <v>858</v>
      </c>
      <c r="I744" t="s">
        <v>858</v>
      </c>
      <c r="J744" t="s">
        <v>858</v>
      </c>
      <c r="K744" t="s">
        <v>793</v>
      </c>
      <c r="L744" s="261" t="s">
        <v>834</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1</v>
      </c>
      <c r="AI744">
        <v>0</v>
      </c>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t="s">
        <v>794</v>
      </c>
      <c r="ZH744"/>
      <c r="ZI744">
        <v>3000</v>
      </c>
      <c r="ZJ744">
        <v>3000</v>
      </c>
      <c r="ZK744"/>
      <c r="ZL744">
        <v>3000</v>
      </c>
      <c r="ZM744">
        <v>0</v>
      </c>
      <c r="ZN744">
        <v>0</v>
      </c>
      <c r="ZO744"/>
      <c r="ZP744" t="s">
        <v>801</v>
      </c>
      <c r="ZQ744"/>
      <c r="ZR744" t="s">
        <v>802</v>
      </c>
      <c r="ZS744" t="s">
        <v>794</v>
      </c>
      <c r="ZT744" t="s">
        <v>3330</v>
      </c>
      <c r="ZU744">
        <v>1</v>
      </c>
      <c r="ZV744">
        <v>1</v>
      </c>
      <c r="ZW744">
        <v>0</v>
      </c>
      <c r="ZX744">
        <v>0</v>
      </c>
      <c r="ZY744">
        <v>0</v>
      </c>
      <c r="ZZ744">
        <v>0</v>
      </c>
      <c r="AAA744">
        <v>0</v>
      </c>
      <c r="AAB744">
        <v>1</v>
      </c>
      <c r="AAC744">
        <v>1</v>
      </c>
      <c r="AAD744">
        <v>1</v>
      </c>
      <c r="AAE744">
        <v>0</v>
      </c>
      <c r="AAF744">
        <v>0</v>
      </c>
      <c r="AAG744">
        <v>1</v>
      </c>
      <c r="AAH744">
        <v>0</v>
      </c>
      <c r="AAI744">
        <v>0</v>
      </c>
      <c r="AAJ744"/>
      <c r="AAK744"/>
      <c r="AAL744"/>
      <c r="AAM744"/>
      <c r="AAN744"/>
      <c r="AAO744"/>
      <c r="AAP744"/>
      <c r="AAQ744"/>
      <c r="AAR744"/>
      <c r="AAS744"/>
      <c r="AAT744"/>
      <c r="AAU744"/>
      <c r="AAV744" t="s">
        <v>2100</v>
      </c>
      <c r="AAW744">
        <v>436067360</v>
      </c>
      <c r="AAX744" s="315">
        <v>45082.593101851853</v>
      </c>
      <c r="AAY744"/>
      <c r="AAZ744"/>
      <c r="ABA744" t="s">
        <v>2081</v>
      </c>
      <c r="ABB744"/>
      <c r="ABC744" t="s">
        <v>2263</v>
      </c>
      <c r="ABD744"/>
      <c r="ABE744">
        <v>757</v>
      </c>
    </row>
    <row r="745" spans="1:733" x14ac:dyDescent="0.45">
      <c r="A745" s="261" t="s">
        <v>3633</v>
      </c>
      <c r="B745" s="262">
        <v>45082.592478113424</v>
      </c>
      <c r="C745" s="262">
        <v>45082.59365988426</v>
      </c>
      <c r="D745" s="262">
        <v>45082</v>
      </c>
      <c r="E745" s="261" t="s">
        <v>2199</v>
      </c>
      <c r="F745" s="315">
        <v>45076</v>
      </c>
      <c r="G745" t="s">
        <v>857</v>
      </c>
      <c r="H745" t="s">
        <v>858</v>
      </c>
      <c r="I745" t="s">
        <v>858</v>
      </c>
      <c r="J745" t="s">
        <v>858</v>
      </c>
      <c r="K745" t="s">
        <v>793</v>
      </c>
      <c r="L745" s="261" t="s">
        <v>834</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1</v>
      </c>
      <c r="AI745">
        <v>0</v>
      </c>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t="s">
        <v>794</v>
      </c>
      <c r="ZH745"/>
      <c r="ZI745">
        <v>3000</v>
      </c>
      <c r="ZJ745">
        <v>3000</v>
      </c>
      <c r="ZK745"/>
      <c r="ZL745">
        <v>3000</v>
      </c>
      <c r="ZM745">
        <v>0</v>
      </c>
      <c r="ZN745">
        <v>0</v>
      </c>
      <c r="ZO745"/>
      <c r="ZP745" t="s">
        <v>801</v>
      </c>
      <c r="ZQ745"/>
      <c r="ZR745" t="s">
        <v>802</v>
      </c>
      <c r="ZS745" t="s">
        <v>794</v>
      </c>
      <c r="ZT745" t="s">
        <v>2145</v>
      </c>
      <c r="ZU745">
        <v>1</v>
      </c>
      <c r="ZV745">
        <v>1</v>
      </c>
      <c r="ZW745">
        <v>0</v>
      </c>
      <c r="ZX745">
        <v>0</v>
      </c>
      <c r="ZY745">
        <v>0</v>
      </c>
      <c r="ZZ745">
        <v>0</v>
      </c>
      <c r="AAA745">
        <v>0</v>
      </c>
      <c r="AAB745">
        <v>0</v>
      </c>
      <c r="AAC745">
        <v>0</v>
      </c>
      <c r="AAD745">
        <v>1</v>
      </c>
      <c r="AAE745">
        <v>0</v>
      </c>
      <c r="AAF745">
        <v>0</v>
      </c>
      <c r="AAG745">
        <v>1</v>
      </c>
      <c r="AAH745">
        <v>0</v>
      </c>
      <c r="AAI745">
        <v>0</v>
      </c>
      <c r="AAJ745"/>
      <c r="AAK745"/>
      <c r="AAL745"/>
      <c r="AAM745"/>
      <c r="AAN745"/>
      <c r="AAO745"/>
      <c r="AAP745"/>
      <c r="AAQ745"/>
      <c r="AAR745"/>
      <c r="AAS745"/>
      <c r="AAT745"/>
      <c r="AAU745"/>
      <c r="AAV745" t="s">
        <v>2100</v>
      </c>
      <c r="AAW745">
        <v>436068345</v>
      </c>
      <c r="AAX745" s="315">
        <v>45082.594884259262</v>
      </c>
      <c r="AAY745"/>
      <c r="AAZ745"/>
      <c r="ABA745" t="s">
        <v>2081</v>
      </c>
      <c r="ABB745"/>
      <c r="ABC745" t="s">
        <v>2263</v>
      </c>
      <c r="ABD745"/>
      <c r="ABE745">
        <v>758</v>
      </c>
    </row>
    <row r="746" spans="1:733" x14ac:dyDescent="0.45">
      <c r="A746" s="261" t="s">
        <v>3634</v>
      </c>
      <c r="B746" s="262">
        <v>45082.594857222233</v>
      </c>
      <c r="C746" s="262">
        <v>45082.596803229171</v>
      </c>
      <c r="D746" s="262">
        <v>45082</v>
      </c>
      <c r="E746" s="261" t="s">
        <v>2199</v>
      </c>
      <c r="F746" s="315">
        <v>45076</v>
      </c>
      <c r="G746" t="s">
        <v>857</v>
      </c>
      <c r="H746" t="s">
        <v>858</v>
      </c>
      <c r="I746" t="s">
        <v>858</v>
      </c>
      <c r="J746" t="s">
        <v>858</v>
      </c>
      <c r="K746" t="s">
        <v>793</v>
      </c>
      <c r="L746" s="261" t="s">
        <v>834</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1</v>
      </c>
      <c r="AI746">
        <v>0</v>
      </c>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t="s">
        <v>794</v>
      </c>
      <c r="ZH746"/>
      <c r="ZI746">
        <v>3000</v>
      </c>
      <c r="ZJ746">
        <v>3000</v>
      </c>
      <c r="ZK746"/>
      <c r="ZL746">
        <v>3000</v>
      </c>
      <c r="ZM746">
        <v>0</v>
      </c>
      <c r="ZN746">
        <v>0</v>
      </c>
      <c r="ZO746"/>
      <c r="ZP746" t="s">
        <v>801</v>
      </c>
      <c r="ZQ746"/>
      <c r="ZR746" t="s">
        <v>802</v>
      </c>
      <c r="ZS746" t="s">
        <v>794</v>
      </c>
      <c r="ZT746" t="s">
        <v>2138</v>
      </c>
      <c r="ZU746">
        <v>1</v>
      </c>
      <c r="ZV746">
        <v>1</v>
      </c>
      <c r="ZW746">
        <v>0</v>
      </c>
      <c r="ZX746">
        <v>0</v>
      </c>
      <c r="ZY746">
        <v>0</v>
      </c>
      <c r="ZZ746">
        <v>0</v>
      </c>
      <c r="AAA746">
        <v>0</v>
      </c>
      <c r="AAB746">
        <v>1</v>
      </c>
      <c r="AAC746">
        <v>0</v>
      </c>
      <c r="AAD746">
        <v>1</v>
      </c>
      <c r="AAE746">
        <v>0</v>
      </c>
      <c r="AAF746">
        <v>0</v>
      </c>
      <c r="AAG746">
        <v>1</v>
      </c>
      <c r="AAH746">
        <v>0</v>
      </c>
      <c r="AAI746">
        <v>0</v>
      </c>
      <c r="AAJ746"/>
      <c r="AAK746"/>
      <c r="AAL746"/>
      <c r="AAM746"/>
      <c r="AAN746"/>
      <c r="AAO746"/>
      <c r="AAP746"/>
      <c r="AAQ746"/>
      <c r="AAR746"/>
      <c r="AAS746"/>
      <c r="AAT746"/>
      <c r="AAU746"/>
      <c r="AAV746" t="s">
        <v>2100</v>
      </c>
      <c r="AAW746">
        <v>436071166</v>
      </c>
      <c r="AAX746" s="315">
        <v>45082.599305555559</v>
      </c>
      <c r="AAY746"/>
      <c r="AAZ746"/>
      <c r="ABA746" t="s">
        <v>2081</v>
      </c>
      <c r="ABB746"/>
      <c r="ABC746" t="s">
        <v>2263</v>
      </c>
      <c r="ABD746"/>
      <c r="ABE746">
        <v>759</v>
      </c>
    </row>
    <row r="747" spans="1:733" x14ac:dyDescent="0.45">
      <c r="A747" s="261" t="s">
        <v>3635</v>
      </c>
      <c r="B747" s="262">
        <v>45082.593660601851</v>
      </c>
      <c r="C747" s="262">
        <v>45082.594856469907</v>
      </c>
      <c r="D747" s="262">
        <v>45082</v>
      </c>
      <c r="E747" s="261" t="s">
        <v>2199</v>
      </c>
      <c r="F747" s="315">
        <v>45077</v>
      </c>
      <c r="G747" t="s">
        <v>857</v>
      </c>
      <c r="H747" t="s">
        <v>858</v>
      </c>
      <c r="I747" t="s">
        <v>858</v>
      </c>
      <c r="J747" t="s">
        <v>858</v>
      </c>
      <c r="K747" t="s">
        <v>793</v>
      </c>
      <c r="L747" s="261" t="s">
        <v>834</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1</v>
      </c>
      <c r="AI747">
        <v>0</v>
      </c>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t="s">
        <v>794</v>
      </c>
      <c r="ZH747"/>
      <c r="ZI747">
        <v>3000</v>
      </c>
      <c r="ZJ747">
        <v>3000</v>
      </c>
      <c r="ZK747"/>
      <c r="ZL747">
        <v>3000</v>
      </c>
      <c r="ZM747">
        <v>0</v>
      </c>
      <c r="ZN747">
        <v>0</v>
      </c>
      <c r="ZO747"/>
      <c r="ZP747" t="s">
        <v>801</v>
      </c>
      <c r="ZQ747"/>
      <c r="ZR747" t="s">
        <v>802</v>
      </c>
      <c r="ZS747" t="s">
        <v>797</v>
      </c>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t="s">
        <v>2100</v>
      </c>
      <c r="AAW747">
        <v>436071824</v>
      </c>
      <c r="AAX747" s="315">
        <v>45082.600081018521</v>
      </c>
      <c r="AAY747"/>
      <c r="AAZ747"/>
      <c r="ABA747" t="s">
        <v>2081</v>
      </c>
      <c r="ABB747"/>
      <c r="ABC747" t="s">
        <v>2263</v>
      </c>
      <c r="ABD747"/>
      <c r="ABE747">
        <v>760</v>
      </c>
    </row>
    <row r="748" spans="1:733" x14ac:dyDescent="0.45">
      <c r="A748" s="261" t="s">
        <v>3636</v>
      </c>
      <c r="B748" s="262">
        <v>45082.596804155102</v>
      </c>
      <c r="C748" s="262">
        <v>45082.599603703697</v>
      </c>
      <c r="D748" s="262">
        <v>45082</v>
      </c>
      <c r="E748" s="261" t="s">
        <v>2199</v>
      </c>
      <c r="F748" s="315">
        <v>45076</v>
      </c>
      <c r="G748" t="s">
        <v>857</v>
      </c>
      <c r="H748" t="s">
        <v>858</v>
      </c>
      <c r="I748" t="s">
        <v>858</v>
      </c>
      <c r="J748" t="s">
        <v>858</v>
      </c>
      <c r="K748" t="s">
        <v>793</v>
      </c>
      <c r="L748" s="261" t="s">
        <v>822</v>
      </c>
      <c r="M748">
        <v>0</v>
      </c>
      <c r="N748">
        <v>0</v>
      </c>
      <c r="O748">
        <v>0</v>
      </c>
      <c r="P748">
        <v>0</v>
      </c>
      <c r="Q748">
        <v>0</v>
      </c>
      <c r="R748">
        <v>0</v>
      </c>
      <c r="S748">
        <v>0</v>
      </c>
      <c r="T748">
        <v>0</v>
      </c>
      <c r="U748">
        <v>0</v>
      </c>
      <c r="V748">
        <v>0</v>
      </c>
      <c r="W748">
        <v>0</v>
      </c>
      <c r="X748">
        <v>0</v>
      </c>
      <c r="Y748">
        <v>0</v>
      </c>
      <c r="Z748">
        <v>1</v>
      </c>
      <c r="AA748">
        <v>0</v>
      </c>
      <c r="AB748">
        <v>0</v>
      </c>
      <c r="AC748">
        <v>0</v>
      </c>
      <c r="AD748">
        <v>0</v>
      </c>
      <c r="AE748">
        <v>0</v>
      </c>
      <c r="AF748">
        <v>0</v>
      </c>
      <c r="AG748">
        <v>0</v>
      </c>
      <c r="AH748">
        <v>0</v>
      </c>
      <c r="AI748">
        <v>0</v>
      </c>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t="s">
        <v>799</v>
      </c>
      <c r="SF748"/>
      <c r="SG748">
        <v>200</v>
      </c>
      <c r="SH748">
        <v>200</v>
      </c>
      <c r="SI748"/>
      <c r="SJ748">
        <v>200</v>
      </c>
      <c r="SK748">
        <v>0</v>
      </c>
      <c r="SL748">
        <v>0</v>
      </c>
      <c r="SM748"/>
      <c r="SN748" t="s">
        <v>806</v>
      </c>
      <c r="SO748"/>
      <c r="SP748"/>
      <c r="SQ748" t="s">
        <v>797</v>
      </c>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t="s">
        <v>2100</v>
      </c>
      <c r="AAW748">
        <v>436071837</v>
      </c>
      <c r="AAX748" s="315">
        <v>45082.600115740737</v>
      </c>
      <c r="AAY748"/>
      <c r="AAZ748"/>
      <c r="ABA748" t="s">
        <v>2081</v>
      </c>
      <c r="ABB748"/>
      <c r="ABC748" t="s">
        <v>2263</v>
      </c>
      <c r="ABD748"/>
      <c r="ABE748">
        <v>761</v>
      </c>
    </row>
    <row r="749" spans="1:733" x14ac:dyDescent="0.45">
      <c r="A749" s="261" t="s">
        <v>3637</v>
      </c>
      <c r="B749" s="262">
        <v>45082.599604583331</v>
      </c>
      <c r="C749" s="262">
        <v>45082.600626331019</v>
      </c>
      <c r="D749" s="262">
        <v>45082</v>
      </c>
      <c r="E749" s="261" t="s">
        <v>2199</v>
      </c>
      <c r="F749" s="315">
        <v>45076</v>
      </c>
      <c r="G749" t="s">
        <v>857</v>
      </c>
      <c r="H749" t="s">
        <v>858</v>
      </c>
      <c r="I749" t="s">
        <v>858</v>
      </c>
      <c r="J749" t="s">
        <v>858</v>
      </c>
      <c r="K749" t="s">
        <v>793</v>
      </c>
      <c r="L749" s="261" t="s">
        <v>822</v>
      </c>
      <c r="M749">
        <v>0</v>
      </c>
      <c r="N749">
        <v>0</v>
      </c>
      <c r="O749">
        <v>0</v>
      </c>
      <c r="P749">
        <v>0</v>
      </c>
      <c r="Q749">
        <v>0</v>
      </c>
      <c r="R749">
        <v>0</v>
      </c>
      <c r="S749">
        <v>0</v>
      </c>
      <c r="T749">
        <v>0</v>
      </c>
      <c r="U749">
        <v>0</v>
      </c>
      <c r="V749">
        <v>0</v>
      </c>
      <c r="W749">
        <v>0</v>
      </c>
      <c r="X749">
        <v>0</v>
      </c>
      <c r="Y749">
        <v>0</v>
      </c>
      <c r="Z749">
        <v>1</v>
      </c>
      <c r="AA749">
        <v>0</v>
      </c>
      <c r="AB749">
        <v>0</v>
      </c>
      <c r="AC749">
        <v>0</v>
      </c>
      <c r="AD749">
        <v>0</v>
      </c>
      <c r="AE749">
        <v>0</v>
      </c>
      <c r="AF749">
        <v>0</v>
      </c>
      <c r="AG749">
        <v>0</v>
      </c>
      <c r="AH749">
        <v>0</v>
      </c>
      <c r="AI749">
        <v>0</v>
      </c>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t="s">
        <v>799</v>
      </c>
      <c r="SF749"/>
      <c r="SG749">
        <v>200</v>
      </c>
      <c r="SH749">
        <v>200</v>
      </c>
      <c r="SI749"/>
      <c r="SJ749">
        <v>200</v>
      </c>
      <c r="SK749">
        <v>0</v>
      </c>
      <c r="SL749">
        <v>0</v>
      </c>
      <c r="SM749"/>
      <c r="SN749" t="s">
        <v>806</v>
      </c>
      <c r="SO749"/>
      <c r="SP749"/>
      <c r="SQ749" t="s">
        <v>797</v>
      </c>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t="s">
        <v>2100</v>
      </c>
      <c r="AAW749">
        <v>436072120</v>
      </c>
      <c r="AAX749" s="315">
        <v>45082.600636574083</v>
      </c>
      <c r="AAY749"/>
      <c r="AAZ749"/>
      <c r="ABA749" t="s">
        <v>2081</v>
      </c>
      <c r="ABB749"/>
      <c r="ABC749" t="s">
        <v>2263</v>
      </c>
      <c r="ABD749"/>
      <c r="ABE749">
        <v>762</v>
      </c>
    </row>
    <row r="750" spans="1:733" x14ac:dyDescent="0.45">
      <c r="A750" s="261" t="s">
        <v>3638</v>
      </c>
      <c r="B750" s="262">
        <v>45082.600627175932</v>
      </c>
      <c r="C750" s="262">
        <v>45082.601538333329</v>
      </c>
      <c r="D750" s="262">
        <v>45082</v>
      </c>
      <c r="E750" s="261" t="s">
        <v>2199</v>
      </c>
      <c r="F750" s="315">
        <v>45077</v>
      </c>
      <c r="G750" t="s">
        <v>857</v>
      </c>
      <c r="H750" t="s">
        <v>858</v>
      </c>
      <c r="I750" t="s">
        <v>858</v>
      </c>
      <c r="J750" t="s">
        <v>858</v>
      </c>
      <c r="K750" t="s">
        <v>793</v>
      </c>
      <c r="L750" s="261" t="s">
        <v>822</v>
      </c>
      <c r="M750">
        <v>0</v>
      </c>
      <c r="N750">
        <v>0</v>
      </c>
      <c r="O750">
        <v>0</v>
      </c>
      <c r="P750">
        <v>0</v>
      </c>
      <c r="Q750">
        <v>0</v>
      </c>
      <c r="R750">
        <v>0</v>
      </c>
      <c r="S750">
        <v>0</v>
      </c>
      <c r="T750">
        <v>0</v>
      </c>
      <c r="U750">
        <v>0</v>
      </c>
      <c r="V750">
        <v>0</v>
      </c>
      <c r="W750">
        <v>0</v>
      </c>
      <c r="X750">
        <v>0</v>
      </c>
      <c r="Y750">
        <v>0</v>
      </c>
      <c r="Z750">
        <v>1</v>
      </c>
      <c r="AA750">
        <v>0</v>
      </c>
      <c r="AB750">
        <v>0</v>
      </c>
      <c r="AC750">
        <v>0</v>
      </c>
      <c r="AD750">
        <v>0</v>
      </c>
      <c r="AE750">
        <v>0</v>
      </c>
      <c r="AF750">
        <v>0</v>
      </c>
      <c r="AG750">
        <v>0</v>
      </c>
      <c r="AH750">
        <v>0</v>
      </c>
      <c r="AI750">
        <v>0</v>
      </c>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t="s">
        <v>799</v>
      </c>
      <c r="SF750"/>
      <c r="SG750">
        <v>200</v>
      </c>
      <c r="SH750">
        <v>200</v>
      </c>
      <c r="SI750"/>
      <c r="SJ750">
        <v>200</v>
      </c>
      <c r="SK750">
        <v>0</v>
      </c>
      <c r="SL750">
        <v>0</v>
      </c>
      <c r="SM750"/>
      <c r="SN750" t="s">
        <v>806</v>
      </c>
      <c r="SO750"/>
      <c r="SP750"/>
      <c r="SQ750" t="s">
        <v>797</v>
      </c>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t="s">
        <v>2100</v>
      </c>
      <c r="AAW750">
        <v>436080923</v>
      </c>
      <c r="AAX750" s="315">
        <v>45082.61546296296</v>
      </c>
      <c r="AAY750"/>
      <c r="AAZ750"/>
      <c r="ABA750" t="s">
        <v>2081</v>
      </c>
      <c r="ABB750"/>
      <c r="ABC750" t="s">
        <v>2263</v>
      </c>
      <c r="ABD750"/>
      <c r="ABE750">
        <v>763</v>
      </c>
    </row>
    <row r="751" spans="1:733" x14ac:dyDescent="0.45">
      <c r="A751" s="261" t="s">
        <v>3639</v>
      </c>
      <c r="B751" s="262">
        <v>45082.601540370371</v>
      </c>
      <c r="C751" s="262">
        <v>45082.614033692123</v>
      </c>
      <c r="D751" s="262">
        <v>45082</v>
      </c>
      <c r="E751" s="261" t="s">
        <v>2199</v>
      </c>
      <c r="F751" s="315">
        <v>45076</v>
      </c>
      <c r="G751" t="s">
        <v>857</v>
      </c>
      <c r="H751" t="s">
        <v>858</v>
      </c>
      <c r="I751" t="s">
        <v>858</v>
      </c>
      <c r="J751" t="s">
        <v>858</v>
      </c>
      <c r="K751" t="s">
        <v>793</v>
      </c>
      <c r="L751" s="261" t="s">
        <v>822</v>
      </c>
      <c r="M751">
        <v>0</v>
      </c>
      <c r="N751">
        <v>0</v>
      </c>
      <c r="O751">
        <v>0</v>
      </c>
      <c r="P751">
        <v>0</v>
      </c>
      <c r="Q751">
        <v>0</v>
      </c>
      <c r="R751">
        <v>0</v>
      </c>
      <c r="S751">
        <v>0</v>
      </c>
      <c r="T751">
        <v>0</v>
      </c>
      <c r="U751">
        <v>0</v>
      </c>
      <c r="V751">
        <v>0</v>
      </c>
      <c r="W751">
        <v>0</v>
      </c>
      <c r="X751">
        <v>0</v>
      </c>
      <c r="Y751">
        <v>0</v>
      </c>
      <c r="Z751">
        <v>1</v>
      </c>
      <c r="AA751">
        <v>0</v>
      </c>
      <c r="AB751">
        <v>0</v>
      </c>
      <c r="AC751">
        <v>0</v>
      </c>
      <c r="AD751">
        <v>0</v>
      </c>
      <c r="AE751">
        <v>0</v>
      </c>
      <c r="AF751">
        <v>0</v>
      </c>
      <c r="AG751">
        <v>0</v>
      </c>
      <c r="AH751">
        <v>0</v>
      </c>
      <c r="AI751">
        <v>0</v>
      </c>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t="s">
        <v>799</v>
      </c>
      <c r="SF751"/>
      <c r="SG751">
        <v>200</v>
      </c>
      <c r="SH751">
        <v>200</v>
      </c>
      <c r="SI751"/>
      <c r="SJ751">
        <v>200</v>
      </c>
      <c r="SK751">
        <v>0</v>
      </c>
      <c r="SL751">
        <v>0</v>
      </c>
      <c r="SM751"/>
      <c r="SN751" t="s">
        <v>806</v>
      </c>
      <c r="SO751"/>
      <c r="SP751"/>
      <c r="SQ751" t="s">
        <v>797</v>
      </c>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t="s">
        <v>2100</v>
      </c>
      <c r="AAW751">
        <v>436080938</v>
      </c>
      <c r="AAX751" s="315">
        <v>45082.615486111114</v>
      </c>
      <c r="AAY751"/>
      <c r="AAZ751"/>
      <c r="ABA751" t="s">
        <v>2081</v>
      </c>
      <c r="ABB751"/>
      <c r="ABC751" t="s">
        <v>2263</v>
      </c>
      <c r="ABD751"/>
      <c r="ABE751">
        <v>764</v>
      </c>
    </row>
    <row r="752" spans="1:733" x14ac:dyDescent="0.45">
      <c r="A752" s="261" t="s">
        <v>3640</v>
      </c>
      <c r="B752" s="262">
        <v>45082.614034652783</v>
      </c>
      <c r="C752" s="262">
        <v>45082.615214571757</v>
      </c>
      <c r="D752" s="262">
        <v>45082</v>
      </c>
      <c r="E752" s="261" t="s">
        <v>2199</v>
      </c>
      <c r="F752" s="315">
        <v>45076</v>
      </c>
      <c r="G752" t="s">
        <v>857</v>
      </c>
      <c r="H752" t="s">
        <v>858</v>
      </c>
      <c r="I752" t="s">
        <v>858</v>
      </c>
      <c r="J752" t="s">
        <v>858</v>
      </c>
      <c r="K752" t="s">
        <v>793</v>
      </c>
      <c r="L752" s="261" t="s">
        <v>822</v>
      </c>
      <c r="M752">
        <v>0</v>
      </c>
      <c r="N752">
        <v>0</v>
      </c>
      <c r="O752">
        <v>0</v>
      </c>
      <c r="P752">
        <v>0</v>
      </c>
      <c r="Q752">
        <v>0</v>
      </c>
      <c r="R752">
        <v>0</v>
      </c>
      <c r="S752">
        <v>0</v>
      </c>
      <c r="T752">
        <v>0</v>
      </c>
      <c r="U752">
        <v>0</v>
      </c>
      <c r="V752">
        <v>0</v>
      </c>
      <c r="W752">
        <v>0</v>
      </c>
      <c r="X752">
        <v>0</v>
      </c>
      <c r="Y752">
        <v>0</v>
      </c>
      <c r="Z752">
        <v>1</v>
      </c>
      <c r="AA752">
        <v>0</v>
      </c>
      <c r="AB752">
        <v>0</v>
      </c>
      <c r="AC752">
        <v>0</v>
      </c>
      <c r="AD752">
        <v>0</v>
      </c>
      <c r="AE752">
        <v>0</v>
      </c>
      <c r="AF752">
        <v>0</v>
      </c>
      <c r="AG752">
        <v>0</v>
      </c>
      <c r="AH752">
        <v>0</v>
      </c>
      <c r="AI752">
        <v>0</v>
      </c>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t="s">
        <v>799</v>
      </c>
      <c r="SF752"/>
      <c r="SG752">
        <v>200</v>
      </c>
      <c r="SH752">
        <v>200</v>
      </c>
      <c r="SI752"/>
      <c r="SJ752">
        <v>200</v>
      </c>
      <c r="SK752">
        <v>0</v>
      </c>
      <c r="SL752">
        <v>0</v>
      </c>
      <c r="SM752"/>
      <c r="SN752" t="s">
        <v>806</v>
      </c>
      <c r="SO752"/>
      <c r="SP752"/>
      <c r="SQ752" t="s">
        <v>797</v>
      </c>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t="s">
        <v>2100</v>
      </c>
      <c r="AAW752">
        <v>436080948</v>
      </c>
      <c r="AAX752" s="315">
        <v>45082.615497685183</v>
      </c>
      <c r="AAY752"/>
      <c r="AAZ752"/>
      <c r="ABA752" t="s">
        <v>2081</v>
      </c>
      <c r="ABB752"/>
      <c r="ABC752" t="s">
        <v>2263</v>
      </c>
      <c r="ABD752"/>
      <c r="ABE752">
        <v>765</v>
      </c>
    </row>
    <row r="753" spans="1:733" x14ac:dyDescent="0.45">
      <c r="A753" s="261" t="s">
        <v>3641</v>
      </c>
      <c r="B753" s="262">
        <v>45082.615216423612</v>
      </c>
      <c r="C753" s="262">
        <v>45082.617530601863</v>
      </c>
      <c r="D753" s="262">
        <v>45082</v>
      </c>
      <c r="E753" s="261" t="s">
        <v>2199</v>
      </c>
      <c r="F753" s="315">
        <v>45077</v>
      </c>
      <c r="G753" t="s">
        <v>857</v>
      </c>
      <c r="H753" t="s">
        <v>858</v>
      </c>
      <c r="I753" t="s">
        <v>858</v>
      </c>
      <c r="J753" t="s">
        <v>858</v>
      </c>
      <c r="K753" t="s">
        <v>793</v>
      </c>
      <c r="L753" s="261" t="s">
        <v>804</v>
      </c>
      <c r="M753">
        <v>0</v>
      </c>
      <c r="N753">
        <v>0</v>
      </c>
      <c r="O753">
        <v>0</v>
      </c>
      <c r="P753">
        <v>0</v>
      </c>
      <c r="Q753">
        <v>0</v>
      </c>
      <c r="R753">
        <v>0</v>
      </c>
      <c r="S753">
        <v>0</v>
      </c>
      <c r="T753">
        <v>0</v>
      </c>
      <c r="U753">
        <v>0</v>
      </c>
      <c r="V753">
        <v>1</v>
      </c>
      <c r="W753">
        <v>0</v>
      </c>
      <c r="X753">
        <v>0</v>
      </c>
      <c r="Y753">
        <v>0</v>
      </c>
      <c r="Z753">
        <v>0</v>
      </c>
      <c r="AA753">
        <v>0</v>
      </c>
      <c r="AB753">
        <v>0</v>
      </c>
      <c r="AC753">
        <v>0</v>
      </c>
      <c r="AD753">
        <v>0</v>
      </c>
      <c r="AE753">
        <v>0</v>
      </c>
      <c r="AF753">
        <v>0</v>
      </c>
      <c r="AG753">
        <v>0</v>
      </c>
      <c r="AH753">
        <v>0</v>
      </c>
      <c r="AI753">
        <v>0</v>
      </c>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t="s">
        <v>799</v>
      </c>
      <c r="LB753"/>
      <c r="LC753">
        <v>175</v>
      </c>
      <c r="LD753">
        <v>175</v>
      </c>
      <c r="LE753"/>
      <c r="LF753">
        <v>175</v>
      </c>
      <c r="LG753">
        <v>0</v>
      </c>
      <c r="LH753">
        <v>0</v>
      </c>
      <c r="LI753"/>
      <c r="LJ753" t="s">
        <v>806</v>
      </c>
      <c r="LK753"/>
      <c r="LL753"/>
      <c r="LM753" t="s">
        <v>797</v>
      </c>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t="s">
        <v>2100</v>
      </c>
      <c r="AAW753">
        <v>436083156</v>
      </c>
      <c r="AAX753" s="315">
        <v>45082.61787037037</v>
      </c>
      <c r="AAY753"/>
      <c r="AAZ753"/>
      <c r="ABA753" t="s">
        <v>2081</v>
      </c>
      <c r="ABB753"/>
      <c r="ABC753" t="s">
        <v>2263</v>
      </c>
      <c r="ABD753"/>
      <c r="ABE753">
        <v>766</v>
      </c>
    </row>
    <row r="754" spans="1:733" x14ac:dyDescent="0.45">
      <c r="A754" s="261" t="s">
        <v>3642</v>
      </c>
      <c r="B754" s="262">
        <v>45082.617531504628</v>
      </c>
      <c r="C754" s="262">
        <v>45082.618480520832</v>
      </c>
      <c r="D754" s="262">
        <v>45082</v>
      </c>
      <c r="E754" s="261" t="s">
        <v>2199</v>
      </c>
      <c r="F754" s="315">
        <v>45077</v>
      </c>
      <c r="G754" t="s">
        <v>857</v>
      </c>
      <c r="H754" t="s">
        <v>858</v>
      </c>
      <c r="I754" t="s">
        <v>858</v>
      </c>
      <c r="J754" t="s">
        <v>858</v>
      </c>
      <c r="K754" t="s">
        <v>793</v>
      </c>
      <c r="L754" s="261" t="s">
        <v>804</v>
      </c>
      <c r="M754">
        <v>0</v>
      </c>
      <c r="N754">
        <v>0</v>
      </c>
      <c r="O754">
        <v>0</v>
      </c>
      <c r="P754">
        <v>0</v>
      </c>
      <c r="Q754">
        <v>0</v>
      </c>
      <c r="R754">
        <v>0</v>
      </c>
      <c r="S754">
        <v>0</v>
      </c>
      <c r="T754">
        <v>0</v>
      </c>
      <c r="U754">
        <v>0</v>
      </c>
      <c r="V754">
        <v>1</v>
      </c>
      <c r="W754">
        <v>0</v>
      </c>
      <c r="X754">
        <v>0</v>
      </c>
      <c r="Y754">
        <v>0</v>
      </c>
      <c r="Z754">
        <v>0</v>
      </c>
      <c r="AA754">
        <v>0</v>
      </c>
      <c r="AB754">
        <v>0</v>
      </c>
      <c r="AC754">
        <v>0</v>
      </c>
      <c r="AD754">
        <v>0</v>
      </c>
      <c r="AE754">
        <v>0</v>
      </c>
      <c r="AF754">
        <v>0</v>
      </c>
      <c r="AG754">
        <v>0</v>
      </c>
      <c r="AH754">
        <v>0</v>
      </c>
      <c r="AI754">
        <v>0</v>
      </c>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t="s">
        <v>799</v>
      </c>
      <c r="LB754"/>
      <c r="LC754">
        <v>175</v>
      </c>
      <c r="LD754">
        <v>175</v>
      </c>
      <c r="LE754"/>
      <c r="LF754">
        <v>175</v>
      </c>
      <c r="LG754">
        <v>0</v>
      </c>
      <c r="LH754">
        <v>0</v>
      </c>
      <c r="LI754"/>
      <c r="LJ754" t="s">
        <v>795</v>
      </c>
      <c r="LK754" t="s">
        <v>850</v>
      </c>
      <c r="LL754"/>
      <c r="LM754" t="s">
        <v>797</v>
      </c>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t="s">
        <v>2100</v>
      </c>
      <c r="AAW754">
        <v>436084129</v>
      </c>
      <c r="AAX754" s="315">
        <v>45082.618680555563</v>
      </c>
      <c r="AAY754"/>
      <c r="AAZ754"/>
      <c r="ABA754" t="s">
        <v>2081</v>
      </c>
      <c r="ABB754"/>
      <c r="ABC754" t="s">
        <v>2263</v>
      </c>
      <c r="ABD754"/>
      <c r="ABE754">
        <v>767</v>
      </c>
    </row>
    <row r="755" spans="1:733" x14ac:dyDescent="0.45">
      <c r="A755" s="261" t="s">
        <v>3643</v>
      </c>
      <c r="B755" s="262">
        <v>45082.618481342593</v>
      </c>
      <c r="C755" s="262">
        <v>45082.61916746528</v>
      </c>
      <c r="D755" s="262">
        <v>45082</v>
      </c>
      <c r="E755" s="261" t="s">
        <v>2199</v>
      </c>
      <c r="F755" s="315">
        <v>45076</v>
      </c>
      <c r="G755" t="s">
        <v>857</v>
      </c>
      <c r="H755" t="s">
        <v>858</v>
      </c>
      <c r="I755" t="s">
        <v>858</v>
      </c>
      <c r="J755" t="s">
        <v>858</v>
      </c>
      <c r="K755" t="s">
        <v>793</v>
      </c>
      <c r="L755" s="261" t="s">
        <v>804</v>
      </c>
      <c r="M755">
        <v>0</v>
      </c>
      <c r="N755">
        <v>0</v>
      </c>
      <c r="O755">
        <v>0</v>
      </c>
      <c r="P755">
        <v>0</v>
      </c>
      <c r="Q755">
        <v>0</v>
      </c>
      <c r="R755">
        <v>0</v>
      </c>
      <c r="S755">
        <v>0</v>
      </c>
      <c r="T755">
        <v>0</v>
      </c>
      <c r="U755">
        <v>0</v>
      </c>
      <c r="V755">
        <v>1</v>
      </c>
      <c r="W755">
        <v>0</v>
      </c>
      <c r="X755">
        <v>0</v>
      </c>
      <c r="Y755">
        <v>0</v>
      </c>
      <c r="Z755">
        <v>0</v>
      </c>
      <c r="AA755">
        <v>0</v>
      </c>
      <c r="AB755">
        <v>0</v>
      </c>
      <c r="AC755">
        <v>0</v>
      </c>
      <c r="AD755">
        <v>0</v>
      </c>
      <c r="AE755">
        <v>0</v>
      </c>
      <c r="AF755">
        <v>0</v>
      </c>
      <c r="AG755">
        <v>0</v>
      </c>
      <c r="AH755">
        <v>0</v>
      </c>
      <c r="AI755">
        <v>0</v>
      </c>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t="s">
        <v>799</v>
      </c>
      <c r="LB755"/>
      <c r="LC755">
        <v>175</v>
      </c>
      <c r="LD755">
        <v>175</v>
      </c>
      <c r="LE755"/>
      <c r="LF755">
        <v>175</v>
      </c>
      <c r="LG755">
        <v>0</v>
      </c>
      <c r="LH755">
        <v>0</v>
      </c>
      <c r="LI755"/>
      <c r="LJ755" t="s">
        <v>806</v>
      </c>
      <c r="LK755"/>
      <c r="LL755"/>
      <c r="LM755" t="s">
        <v>797</v>
      </c>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t="s">
        <v>2100</v>
      </c>
      <c r="AAW755">
        <v>436084715</v>
      </c>
      <c r="AAX755" s="315">
        <v>45082.61928240741</v>
      </c>
      <c r="AAY755"/>
      <c r="AAZ755"/>
      <c r="ABA755" t="s">
        <v>2081</v>
      </c>
      <c r="ABB755"/>
      <c r="ABC755" t="s">
        <v>2263</v>
      </c>
      <c r="ABD755"/>
      <c r="ABE755">
        <v>768</v>
      </c>
    </row>
    <row r="756" spans="1:733" x14ac:dyDescent="0.45">
      <c r="A756" s="261" t="s">
        <v>3644</v>
      </c>
      <c r="B756" s="262">
        <v>45082.619168287041</v>
      </c>
      <c r="C756" s="262">
        <v>45082.619779143519</v>
      </c>
      <c r="D756" s="262">
        <v>45082</v>
      </c>
      <c r="E756" s="261" t="s">
        <v>2199</v>
      </c>
      <c r="F756" s="315">
        <v>45076</v>
      </c>
      <c r="G756" t="s">
        <v>857</v>
      </c>
      <c r="H756" t="s">
        <v>858</v>
      </c>
      <c r="I756" t="s">
        <v>858</v>
      </c>
      <c r="J756" t="s">
        <v>858</v>
      </c>
      <c r="K756" t="s">
        <v>793</v>
      </c>
      <c r="L756" s="261" t="s">
        <v>804</v>
      </c>
      <c r="M756">
        <v>0</v>
      </c>
      <c r="N756">
        <v>0</v>
      </c>
      <c r="O756">
        <v>0</v>
      </c>
      <c r="P756">
        <v>0</v>
      </c>
      <c r="Q756">
        <v>0</v>
      </c>
      <c r="R756">
        <v>0</v>
      </c>
      <c r="S756">
        <v>0</v>
      </c>
      <c r="T756">
        <v>0</v>
      </c>
      <c r="U756">
        <v>0</v>
      </c>
      <c r="V756">
        <v>1</v>
      </c>
      <c r="W756">
        <v>0</v>
      </c>
      <c r="X756">
        <v>0</v>
      </c>
      <c r="Y756">
        <v>0</v>
      </c>
      <c r="Z756">
        <v>0</v>
      </c>
      <c r="AA756">
        <v>0</v>
      </c>
      <c r="AB756">
        <v>0</v>
      </c>
      <c r="AC756">
        <v>0</v>
      </c>
      <c r="AD756">
        <v>0</v>
      </c>
      <c r="AE756">
        <v>0</v>
      </c>
      <c r="AF756">
        <v>0</v>
      </c>
      <c r="AG756">
        <v>0</v>
      </c>
      <c r="AH756">
        <v>0</v>
      </c>
      <c r="AI756">
        <v>0</v>
      </c>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t="s">
        <v>799</v>
      </c>
      <c r="LB756"/>
      <c r="LC756">
        <v>175</v>
      </c>
      <c r="LD756">
        <v>175</v>
      </c>
      <c r="LE756"/>
      <c r="LF756">
        <v>175</v>
      </c>
      <c r="LG756">
        <v>0</v>
      </c>
      <c r="LH756">
        <v>0</v>
      </c>
      <c r="LI756"/>
      <c r="LJ756" t="s">
        <v>806</v>
      </c>
      <c r="LK756"/>
      <c r="LL756"/>
      <c r="LM756" t="s">
        <v>797</v>
      </c>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t="s">
        <v>2100</v>
      </c>
      <c r="AAW756">
        <v>436085603</v>
      </c>
      <c r="AAX756" s="315">
        <v>45082.620358796303</v>
      </c>
      <c r="AAY756"/>
      <c r="AAZ756"/>
      <c r="ABA756" t="s">
        <v>2081</v>
      </c>
      <c r="ABB756"/>
      <c r="ABC756" t="s">
        <v>2263</v>
      </c>
      <c r="ABD756"/>
      <c r="ABE756">
        <v>769</v>
      </c>
    </row>
    <row r="757" spans="1:733" x14ac:dyDescent="0.45">
      <c r="A757" s="261" t="s">
        <v>3645</v>
      </c>
      <c r="B757" s="262">
        <v>45082.619781678237</v>
      </c>
      <c r="C757" s="262">
        <v>45082.620522280093</v>
      </c>
      <c r="D757" s="262">
        <v>45082</v>
      </c>
      <c r="E757" s="261" t="s">
        <v>2199</v>
      </c>
      <c r="F757" s="315">
        <v>45076</v>
      </c>
      <c r="G757" t="s">
        <v>857</v>
      </c>
      <c r="H757" t="s">
        <v>858</v>
      </c>
      <c r="I757" t="s">
        <v>858</v>
      </c>
      <c r="J757" t="s">
        <v>858</v>
      </c>
      <c r="K757" t="s">
        <v>793</v>
      </c>
      <c r="L757" s="261" t="s">
        <v>804</v>
      </c>
      <c r="M757">
        <v>0</v>
      </c>
      <c r="N757">
        <v>0</v>
      </c>
      <c r="O757">
        <v>0</v>
      </c>
      <c r="P757">
        <v>0</v>
      </c>
      <c r="Q757">
        <v>0</v>
      </c>
      <c r="R757">
        <v>0</v>
      </c>
      <c r="S757">
        <v>0</v>
      </c>
      <c r="T757">
        <v>0</v>
      </c>
      <c r="U757">
        <v>0</v>
      </c>
      <c r="V757">
        <v>1</v>
      </c>
      <c r="W757">
        <v>0</v>
      </c>
      <c r="X757">
        <v>0</v>
      </c>
      <c r="Y757">
        <v>0</v>
      </c>
      <c r="Z757">
        <v>0</v>
      </c>
      <c r="AA757">
        <v>0</v>
      </c>
      <c r="AB757">
        <v>0</v>
      </c>
      <c r="AC757">
        <v>0</v>
      </c>
      <c r="AD757">
        <v>0</v>
      </c>
      <c r="AE757">
        <v>0</v>
      </c>
      <c r="AF757">
        <v>0</v>
      </c>
      <c r="AG757">
        <v>0</v>
      </c>
      <c r="AH757">
        <v>0</v>
      </c>
      <c r="AI757">
        <v>0</v>
      </c>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t="s">
        <v>799</v>
      </c>
      <c r="LB757"/>
      <c r="LC757">
        <v>175</v>
      </c>
      <c r="LD757">
        <v>175</v>
      </c>
      <c r="LE757"/>
      <c r="LF757">
        <v>175</v>
      </c>
      <c r="LG757">
        <v>0</v>
      </c>
      <c r="LH757">
        <v>0</v>
      </c>
      <c r="LI757"/>
      <c r="LJ757" t="s">
        <v>806</v>
      </c>
      <c r="LK757"/>
      <c r="LL757"/>
      <c r="LM757" t="s">
        <v>797</v>
      </c>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t="s">
        <v>2100</v>
      </c>
      <c r="AAW757">
        <v>436085937</v>
      </c>
      <c r="AAX757" s="315">
        <v>45082.620694444442</v>
      </c>
      <c r="AAY757"/>
      <c r="AAZ757"/>
      <c r="ABA757" t="s">
        <v>2081</v>
      </c>
      <c r="ABB757"/>
      <c r="ABC757" t="s">
        <v>2263</v>
      </c>
      <c r="ABD757"/>
      <c r="ABE757">
        <v>770</v>
      </c>
    </row>
    <row r="758" spans="1:733" x14ac:dyDescent="0.45">
      <c r="A758" s="261" t="s">
        <v>3646</v>
      </c>
      <c r="B758" s="262">
        <v>45082.620523101847</v>
      </c>
      <c r="C758" s="262">
        <v>45082.622075925923</v>
      </c>
      <c r="D758" s="262">
        <v>45082</v>
      </c>
      <c r="E758" s="261" t="s">
        <v>2199</v>
      </c>
      <c r="F758" s="315">
        <v>45076</v>
      </c>
      <c r="G758" t="s">
        <v>857</v>
      </c>
      <c r="H758" t="s">
        <v>858</v>
      </c>
      <c r="I758" t="s">
        <v>858</v>
      </c>
      <c r="J758" t="s">
        <v>858</v>
      </c>
      <c r="K758" t="s">
        <v>793</v>
      </c>
      <c r="L758" s="261" t="s">
        <v>815</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1</v>
      </c>
      <c r="AG758">
        <v>0</v>
      </c>
      <c r="AH758">
        <v>0</v>
      </c>
      <c r="AI758">
        <v>0</v>
      </c>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t="s">
        <v>794</v>
      </c>
      <c r="WZ758"/>
      <c r="XA758">
        <v>2500</v>
      </c>
      <c r="XB758">
        <v>2500</v>
      </c>
      <c r="XC758"/>
      <c r="XD758">
        <v>2500</v>
      </c>
      <c r="XE758">
        <v>0</v>
      </c>
      <c r="XF758">
        <v>0</v>
      </c>
      <c r="XG758"/>
      <c r="XH758" t="s">
        <v>801</v>
      </c>
      <c r="XI758"/>
      <c r="XJ758" t="s">
        <v>830</v>
      </c>
      <c r="XK758" t="s">
        <v>794</v>
      </c>
      <c r="XL758" t="s">
        <v>2133</v>
      </c>
      <c r="XM758">
        <v>1</v>
      </c>
      <c r="XN758">
        <v>1</v>
      </c>
      <c r="XO758">
        <v>0</v>
      </c>
      <c r="XP758">
        <v>0</v>
      </c>
      <c r="XQ758">
        <v>0</v>
      </c>
      <c r="XR758">
        <v>0</v>
      </c>
      <c r="XS758">
        <v>0</v>
      </c>
      <c r="XT758">
        <v>1</v>
      </c>
      <c r="XU758">
        <v>0</v>
      </c>
      <c r="XV758">
        <v>0</v>
      </c>
      <c r="XW758">
        <v>0</v>
      </c>
      <c r="XX758">
        <v>0</v>
      </c>
      <c r="XY758">
        <v>1</v>
      </c>
      <c r="XZ758">
        <v>0</v>
      </c>
      <c r="YA758">
        <v>0</v>
      </c>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t="s">
        <v>2100</v>
      </c>
      <c r="AAW758">
        <v>436087319</v>
      </c>
      <c r="AAX758" s="315">
        <v>45082.622337962966</v>
      </c>
      <c r="AAY758"/>
      <c r="AAZ758"/>
      <c r="ABA758" t="s">
        <v>2081</v>
      </c>
      <c r="ABB758"/>
      <c r="ABC758" t="s">
        <v>2263</v>
      </c>
      <c r="ABD758"/>
      <c r="ABE758">
        <v>771</v>
      </c>
    </row>
    <row r="759" spans="1:733" x14ac:dyDescent="0.45">
      <c r="A759" s="261" t="s">
        <v>3647</v>
      </c>
      <c r="B759" s="262">
        <v>45082.622076666667</v>
      </c>
      <c r="C759" s="262">
        <v>45082.623109189823</v>
      </c>
      <c r="D759" s="262">
        <v>45082</v>
      </c>
      <c r="E759" s="261" t="s">
        <v>2199</v>
      </c>
      <c r="F759" s="315">
        <v>45076</v>
      </c>
      <c r="G759" t="s">
        <v>857</v>
      </c>
      <c r="H759" t="s">
        <v>858</v>
      </c>
      <c r="I759" t="s">
        <v>858</v>
      </c>
      <c r="J759" t="s">
        <v>858</v>
      </c>
      <c r="K759" t="s">
        <v>793</v>
      </c>
      <c r="L759" s="261" t="s">
        <v>815</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1</v>
      </c>
      <c r="AG759">
        <v>0</v>
      </c>
      <c r="AH759">
        <v>0</v>
      </c>
      <c r="AI759">
        <v>0</v>
      </c>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t="s">
        <v>794</v>
      </c>
      <c r="WZ759"/>
      <c r="XA759">
        <v>2500</v>
      </c>
      <c r="XB759">
        <v>2500</v>
      </c>
      <c r="XC759"/>
      <c r="XD759">
        <v>2500</v>
      </c>
      <c r="XE759">
        <v>0</v>
      </c>
      <c r="XF759">
        <v>0</v>
      </c>
      <c r="XG759"/>
      <c r="XH759" t="s">
        <v>801</v>
      </c>
      <c r="XI759"/>
      <c r="XJ759" t="s">
        <v>830</v>
      </c>
      <c r="XK759" t="s">
        <v>794</v>
      </c>
      <c r="XL759" t="s">
        <v>2138</v>
      </c>
      <c r="XM759">
        <v>1</v>
      </c>
      <c r="XN759">
        <v>1</v>
      </c>
      <c r="XO759">
        <v>0</v>
      </c>
      <c r="XP759">
        <v>0</v>
      </c>
      <c r="XQ759">
        <v>0</v>
      </c>
      <c r="XR759">
        <v>0</v>
      </c>
      <c r="XS759">
        <v>0</v>
      </c>
      <c r="XT759">
        <v>1</v>
      </c>
      <c r="XU759">
        <v>0</v>
      </c>
      <c r="XV759">
        <v>1</v>
      </c>
      <c r="XW759">
        <v>0</v>
      </c>
      <c r="XX759">
        <v>0</v>
      </c>
      <c r="XY759">
        <v>1</v>
      </c>
      <c r="XZ759">
        <v>0</v>
      </c>
      <c r="YA759">
        <v>0</v>
      </c>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t="s">
        <v>2100</v>
      </c>
      <c r="AAW759">
        <v>436088362</v>
      </c>
      <c r="AAX759" s="315">
        <v>45082.623564814807</v>
      </c>
      <c r="AAY759"/>
      <c r="AAZ759"/>
      <c r="ABA759" t="s">
        <v>2081</v>
      </c>
      <c r="ABB759"/>
      <c r="ABC759" t="s">
        <v>2263</v>
      </c>
      <c r="ABD759"/>
      <c r="ABE759">
        <v>772</v>
      </c>
    </row>
    <row r="760" spans="1:733" x14ac:dyDescent="0.45">
      <c r="A760" s="261" t="s">
        <v>3648</v>
      </c>
      <c r="B760" s="262">
        <v>45082.623111527777</v>
      </c>
      <c r="C760" s="262">
        <v>45082.623982754623</v>
      </c>
      <c r="D760" s="262">
        <v>45082</v>
      </c>
      <c r="E760" s="261" t="s">
        <v>2199</v>
      </c>
      <c r="F760" s="315">
        <v>45077</v>
      </c>
      <c r="G760" t="s">
        <v>857</v>
      </c>
      <c r="H760" t="s">
        <v>858</v>
      </c>
      <c r="I760" t="s">
        <v>858</v>
      </c>
      <c r="J760" t="s">
        <v>858</v>
      </c>
      <c r="K760" t="s">
        <v>793</v>
      </c>
      <c r="L760" s="261" t="s">
        <v>815</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1</v>
      </c>
      <c r="AG760">
        <v>0</v>
      </c>
      <c r="AH760">
        <v>0</v>
      </c>
      <c r="AI760">
        <v>0</v>
      </c>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t="s">
        <v>794</v>
      </c>
      <c r="WZ760"/>
      <c r="XA760">
        <v>2500</v>
      </c>
      <c r="XB760">
        <v>2500</v>
      </c>
      <c r="XC760"/>
      <c r="XD760">
        <v>2500</v>
      </c>
      <c r="XE760">
        <v>0</v>
      </c>
      <c r="XF760">
        <v>0</v>
      </c>
      <c r="XG760"/>
      <c r="XH760" t="s">
        <v>801</v>
      </c>
      <c r="XI760"/>
      <c r="XJ760" t="s">
        <v>830</v>
      </c>
      <c r="XK760" t="s">
        <v>794</v>
      </c>
      <c r="XL760" t="s">
        <v>2118</v>
      </c>
      <c r="XM760">
        <v>1</v>
      </c>
      <c r="XN760">
        <v>1</v>
      </c>
      <c r="XO760">
        <v>0</v>
      </c>
      <c r="XP760">
        <v>0</v>
      </c>
      <c r="XQ760">
        <v>0</v>
      </c>
      <c r="XR760">
        <v>0</v>
      </c>
      <c r="XS760">
        <v>0</v>
      </c>
      <c r="XT760">
        <v>0</v>
      </c>
      <c r="XU760">
        <v>0</v>
      </c>
      <c r="XV760">
        <v>0</v>
      </c>
      <c r="XW760">
        <v>0</v>
      </c>
      <c r="XX760">
        <v>0</v>
      </c>
      <c r="XY760">
        <v>1</v>
      </c>
      <c r="XZ760">
        <v>0</v>
      </c>
      <c r="YA760">
        <v>0</v>
      </c>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t="s">
        <v>2100</v>
      </c>
      <c r="AAW760">
        <v>436088672</v>
      </c>
      <c r="AAX760" s="315">
        <v>45082.623981481483</v>
      </c>
      <c r="AAY760"/>
      <c r="AAZ760"/>
      <c r="ABA760" t="s">
        <v>2081</v>
      </c>
      <c r="ABB760"/>
      <c r="ABC760" t="s">
        <v>2263</v>
      </c>
      <c r="ABD760"/>
      <c r="ABE760">
        <v>773</v>
      </c>
    </row>
    <row r="761" spans="1:733" x14ac:dyDescent="0.45">
      <c r="A761" s="261" t="s">
        <v>3649</v>
      </c>
      <c r="B761" s="262">
        <v>45082.623983506943</v>
      </c>
      <c r="C761" s="262">
        <v>45082.625235231477</v>
      </c>
      <c r="D761" s="262">
        <v>45082</v>
      </c>
      <c r="E761" s="261" t="s">
        <v>2199</v>
      </c>
      <c r="F761" s="315">
        <v>45076</v>
      </c>
      <c r="G761" t="s">
        <v>857</v>
      </c>
      <c r="H761" t="s">
        <v>858</v>
      </c>
      <c r="I761" t="s">
        <v>858</v>
      </c>
      <c r="J761" t="s">
        <v>858</v>
      </c>
      <c r="K761" t="s">
        <v>793</v>
      </c>
      <c r="L761" s="261" t="s">
        <v>815</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1</v>
      </c>
      <c r="AG761">
        <v>0</v>
      </c>
      <c r="AH761">
        <v>0</v>
      </c>
      <c r="AI761">
        <v>0</v>
      </c>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t="s">
        <v>794</v>
      </c>
      <c r="WZ761"/>
      <c r="XA761">
        <v>2500</v>
      </c>
      <c r="XB761">
        <v>2500</v>
      </c>
      <c r="XC761"/>
      <c r="XD761">
        <v>2500</v>
      </c>
      <c r="XE761">
        <v>0</v>
      </c>
      <c r="XF761">
        <v>0</v>
      </c>
      <c r="XG761"/>
      <c r="XH761" t="s">
        <v>801</v>
      </c>
      <c r="XI761"/>
      <c r="XJ761" t="s">
        <v>830</v>
      </c>
      <c r="XK761" t="s">
        <v>794</v>
      </c>
      <c r="XL761" t="s">
        <v>3564</v>
      </c>
      <c r="XM761">
        <v>1</v>
      </c>
      <c r="XN761">
        <v>1</v>
      </c>
      <c r="XO761">
        <v>0</v>
      </c>
      <c r="XP761">
        <v>0</v>
      </c>
      <c r="XQ761">
        <v>0</v>
      </c>
      <c r="XR761">
        <v>0</v>
      </c>
      <c r="XS761">
        <v>0</v>
      </c>
      <c r="XT761">
        <v>0</v>
      </c>
      <c r="XU761">
        <v>1</v>
      </c>
      <c r="XV761">
        <v>1</v>
      </c>
      <c r="XW761">
        <v>0</v>
      </c>
      <c r="XX761">
        <v>0</v>
      </c>
      <c r="XY761">
        <v>1</v>
      </c>
      <c r="XZ761">
        <v>0</v>
      </c>
      <c r="YA761">
        <v>0</v>
      </c>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t="s">
        <v>2100</v>
      </c>
      <c r="AAW761">
        <v>436101636</v>
      </c>
      <c r="AAX761" s="315">
        <v>45082.638506944437</v>
      </c>
      <c r="AAY761"/>
      <c r="AAZ761"/>
      <c r="ABA761" t="s">
        <v>2081</v>
      </c>
      <c r="ABB761"/>
      <c r="ABC761" t="s">
        <v>2263</v>
      </c>
      <c r="ABD761"/>
      <c r="ABE761">
        <v>774</v>
      </c>
    </row>
    <row r="762" spans="1:733" x14ac:dyDescent="0.45">
      <c r="A762" s="261" t="s">
        <v>3650</v>
      </c>
      <c r="B762" s="262">
        <v>45082.625236064807</v>
      </c>
      <c r="C762" s="262">
        <v>45082.627403240738</v>
      </c>
      <c r="D762" s="262">
        <v>45082</v>
      </c>
      <c r="E762" s="261" t="s">
        <v>2199</v>
      </c>
      <c r="F762" s="315">
        <v>45076</v>
      </c>
      <c r="G762" t="s">
        <v>857</v>
      </c>
      <c r="H762" t="s">
        <v>858</v>
      </c>
      <c r="I762" t="s">
        <v>858</v>
      </c>
      <c r="J762" t="s">
        <v>858</v>
      </c>
      <c r="K762" t="s">
        <v>793</v>
      </c>
      <c r="L762" s="261" t="s">
        <v>815</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1</v>
      </c>
      <c r="AG762">
        <v>0</v>
      </c>
      <c r="AH762">
        <v>0</v>
      </c>
      <c r="AI762">
        <v>0</v>
      </c>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t="s">
        <v>794</v>
      </c>
      <c r="WZ762"/>
      <c r="XA762">
        <v>2500</v>
      </c>
      <c r="XB762">
        <v>2500</v>
      </c>
      <c r="XC762"/>
      <c r="XD762">
        <v>2500</v>
      </c>
      <c r="XE762">
        <v>0</v>
      </c>
      <c r="XF762">
        <v>0</v>
      </c>
      <c r="XG762"/>
      <c r="XH762" t="s">
        <v>801</v>
      </c>
      <c r="XI762"/>
      <c r="XJ762" t="s">
        <v>830</v>
      </c>
      <c r="XK762" t="s">
        <v>794</v>
      </c>
      <c r="XL762" t="s">
        <v>3330</v>
      </c>
      <c r="XM762">
        <v>1</v>
      </c>
      <c r="XN762">
        <v>1</v>
      </c>
      <c r="XO762">
        <v>0</v>
      </c>
      <c r="XP762">
        <v>0</v>
      </c>
      <c r="XQ762">
        <v>0</v>
      </c>
      <c r="XR762">
        <v>0</v>
      </c>
      <c r="XS762">
        <v>0</v>
      </c>
      <c r="XT762">
        <v>1</v>
      </c>
      <c r="XU762">
        <v>1</v>
      </c>
      <c r="XV762">
        <v>1</v>
      </c>
      <c r="XW762">
        <v>0</v>
      </c>
      <c r="XX762">
        <v>0</v>
      </c>
      <c r="XY762">
        <v>1</v>
      </c>
      <c r="XZ762">
        <v>0</v>
      </c>
      <c r="YA762">
        <v>0</v>
      </c>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t="s">
        <v>3651</v>
      </c>
      <c r="AAW762">
        <v>436101684</v>
      </c>
      <c r="AAX762" s="315">
        <v>45082.638564814813</v>
      </c>
      <c r="AAY762"/>
      <c r="AAZ762"/>
      <c r="ABA762" t="s">
        <v>2081</v>
      </c>
      <c r="ABB762"/>
      <c r="ABC762" t="s">
        <v>2263</v>
      </c>
      <c r="ABD762"/>
      <c r="ABE762">
        <v>775</v>
      </c>
    </row>
    <row r="763" spans="1:733" x14ac:dyDescent="0.45">
      <c r="A763" s="261" t="s">
        <v>3652</v>
      </c>
      <c r="B763" s="262">
        <v>45078.31831905093</v>
      </c>
      <c r="C763" s="262">
        <v>45078.63497407407</v>
      </c>
      <c r="D763" s="262">
        <v>45078</v>
      </c>
      <c r="E763" s="261" t="s">
        <v>2114</v>
      </c>
      <c r="F763" s="315">
        <v>45078</v>
      </c>
      <c r="G763" t="s">
        <v>851</v>
      </c>
      <c r="H763" t="s">
        <v>852</v>
      </c>
      <c r="I763" t="s">
        <v>852</v>
      </c>
      <c r="J763" t="s">
        <v>852</v>
      </c>
      <c r="K763" t="s">
        <v>793</v>
      </c>
      <c r="L763" s="261" t="s">
        <v>3653</v>
      </c>
      <c r="M763">
        <v>1</v>
      </c>
      <c r="N763">
        <v>0</v>
      </c>
      <c r="O763">
        <v>1</v>
      </c>
      <c r="P763">
        <v>1</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t="s">
        <v>794</v>
      </c>
      <c r="AK763"/>
      <c r="AL763">
        <v>2500</v>
      </c>
      <c r="AM763">
        <v>2500</v>
      </c>
      <c r="AN763"/>
      <c r="AO763">
        <v>2500</v>
      </c>
      <c r="AP763">
        <v>0</v>
      </c>
      <c r="AQ763">
        <v>0</v>
      </c>
      <c r="AR763"/>
      <c r="AS763" t="s">
        <v>801</v>
      </c>
      <c r="AT763"/>
      <c r="AU763" t="s">
        <v>849</v>
      </c>
      <c r="AV763" t="s">
        <v>794</v>
      </c>
      <c r="AW763" t="s">
        <v>3654</v>
      </c>
      <c r="AX763">
        <v>1</v>
      </c>
      <c r="AY763">
        <v>0</v>
      </c>
      <c r="AZ763">
        <v>0</v>
      </c>
      <c r="BA763">
        <v>0</v>
      </c>
      <c r="BB763">
        <v>0</v>
      </c>
      <c r="BC763">
        <v>0</v>
      </c>
      <c r="BD763">
        <v>0</v>
      </c>
      <c r="BE763">
        <v>1</v>
      </c>
      <c r="BF763">
        <v>0</v>
      </c>
      <c r="BG763">
        <v>0</v>
      </c>
      <c r="BH763">
        <v>0</v>
      </c>
      <c r="BI763">
        <v>0</v>
      </c>
      <c r="BJ763">
        <v>0</v>
      </c>
      <c r="BK763">
        <v>0</v>
      </c>
      <c r="BL763">
        <v>0</v>
      </c>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t="s">
        <v>794</v>
      </c>
      <c r="CU763"/>
      <c r="CV763">
        <v>4000</v>
      </c>
      <c r="CW763">
        <v>4000</v>
      </c>
      <c r="CX763"/>
      <c r="CY763">
        <v>4000</v>
      </c>
      <c r="CZ763">
        <v>0</v>
      </c>
      <c r="DA763">
        <v>0</v>
      </c>
      <c r="DB763"/>
      <c r="DC763" t="s">
        <v>801</v>
      </c>
      <c r="DD763"/>
      <c r="DE763" t="s">
        <v>849</v>
      </c>
      <c r="DF763" t="s">
        <v>794</v>
      </c>
      <c r="DG763" t="s">
        <v>3655</v>
      </c>
      <c r="DH763">
        <v>1</v>
      </c>
      <c r="DI763">
        <v>0</v>
      </c>
      <c r="DJ763">
        <v>0</v>
      </c>
      <c r="DK763">
        <v>1</v>
      </c>
      <c r="DL763">
        <v>0</v>
      </c>
      <c r="DM763">
        <v>0</v>
      </c>
      <c r="DN763">
        <v>0</v>
      </c>
      <c r="DO763">
        <v>0</v>
      </c>
      <c r="DP763">
        <v>0</v>
      </c>
      <c r="DQ763">
        <v>0</v>
      </c>
      <c r="DR763">
        <v>1</v>
      </c>
      <c r="DS763">
        <v>0</v>
      </c>
      <c r="DT763">
        <v>0</v>
      </c>
      <c r="DU763">
        <v>0</v>
      </c>
      <c r="DV763">
        <v>0</v>
      </c>
      <c r="DW763"/>
      <c r="DX763"/>
      <c r="DY763" t="s">
        <v>794</v>
      </c>
      <c r="DZ763"/>
      <c r="EA763">
        <v>5000</v>
      </c>
      <c r="EB763">
        <v>5000</v>
      </c>
      <c r="EC763"/>
      <c r="ED763">
        <v>5000</v>
      </c>
      <c r="EE763">
        <v>0</v>
      </c>
      <c r="EF763">
        <v>0</v>
      </c>
      <c r="EG763"/>
      <c r="EH763" t="s">
        <v>801</v>
      </c>
      <c r="EI763"/>
      <c r="EJ763" t="s">
        <v>849</v>
      </c>
      <c r="EK763" t="s">
        <v>794</v>
      </c>
      <c r="EL763" t="s">
        <v>798</v>
      </c>
      <c r="EM763">
        <v>0</v>
      </c>
      <c r="EN763">
        <v>1</v>
      </c>
      <c r="EO763">
        <v>0</v>
      </c>
      <c r="EP763">
        <v>0</v>
      </c>
      <c r="EQ763">
        <v>0</v>
      </c>
      <c r="ER763">
        <v>0</v>
      </c>
      <c r="ES763">
        <v>0</v>
      </c>
      <c r="ET763">
        <v>0</v>
      </c>
      <c r="EU763">
        <v>0</v>
      </c>
      <c r="EV763">
        <v>0</v>
      </c>
      <c r="EW763">
        <v>0</v>
      </c>
      <c r="EX763">
        <v>0</v>
      </c>
      <c r="EY763">
        <v>0</v>
      </c>
      <c r="EZ763">
        <v>0</v>
      </c>
      <c r="FA763">
        <v>0</v>
      </c>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t="s">
        <v>3656</v>
      </c>
      <c r="AAW763">
        <v>434837293</v>
      </c>
      <c r="AAX763" s="315">
        <v>45078.6409375</v>
      </c>
      <c r="AAY763"/>
      <c r="AAZ763"/>
      <c r="ABA763" t="s">
        <v>2081</v>
      </c>
      <c r="ABB763"/>
      <c r="ABC763" t="s">
        <v>3657</v>
      </c>
      <c r="ABD763"/>
      <c r="ABE763">
        <v>2</v>
      </c>
    </row>
    <row r="764" spans="1:733" x14ac:dyDescent="0.45">
      <c r="A764" s="261" t="s">
        <v>3658</v>
      </c>
      <c r="B764" s="262">
        <v>45078.32840539352</v>
      </c>
      <c r="C764" s="262">
        <v>45078.634038472221</v>
      </c>
      <c r="D764" s="262">
        <v>45078</v>
      </c>
      <c r="E764" s="261" t="s">
        <v>2114</v>
      </c>
      <c r="F764" s="315">
        <v>45078</v>
      </c>
      <c r="G764" t="s">
        <v>851</v>
      </c>
      <c r="H764" t="s">
        <v>852</v>
      </c>
      <c r="I764" t="s">
        <v>852</v>
      </c>
      <c r="J764" t="s">
        <v>852</v>
      </c>
      <c r="K764" t="s">
        <v>793</v>
      </c>
      <c r="L764" s="261" t="s">
        <v>3653</v>
      </c>
      <c r="M764">
        <v>1</v>
      </c>
      <c r="N764">
        <v>0</v>
      </c>
      <c r="O764">
        <v>1</v>
      </c>
      <c r="P764">
        <v>1</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t="s">
        <v>794</v>
      </c>
      <c r="AK764"/>
      <c r="AL764">
        <v>2500</v>
      </c>
      <c r="AM764">
        <v>2500</v>
      </c>
      <c r="AN764"/>
      <c r="AO764">
        <v>2500</v>
      </c>
      <c r="AP764">
        <v>0</v>
      </c>
      <c r="AQ764">
        <v>0</v>
      </c>
      <c r="AR764"/>
      <c r="AS764" t="s">
        <v>801</v>
      </c>
      <c r="AT764"/>
      <c r="AU764" t="s">
        <v>849</v>
      </c>
      <c r="AV764" t="s">
        <v>794</v>
      </c>
      <c r="AW764" t="s">
        <v>3659</v>
      </c>
      <c r="AX764">
        <v>1</v>
      </c>
      <c r="AY764">
        <v>1</v>
      </c>
      <c r="AZ764">
        <v>0</v>
      </c>
      <c r="BA764">
        <v>0</v>
      </c>
      <c r="BB764">
        <v>0</v>
      </c>
      <c r="BC764">
        <v>0</v>
      </c>
      <c r="BD764">
        <v>0</v>
      </c>
      <c r="BE764">
        <v>1</v>
      </c>
      <c r="BF764">
        <v>0</v>
      </c>
      <c r="BG764">
        <v>0</v>
      </c>
      <c r="BH764">
        <v>0</v>
      </c>
      <c r="BI764">
        <v>0</v>
      </c>
      <c r="BJ764">
        <v>0</v>
      </c>
      <c r="BK764">
        <v>0</v>
      </c>
      <c r="BL764">
        <v>0</v>
      </c>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t="s">
        <v>794</v>
      </c>
      <c r="CU764"/>
      <c r="CV764">
        <v>4000</v>
      </c>
      <c r="CW764">
        <v>4000</v>
      </c>
      <c r="CX764"/>
      <c r="CY764">
        <v>4000</v>
      </c>
      <c r="CZ764">
        <v>0</v>
      </c>
      <c r="DA764">
        <v>0</v>
      </c>
      <c r="DB764"/>
      <c r="DC764" t="s">
        <v>801</v>
      </c>
      <c r="DD764"/>
      <c r="DE764" t="s">
        <v>849</v>
      </c>
      <c r="DF764" t="s">
        <v>794</v>
      </c>
      <c r="DG764" t="s">
        <v>3660</v>
      </c>
      <c r="DH764">
        <v>1</v>
      </c>
      <c r="DI764">
        <v>1</v>
      </c>
      <c r="DJ764">
        <v>0</v>
      </c>
      <c r="DK764">
        <v>1</v>
      </c>
      <c r="DL764">
        <v>0</v>
      </c>
      <c r="DM764">
        <v>0</v>
      </c>
      <c r="DN764">
        <v>0</v>
      </c>
      <c r="DO764">
        <v>0</v>
      </c>
      <c r="DP764">
        <v>0</v>
      </c>
      <c r="DQ764">
        <v>0</v>
      </c>
      <c r="DR764">
        <v>0</v>
      </c>
      <c r="DS764">
        <v>0</v>
      </c>
      <c r="DT764">
        <v>0</v>
      </c>
      <c r="DU764">
        <v>0</v>
      </c>
      <c r="DV764">
        <v>0</v>
      </c>
      <c r="DW764"/>
      <c r="DX764"/>
      <c r="DY764" t="s">
        <v>794</v>
      </c>
      <c r="DZ764"/>
      <c r="EA764">
        <v>5000</v>
      </c>
      <c r="EB764">
        <v>5000</v>
      </c>
      <c r="EC764"/>
      <c r="ED764">
        <v>5000</v>
      </c>
      <c r="EE764">
        <v>0</v>
      </c>
      <c r="EF764">
        <v>0</v>
      </c>
      <c r="EG764"/>
      <c r="EH764" t="s">
        <v>801</v>
      </c>
      <c r="EI764"/>
      <c r="EJ764" t="s">
        <v>849</v>
      </c>
      <c r="EK764" t="s">
        <v>794</v>
      </c>
      <c r="EL764" t="s">
        <v>3661</v>
      </c>
      <c r="EM764">
        <v>1</v>
      </c>
      <c r="EN764">
        <v>1</v>
      </c>
      <c r="EO764">
        <v>0</v>
      </c>
      <c r="EP764">
        <v>0</v>
      </c>
      <c r="EQ764">
        <v>0</v>
      </c>
      <c r="ER764">
        <v>0</v>
      </c>
      <c r="ES764">
        <v>0</v>
      </c>
      <c r="ET764">
        <v>0</v>
      </c>
      <c r="EU764">
        <v>0</v>
      </c>
      <c r="EV764">
        <v>0</v>
      </c>
      <c r="EW764">
        <v>0</v>
      </c>
      <c r="EX764">
        <v>0</v>
      </c>
      <c r="EY764">
        <v>0</v>
      </c>
      <c r="EZ764">
        <v>0</v>
      </c>
      <c r="FA764">
        <v>0</v>
      </c>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t="s">
        <v>3662</v>
      </c>
      <c r="AAW764">
        <v>434837309</v>
      </c>
      <c r="AAX764" s="315">
        <v>45078.640949074077</v>
      </c>
      <c r="AAY764"/>
      <c r="AAZ764"/>
      <c r="ABA764" t="s">
        <v>2081</v>
      </c>
      <c r="ABB764"/>
      <c r="ABC764" t="s">
        <v>3657</v>
      </c>
      <c r="ABD764"/>
      <c r="ABE764">
        <v>3</v>
      </c>
    </row>
    <row r="765" spans="1:733" x14ac:dyDescent="0.45">
      <c r="A765" s="261" t="s">
        <v>3663</v>
      </c>
      <c r="B765" s="262">
        <v>45078.33421212963</v>
      </c>
      <c r="C765" s="262">
        <v>45078.631701909719</v>
      </c>
      <c r="D765" s="262">
        <v>45078</v>
      </c>
      <c r="E765" s="261" t="s">
        <v>2114</v>
      </c>
      <c r="F765" s="315">
        <v>45078</v>
      </c>
      <c r="G765" t="s">
        <v>851</v>
      </c>
      <c r="H765" t="s">
        <v>852</v>
      </c>
      <c r="I765" t="s">
        <v>852</v>
      </c>
      <c r="J765" t="s">
        <v>852</v>
      </c>
      <c r="K765" t="s">
        <v>793</v>
      </c>
      <c r="L765" s="261" t="s">
        <v>3653</v>
      </c>
      <c r="M765">
        <v>1</v>
      </c>
      <c r="N765">
        <v>0</v>
      </c>
      <c r="O765">
        <v>1</v>
      </c>
      <c r="P765">
        <v>1</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t="s">
        <v>794</v>
      </c>
      <c r="AK765"/>
      <c r="AL765">
        <v>2500</v>
      </c>
      <c r="AM765">
        <v>2500</v>
      </c>
      <c r="AN765"/>
      <c r="AO765">
        <v>2500</v>
      </c>
      <c r="AP765">
        <v>0</v>
      </c>
      <c r="AQ765">
        <v>0</v>
      </c>
      <c r="AR765"/>
      <c r="AS765" t="s">
        <v>801</v>
      </c>
      <c r="AT765"/>
      <c r="AU765" t="s">
        <v>849</v>
      </c>
      <c r="AV765" t="s">
        <v>794</v>
      </c>
      <c r="AW765" t="s">
        <v>2139</v>
      </c>
      <c r="AX765">
        <v>0</v>
      </c>
      <c r="AY765">
        <v>1</v>
      </c>
      <c r="AZ765">
        <v>0</v>
      </c>
      <c r="BA765">
        <v>1</v>
      </c>
      <c r="BB765">
        <v>0</v>
      </c>
      <c r="BC765">
        <v>1</v>
      </c>
      <c r="BD765">
        <v>0</v>
      </c>
      <c r="BE765">
        <v>0</v>
      </c>
      <c r="BF765">
        <v>0</v>
      </c>
      <c r="BG765">
        <v>0</v>
      </c>
      <c r="BH765">
        <v>0</v>
      </c>
      <c r="BI765">
        <v>0</v>
      </c>
      <c r="BJ765">
        <v>0</v>
      </c>
      <c r="BK765">
        <v>0</v>
      </c>
      <c r="BL765">
        <v>0</v>
      </c>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t="s">
        <v>794</v>
      </c>
      <c r="CU765"/>
      <c r="CV765">
        <v>4000</v>
      </c>
      <c r="CW765">
        <v>4000</v>
      </c>
      <c r="CX765"/>
      <c r="CY765">
        <v>4000</v>
      </c>
      <c r="CZ765">
        <v>0</v>
      </c>
      <c r="DA765">
        <v>0</v>
      </c>
      <c r="DB765"/>
      <c r="DC765" t="s">
        <v>801</v>
      </c>
      <c r="DD765"/>
      <c r="DE765" t="s">
        <v>849</v>
      </c>
      <c r="DF765" t="s">
        <v>794</v>
      </c>
      <c r="DG765" t="s">
        <v>3664</v>
      </c>
      <c r="DH765">
        <v>1</v>
      </c>
      <c r="DI765">
        <v>0</v>
      </c>
      <c r="DJ765">
        <v>0</v>
      </c>
      <c r="DK765">
        <v>1</v>
      </c>
      <c r="DL765">
        <v>0</v>
      </c>
      <c r="DM765">
        <v>0</v>
      </c>
      <c r="DN765">
        <v>0</v>
      </c>
      <c r="DO765">
        <v>0</v>
      </c>
      <c r="DP765">
        <v>0</v>
      </c>
      <c r="DQ765">
        <v>0</v>
      </c>
      <c r="DR765">
        <v>0</v>
      </c>
      <c r="DS765">
        <v>0</v>
      </c>
      <c r="DT765">
        <v>0</v>
      </c>
      <c r="DU765">
        <v>0</v>
      </c>
      <c r="DV765">
        <v>0</v>
      </c>
      <c r="DW765"/>
      <c r="DX765"/>
      <c r="DY765" t="s">
        <v>794</v>
      </c>
      <c r="DZ765"/>
      <c r="EA765">
        <v>5500</v>
      </c>
      <c r="EB765">
        <v>5500</v>
      </c>
      <c r="EC765"/>
      <c r="ED765">
        <v>5000</v>
      </c>
      <c r="EE765">
        <v>10</v>
      </c>
      <c r="EF765">
        <v>500</v>
      </c>
      <c r="EG765"/>
      <c r="EH765" t="s">
        <v>801</v>
      </c>
      <c r="EI765"/>
      <c r="EJ765" t="s">
        <v>849</v>
      </c>
      <c r="EK765" t="s">
        <v>794</v>
      </c>
      <c r="EL765" t="s">
        <v>3665</v>
      </c>
      <c r="EM765">
        <v>1</v>
      </c>
      <c r="EN765">
        <v>1</v>
      </c>
      <c r="EO765">
        <v>0</v>
      </c>
      <c r="EP765">
        <v>0</v>
      </c>
      <c r="EQ765">
        <v>0</v>
      </c>
      <c r="ER765">
        <v>1</v>
      </c>
      <c r="ES765">
        <v>0</v>
      </c>
      <c r="ET765">
        <v>0</v>
      </c>
      <c r="EU765">
        <v>0</v>
      </c>
      <c r="EV765">
        <v>0</v>
      </c>
      <c r="EW765">
        <v>0</v>
      </c>
      <c r="EX765">
        <v>0</v>
      </c>
      <c r="EY765">
        <v>0</v>
      </c>
      <c r="EZ765">
        <v>0</v>
      </c>
      <c r="FA765">
        <v>0</v>
      </c>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t="s">
        <v>3666</v>
      </c>
      <c r="AAW765">
        <v>434837320</v>
      </c>
      <c r="AAX765" s="315">
        <v>45078.640972222223</v>
      </c>
      <c r="AAY765"/>
      <c r="AAZ765"/>
      <c r="ABA765" t="s">
        <v>2081</v>
      </c>
      <c r="ABB765"/>
      <c r="ABC765" t="s">
        <v>3657</v>
      </c>
      <c r="ABD765"/>
      <c r="ABE765">
        <v>4</v>
      </c>
    </row>
    <row r="766" spans="1:733" x14ac:dyDescent="0.45">
      <c r="A766" s="261" t="s">
        <v>3667</v>
      </c>
      <c r="B766" s="262">
        <v>45078.339384340266</v>
      </c>
      <c r="C766" s="262">
        <v>45078.632424814823</v>
      </c>
      <c r="D766" s="262">
        <v>45078</v>
      </c>
      <c r="E766" s="261" t="s">
        <v>2114</v>
      </c>
      <c r="F766" s="315">
        <v>45078</v>
      </c>
      <c r="G766" t="s">
        <v>851</v>
      </c>
      <c r="H766" t="s">
        <v>852</v>
      </c>
      <c r="I766" t="s">
        <v>852</v>
      </c>
      <c r="J766" t="s">
        <v>852</v>
      </c>
      <c r="K766" t="s">
        <v>793</v>
      </c>
      <c r="L766" s="261" t="s">
        <v>3653</v>
      </c>
      <c r="M766">
        <v>1</v>
      </c>
      <c r="N766">
        <v>0</v>
      </c>
      <c r="O766">
        <v>1</v>
      </c>
      <c r="P766">
        <v>1</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t="s">
        <v>794</v>
      </c>
      <c r="AK766"/>
      <c r="AL766">
        <v>2500</v>
      </c>
      <c r="AM766">
        <v>2500</v>
      </c>
      <c r="AN766"/>
      <c r="AO766">
        <v>2500</v>
      </c>
      <c r="AP766">
        <v>0</v>
      </c>
      <c r="AQ766">
        <v>0</v>
      </c>
      <c r="AR766"/>
      <c r="AS766" t="s">
        <v>801</v>
      </c>
      <c r="AT766"/>
      <c r="AU766" t="s">
        <v>849</v>
      </c>
      <c r="AV766" t="s">
        <v>794</v>
      </c>
      <c r="AW766" t="s">
        <v>2139</v>
      </c>
      <c r="AX766">
        <v>0</v>
      </c>
      <c r="AY766">
        <v>1</v>
      </c>
      <c r="AZ766">
        <v>0</v>
      </c>
      <c r="BA766">
        <v>1</v>
      </c>
      <c r="BB766">
        <v>0</v>
      </c>
      <c r="BC766">
        <v>1</v>
      </c>
      <c r="BD766">
        <v>0</v>
      </c>
      <c r="BE766">
        <v>0</v>
      </c>
      <c r="BF766">
        <v>0</v>
      </c>
      <c r="BG766">
        <v>0</v>
      </c>
      <c r="BH766">
        <v>0</v>
      </c>
      <c r="BI766">
        <v>0</v>
      </c>
      <c r="BJ766">
        <v>0</v>
      </c>
      <c r="BK766">
        <v>0</v>
      </c>
      <c r="BL766">
        <v>0</v>
      </c>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t="s">
        <v>794</v>
      </c>
      <c r="CU766"/>
      <c r="CV766">
        <v>4000</v>
      </c>
      <c r="CW766">
        <v>4000</v>
      </c>
      <c r="CX766"/>
      <c r="CY766">
        <v>4000</v>
      </c>
      <c r="CZ766">
        <v>0</v>
      </c>
      <c r="DA766">
        <v>0</v>
      </c>
      <c r="DB766"/>
      <c r="DC766" t="s">
        <v>801</v>
      </c>
      <c r="DD766"/>
      <c r="DE766" t="s">
        <v>849</v>
      </c>
      <c r="DF766" t="s">
        <v>794</v>
      </c>
      <c r="DG766" t="s">
        <v>3668</v>
      </c>
      <c r="DH766">
        <v>1</v>
      </c>
      <c r="DI766">
        <v>0</v>
      </c>
      <c r="DJ766">
        <v>1</v>
      </c>
      <c r="DK766">
        <v>1</v>
      </c>
      <c r="DL766">
        <v>0</v>
      </c>
      <c r="DM766">
        <v>0</v>
      </c>
      <c r="DN766">
        <v>0</v>
      </c>
      <c r="DO766">
        <v>0</v>
      </c>
      <c r="DP766">
        <v>0</v>
      </c>
      <c r="DQ766">
        <v>0</v>
      </c>
      <c r="DR766">
        <v>0</v>
      </c>
      <c r="DS766">
        <v>0</v>
      </c>
      <c r="DT766">
        <v>0</v>
      </c>
      <c r="DU766">
        <v>0</v>
      </c>
      <c r="DV766">
        <v>0</v>
      </c>
      <c r="DW766" t="s">
        <v>3669</v>
      </c>
      <c r="DX766"/>
      <c r="DY766" t="s">
        <v>794</v>
      </c>
      <c r="DZ766"/>
      <c r="EA766">
        <v>5000</v>
      </c>
      <c r="EB766">
        <v>5000</v>
      </c>
      <c r="EC766"/>
      <c r="ED766">
        <v>5000</v>
      </c>
      <c r="EE766">
        <v>0</v>
      </c>
      <c r="EF766">
        <v>0</v>
      </c>
      <c r="EG766"/>
      <c r="EH766" t="s">
        <v>801</v>
      </c>
      <c r="EI766"/>
      <c r="EJ766" t="s">
        <v>849</v>
      </c>
      <c r="EK766" t="s">
        <v>794</v>
      </c>
      <c r="EL766" t="s">
        <v>3670</v>
      </c>
      <c r="EM766">
        <v>1</v>
      </c>
      <c r="EN766">
        <v>0</v>
      </c>
      <c r="EO766">
        <v>0</v>
      </c>
      <c r="EP766">
        <v>0</v>
      </c>
      <c r="EQ766">
        <v>0</v>
      </c>
      <c r="ER766">
        <v>0</v>
      </c>
      <c r="ES766">
        <v>0</v>
      </c>
      <c r="ET766">
        <v>0</v>
      </c>
      <c r="EU766">
        <v>0</v>
      </c>
      <c r="EV766">
        <v>0</v>
      </c>
      <c r="EW766">
        <v>1</v>
      </c>
      <c r="EX766">
        <v>0</v>
      </c>
      <c r="EY766">
        <v>0</v>
      </c>
      <c r="EZ766">
        <v>0</v>
      </c>
      <c r="FA766">
        <v>0</v>
      </c>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t="s">
        <v>3671</v>
      </c>
      <c r="AAW766">
        <v>434837329</v>
      </c>
      <c r="AAX766" s="315">
        <v>45078.6409837963</v>
      </c>
      <c r="AAY766"/>
      <c r="AAZ766"/>
      <c r="ABA766" t="s">
        <v>2081</v>
      </c>
      <c r="ABB766"/>
      <c r="ABC766" t="s">
        <v>3657</v>
      </c>
      <c r="ABD766"/>
      <c r="ABE766">
        <v>5</v>
      </c>
    </row>
    <row r="767" spans="1:733" x14ac:dyDescent="0.45">
      <c r="A767" s="261" t="s">
        <v>3672</v>
      </c>
      <c r="B767" s="262">
        <v>45078.344586898151</v>
      </c>
      <c r="C767" s="262">
        <v>45078.633066145827</v>
      </c>
      <c r="D767" s="262">
        <v>45078</v>
      </c>
      <c r="E767" s="261" t="s">
        <v>2114</v>
      </c>
      <c r="F767" s="315">
        <v>45078</v>
      </c>
      <c r="G767" t="s">
        <v>851</v>
      </c>
      <c r="H767" t="s">
        <v>852</v>
      </c>
      <c r="I767" t="s">
        <v>852</v>
      </c>
      <c r="J767" t="s">
        <v>852</v>
      </c>
      <c r="K767" t="s">
        <v>793</v>
      </c>
      <c r="L767" s="261" t="s">
        <v>3653</v>
      </c>
      <c r="M767">
        <v>1</v>
      </c>
      <c r="N767">
        <v>0</v>
      </c>
      <c r="O767">
        <v>1</v>
      </c>
      <c r="P767">
        <v>1</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t="s">
        <v>794</v>
      </c>
      <c r="AK767"/>
      <c r="AL767">
        <v>2500</v>
      </c>
      <c r="AM767">
        <v>2500</v>
      </c>
      <c r="AN767"/>
      <c r="AO767">
        <v>2500</v>
      </c>
      <c r="AP767">
        <v>0</v>
      </c>
      <c r="AQ767">
        <v>0</v>
      </c>
      <c r="AR767"/>
      <c r="AS767" t="s">
        <v>801</v>
      </c>
      <c r="AT767"/>
      <c r="AU767" t="s">
        <v>849</v>
      </c>
      <c r="AV767" t="s">
        <v>794</v>
      </c>
      <c r="AW767" t="s">
        <v>2577</v>
      </c>
      <c r="AX767">
        <v>0</v>
      </c>
      <c r="AY767">
        <v>1</v>
      </c>
      <c r="AZ767">
        <v>0</v>
      </c>
      <c r="BA767">
        <v>0</v>
      </c>
      <c r="BB767">
        <v>0</v>
      </c>
      <c r="BC767">
        <v>1</v>
      </c>
      <c r="BD767">
        <v>0</v>
      </c>
      <c r="BE767">
        <v>0</v>
      </c>
      <c r="BF767">
        <v>0</v>
      </c>
      <c r="BG767">
        <v>0</v>
      </c>
      <c r="BH767">
        <v>0</v>
      </c>
      <c r="BI767">
        <v>0</v>
      </c>
      <c r="BJ767">
        <v>0</v>
      </c>
      <c r="BK767">
        <v>0</v>
      </c>
      <c r="BL767">
        <v>0</v>
      </c>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t="s">
        <v>794</v>
      </c>
      <c r="CU767"/>
      <c r="CV767">
        <v>4000</v>
      </c>
      <c r="CW767">
        <v>4000</v>
      </c>
      <c r="CX767"/>
      <c r="CY767">
        <v>4000</v>
      </c>
      <c r="CZ767">
        <v>0</v>
      </c>
      <c r="DA767">
        <v>0</v>
      </c>
      <c r="DB767"/>
      <c r="DC767" t="s">
        <v>801</v>
      </c>
      <c r="DD767"/>
      <c r="DE767" t="s">
        <v>849</v>
      </c>
      <c r="DF767" t="s">
        <v>794</v>
      </c>
      <c r="DG767" t="s">
        <v>2127</v>
      </c>
      <c r="DH767">
        <v>0</v>
      </c>
      <c r="DI767">
        <v>1</v>
      </c>
      <c r="DJ767">
        <v>0</v>
      </c>
      <c r="DK767">
        <v>1</v>
      </c>
      <c r="DL767">
        <v>0</v>
      </c>
      <c r="DM767">
        <v>0</v>
      </c>
      <c r="DN767">
        <v>0</v>
      </c>
      <c r="DO767">
        <v>0</v>
      </c>
      <c r="DP767">
        <v>0</v>
      </c>
      <c r="DQ767">
        <v>0</v>
      </c>
      <c r="DR767">
        <v>0</v>
      </c>
      <c r="DS767">
        <v>0</v>
      </c>
      <c r="DT767">
        <v>0</v>
      </c>
      <c r="DU767">
        <v>0</v>
      </c>
      <c r="DV767">
        <v>0</v>
      </c>
      <c r="DW767"/>
      <c r="DX767"/>
      <c r="DY767" t="s">
        <v>794</v>
      </c>
      <c r="DZ767"/>
      <c r="EA767">
        <v>5000</v>
      </c>
      <c r="EB767">
        <v>5000</v>
      </c>
      <c r="EC767"/>
      <c r="ED767">
        <v>5000</v>
      </c>
      <c r="EE767">
        <v>0</v>
      </c>
      <c r="EF767">
        <v>0</v>
      </c>
      <c r="EG767"/>
      <c r="EH767" t="s">
        <v>801</v>
      </c>
      <c r="EI767"/>
      <c r="EJ767" t="s">
        <v>849</v>
      </c>
      <c r="EK767" t="s">
        <v>794</v>
      </c>
      <c r="EL767" t="s">
        <v>3673</v>
      </c>
      <c r="EM767">
        <v>0</v>
      </c>
      <c r="EN767">
        <v>1</v>
      </c>
      <c r="EO767">
        <v>0</v>
      </c>
      <c r="EP767">
        <v>0</v>
      </c>
      <c r="EQ767">
        <v>0</v>
      </c>
      <c r="ER767">
        <v>1</v>
      </c>
      <c r="ES767">
        <v>0</v>
      </c>
      <c r="ET767">
        <v>0</v>
      </c>
      <c r="EU767">
        <v>1</v>
      </c>
      <c r="EV767">
        <v>0</v>
      </c>
      <c r="EW767">
        <v>0</v>
      </c>
      <c r="EX767">
        <v>0</v>
      </c>
      <c r="EY767">
        <v>0</v>
      </c>
      <c r="EZ767">
        <v>0</v>
      </c>
      <c r="FA767">
        <v>0</v>
      </c>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t="s">
        <v>2100</v>
      </c>
      <c r="AAW767">
        <v>434837343</v>
      </c>
      <c r="AAX767" s="315">
        <v>45078.64099537037</v>
      </c>
      <c r="AAY767"/>
      <c r="AAZ767"/>
      <c r="ABA767" t="s">
        <v>2081</v>
      </c>
      <c r="ABB767"/>
      <c r="ABC767" t="s">
        <v>3657</v>
      </c>
      <c r="ABD767"/>
      <c r="ABE767">
        <v>6</v>
      </c>
    </row>
    <row r="768" spans="1:733" x14ac:dyDescent="0.45">
      <c r="A768" s="261" t="s">
        <v>3674</v>
      </c>
      <c r="B768" s="262">
        <v>45078.362444756953</v>
      </c>
      <c r="C768" s="262">
        <v>45078.366830347222</v>
      </c>
      <c r="D768" s="262">
        <v>45078</v>
      </c>
      <c r="E768" s="261" t="s">
        <v>2114</v>
      </c>
      <c r="F768" s="315">
        <v>45078</v>
      </c>
      <c r="G768" t="s">
        <v>851</v>
      </c>
      <c r="H768" t="s">
        <v>852</v>
      </c>
      <c r="I768" t="s">
        <v>852</v>
      </c>
      <c r="J768" t="s">
        <v>852</v>
      </c>
      <c r="K768" t="s">
        <v>793</v>
      </c>
      <c r="L768" s="261" t="s">
        <v>3675</v>
      </c>
      <c r="M768">
        <v>0</v>
      </c>
      <c r="N768">
        <v>0</v>
      </c>
      <c r="O768">
        <v>0</v>
      </c>
      <c r="P768">
        <v>0</v>
      </c>
      <c r="Q768">
        <v>1</v>
      </c>
      <c r="R768">
        <v>1</v>
      </c>
      <c r="S768">
        <v>0</v>
      </c>
      <c r="T768">
        <v>1</v>
      </c>
      <c r="U768">
        <v>0</v>
      </c>
      <c r="V768">
        <v>0</v>
      </c>
      <c r="W768">
        <v>0</v>
      </c>
      <c r="X768">
        <v>0</v>
      </c>
      <c r="Y768">
        <v>0</v>
      </c>
      <c r="Z768">
        <v>0</v>
      </c>
      <c r="AA768">
        <v>0</v>
      </c>
      <c r="AB768">
        <v>0</v>
      </c>
      <c r="AC768">
        <v>0</v>
      </c>
      <c r="AD768">
        <v>0</v>
      </c>
      <c r="AE768">
        <v>0</v>
      </c>
      <c r="AF768">
        <v>0</v>
      </c>
      <c r="AG768">
        <v>0</v>
      </c>
      <c r="AH768">
        <v>0</v>
      </c>
      <c r="AI768">
        <v>0</v>
      </c>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t="s">
        <v>794</v>
      </c>
      <c r="FE768"/>
      <c r="FF768">
        <v>3000</v>
      </c>
      <c r="FG768">
        <v>3000</v>
      </c>
      <c r="FH768"/>
      <c r="FI768">
        <v>3000</v>
      </c>
      <c r="FJ768">
        <v>0</v>
      </c>
      <c r="FK768">
        <v>0</v>
      </c>
      <c r="FL768"/>
      <c r="FM768" t="s">
        <v>801</v>
      </c>
      <c r="FN768"/>
      <c r="FO768" t="s">
        <v>844</v>
      </c>
      <c r="FP768" t="s">
        <v>794</v>
      </c>
      <c r="FQ768" t="s">
        <v>3676</v>
      </c>
      <c r="FR768">
        <v>1</v>
      </c>
      <c r="FS768">
        <v>0</v>
      </c>
      <c r="FT768">
        <v>1</v>
      </c>
      <c r="FU768">
        <v>1</v>
      </c>
      <c r="FV768">
        <v>0</v>
      </c>
      <c r="FW768">
        <v>0</v>
      </c>
      <c r="FX768">
        <v>0</v>
      </c>
      <c r="FY768">
        <v>0</v>
      </c>
      <c r="FZ768">
        <v>0</v>
      </c>
      <c r="GA768">
        <v>0</v>
      </c>
      <c r="GB768">
        <v>0</v>
      </c>
      <c r="GC768">
        <v>0</v>
      </c>
      <c r="GD768">
        <v>0</v>
      </c>
      <c r="GE768">
        <v>0</v>
      </c>
      <c r="GF768">
        <v>0</v>
      </c>
      <c r="GG768" t="s">
        <v>3677</v>
      </c>
      <c r="GH768"/>
      <c r="GI768" t="s">
        <v>794</v>
      </c>
      <c r="GJ768"/>
      <c r="GK768">
        <v>13500</v>
      </c>
      <c r="GL768">
        <v>12500</v>
      </c>
      <c r="GM768">
        <v>8</v>
      </c>
      <c r="GN768">
        <v>1000</v>
      </c>
      <c r="GO768"/>
      <c r="GP768" t="s">
        <v>801</v>
      </c>
      <c r="GQ768"/>
      <c r="GR768" t="s">
        <v>844</v>
      </c>
      <c r="GS768" t="s">
        <v>794</v>
      </c>
      <c r="GT768" t="s">
        <v>3678</v>
      </c>
      <c r="GU768">
        <v>1</v>
      </c>
      <c r="GV768">
        <v>0</v>
      </c>
      <c r="GW768">
        <v>1</v>
      </c>
      <c r="GX768">
        <v>0</v>
      </c>
      <c r="GY768">
        <v>0</v>
      </c>
      <c r="GZ768">
        <v>0</v>
      </c>
      <c r="HA768">
        <v>0</v>
      </c>
      <c r="HB768">
        <v>0</v>
      </c>
      <c r="HC768">
        <v>0</v>
      </c>
      <c r="HD768">
        <v>0</v>
      </c>
      <c r="HE768">
        <v>0</v>
      </c>
      <c r="HF768">
        <v>0</v>
      </c>
      <c r="HG768">
        <v>0</v>
      </c>
      <c r="HH768">
        <v>0</v>
      </c>
      <c r="HI768">
        <v>0</v>
      </c>
      <c r="HJ768" t="s">
        <v>3677</v>
      </c>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t="s">
        <v>794</v>
      </c>
      <c r="IR768"/>
      <c r="IS768">
        <v>6000</v>
      </c>
      <c r="IT768">
        <v>6000</v>
      </c>
      <c r="IU768"/>
      <c r="IV768">
        <v>7500</v>
      </c>
      <c r="IW768">
        <v>-20</v>
      </c>
      <c r="IX768">
        <v>-1500</v>
      </c>
      <c r="IY768" t="s">
        <v>3679</v>
      </c>
      <c r="IZ768" t="s">
        <v>801</v>
      </c>
      <c r="JA768"/>
      <c r="JB768" t="s">
        <v>844</v>
      </c>
      <c r="JC768" t="s">
        <v>794</v>
      </c>
      <c r="JD768" t="s">
        <v>3680</v>
      </c>
      <c r="JE768">
        <v>1</v>
      </c>
      <c r="JF768">
        <v>0</v>
      </c>
      <c r="JG768">
        <v>1</v>
      </c>
      <c r="JH768">
        <v>1</v>
      </c>
      <c r="JI768">
        <v>0</v>
      </c>
      <c r="JJ768">
        <v>0</v>
      </c>
      <c r="JK768">
        <v>0</v>
      </c>
      <c r="JL768">
        <v>0</v>
      </c>
      <c r="JM768">
        <v>0</v>
      </c>
      <c r="JN768">
        <v>0</v>
      </c>
      <c r="JO768">
        <v>0</v>
      </c>
      <c r="JP768">
        <v>0</v>
      </c>
      <c r="JQ768">
        <v>0</v>
      </c>
      <c r="JR768">
        <v>0</v>
      </c>
      <c r="JS768">
        <v>0</v>
      </c>
      <c r="JT768" t="s">
        <v>3681</v>
      </c>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t="s">
        <v>3682</v>
      </c>
      <c r="AAW768">
        <v>434837349</v>
      </c>
      <c r="AAX768" s="315">
        <v>45078.641018518523</v>
      </c>
      <c r="AAY768"/>
      <c r="AAZ768"/>
      <c r="ABA768" t="s">
        <v>2081</v>
      </c>
      <c r="ABB768"/>
      <c r="ABC768" t="s">
        <v>3657</v>
      </c>
      <c r="ABD768"/>
      <c r="ABE768">
        <v>7</v>
      </c>
    </row>
    <row r="769" spans="1:733" x14ac:dyDescent="0.45">
      <c r="A769" s="261" t="s">
        <v>3683</v>
      </c>
      <c r="B769" s="262">
        <v>45078.367433252322</v>
      </c>
      <c r="C769" s="262">
        <v>45078.37285190972</v>
      </c>
      <c r="D769" s="262">
        <v>45078</v>
      </c>
      <c r="E769" s="261" t="s">
        <v>2114</v>
      </c>
      <c r="F769" s="315">
        <v>45078</v>
      </c>
      <c r="G769" t="s">
        <v>851</v>
      </c>
      <c r="H769" t="s">
        <v>852</v>
      </c>
      <c r="I769" t="s">
        <v>852</v>
      </c>
      <c r="J769" t="s">
        <v>852</v>
      </c>
      <c r="K769" t="s">
        <v>793</v>
      </c>
      <c r="L769" s="261" t="s">
        <v>3675</v>
      </c>
      <c r="M769">
        <v>0</v>
      </c>
      <c r="N769">
        <v>0</v>
      </c>
      <c r="O769">
        <v>0</v>
      </c>
      <c r="P769">
        <v>0</v>
      </c>
      <c r="Q769">
        <v>1</v>
      </c>
      <c r="R769">
        <v>1</v>
      </c>
      <c r="S769">
        <v>0</v>
      </c>
      <c r="T769">
        <v>1</v>
      </c>
      <c r="U769">
        <v>0</v>
      </c>
      <c r="V769">
        <v>0</v>
      </c>
      <c r="W769">
        <v>0</v>
      </c>
      <c r="X769">
        <v>0</v>
      </c>
      <c r="Y769">
        <v>0</v>
      </c>
      <c r="Z769">
        <v>0</v>
      </c>
      <c r="AA769">
        <v>0</v>
      </c>
      <c r="AB769">
        <v>0</v>
      </c>
      <c r="AC769">
        <v>0</v>
      </c>
      <c r="AD769">
        <v>0</v>
      </c>
      <c r="AE769">
        <v>0</v>
      </c>
      <c r="AF769">
        <v>0</v>
      </c>
      <c r="AG769">
        <v>0</v>
      </c>
      <c r="AH769">
        <v>0</v>
      </c>
      <c r="AI769">
        <v>0</v>
      </c>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t="s">
        <v>794</v>
      </c>
      <c r="FE769"/>
      <c r="FF769">
        <v>3000</v>
      </c>
      <c r="FG769">
        <v>3000</v>
      </c>
      <c r="FH769"/>
      <c r="FI769">
        <v>3000</v>
      </c>
      <c r="FJ769">
        <v>0</v>
      </c>
      <c r="FK769">
        <v>0</v>
      </c>
      <c r="FL769"/>
      <c r="FM769" t="s">
        <v>801</v>
      </c>
      <c r="FN769"/>
      <c r="FO769" t="s">
        <v>844</v>
      </c>
      <c r="FP769" t="s">
        <v>794</v>
      </c>
      <c r="FQ769" t="s">
        <v>3664</v>
      </c>
      <c r="FR769">
        <v>1</v>
      </c>
      <c r="FS769">
        <v>0</v>
      </c>
      <c r="FT769">
        <v>0</v>
      </c>
      <c r="FU769">
        <v>1</v>
      </c>
      <c r="FV769">
        <v>0</v>
      </c>
      <c r="FW769">
        <v>0</v>
      </c>
      <c r="FX769">
        <v>0</v>
      </c>
      <c r="FY769">
        <v>0</v>
      </c>
      <c r="FZ769">
        <v>0</v>
      </c>
      <c r="GA769">
        <v>0</v>
      </c>
      <c r="GB769">
        <v>0</v>
      </c>
      <c r="GC769">
        <v>0</v>
      </c>
      <c r="GD769">
        <v>0</v>
      </c>
      <c r="GE769">
        <v>0</v>
      </c>
      <c r="GF769">
        <v>0</v>
      </c>
      <c r="GG769"/>
      <c r="GH769"/>
      <c r="GI769" t="s">
        <v>794</v>
      </c>
      <c r="GJ769"/>
      <c r="GK769">
        <v>13500</v>
      </c>
      <c r="GL769">
        <v>12500</v>
      </c>
      <c r="GM769">
        <v>8</v>
      </c>
      <c r="GN769">
        <v>1000</v>
      </c>
      <c r="GO769"/>
      <c r="GP769" t="s">
        <v>801</v>
      </c>
      <c r="GQ769"/>
      <c r="GR769" t="s">
        <v>844</v>
      </c>
      <c r="GS769" t="s">
        <v>794</v>
      </c>
      <c r="GT769" t="s">
        <v>3684</v>
      </c>
      <c r="GU769">
        <v>1</v>
      </c>
      <c r="GV769">
        <v>1</v>
      </c>
      <c r="GW769">
        <v>0</v>
      </c>
      <c r="GX769">
        <v>1</v>
      </c>
      <c r="GY769">
        <v>0</v>
      </c>
      <c r="GZ769">
        <v>0</v>
      </c>
      <c r="HA769">
        <v>0</v>
      </c>
      <c r="HB769">
        <v>0</v>
      </c>
      <c r="HC769">
        <v>0</v>
      </c>
      <c r="HD769">
        <v>0</v>
      </c>
      <c r="HE769">
        <v>0</v>
      </c>
      <c r="HF769">
        <v>0</v>
      </c>
      <c r="HG769">
        <v>0</v>
      </c>
      <c r="HH769">
        <v>0</v>
      </c>
      <c r="HI769">
        <v>0</v>
      </c>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t="s">
        <v>794</v>
      </c>
      <c r="IR769"/>
      <c r="IS769">
        <v>6000</v>
      </c>
      <c r="IT769">
        <v>6000</v>
      </c>
      <c r="IU769"/>
      <c r="IV769">
        <v>7500</v>
      </c>
      <c r="IW769">
        <v>-20</v>
      </c>
      <c r="IX769">
        <v>-1500</v>
      </c>
      <c r="IY769" t="s">
        <v>3685</v>
      </c>
      <c r="IZ769" t="s">
        <v>801</v>
      </c>
      <c r="JA769"/>
      <c r="JB769" t="s">
        <v>844</v>
      </c>
      <c r="JC769" t="s">
        <v>794</v>
      </c>
      <c r="JD769" t="s">
        <v>3664</v>
      </c>
      <c r="JE769">
        <v>1</v>
      </c>
      <c r="JF769">
        <v>0</v>
      </c>
      <c r="JG769">
        <v>0</v>
      </c>
      <c r="JH769">
        <v>1</v>
      </c>
      <c r="JI769">
        <v>0</v>
      </c>
      <c r="JJ769">
        <v>0</v>
      </c>
      <c r="JK769">
        <v>0</v>
      </c>
      <c r="JL769">
        <v>0</v>
      </c>
      <c r="JM769">
        <v>0</v>
      </c>
      <c r="JN769">
        <v>0</v>
      </c>
      <c r="JO769">
        <v>0</v>
      </c>
      <c r="JP769">
        <v>0</v>
      </c>
      <c r="JQ769">
        <v>0</v>
      </c>
      <c r="JR769">
        <v>0</v>
      </c>
      <c r="JS769">
        <v>0</v>
      </c>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t="s">
        <v>3686</v>
      </c>
      <c r="AAW769">
        <v>434837358</v>
      </c>
      <c r="AAX769" s="315">
        <v>45078.641030092593</v>
      </c>
      <c r="AAY769"/>
      <c r="AAZ769"/>
      <c r="ABA769" t="s">
        <v>2081</v>
      </c>
      <c r="ABB769"/>
      <c r="ABC769" t="s">
        <v>3657</v>
      </c>
      <c r="ABD769"/>
      <c r="ABE769">
        <v>8</v>
      </c>
    </row>
    <row r="770" spans="1:733" x14ac:dyDescent="0.45">
      <c r="A770" s="261" t="s">
        <v>3687</v>
      </c>
      <c r="B770" s="262">
        <v>45078.373205532407</v>
      </c>
      <c r="C770" s="262">
        <v>45078.376374432868</v>
      </c>
      <c r="D770" s="262">
        <v>45078</v>
      </c>
      <c r="E770" s="261" t="s">
        <v>2114</v>
      </c>
      <c r="F770" s="315">
        <v>45078</v>
      </c>
      <c r="G770" t="s">
        <v>851</v>
      </c>
      <c r="H770" t="s">
        <v>852</v>
      </c>
      <c r="I770" t="s">
        <v>852</v>
      </c>
      <c r="J770" t="s">
        <v>852</v>
      </c>
      <c r="K770" t="s">
        <v>793</v>
      </c>
      <c r="L770" s="261" t="s">
        <v>3675</v>
      </c>
      <c r="M770">
        <v>0</v>
      </c>
      <c r="N770">
        <v>0</v>
      </c>
      <c r="O770">
        <v>0</v>
      </c>
      <c r="P770">
        <v>0</v>
      </c>
      <c r="Q770">
        <v>1</v>
      </c>
      <c r="R770">
        <v>1</v>
      </c>
      <c r="S770">
        <v>0</v>
      </c>
      <c r="T770">
        <v>1</v>
      </c>
      <c r="U770">
        <v>0</v>
      </c>
      <c r="V770">
        <v>0</v>
      </c>
      <c r="W770">
        <v>0</v>
      </c>
      <c r="X770">
        <v>0</v>
      </c>
      <c r="Y770">
        <v>0</v>
      </c>
      <c r="Z770">
        <v>0</v>
      </c>
      <c r="AA770">
        <v>0</v>
      </c>
      <c r="AB770">
        <v>0</v>
      </c>
      <c r="AC770">
        <v>0</v>
      </c>
      <c r="AD770">
        <v>0</v>
      </c>
      <c r="AE770">
        <v>0</v>
      </c>
      <c r="AF770">
        <v>0</v>
      </c>
      <c r="AG770">
        <v>0</v>
      </c>
      <c r="AH770">
        <v>0</v>
      </c>
      <c r="AI770">
        <v>0</v>
      </c>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t="s">
        <v>794</v>
      </c>
      <c r="FE770"/>
      <c r="FF770">
        <v>3000</v>
      </c>
      <c r="FG770">
        <v>3000</v>
      </c>
      <c r="FH770"/>
      <c r="FI770">
        <v>3000</v>
      </c>
      <c r="FJ770">
        <v>0</v>
      </c>
      <c r="FK770">
        <v>0</v>
      </c>
      <c r="FL770"/>
      <c r="FM770" t="s">
        <v>801</v>
      </c>
      <c r="FN770"/>
      <c r="FO770" t="s">
        <v>844</v>
      </c>
      <c r="FP770" t="s">
        <v>794</v>
      </c>
      <c r="FQ770" t="s">
        <v>3664</v>
      </c>
      <c r="FR770">
        <v>1</v>
      </c>
      <c r="FS770">
        <v>0</v>
      </c>
      <c r="FT770">
        <v>0</v>
      </c>
      <c r="FU770">
        <v>1</v>
      </c>
      <c r="FV770">
        <v>0</v>
      </c>
      <c r="FW770">
        <v>0</v>
      </c>
      <c r="FX770">
        <v>0</v>
      </c>
      <c r="FY770">
        <v>0</v>
      </c>
      <c r="FZ770">
        <v>0</v>
      </c>
      <c r="GA770">
        <v>0</v>
      </c>
      <c r="GB770">
        <v>0</v>
      </c>
      <c r="GC770">
        <v>0</v>
      </c>
      <c r="GD770">
        <v>0</v>
      </c>
      <c r="GE770">
        <v>0</v>
      </c>
      <c r="GF770">
        <v>0</v>
      </c>
      <c r="GG770"/>
      <c r="GH770"/>
      <c r="GI770" t="s">
        <v>794</v>
      </c>
      <c r="GJ770"/>
      <c r="GK770">
        <v>13500</v>
      </c>
      <c r="GL770">
        <v>12500</v>
      </c>
      <c r="GM770">
        <v>8</v>
      </c>
      <c r="GN770">
        <v>1000</v>
      </c>
      <c r="GO770"/>
      <c r="GP770" t="s">
        <v>801</v>
      </c>
      <c r="GQ770"/>
      <c r="GR770" t="s">
        <v>844</v>
      </c>
      <c r="GS770" t="s">
        <v>794</v>
      </c>
      <c r="GT770" t="s">
        <v>3688</v>
      </c>
      <c r="GU770">
        <v>1</v>
      </c>
      <c r="GV770">
        <v>0</v>
      </c>
      <c r="GW770">
        <v>0</v>
      </c>
      <c r="GX770">
        <v>1</v>
      </c>
      <c r="GY770">
        <v>0</v>
      </c>
      <c r="GZ770">
        <v>0</v>
      </c>
      <c r="HA770">
        <v>0</v>
      </c>
      <c r="HB770">
        <v>1</v>
      </c>
      <c r="HC770">
        <v>0</v>
      </c>
      <c r="HD770">
        <v>0</v>
      </c>
      <c r="HE770">
        <v>0</v>
      </c>
      <c r="HF770">
        <v>0</v>
      </c>
      <c r="HG770">
        <v>0</v>
      </c>
      <c r="HH770">
        <v>0</v>
      </c>
      <c r="HI770">
        <v>0</v>
      </c>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t="s">
        <v>794</v>
      </c>
      <c r="IR770"/>
      <c r="IS770">
        <v>6000</v>
      </c>
      <c r="IT770">
        <v>6000</v>
      </c>
      <c r="IU770"/>
      <c r="IV770">
        <v>7500</v>
      </c>
      <c r="IW770">
        <v>-20</v>
      </c>
      <c r="IX770">
        <v>-1500</v>
      </c>
      <c r="IY770" t="s">
        <v>3689</v>
      </c>
      <c r="IZ770" t="s">
        <v>801</v>
      </c>
      <c r="JA770"/>
      <c r="JB770" t="s">
        <v>844</v>
      </c>
      <c r="JC770" t="s">
        <v>794</v>
      </c>
      <c r="JD770" t="s">
        <v>3690</v>
      </c>
      <c r="JE770">
        <v>1</v>
      </c>
      <c r="JF770">
        <v>0</v>
      </c>
      <c r="JG770">
        <v>0</v>
      </c>
      <c r="JH770">
        <v>1</v>
      </c>
      <c r="JI770">
        <v>0</v>
      </c>
      <c r="JJ770">
        <v>0</v>
      </c>
      <c r="JK770">
        <v>0</v>
      </c>
      <c r="JL770">
        <v>0</v>
      </c>
      <c r="JM770">
        <v>0</v>
      </c>
      <c r="JN770">
        <v>0</v>
      </c>
      <c r="JO770">
        <v>0</v>
      </c>
      <c r="JP770">
        <v>0</v>
      </c>
      <c r="JQ770">
        <v>0</v>
      </c>
      <c r="JR770">
        <v>0</v>
      </c>
      <c r="JS770">
        <v>0</v>
      </c>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t="s">
        <v>3691</v>
      </c>
      <c r="AAW770">
        <v>434837374</v>
      </c>
      <c r="AAX770" s="315">
        <v>45078.641053240739</v>
      </c>
      <c r="AAY770"/>
      <c r="AAZ770"/>
      <c r="ABA770" t="s">
        <v>2081</v>
      </c>
      <c r="ABB770"/>
      <c r="ABC770" t="s">
        <v>3657</v>
      </c>
      <c r="ABD770"/>
      <c r="ABE770">
        <v>9</v>
      </c>
    </row>
    <row r="771" spans="1:733" x14ac:dyDescent="0.45">
      <c r="A771" s="261" t="s">
        <v>3692</v>
      </c>
      <c r="B771" s="262">
        <v>45078.376555451388</v>
      </c>
      <c r="C771" s="262">
        <v>45078.379267662043</v>
      </c>
      <c r="D771" s="262">
        <v>45078</v>
      </c>
      <c r="E771" s="261" t="s">
        <v>2114</v>
      </c>
      <c r="F771" s="315">
        <v>45078</v>
      </c>
      <c r="G771" t="s">
        <v>851</v>
      </c>
      <c r="H771" t="s">
        <v>852</v>
      </c>
      <c r="I771" t="s">
        <v>852</v>
      </c>
      <c r="J771" t="s">
        <v>852</v>
      </c>
      <c r="K771" t="s">
        <v>793</v>
      </c>
      <c r="L771" s="261" t="s">
        <v>3675</v>
      </c>
      <c r="M771">
        <v>0</v>
      </c>
      <c r="N771">
        <v>0</v>
      </c>
      <c r="O771">
        <v>0</v>
      </c>
      <c r="P771">
        <v>0</v>
      </c>
      <c r="Q771">
        <v>1</v>
      </c>
      <c r="R771">
        <v>1</v>
      </c>
      <c r="S771">
        <v>0</v>
      </c>
      <c r="T771">
        <v>1</v>
      </c>
      <c r="U771">
        <v>0</v>
      </c>
      <c r="V771">
        <v>0</v>
      </c>
      <c r="W771">
        <v>0</v>
      </c>
      <c r="X771">
        <v>0</v>
      </c>
      <c r="Y771">
        <v>0</v>
      </c>
      <c r="Z771">
        <v>0</v>
      </c>
      <c r="AA771">
        <v>0</v>
      </c>
      <c r="AB771">
        <v>0</v>
      </c>
      <c r="AC771">
        <v>0</v>
      </c>
      <c r="AD771">
        <v>0</v>
      </c>
      <c r="AE771">
        <v>0</v>
      </c>
      <c r="AF771">
        <v>0</v>
      </c>
      <c r="AG771">
        <v>0</v>
      </c>
      <c r="AH771">
        <v>0</v>
      </c>
      <c r="AI771">
        <v>0</v>
      </c>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t="s">
        <v>794</v>
      </c>
      <c r="FE771"/>
      <c r="FF771">
        <v>3000</v>
      </c>
      <c r="FG771">
        <v>3000</v>
      </c>
      <c r="FH771"/>
      <c r="FI771">
        <v>3000</v>
      </c>
      <c r="FJ771">
        <v>0</v>
      </c>
      <c r="FK771">
        <v>0</v>
      </c>
      <c r="FL771"/>
      <c r="FM771" t="s">
        <v>801</v>
      </c>
      <c r="FN771"/>
      <c r="FO771" t="s">
        <v>844</v>
      </c>
      <c r="FP771" t="s">
        <v>797</v>
      </c>
      <c r="FQ771"/>
      <c r="FR771"/>
      <c r="FS771"/>
      <c r="FT771"/>
      <c r="FU771"/>
      <c r="FV771"/>
      <c r="FW771"/>
      <c r="FX771"/>
      <c r="FY771"/>
      <c r="FZ771"/>
      <c r="GA771"/>
      <c r="GB771"/>
      <c r="GC771"/>
      <c r="GD771"/>
      <c r="GE771"/>
      <c r="GF771"/>
      <c r="GG771"/>
      <c r="GH771"/>
      <c r="GI771" t="s">
        <v>794</v>
      </c>
      <c r="GJ771"/>
      <c r="GK771">
        <v>13500</v>
      </c>
      <c r="GL771">
        <v>12500</v>
      </c>
      <c r="GM771">
        <v>8</v>
      </c>
      <c r="GN771">
        <v>1000</v>
      </c>
      <c r="GO771"/>
      <c r="GP771" t="s">
        <v>801</v>
      </c>
      <c r="GQ771"/>
      <c r="GR771" t="s">
        <v>844</v>
      </c>
      <c r="GS771" t="s">
        <v>794</v>
      </c>
      <c r="GT771" t="s">
        <v>3664</v>
      </c>
      <c r="GU771">
        <v>1</v>
      </c>
      <c r="GV771">
        <v>0</v>
      </c>
      <c r="GW771">
        <v>0</v>
      </c>
      <c r="GX771">
        <v>1</v>
      </c>
      <c r="GY771">
        <v>0</v>
      </c>
      <c r="GZ771">
        <v>0</v>
      </c>
      <c r="HA771">
        <v>0</v>
      </c>
      <c r="HB771">
        <v>0</v>
      </c>
      <c r="HC771">
        <v>0</v>
      </c>
      <c r="HD771">
        <v>0</v>
      </c>
      <c r="HE771">
        <v>0</v>
      </c>
      <c r="HF771">
        <v>0</v>
      </c>
      <c r="HG771">
        <v>0</v>
      </c>
      <c r="HH771">
        <v>0</v>
      </c>
      <c r="HI771">
        <v>0</v>
      </c>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t="s">
        <v>794</v>
      </c>
      <c r="IR771"/>
      <c r="IS771">
        <v>6000</v>
      </c>
      <c r="IT771">
        <v>6000</v>
      </c>
      <c r="IU771"/>
      <c r="IV771">
        <v>7500</v>
      </c>
      <c r="IW771">
        <v>-20</v>
      </c>
      <c r="IX771">
        <v>-1500</v>
      </c>
      <c r="IY771" t="s">
        <v>3693</v>
      </c>
      <c r="IZ771" t="s">
        <v>801</v>
      </c>
      <c r="JA771"/>
      <c r="JB771" t="s">
        <v>844</v>
      </c>
      <c r="JC771" t="s">
        <v>797</v>
      </c>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t="s">
        <v>3691</v>
      </c>
      <c r="AAW771">
        <v>434837385</v>
      </c>
      <c r="AAX771" s="315">
        <v>45078.641064814823</v>
      </c>
      <c r="AAY771"/>
      <c r="AAZ771"/>
      <c r="ABA771" t="s">
        <v>2081</v>
      </c>
      <c r="ABB771"/>
      <c r="ABC771" t="s">
        <v>3657</v>
      </c>
      <c r="ABD771"/>
      <c r="ABE771">
        <v>10</v>
      </c>
    </row>
    <row r="772" spans="1:733" x14ac:dyDescent="0.45">
      <c r="A772" s="261" t="s">
        <v>3694</v>
      </c>
      <c r="B772" s="262">
        <v>45078.379533495383</v>
      </c>
      <c r="C772" s="262">
        <v>45078.38178210648</v>
      </c>
      <c r="D772" s="262">
        <v>45078</v>
      </c>
      <c r="E772" s="261" t="s">
        <v>2114</v>
      </c>
      <c r="F772" s="315">
        <v>45078</v>
      </c>
      <c r="G772" t="s">
        <v>851</v>
      </c>
      <c r="H772" t="s">
        <v>852</v>
      </c>
      <c r="I772" t="s">
        <v>852</v>
      </c>
      <c r="J772" t="s">
        <v>852</v>
      </c>
      <c r="K772" t="s">
        <v>793</v>
      </c>
      <c r="L772" s="261" t="s">
        <v>3675</v>
      </c>
      <c r="M772">
        <v>0</v>
      </c>
      <c r="N772">
        <v>0</v>
      </c>
      <c r="O772">
        <v>0</v>
      </c>
      <c r="P772">
        <v>0</v>
      </c>
      <c r="Q772">
        <v>1</v>
      </c>
      <c r="R772">
        <v>1</v>
      </c>
      <c r="S772">
        <v>0</v>
      </c>
      <c r="T772">
        <v>1</v>
      </c>
      <c r="U772">
        <v>0</v>
      </c>
      <c r="V772">
        <v>0</v>
      </c>
      <c r="W772">
        <v>0</v>
      </c>
      <c r="X772">
        <v>0</v>
      </c>
      <c r="Y772">
        <v>0</v>
      </c>
      <c r="Z772">
        <v>0</v>
      </c>
      <c r="AA772">
        <v>0</v>
      </c>
      <c r="AB772">
        <v>0</v>
      </c>
      <c r="AC772">
        <v>0</v>
      </c>
      <c r="AD772">
        <v>0</v>
      </c>
      <c r="AE772">
        <v>0</v>
      </c>
      <c r="AF772">
        <v>0</v>
      </c>
      <c r="AG772">
        <v>0</v>
      </c>
      <c r="AH772">
        <v>0</v>
      </c>
      <c r="AI772">
        <v>0</v>
      </c>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t="s">
        <v>794</v>
      </c>
      <c r="FE772"/>
      <c r="FF772">
        <v>3000</v>
      </c>
      <c r="FG772">
        <v>3000</v>
      </c>
      <c r="FH772"/>
      <c r="FI772">
        <v>3000</v>
      </c>
      <c r="FJ772">
        <v>0</v>
      </c>
      <c r="FK772">
        <v>0</v>
      </c>
      <c r="FL772"/>
      <c r="FM772" t="s">
        <v>801</v>
      </c>
      <c r="FN772"/>
      <c r="FO772" t="s">
        <v>844</v>
      </c>
      <c r="FP772" t="s">
        <v>797</v>
      </c>
      <c r="FQ772"/>
      <c r="FR772"/>
      <c r="FS772"/>
      <c r="FT772"/>
      <c r="FU772"/>
      <c r="FV772"/>
      <c r="FW772"/>
      <c r="FX772"/>
      <c r="FY772"/>
      <c r="FZ772"/>
      <c r="GA772"/>
      <c r="GB772"/>
      <c r="GC772"/>
      <c r="GD772"/>
      <c r="GE772"/>
      <c r="GF772"/>
      <c r="GG772"/>
      <c r="GH772"/>
      <c r="GI772" t="s">
        <v>794</v>
      </c>
      <c r="GJ772"/>
      <c r="GK772">
        <v>13500</v>
      </c>
      <c r="GL772">
        <v>12500</v>
      </c>
      <c r="GM772">
        <v>8</v>
      </c>
      <c r="GN772">
        <v>1000</v>
      </c>
      <c r="GO772"/>
      <c r="GP772" t="s">
        <v>801</v>
      </c>
      <c r="GQ772"/>
      <c r="GR772" t="s">
        <v>844</v>
      </c>
      <c r="GS772" t="s">
        <v>797</v>
      </c>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t="s">
        <v>794</v>
      </c>
      <c r="IR772"/>
      <c r="IS772">
        <v>6000</v>
      </c>
      <c r="IT772">
        <v>6000</v>
      </c>
      <c r="IU772"/>
      <c r="IV772">
        <v>7500</v>
      </c>
      <c r="IW772">
        <v>-20</v>
      </c>
      <c r="IX772">
        <v>-1500</v>
      </c>
      <c r="IY772" t="s">
        <v>3695</v>
      </c>
      <c r="IZ772" t="s">
        <v>801</v>
      </c>
      <c r="JA772"/>
      <c r="JB772" t="s">
        <v>844</v>
      </c>
      <c r="JC772" t="s">
        <v>794</v>
      </c>
      <c r="JD772" t="s">
        <v>3664</v>
      </c>
      <c r="JE772">
        <v>1</v>
      </c>
      <c r="JF772">
        <v>0</v>
      </c>
      <c r="JG772">
        <v>0</v>
      </c>
      <c r="JH772">
        <v>1</v>
      </c>
      <c r="JI772">
        <v>0</v>
      </c>
      <c r="JJ772">
        <v>0</v>
      </c>
      <c r="JK772">
        <v>0</v>
      </c>
      <c r="JL772">
        <v>0</v>
      </c>
      <c r="JM772">
        <v>0</v>
      </c>
      <c r="JN772">
        <v>0</v>
      </c>
      <c r="JO772">
        <v>0</v>
      </c>
      <c r="JP772">
        <v>0</v>
      </c>
      <c r="JQ772">
        <v>0</v>
      </c>
      <c r="JR772">
        <v>0</v>
      </c>
      <c r="JS772">
        <v>0</v>
      </c>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t="s">
        <v>3691</v>
      </c>
      <c r="AAW772">
        <v>434837396</v>
      </c>
      <c r="AAX772" s="315">
        <v>45078.641076388893</v>
      </c>
      <c r="AAY772"/>
      <c r="AAZ772"/>
      <c r="ABA772" t="s">
        <v>2081</v>
      </c>
      <c r="ABB772"/>
      <c r="ABC772" t="s">
        <v>3657</v>
      </c>
      <c r="ABD772"/>
      <c r="ABE772">
        <v>11</v>
      </c>
    </row>
    <row r="773" spans="1:733" x14ac:dyDescent="0.45">
      <c r="A773" s="261" t="s">
        <v>3696</v>
      </c>
      <c r="B773" s="262">
        <v>45078.478367986107</v>
      </c>
      <c r="C773" s="262">
        <v>45078.481891273143</v>
      </c>
      <c r="D773" s="262">
        <v>45078</v>
      </c>
      <c r="E773" s="261" t="s">
        <v>2114</v>
      </c>
      <c r="F773" s="315">
        <v>45078</v>
      </c>
      <c r="G773" t="s">
        <v>851</v>
      </c>
      <c r="H773" t="s">
        <v>852</v>
      </c>
      <c r="I773" t="s">
        <v>852</v>
      </c>
      <c r="J773" t="s">
        <v>852</v>
      </c>
      <c r="K773" t="s">
        <v>793</v>
      </c>
      <c r="L773" s="261" t="s">
        <v>834</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1</v>
      </c>
      <c r="AI773">
        <v>0</v>
      </c>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t="s">
        <v>794</v>
      </c>
      <c r="ZH773"/>
      <c r="ZI773">
        <v>2000</v>
      </c>
      <c r="ZJ773">
        <v>2000</v>
      </c>
      <c r="ZK773"/>
      <c r="ZL773">
        <v>1500</v>
      </c>
      <c r="ZM773">
        <v>33.333333333333329</v>
      </c>
      <c r="ZN773">
        <v>500</v>
      </c>
      <c r="ZO773" t="s">
        <v>3697</v>
      </c>
      <c r="ZP773" t="s">
        <v>801</v>
      </c>
      <c r="ZQ773"/>
      <c r="ZR773" t="s">
        <v>849</v>
      </c>
      <c r="ZS773" t="s">
        <v>794</v>
      </c>
      <c r="ZT773" t="s">
        <v>3698</v>
      </c>
      <c r="ZU773">
        <v>0</v>
      </c>
      <c r="ZV773">
        <v>1</v>
      </c>
      <c r="ZW773">
        <v>0</v>
      </c>
      <c r="ZX773">
        <v>1</v>
      </c>
      <c r="ZY773">
        <v>0</v>
      </c>
      <c r="ZZ773">
        <v>1</v>
      </c>
      <c r="AAA773">
        <v>0</v>
      </c>
      <c r="AAB773">
        <v>1</v>
      </c>
      <c r="AAC773">
        <v>0</v>
      </c>
      <c r="AAD773">
        <v>0</v>
      </c>
      <c r="AAE773">
        <v>0</v>
      </c>
      <c r="AAF773">
        <v>0</v>
      </c>
      <c r="AAG773">
        <v>0</v>
      </c>
      <c r="AAH773">
        <v>0</v>
      </c>
      <c r="AAI773">
        <v>0</v>
      </c>
      <c r="AAJ773"/>
      <c r="AAK773"/>
      <c r="AAL773"/>
      <c r="AAM773"/>
      <c r="AAN773"/>
      <c r="AAO773"/>
      <c r="AAP773"/>
      <c r="AAQ773"/>
      <c r="AAR773"/>
      <c r="AAS773"/>
      <c r="AAT773"/>
      <c r="AAU773"/>
      <c r="AAV773" t="s">
        <v>3699</v>
      </c>
      <c r="AAW773">
        <v>434837409</v>
      </c>
      <c r="AAX773" s="315">
        <v>45078.641099537039</v>
      </c>
      <c r="AAY773"/>
      <c r="AAZ773"/>
      <c r="ABA773" t="s">
        <v>2081</v>
      </c>
      <c r="ABB773"/>
      <c r="ABC773" t="s">
        <v>3657</v>
      </c>
      <c r="ABD773"/>
      <c r="ABE773">
        <v>12</v>
      </c>
    </row>
    <row r="774" spans="1:733" x14ac:dyDescent="0.45">
      <c r="A774" s="261" t="s">
        <v>3700</v>
      </c>
      <c r="B774" s="262">
        <v>45078.4820562963</v>
      </c>
      <c r="C774" s="262">
        <v>45078.484997060194</v>
      </c>
      <c r="D774" s="262">
        <v>45078</v>
      </c>
      <c r="E774" s="261" t="s">
        <v>2114</v>
      </c>
      <c r="F774" s="315">
        <v>45078</v>
      </c>
      <c r="G774" t="s">
        <v>851</v>
      </c>
      <c r="H774" t="s">
        <v>852</v>
      </c>
      <c r="I774" t="s">
        <v>852</v>
      </c>
      <c r="J774" t="s">
        <v>852</v>
      </c>
      <c r="K774" t="s">
        <v>793</v>
      </c>
      <c r="L774" s="261" t="s">
        <v>834</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1</v>
      </c>
      <c r="AI774">
        <v>0</v>
      </c>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t="s">
        <v>794</v>
      </c>
      <c r="ZH774"/>
      <c r="ZI774">
        <v>2000</v>
      </c>
      <c r="ZJ774">
        <v>2000</v>
      </c>
      <c r="ZK774"/>
      <c r="ZL774">
        <v>1500</v>
      </c>
      <c r="ZM774">
        <v>33.333333333333329</v>
      </c>
      <c r="ZN774">
        <v>500</v>
      </c>
      <c r="ZO774" t="s">
        <v>3697</v>
      </c>
      <c r="ZP774" t="s">
        <v>801</v>
      </c>
      <c r="ZQ774"/>
      <c r="ZR774" t="s">
        <v>849</v>
      </c>
      <c r="ZS774" t="s">
        <v>794</v>
      </c>
      <c r="ZT774" t="s">
        <v>2284</v>
      </c>
      <c r="ZU774">
        <v>0</v>
      </c>
      <c r="ZV774">
        <v>0</v>
      </c>
      <c r="ZW774">
        <v>0</v>
      </c>
      <c r="ZX774">
        <v>0</v>
      </c>
      <c r="ZY774">
        <v>0</v>
      </c>
      <c r="ZZ774">
        <v>1</v>
      </c>
      <c r="AAA774">
        <v>0</v>
      </c>
      <c r="AAB774">
        <v>1</v>
      </c>
      <c r="AAC774">
        <v>0</v>
      </c>
      <c r="AAD774">
        <v>0</v>
      </c>
      <c r="AAE774">
        <v>0</v>
      </c>
      <c r="AAF774">
        <v>0</v>
      </c>
      <c r="AAG774">
        <v>0</v>
      </c>
      <c r="AAH774">
        <v>0</v>
      </c>
      <c r="AAI774">
        <v>0</v>
      </c>
      <c r="AAJ774"/>
      <c r="AAK774"/>
      <c r="AAL774"/>
      <c r="AAM774"/>
      <c r="AAN774"/>
      <c r="AAO774"/>
      <c r="AAP774"/>
      <c r="AAQ774"/>
      <c r="AAR774"/>
      <c r="AAS774"/>
      <c r="AAT774"/>
      <c r="AAU774"/>
      <c r="AAV774" t="s">
        <v>3701</v>
      </c>
      <c r="AAW774">
        <v>434837427</v>
      </c>
      <c r="AAX774" s="315">
        <v>45078.641111111108</v>
      </c>
      <c r="AAY774"/>
      <c r="AAZ774"/>
      <c r="ABA774" t="s">
        <v>2081</v>
      </c>
      <c r="ABB774"/>
      <c r="ABC774" t="s">
        <v>3657</v>
      </c>
      <c r="ABD774"/>
      <c r="ABE774">
        <v>13</v>
      </c>
    </row>
    <row r="775" spans="1:733" x14ac:dyDescent="0.45">
      <c r="A775" s="261" t="s">
        <v>3702</v>
      </c>
      <c r="B775" s="262">
        <v>45078.485149201377</v>
      </c>
      <c r="C775" s="262">
        <v>45078.486937395843</v>
      </c>
      <c r="D775" s="262">
        <v>45078</v>
      </c>
      <c r="E775" s="261" t="s">
        <v>2114</v>
      </c>
      <c r="F775" s="315">
        <v>45078</v>
      </c>
      <c r="G775" t="s">
        <v>851</v>
      </c>
      <c r="H775" t="s">
        <v>852</v>
      </c>
      <c r="I775" t="s">
        <v>852</v>
      </c>
      <c r="J775" t="s">
        <v>852</v>
      </c>
      <c r="K775" t="s">
        <v>793</v>
      </c>
      <c r="L775" s="261" t="s">
        <v>834</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1</v>
      </c>
      <c r="AI775">
        <v>0</v>
      </c>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t="s">
        <v>794</v>
      </c>
      <c r="ZH775"/>
      <c r="ZI775">
        <v>2000</v>
      </c>
      <c r="ZJ775">
        <v>2000</v>
      </c>
      <c r="ZK775"/>
      <c r="ZL775">
        <v>1500</v>
      </c>
      <c r="ZM775">
        <v>33.333333333333329</v>
      </c>
      <c r="ZN775">
        <v>500</v>
      </c>
      <c r="ZO775" t="s">
        <v>3697</v>
      </c>
      <c r="ZP775" t="s">
        <v>801</v>
      </c>
      <c r="ZQ775"/>
      <c r="ZR775" t="s">
        <v>849</v>
      </c>
      <c r="ZS775" t="s">
        <v>794</v>
      </c>
      <c r="ZT775" t="s">
        <v>3703</v>
      </c>
      <c r="ZU775">
        <v>1</v>
      </c>
      <c r="ZV775">
        <v>0</v>
      </c>
      <c r="ZW775">
        <v>0</v>
      </c>
      <c r="ZX775">
        <v>0</v>
      </c>
      <c r="ZY775">
        <v>0</v>
      </c>
      <c r="ZZ775">
        <v>1</v>
      </c>
      <c r="AAA775">
        <v>0</v>
      </c>
      <c r="AAB775">
        <v>1</v>
      </c>
      <c r="AAC775">
        <v>0</v>
      </c>
      <c r="AAD775">
        <v>0</v>
      </c>
      <c r="AAE775">
        <v>0</v>
      </c>
      <c r="AAF775">
        <v>0</v>
      </c>
      <c r="AAG775">
        <v>0</v>
      </c>
      <c r="AAH775">
        <v>0</v>
      </c>
      <c r="AAI775">
        <v>0</v>
      </c>
      <c r="AAJ775"/>
      <c r="AAK775"/>
      <c r="AAL775"/>
      <c r="AAM775"/>
      <c r="AAN775"/>
      <c r="AAO775"/>
      <c r="AAP775"/>
      <c r="AAQ775"/>
      <c r="AAR775"/>
      <c r="AAS775"/>
      <c r="AAT775"/>
      <c r="AAU775"/>
      <c r="AAV775" t="s">
        <v>3701</v>
      </c>
      <c r="AAW775">
        <v>434837439</v>
      </c>
      <c r="AAX775" s="315">
        <v>45078.641134259262</v>
      </c>
      <c r="AAY775"/>
      <c r="AAZ775"/>
      <c r="ABA775" t="s">
        <v>2081</v>
      </c>
      <c r="ABB775"/>
      <c r="ABC775" t="s">
        <v>3657</v>
      </c>
      <c r="ABD775"/>
      <c r="ABE775">
        <v>14</v>
      </c>
    </row>
    <row r="776" spans="1:733" x14ac:dyDescent="0.45">
      <c r="A776" s="261" t="s">
        <v>3704</v>
      </c>
      <c r="B776" s="262">
        <v>45078.487102685183</v>
      </c>
      <c r="C776" s="262">
        <v>45078.489336284722</v>
      </c>
      <c r="D776" s="262">
        <v>45078</v>
      </c>
      <c r="E776" s="261" t="s">
        <v>2114</v>
      </c>
      <c r="F776" s="315">
        <v>45078</v>
      </c>
      <c r="G776" t="s">
        <v>851</v>
      </c>
      <c r="H776" t="s">
        <v>852</v>
      </c>
      <c r="I776" t="s">
        <v>852</v>
      </c>
      <c r="J776" t="s">
        <v>852</v>
      </c>
      <c r="K776" t="s">
        <v>793</v>
      </c>
      <c r="L776" s="261" t="s">
        <v>834</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1</v>
      </c>
      <c r="AI776">
        <v>0</v>
      </c>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t="s">
        <v>794</v>
      </c>
      <c r="ZH776"/>
      <c r="ZI776">
        <v>2000</v>
      </c>
      <c r="ZJ776">
        <v>2000</v>
      </c>
      <c r="ZK776"/>
      <c r="ZL776">
        <v>1500</v>
      </c>
      <c r="ZM776">
        <v>33.333333333333329</v>
      </c>
      <c r="ZN776">
        <v>500</v>
      </c>
      <c r="ZO776" t="s">
        <v>3697</v>
      </c>
      <c r="ZP776" t="s">
        <v>801</v>
      </c>
      <c r="ZQ776"/>
      <c r="ZR776" t="s">
        <v>849</v>
      </c>
      <c r="ZS776" t="s">
        <v>794</v>
      </c>
      <c r="ZT776" t="s">
        <v>3705</v>
      </c>
      <c r="ZU776">
        <v>1</v>
      </c>
      <c r="ZV776">
        <v>0</v>
      </c>
      <c r="ZW776">
        <v>0</v>
      </c>
      <c r="ZX776">
        <v>1</v>
      </c>
      <c r="ZY776">
        <v>0</v>
      </c>
      <c r="ZZ776">
        <v>0</v>
      </c>
      <c r="AAA776">
        <v>0</v>
      </c>
      <c r="AAB776">
        <v>1</v>
      </c>
      <c r="AAC776">
        <v>0</v>
      </c>
      <c r="AAD776">
        <v>0</v>
      </c>
      <c r="AAE776">
        <v>0</v>
      </c>
      <c r="AAF776">
        <v>0</v>
      </c>
      <c r="AAG776">
        <v>0</v>
      </c>
      <c r="AAH776">
        <v>0</v>
      </c>
      <c r="AAI776">
        <v>0</v>
      </c>
      <c r="AAJ776"/>
      <c r="AAK776"/>
      <c r="AAL776"/>
      <c r="AAM776"/>
      <c r="AAN776"/>
      <c r="AAO776"/>
      <c r="AAP776"/>
      <c r="AAQ776"/>
      <c r="AAR776"/>
      <c r="AAS776"/>
      <c r="AAT776"/>
      <c r="AAU776"/>
      <c r="AAV776" t="s">
        <v>3706</v>
      </c>
      <c r="AAW776">
        <v>434837445</v>
      </c>
      <c r="AAX776" s="315">
        <v>45078.641145833331</v>
      </c>
      <c r="AAY776"/>
      <c r="AAZ776"/>
      <c r="ABA776" t="s">
        <v>2081</v>
      </c>
      <c r="ABB776"/>
      <c r="ABC776" t="s">
        <v>3657</v>
      </c>
      <c r="ABD776"/>
      <c r="ABE776">
        <v>15</v>
      </c>
    </row>
    <row r="777" spans="1:733" x14ac:dyDescent="0.45">
      <c r="A777" s="261" t="s">
        <v>3707</v>
      </c>
      <c r="B777" s="262">
        <v>45078.489469768523</v>
      </c>
      <c r="C777" s="262">
        <v>45078.492355636568</v>
      </c>
      <c r="D777" s="262">
        <v>45078</v>
      </c>
      <c r="E777" s="261" t="s">
        <v>2114</v>
      </c>
      <c r="F777" s="315">
        <v>45078</v>
      </c>
      <c r="G777" t="s">
        <v>851</v>
      </c>
      <c r="H777" t="s">
        <v>852</v>
      </c>
      <c r="I777" t="s">
        <v>852</v>
      </c>
      <c r="J777" t="s">
        <v>852</v>
      </c>
      <c r="K777" t="s">
        <v>793</v>
      </c>
      <c r="L777" s="261" t="s">
        <v>834</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1</v>
      </c>
      <c r="AI777">
        <v>0</v>
      </c>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t="s">
        <v>794</v>
      </c>
      <c r="ZH777"/>
      <c r="ZI777">
        <v>2000</v>
      </c>
      <c r="ZJ777">
        <v>2000</v>
      </c>
      <c r="ZK777"/>
      <c r="ZL777">
        <v>1500</v>
      </c>
      <c r="ZM777">
        <v>33.333333333333329</v>
      </c>
      <c r="ZN777">
        <v>500</v>
      </c>
      <c r="ZO777" t="s">
        <v>3697</v>
      </c>
      <c r="ZP777" t="s">
        <v>801</v>
      </c>
      <c r="ZQ777"/>
      <c r="ZR777" t="s">
        <v>849</v>
      </c>
      <c r="ZS777" t="s">
        <v>797</v>
      </c>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t="s">
        <v>3708</v>
      </c>
      <c r="AAW777">
        <v>434837467</v>
      </c>
      <c r="AAX777" s="315">
        <v>45078.641168981478</v>
      </c>
      <c r="AAY777"/>
      <c r="AAZ777"/>
      <c r="ABA777" t="s">
        <v>2081</v>
      </c>
      <c r="ABB777"/>
      <c r="ABC777" t="s">
        <v>3657</v>
      </c>
      <c r="ABD777"/>
      <c r="ABE777">
        <v>16</v>
      </c>
    </row>
    <row r="778" spans="1:733" x14ac:dyDescent="0.45">
      <c r="A778" s="261" t="s">
        <v>3709</v>
      </c>
      <c r="B778" s="262">
        <v>45078.555262453709</v>
      </c>
      <c r="C778" s="262">
        <v>45078.556636226851</v>
      </c>
      <c r="D778" s="262">
        <v>45078</v>
      </c>
      <c r="E778" s="261" t="s">
        <v>2114</v>
      </c>
      <c r="F778" s="315">
        <v>45078</v>
      </c>
      <c r="G778" t="s">
        <v>851</v>
      </c>
      <c r="H778" t="s">
        <v>852</v>
      </c>
      <c r="I778" t="s">
        <v>852</v>
      </c>
      <c r="J778" t="s">
        <v>852</v>
      </c>
      <c r="K778" t="s">
        <v>793</v>
      </c>
      <c r="L778" s="261" t="s">
        <v>840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1</v>
      </c>
      <c r="AH778">
        <v>0</v>
      </c>
      <c r="AI778">
        <v>0</v>
      </c>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t="s">
        <v>794</v>
      </c>
      <c r="YE778"/>
      <c r="YF778">
        <v>500</v>
      </c>
      <c r="YG778">
        <v>500</v>
      </c>
      <c r="YH778">
        <v>0</v>
      </c>
      <c r="YI778">
        <v>0</v>
      </c>
      <c r="YJ778"/>
      <c r="YK778" t="s">
        <v>805</v>
      </c>
      <c r="YL778"/>
      <c r="YM778"/>
      <c r="YN778" t="s">
        <v>797</v>
      </c>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t="s">
        <v>3710</v>
      </c>
      <c r="AAW778">
        <v>434837481</v>
      </c>
      <c r="AAX778" s="315">
        <v>45078.641180555547</v>
      </c>
      <c r="AAY778"/>
      <c r="AAZ778"/>
      <c r="ABA778" t="s">
        <v>2081</v>
      </c>
      <c r="ABB778"/>
      <c r="ABC778" t="s">
        <v>3657</v>
      </c>
      <c r="ABD778"/>
      <c r="ABE778">
        <v>17</v>
      </c>
    </row>
    <row r="779" spans="1:733" x14ac:dyDescent="0.45">
      <c r="A779" s="261" t="s">
        <v>3711</v>
      </c>
      <c r="B779" s="262">
        <v>45078.556734965277</v>
      </c>
      <c r="C779" s="262">
        <v>45078.557643159722</v>
      </c>
      <c r="D779" s="262">
        <v>45078</v>
      </c>
      <c r="E779" s="261" t="s">
        <v>2114</v>
      </c>
      <c r="F779" s="315">
        <v>45078</v>
      </c>
      <c r="G779" t="s">
        <v>851</v>
      </c>
      <c r="H779" t="s">
        <v>852</v>
      </c>
      <c r="I779" t="s">
        <v>852</v>
      </c>
      <c r="J779" t="s">
        <v>852</v>
      </c>
      <c r="K779" t="s">
        <v>793</v>
      </c>
      <c r="L779" s="261" t="s">
        <v>840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1</v>
      </c>
      <c r="AH779">
        <v>0</v>
      </c>
      <c r="AI779">
        <v>0</v>
      </c>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t="s">
        <v>794</v>
      </c>
      <c r="YE779"/>
      <c r="YF779">
        <v>500</v>
      </c>
      <c r="YG779">
        <v>500</v>
      </c>
      <c r="YH779">
        <v>0</v>
      </c>
      <c r="YI779">
        <v>0</v>
      </c>
      <c r="YJ779"/>
      <c r="YK779" t="s">
        <v>805</v>
      </c>
      <c r="YL779"/>
      <c r="YM779"/>
      <c r="YN779" t="s">
        <v>797</v>
      </c>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t="s">
        <v>2100</v>
      </c>
      <c r="AAW779">
        <v>434837492</v>
      </c>
      <c r="AAX779" s="315">
        <v>45078.641203703708</v>
      </c>
      <c r="AAY779"/>
      <c r="AAZ779"/>
      <c r="ABA779" t="s">
        <v>2081</v>
      </c>
      <c r="ABB779"/>
      <c r="ABC779" t="s">
        <v>3657</v>
      </c>
      <c r="ABD779"/>
      <c r="ABE779">
        <v>18</v>
      </c>
    </row>
    <row r="780" spans="1:733" x14ac:dyDescent="0.45">
      <c r="A780" s="261" t="s">
        <v>3712</v>
      </c>
      <c r="B780" s="262">
        <v>45078.557686504631</v>
      </c>
      <c r="C780" s="262">
        <v>45078.559998495373</v>
      </c>
      <c r="D780" s="262">
        <v>45078</v>
      </c>
      <c r="E780" s="261" t="s">
        <v>2114</v>
      </c>
      <c r="F780" s="315">
        <v>45078</v>
      </c>
      <c r="G780" t="s">
        <v>851</v>
      </c>
      <c r="H780" t="s">
        <v>852</v>
      </c>
      <c r="I780" t="s">
        <v>852</v>
      </c>
      <c r="J780" t="s">
        <v>852</v>
      </c>
      <c r="K780" t="s">
        <v>793</v>
      </c>
      <c r="L780" s="261" t="s">
        <v>840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1</v>
      </c>
      <c r="AH780">
        <v>0</v>
      </c>
      <c r="AI780">
        <v>0</v>
      </c>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t="s">
        <v>794</v>
      </c>
      <c r="YE780"/>
      <c r="YF780">
        <v>500</v>
      </c>
      <c r="YG780">
        <v>500</v>
      </c>
      <c r="YH780">
        <v>0</v>
      </c>
      <c r="YI780">
        <v>0</v>
      </c>
      <c r="YJ780"/>
      <c r="YK780" t="s">
        <v>805</v>
      </c>
      <c r="YL780"/>
      <c r="YM780"/>
      <c r="YN780" t="s">
        <v>797</v>
      </c>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t="s">
        <v>3713</v>
      </c>
      <c r="AAW780">
        <v>434837504</v>
      </c>
      <c r="AAX780" s="315">
        <v>45078.641215277778</v>
      </c>
      <c r="AAY780"/>
      <c r="AAZ780"/>
      <c r="ABA780" t="s">
        <v>2081</v>
      </c>
      <c r="ABB780"/>
      <c r="ABC780" t="s">
        <v>3657</v>
      </c>
      <c r="ABD780"/>
      <c r="ABE780">
        <v>19</v>
      </c>
    </row>
    <row r="781" spans="1:733" x14ac:dyDescent="0.45">
      <c r="A781" s="261" t="s">
        <v>3714</v>
      </c>
      <c r="B781" s="262">
        <v>45078.560180185188</v>
      </c>
      <c r="C781" s="262">
        <v>45078.561551030092</v>
      </c>
      <c r="D781" s="262">
        <v>45078</v>
      </c>
      <c r="E781" s="261" t="s">
        <v>2114</v>
      </c>
      <c r="F781" s="315">
        <v>45078</v>
      </c>
      <c r="G781" t="s">
        <v>851</v>
      </c>
      <c r="H781" t="s">
        <v>852</v>
      </c>
      <c r="I781" t="s">
        <v>852</v>
      </c>
      <c r="J781" t="s">
        <v>852</v>
      </c>
      <c r="K781" t="s">
        <v>793</v>
      </c>
      <c r="L781" s="261" t="s">
        <v>840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1</v>
      </c>
      <c r="AH781">
        <v>0</v>
      </c>
      <c r="AI781">
        <v>0</v>
      </c>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t="s">
        <v>794</v>
      </c>
      <c r="YE781"/>
      <c r="YF781">
        <v>500</v>
      </c>
      <c r="YG781">
        <v>500</v>
      </c>
      <c r="YH781">
        <v>0</v>
      </c>
      <c r="YI781">
        <v>0</v>
      </c>
      <c r="YJ781"/>
      <c r="YK781" t="s">
        <v>805</v>
      </c>
      <c r="YL781"/>
      <c r="YM781"/>
      <c r="YN781" t="s">
        <v>794</v>
      </c>
      <c r="YO781" t="s">
        <v>1839</v>
      </c>
      <c r="YP781">
        <v>0</v>
      </c>
      <c r="YQ781">
        <v>0</v>
      </c>
      <c r="YR781">
        <v>0</v>
      </c>
      <c r="YS781">
        <v>0</v>
      </c>
      <c r="YT781">
        <v>0</v>
      </c>
      <c r="YU781">
        <v>1</v>
      </c>
      <c r="YV781">
        <v>0</v>
      </c>
      <c r="YW781">
        <v>0</v>
      </c>
      <c r="YX781">
        <v>0</v>
      </c>
      <c r="YY781">
        <v>0</v>
      </c>
      <c r="YZ781">
        <v>0</v>
      </c>
      <c r="ZA781">
        <v>0</v>
      </c>
      <c r="ZB781">
        <v>0</v>
      </c>
      <c r="ZC781">
        <v>0</v>
      </c>
      <c r="ZD781">
        <v>0</v>
      </c>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t="s">
        <v>3715</v>
      </c>
      <c r="AAW781">
        <v>434837513</v>
      </c>
      <c r="AAX781" s="315">
        <v>45078.641226851847</v>
      </c>
      <c r="AAY781"/>
      <c r="AAZ781"/>
      <c r="ABA781" t="s">
        <v>2081</v>
      </c>
      <c r="ABB781"/>
      <c r="ABC781" t="s">
        <v>3657</v>
      </c>
      <c r="ABD781"/>
      <c r="ABE781">
        <v>20</v>
      </c>
    </row>
    <row r="782" spans="1:733" x14ac:dyDescent="0.45">
      <c r="A782" s="261" t="s">
        <v>3716</v>
      </c>
      <c r="B782" s="262">
        <v>45078.563436655088</v>
      </c>
      <c r="C782" s="262">
        <v>45078.565192291673</v>
      </c>
      <c r="D782" s="262">
        <v>45078</v>
      </c>
      <c r="E782" s="261" t="s">
        <v>2114</v>
      </c>
      <c r="F782" s="315">
        <v>45078</v>
      </c>
      <c r="G782" t="s">
        <v>851</v>
      </c>
      <c r="H782" t="s">
        <v>852</v>
      </c>
      <c r="I782" t="s">
        <v>852</v>
      </c>
      <c r="J782" t="s">
        <v>852</v>
      </c>
      <c r="K782" t="s">
        <v>793</v>
      </c>
      <c r="L782" s="261" t="s">
        <v>840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1</v>
      </c>
      <c r="AH782">
        <v>0</v>
      </c>
      <c r="AI782">
        <v>0</v>
      </c>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t="s">
        <v>794</v>
      </c>
      <c r="YE782"/>
      <c r="YF782">
        <v>500</v>
      </c>
      <c r="YG782">
        <v>500</v>
      </c>
      <c r="YH782">
        <v>0</v>
      </c>
      <c r="YI782">
        <v>0</v>
      </c>
      <c r="YJ782"/>
      <c r="YK782" t="s">
        <v>805</v>
      </c>
      <c r="YL782"/>
      <c r="YM782"/>
      <c r="YN782" t="s">
        <v>794</v>
      </c>
      <c r="YO782" t="s">
        <v>1839</v>
      </c>
      <c r="YP782">
        <v>0</v>
      </c>
      <c r="YQ782">
        <v>0</v>
      </c>
      <c r="YR782">
        <v>0</v>
      </c>
      <c r="YS782">
        <v>0</v>
      </c>
      <c r="YT782">
        <v>0</v>
      </c>
      <c r="YU782">
        <v>1</v>
      </c>
      <c r="YV782">
        <v>0</v>
      </c>
      <c r="YW782">
        <v>0</v>
      </c>
      <c r="YX782">
        <v>0</v>
      </c>
      <c r="YY782">
        <v>0</v>
      </c>
      <c r="YZ782">
        <v>0</v>
      </c>
      <c r="ZA782">
        <v>0</v>
      </c>
      <c r="ZB782">
        <v>0</v>
      </c>
      <c r="ZC782">
        <v>0</v>
      </c>
      <c r="ZD782">
        <v>0</v>
      </c>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t="s">
        <v>3717</v>
      </c>
      <c r="AAW782">
        <v>434837527</v>
      </c>
      <c r="AAX782" s="315">
        <v>45078.641250000001</v>
      </c>
      <c r="AAY782"/>
      <c r="AAZ782"/>
      <c r="ABA782" t="s">
        <v>2081</v>
      </c>
      <c r="ABB782"/>
      <c r="ABC782" t="s">
        <v>3657</v>
      </c>
      <c r="ABD782"/>
      <c r="ABE782">
        <v>21</v>
      </c>
    </row>
    <row r="783" spans="1:733" x14ac:dyDescent="0.45">
      <c r="A783" s="261" t="s">
        <v>3718</v>
      </c>
      <c r="B783" s="262">
        <v>45078.322197326394</v>
      </c>
      <c r="C783" s="262">
        <v>45078.325514537028</v>
      </c>
      <c r="D783" s="262">
        <v>45078</v>
      </c>
      <c r="E783" s="261" t="s">
        <v>3719</v>
      </c>
      <c r="F783" s="315">
        <v>45078</v>
      </c>
      <c r="G783" t="s">
        <v>851</v>
      </c>
      <c r="H783" t="s">
        <v>852</v>
      </c>
      <c r="I783" t="s">
        <v>852</v>
      </c>
      <c r="J783" t="s">
        <v>852</v>
      </c>
      <c r="K783" t="s">
        <v>793</v>
      </c>
      <c r="L783" s="261" t="s">
        <v>816</v>
      </c>
      <c r="M783">
        <v>0</v>
      </c>
      <c r="N783">
        <v>0</v>
      </c>
      <c r="O783">
        <v>0</v>
      </c>
      <c r="P783">
        <v>0</v>
      </c>
      <c r="Q783">
        <v>0</v>
      </c>
      <c r="R783">
        <v>0</v>
      </c>
      <c r="S783">
        <v>0</v>
      </c>
      <c r="T783">
        <v>0</v>
      </c>
      <c r="U783">
        <v>0</v>
      </c>
      <c r="V783">
        <v>0</v>
      </c>
      <c r="W783">
        <v>0</v>
      </c>
      <c r="X783">
        <v>0</v>
      </c>
      <c r="Y783">
        <v>0</v>
      </c>
      <c r="Z783">
        <v>0</v>
      </c>
      <c r="AA783">
        <v>0</v>
      </c>
      <c r="AB783">
        <v>1</v>
      </c>
      <c r="AC783">
        <v>0</v>
      </c>
      <c r="AD783">
        <v>0</v>
      </c>
      <c r="AE783">
        <v>0</v>
      </c>
      <c r="AF783">
        <v>0</v>
      </c>
      <c r="AG783">
        <v>0</v>
      </c>
      <c r="AH783">
        <v>0</v>
      </c>
      <c r="AI783">
        <v>0</v>
      </c>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t="s">
        <v>794</v>
      </c>
      <c r="PV783"/>
      <c r="PW783">
        <v>2500</v>
      </c>
      <c r="PX783">
        <v>2500</v>
      </c>
      <c r="PY783"/>
      <c r="PZ783">
        <v>2500</v>
      </c>
      <c r="QA783">
        <v>0</v>
      </c>
      <c r="QB783">
        <v>0</v>
      </c>
      <c r="QC783"/>
      <c r="QD783" t="s">
        <v>805</v>
      </c>
      <c r="QE783"/>
      <c r="QF783"/>
      <c r="QG783" t="s">
        <v>797</v>
      </c>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t="s">
        <v>3720</v>
      </c>
      <c r="AAW783">
        <v>434838948</v>
      </c>
      <c r="AAX783" s="315">
        <v>45078.643182870372</v>
      </c>
      <c r="AAY783"/>
      <c r="AAZ783"/>
      <c r="ABA783" t="s">
        <v>2081</v>
      </c>
      <c r="ABB783"/>
      <c r="ABC783" t="s">
        <v>3657</v>
      </c>
      <c r="ABD783"/>
      <c r="ABE783">
        <v>22</v>
      </c>
    </row>
    <row r="784" spans="1:733" x14ac:dyDescent="0.45">
      <c r="A784" s="261" t="s">
        <v>3721</v>
      </c>
      <c r="B784" s="262">
        <v>45078.325684085648</v>
      </c>
      <c r="C784" s="262">
        <v>45078.337660127319</v>
      </c>
      <c r="D784" s="262">
        <v>45078</v>
      </c>
      <c r="E784" s="261" t="s">
        <v>3719</v>
      </c>
      <c r="F784" s="315">
        <v>45078</v>
      </c>
      <c r="G784" t="s">
        <v>851</v>
      </c>
      <c r="H784" t="s">
        <v>852</v>
      </c>
      <c r="I784" t="s">
        <v>852</v>
      </c>
      <c r="J784" t="s">
        <v>852</v>
      </c>
      <c r="K784" t="s">
        <v>793</v>
      </c>
      <c r="L784" s="261" t="s">
        <v>816</v>
      </c>
      <c r="M784">
        <v>0</v>
      </c>
      <c r="N784">
        <v>0</v>
      </c>
      <c r="O784">
        <v>0</v>
      </c>
      <c r="P784">
        <v>0</v>
      </c>
      <c r="Q784">
        <v>0</v>
      </c>
      <c r="R784">
        <v>0</v>
      </c>
      <c r="S784">
        <v>0</v>
      </c>
      <c r="T784">
        <v>0</v>
      </c>
      <c r="U784">
        <v>0</v>
      </c>
      <c r="V784">
        <v>0</v>
      </c>
      <c r="W784">
        <v>0</v>
      </c>
      <c r="X784">
        <v>0</v>
      </c>
      <c r="Y784">
        <v>0</v>
      </c>
      <c r="Z784">
        <v>0</v>
      </c>
      <c r="AA784">
        <v>0</v>
      </c>
      <c r="AB784">
        <v>1</v>
      </c>
      <c r="AC784">
        <v>0</v>
      </c>
      <c r="AD784">
        <v>0</v>
      </c>
      <c r="AE784">
        <v>0</v>
      </c>
      <c r="AF784">
        <v>0</v>
      </c>
      <c r="AG784">
        <v>0</v>
      </c>
      <c r="AH784">
        <v>0</v>
      </c>
      <c r="AI784">
        <v>0</v>
      </c>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t="s">
        <v>794</v>
      </c>
      <c r="PV784"/>
      <c r="PW784">
        <v>2500</v>
      </c>
      <c r="PX784">
        <v>2500</v>
      </c>
      <c r="PY784"/>
      <c r="PZ784">
        <v>2500</v>
      </c>
      <c r="QA784">
        <v>0</v>
      </c>
      <c r="QB784">
        <v>0</v>
      </c>
      <c r="QC784"/>
      <c r="QD784" t="s">
        <v>805</v>
      </c>
      <c r="QE784"/>
      <c r="QF784"/>
      <c r="QG784" t="s">
        <v>797</v>
      </c>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t="s">
        <v>3722</v>
      </c>
      <c r="AAW784">
        <v>434838958</v>
      </c>
      <c r="AAX784" s="315">
        <v>45078.643194444448</v>
      </c>
      <c r="AAY784"/>
      <c r="AAZ784"/>
      <c r="ABA784" t="s">
        <v>2081</v>
      </c>
      <c r="ABB784"/>
      <c r="ABC784" t="s">
        <v>3657</v>
      </c>
      <c r="ABD784"/>
      <c r="ABE784">
        <v>23</v>
      </c>
    </row>
    <row r="785" spans="1:733" x14ac:dyDescent="0.45">
      <c r="A785" s="261" t="s">
        <v>3723</v>
      </c>
      <c r="B785" s="262">
        <v>45078.330325590279</v>
      </c>
      <c r="C785" s="262">
        <v>45078.333771377307</v>
      </c>
      <c r="D785" s="262">
        <v>45078</v>
      </c>
      <c r="E785" s="261" t="s">
        <v>3719</v>
      </c>
      <c r="F785" s="315">
        <v>45078</v>
      </c>
      <c r="G785" t="s">
        <v>851</v>
      </c>
      <c r="H785" t="s">
        <v>852</v>
      </c>
      <c r="I785" t="s">
        <v>852</v>
      </c>
      <c r="J785" t="s">
        <v>852</v>
      </c>
      <c r="K785" t="s">
        <v>793</v>
      </c>
      <c r="L785" s="261" t="s">
        <v>816</v>
      </c>
      <c r="M785">
        <v>0</v>
      </c>
      <c r="N785">
        <v>0</v>
      </c>
      <c r="O785">
        <v>0</v>
      </c>
      <c r="P785">
        <v>0</v>
      </c>
      <c r="Q785">
        <v>0</v>
      </c>
      <c r="R785">
        <v>0</v>
      </c>
      <c r="S785">
        <v>0</v>
      </c>
      <c r="T785">
        <v>0</v>
      </c>
      <c r="U785">
        <v>0</v>
      </c>
      <c r="V785">
        <v>0</v>
      </c>
      <c r="W785">
        <v>0</v>
      </c>
      <c r="X785">
        <v>0</v>
      </c>
      <c r="Y785">
        <v>0</v>
      </c>
      <c r="Z785">
        <v>0</v>
      </c>
      <c r="AA785">
        <v>0</v>
      </c>
      <c r="AB785">
        <v>1</v>
      </c>
      <c r="AC785">
        <v>0</v>
      </c>
      <c r="AD785">
        <v>0</v>
      </c>
      <c r="AE785">
        <v>0</v>
      </c>
      <c r="AF785">
        <v>0</v>
      </c>
      <c r="AG785">
        <v>0</v>
      </c>
      <c r="AH785">
        <v>0</v>
      </c>
      <c r="AI785">
        <v>0</v>
      </c>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t="s">
        <v>794</v>
      </c>
      <c r="PV785"/>
      <c r="PW785">
        <v>2500</v>
      </c>
      <c r="PX785">
        <v>2500</v>
      </c>
      <c r="PY785"/>
      <c r="PZ785">
        <v>2500</v>
      </c>
      <c r="QA785">
        <v>0</v>
      </c>
      <c r="QB785">
        <v>0</v>
      </c>
      <c r="QC785"/>
      <c r="QD785" t="s">
        <v>805</v>
      </c>
      <c r="QE785"/>
      <c r="QF785"/>
      <c r="QG785" t="s">
        <v>797</v>
      </c>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t="s">
        <v>2100</v>
      </c>
      <c r="AAW785">
        <v>434838969</v>
      </c>
      <c r="AAX785" s="315">
        <v>45078.643206018518</v>
      </c>
      <c r="AAY785"/>
      <c r="AAZ785"/>
      <c r="ABA785" t="s">
        <v>2081</v>
      </c>
      <c r="ABB785"/>
      <c r="ABC785" t="s">
        <v>3657</v>
      </c>
      <c r="ABD785"/>
      <c r="ABE785">
        <v>24</v>
      </c>
    </row>
    <row r="786" spans="1:733" x14ac:dyDescent="0.45">
      <c r="A786" s="261" t="s">
        <v>3724</v>
      </c>
      <c r="B786" s="262">
        <v>45078.338770925933</v>
      </c>
      <c r="C786" s="262">
        <v>45078.340942233794</v>
      </c>
      <c r="D786" s="262">
        <v>45078</v>
      </c>
      <c r="E786" s="261" t="s">
        <v>3719</v>
      </c>
      <c r="F786" s="315">
        <v>45078</v>
      </c>
      <c r="G786" t="s">
        <v>851</v>
      </c>
      <c r="H786" t="s">
        <v>852</v>
      </c>
      <c r="I786" t="s">
        <v>852</v>
      </c>
      <c r="J786" t="s">
        <v>852</v>
      </c>
      <c r="K786" t="s">
        <v>793</v>
      </c>
      <c r="L786" s="261" t="s">
        <v>816</v>
      </c>
      <c r="M786">
        <v>0</v>
      </c>
      <c r="N786">
        <v>0</v>
      </c>
      <c r="O786">
        <v>0</v>
      </c>
      <c r="P786">
        <v>0</v>
      </c>
      <c r="Q786">
        <v>0</v>
      </c>
      <c r="R786">
        <v>0</v>
      </c>
      <c r="S786">
        <v>0</v>
      </c>
      <c r="T786">
        <v>0</v>
      </c>
      <c r="U786">
        <v>0</v>
      </c>
      <c r="V786">
        <v>0</v>
      </c>
      <c r="W786">
        <v>0</v>
      </c>
      <c r="X786">
        <v>0</v>
      </c>
      <c r="Y786">
        <v>0</v>
      </c>
      <c r="Z786">
        <v>0</v>
      </c>
      <c r="AA786">
        <v>0</v>
      </c>
      <c r="AB786">
        <v>1</v>
      </c>
      <c r="AC786">
        <v>0</v>
      </c>
      <c r="AD786">
        <v>0</v>
      </c>
      <c r="AE786">
        <v>0</v>
      </c>
      <c r="AF786">
        <v>0</v>
      </c>
      <c r="AG786">
        <v>0</v>
      </c>
      <c r="AH786">
        <v>0</v>
      </c>
      <c r="AI786">
        <v>0</v>
      </c>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t="s">
        <v>794</v>
      </c>
      <c r="PV786"/>
      <c r="PW786">
        <v>2500</v>
      </c>
      <c r="PX786">
        <v>2500</v>
      </c>
      <c r="PY786"/>
      <c r="PZ786">
        <v>2500</v>
      </c>
      <c r="QA786">
        <v>0</v>
      </c>
      <c r="QB786">
        <v>0</v>
      </c>
      <c r="QC786"/>
      <c r="QD786" t="s">
        <v>805</v>
      </c>
      <c r="QE786"/>
      <c r="QF786"/>
      <c r="QG786" t="s">
        <v>797</v>
      </c>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t="s">
        <v>2100</v>
      </c>
      <c r="AAW786">
        <v>434838980</v>
      </c>
      <c r="AAX786" s="315">
        <v>45078.643217592587</v>
      </c>
      <c r="AAY786"/>
      <c r="AAZ786"/>
      <c r="ABA786" t="s">
        <v>2081</v>
      </c>
      <c r="ABB786"/>
      <c r="ABC786" t="s">
        <v>3657</v>
      </c>
      <c r="ABD786"/>
      <c r="ABE786">
        <v>25</v>
      </c>
    </row>
    <row r="787" spans="1:733" x14ac:dyDescent="0.45">
      <c r="A787" s="261" t="s">
        <v>3725</v>
      </c>
      <c r="B787" s="262">
        <v>45078.341309675932</v>
      </c>
      <c r="C787" s="262">
        <v>45078.343295625004</v>
      </c>
      <c r="D787" s="262">
        <v>45078</v>
      </c>
      <c r="E787" s="261" t="s">
        <v>3719</v>
      </c>
      <c r="F787" s="315">
        <v>45078</v>
      </c>
      <c r="G787" t="s">
        <v>851</v>
      </c>
      <c r="H787" t="s">
        <v>852</v>
      </c>
      <c r="I787" t="s">
        <v>852</v>
      </c>
      <c r="J787" t="s">
        <v>852</v>
      </c>
      <c r="K787" t="s">
        <v>793</v>
      </c>
      <c r="L787" s="261" t="s">
        <v>816</v>
      </c>
      <c r="M787">
        <v>0</v>
      </c>
      <c r="N787">
        <v>0</v>
      </c>
      <c r="O787">
        <v>0</v>
      </c>
      <c r="P787">
        <v>0</v>
      </c>
      <c r="Q787">
        <v>0</v>
      </c>
      <c r="R787">
        <v>0</v>
      </c>
      <c r="S787">
        <v>0</v>
      </c>
      <c r="T787">
        <v>0</v>
      </c>
      <c r="U787">
        <v>0</v>
      </c>
      <c r="V787">
        <v>0</v>
      </c>
      <c r="W787">
        <v>0</v>
      </c>
      <c r="X787">
        <v>0</v>
      </c>
      <c r="Y787">
        <v>0</v>
      </c>
      <c r="Z787">
        <v>0</v>
      </c>
      <c r="AA787">
        <v>0</v>
      </c>
      <c r="AB787">
        <v>1</v>
      </c>
      <c r="AC787">
        <v>0</v>
      </c>
      <c r="AD787">
        <v>0</v>
      </c>
      <c r="AE787">
        <v>0</v>
      </c>
      <c r="AF787">
        <v>0</v>
      </c>
      <c r="AG787">
        <v>0</v>
      </c>
      <c r="AH787">
        <v>0</v>
      </c>
      <c r="AI787">
        <v>0</v>
      </c>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t="s">
        <v>794</v>
      </c>
      <c r="PV787"/>
      <c r="PW787">
        <v>2500</v>
      </c>
      <c r="PX787">
        <v>2500</v>
      </c>
      <c r="PY787"/>
      <c r="PZ787">
        <v>2500</v>
      </c>
      <c r="QA787">
        <v>0</v>
      </c>
      <c r="QB787">
        <v>0</v>
      </c>
      <c r="QC787"/>
      <c r="QD787" t="s">
        <v>805</v>
      </c>
      <c r="QE787"/>
      <c r="QF787"/>
      <c r="QG787" t="s">
        <v>797</v>
      </c>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t="s">
        <v>2100</v>
      </c>
      <c r="AAW787">
        <v>434838991</v>
      </c>
      <c r="AAX787" s="315">
        <v>45078.643240740741</v>
      </c>
      <c r="AAY787"/>
      <c r="AAZ787"/>
      <c r="ABA787" t="s">
        <v>2081</v>
      </c>
      <c r="ABB787"/>
      <c r="ABC787" t="s">
        <v>3657</v>
      </c>
      <c r="ABD787"/>
      <c r="ABE787">
        <v>26</v>
      </c>
    </row>
    <row r="788" spans="1:733" x14ac:dyDescent="0.45">
      <c r="A788" s="261" t="s">
        <v>3726</v>
      </c>
      <c r="B788" s="262">
        <v>45078.352997187503</v>
      </c>
      <c r="C788" s="262">
        <v>45078.635376099541</v>
      </c>
      <c r="D788" s="262">
        <v>45078</v>
      </c>
      <c r="E788" s="261" t="s">
        <v>3719</v>
      </c>
      <c r="F788" s="315">
        <v>45078</v>
      </c>
      <c r="G788" t="s">
        <v>851</v>
      </c>
      <c r="H788" t="s">
        <v>852</v>
      </c>
      <c r="I788" t="s">
        <v>852</v>
      </c>
      <c r="J788" t="s">
        <v>852</v>
      </c>
      <c r="K788" t="s">
        <v>793</v>
      </c>
      <c r="L788" s="261" t="s">
        <v>2102</v>
      </c>
      <c r="M788">
        <v>0</v>
      </c>
      <c r="N788">
        <v>0</v>
      </c>
      <c r="O788">
        <v>0</v>
      </c>
      <c r="P788">
        <v>0</v>
      </c>
      <c r="Q788">
        <v>0</v>
      </c>
      <c r="R788">
        <v>0</v>
      </c>
      <c r="S788">
        <v>0</v>
      </c>
      <c r="T788">
        <v>0</v>
      </c>
      <c r="U788">
        <v>0</v>
      </c>
      <c r="V788">
        <v>0</v>
      </c>
      <c r="W788">
        <v>1</v>
      </c>
      <c r="X788">
        <v>0</v>
      </c>
      <c r="Y788">
        <v>0</v>
      </c>
      <c r="Z788">
        <v>1</v>
      </c>
      <c r="AA788">
        <v>1</v>
      </c>
      <c r="AB788">
        <v>0</v>
      </c>
      <c r="AC788">
        <v>1</v>
      </c>
      <c r="AD788">
        <v>1</v>
      </c>
      <c r="AE788">
        <v>0</v>
      </c>
      <c r="AF788">
        <v>0</v>
      </c>
      <c r="AG788">
        <v>0</v>
      </c>
      <c r="AH788">
        <v>0</v>
      </c>
      <c r="AI788">
        <v>0</v>
      </c>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t="s">
        <v>799</v>
      </c>
      <c r="MG788"/>
      <c r="MH788">
        <v>500</v>
      </c>
      <c r="MI788">
        <v>500</v>
      </c>
      <c r="MJ788"/>
      <c r="MK788">
        <v>300</v>
      </c>
      <c r="ML788">
        <v>66.666666666666657</v>
      </c>
      <c r="MM788">
        <v>200</v>
      </c>
      <c r="MN788" t="s">
        <v>3727</v>
      </c>
      <c r="MO788" t="s">
        <v>801</v>
      </c>
      <c r="MP788"/>
      <c r="MQ788" t="s">
        <v>844</v>
      </c>
      <c r="MR788" t="s">
        <v>794</v>
      </c>
      <c r="MS788" t="s">
        <v>3728</v>
      </c>
      <c r="MT788">
        <v>1</v>
      </c>
      <c r="MU788">
        <v>0</v>
      </c>
      <c r="MV788">
        <v>0</v>
      </c>
      <c r="MW788">
        <v>0</v>
      </c>
      <c r="MX788">
        <v>0</v>
      </c>
      <c r="MY788">
        <v>1</v>
      </c>
      <c r="MZ788">
        <v>0</v>
      </c>
      <c r="NA788">
        <v>0</v>
      </c>
      <c r="NB788">
        <v>0</v>
      </c>
      <c r="NC788">
        <v>0</v>
      </c>
      <c r="ND788">
        <v>0</v>
      </c>
      <c r="NE788">
        <v>0</v>
      </c>
      <c r="NF788">
        <v>0</v>
      </c>
      <c r="NG788">
        <v>0</v>
      </c>
      <c r="NH788">
        <v>0</v>
      </c>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t="s">
        <v>794</v>
      </c>
      <c r="RA788"/>
      <c r="RB788">
        <v>2000</v>
      </c>
      <c r="RC788">
        <v>2000</v>
      </c>
      <c r="RD788"/>
      <c r="RE788">
        <v>2000</v>
      </c>
      <c r="RF788">
        <v>0</v>
      </c>
      <c r="RG788">
        <v>0</v>
      </c>
      <c r="RH788"/>
      <c r="RI788" t="s">
        <v>801</v>
      </c>
      <c r="RJ788"/>
      <c r="RK788" t="s">
        <v>844</v>
      </c>
      <c r="RL788" t="s">
        <v>794</v>
      </c>
      <c r="RM788" t="s">
        <v>3654</v>
      </c>
      <c r="RN788">
        <v>1</v>
      </c>
      <c r="RO788">
        <v>0</v>
      </c>
      <c r="RP788">
        <v>0</v>
      </c>
      <c r="RQ788">
        <v>0</v>
      </c>
      <c r="RR788">
        <v>0</v>
      </c>
      <c r="RS788">
        <v>0</v>
      </c>
      <c r="RT788">
        <v>0</v>
      </c>
      <c r="RU788">
        <v>1</v>
      </c>
      <c r="RV788">
        <v>0</v>
      </c>
      <c r="RW788">
        <v>0</v>
      </c>
      <c r="RX788">
        <v>0</v>
      </c>
      <c r="RY788">
        <v>0</v>
      </c>
      <c r="RZ788">
        <v>0</v>
      </c>
      <c r="SA788">
        <v>0</v>
      </c>
      <c r="SB788">
        <v>0</v>
      </c>
      <c r="SC788"/>
      <c r="SD788"/>
      <c r="SE788" t="s">
        <v>799</v>
      </c>
      <c r="SF788"/>
      <c r="SG788">
        <v>350</v>
      </c>
      <c r="SH788">
        <v>350</v>
      </c>
      <c r="SI788"/>
      <c r="SJ788">
        <v>300</v>
      </c>
      <c r="SK788">
        <v>16.666666666666661</v>
      </c>
      <c r="SL788">
        <v>50</v>
      </c>
      <c r="SM788" t="s">
        <v>3729</v>
      </c>
      <c r="SN788" t="s">
        <v>801</v>
      </c>
      <c r="SO788"/>
      <c r="SP788" t="s">
        <v>844</v>
      </c>
      <c r="SQ788" t="s">
        <v>794</v>
      </c>
      <c r="SR788" t="s">
        <v>3664</v>
      </c>
      <c r="SS788">
        <v>1</v>
      </c>
      <c r="ST788">
        <v>0</v>
      </c>
      <c r="SU788">
        <v>0</v>
      </c>
      <c r="SV788">
        <v>1</v>
      </c>
      <c r="SW788">
        <v>0</v>
      </c>
      <c r="SX788">
        <v>0</v>
      </c>
      <c r="SY788">
        <v>0</v>
      </c>
      <c r="SZ788">
        <v>0</v>
      </c>
      <c r="TA788">
        <v>0</v>
      </c>
      <c r="TB788">
        <v>0</v>
      </c>
      <c r="TC788">
        <v>0</v>
      </c>
      <c r="TD788">
        <v>0</v>
      </c>
      <c r="TE788">
        <v>0</v>
      </c>
      <c r="TF788">
        <v>0</v>
      </c>
      <c r="TG788">
        <v>0</v>
      </c>
      <c r="TH788"/>
      <c r="TI788"/>
      <c r="TJ788" t="s">
        <v>799</v>
      </c>
      <c r="TK788"/>
      <c r="TL788">
        <v>150</v>
      </c>
      <c r="TM788">
        <v>150</v>
      </c>
      <c r="TN788"/>
      <c r="TO788">
        <v>150</v>
      </c>
      <c r="TP788">
        <v>0</v>
      </c>
      <c r="TQ788">
        <v>0</v>
      </c>
      <c r="TR788"/>
      <c r="TS788" t="s">
        <v>801</v>
      </c>
      <c r="TT788"/>
      <c r="TU788" t="s">
        <v>844</v>
      </c>
      <c r="TV788" t="s">
        <v>794</v>
      </c>
      <c r="TW788" t="s">
        <v>3664</v>
      </c>
      <c r="TX788">
        <v>1</v>
      </c>
      <c r="TY788">
        <v>0</v>
      </c>
      <c r="TZ788">
        <v>0</v>
      </c>
      <c r="UA788">
        <v>1</v>
      </c>
      <c r="UB788">
        <v>0</v>
      </c>
      <c r="UC788">
        <v>0</v>
      </c>
      <c r="UD788">
        <v>0</v>
      </c>
      <c r="UE788">
        <v>0</v>
      </c>
      <c r="UF788">
        <v>0</v>
      </c>
      <c r="UG788">
        <v>0</v>
      </c>
      <c r="UH788">
        <v>0</v>
      </c>
      <c r="UI788">
        <v>0</v>
      </c>
      <c r="UJ788">
        <v>0</v>
      </c>
      <c r="UK788">
        <v>0</v>
      </c>
      <c r="UL788">
        <v>0</v>
      </c>
      <c r="UM788"/>
      <c r="UN788"/>
      <c r="UO788" t="s">
        <v>794</v>
      </c>
      <c r="UP788"/>
      <c r="UQ788">
        <v>400</v>
      </c>
      <c r="UR788">
        <v>400</v>
      </c>
      <c r="US788"/>
      <c r="UT788">
        <v>400</v>
      </c>
      <c r="UU788">
        <v>0</v>
      </c>
      <c r="UV788">
        <v>0</v>
      </c>
      <c r="UW788"/>
      <c r="UX788" t="s">
        <v>801</v>
      </c>
      <c r="UY788"/>
      <c r="UZ788" t="s">
        <v>844</v>
      </c>
      <c r="VA788" t="s">
        <v>794</v>
      </c>
      <c r="VB788" t="s">
        <v>3728</v>
      </c>
      <c r="VC788">
        <v>1</v>
      </c>
      <c r="VD788">
        <v>0</v>
      </c>
      <c r="VE788">
        <v>0</v>
      </c>
      <c r="VF788">
        <v>0</v>
      </c>
      <c r="VG788">
        <v>0</v>
      </c>
      <c r="VH788">
        <v>1</v>
      </c>
      <c r="VI788">
        <v>0</v>
      </c>
      <c r="VJ788">
        <v>0</v>
      </c>
      <c r="VK788">
        <v>0</v>
      </c>
      <c r="VL788">
        <v>0</v>
      </c>
      <c r="VM788">
        <v>0</v>
      </c>
      <c r="VN788">
        <v>0</v>
      </c>
      <c r="VO788">
        <v>0</v>
      </c>
      <c r="VP788">
        <v>0</v>
      </c>
      <c r="VQ788">
        <v>0</v>
      </c>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t="s">
        <v>2100</v>
      </c>
      <c r="AAW788">
        <v>434839001</v>
      </c>
      <c r="AAX788" s="315">
        <v>45078.643252314811</v>
      </c>
      <c r="AAY788"/>
      <c r="AAZ788"/>
      <c r="ABA788" t="s">
        <v>2081</v>
      </c>
      <c r="ABB788"/>
      <c r="ABC788" t="s">
        <v>3657</v>
      </c>
      <c r="ABD788"/>
      <c r="ABE788">
        <v>27</v>
      </c>
    </row>
    <row r="789" spans="1:733" x14ac:dyDescent="0.45">
      <c r="A789" s="261" t="s">
        <v>3730</v>
      </c>
      <c r="B789" s="262">
        <v>45078.372688969903</v>
      </c>
      <c r="C789" s="262">
        <v>45078.633803078701</v>
      </c>
      <c r="D789" s="262">
        <v>45078</v>
      </c>
      <c r="E789" s="261" t="s">
        <v>3719</v>
      </c>
      <c r="F789" s="315">
        <v>45078</v>
      </c>
      <c r="G789" t="s">
        <v>851</v>
      </c>
      <c r="H789" t="s">
        <v>852</v>
      </c>
      <c r="I789" t="s">
        <v>852</v>
      </c>
      <c r="J789" t="s">
        <v>852</v>
      </c>
      <c r="K789" t="s">
        <v>793</v>
      </c>
      <c r="L789" s="261" t="s">
        <v>2102</v>
      </c>
      <c r="M789">
        <v>0</v>
      </c>
      <c r="N789">
        <v>0</v>
      </c>
      <c r="O789">
        <v>0</v>
      </c>
      <c r="P789">
        <v>0</v>
      </c>
      <c r="Q789">
        <v>0</v>
      </c>
      <c r="R789">
        <v>0</v>
      </c>
      <c r="S789">
        <v>0</v>
      </c>
      <c r="T789">
        <v>0</v>
      </c>
      <c r="U789">
        <v>0</v>
      </c>
      <c r="V789">
        <v>0</v>
      </c>
      <c r="W789">
        <v>1</v>
      </c>
      <c r="X789">
        <v>0</v>
      </c>
      <c r="Y789">
        <v>0</v>
      </c>
      <c r="Z789">
        <v>1</v>
      </c>
      <c r="AA789">
        <v>1</v>
      </c>
      <c r="AB789">
        <v>0</v>
      </c>
      <c r="AC789">
        <v>1</v>
      </c>
      <c r="AD789">
        <v>1</v>
      </c>
      <c r="AE789">
        <v>0</v>
      </c>
      <c r="AF789">
        <v>0</v>
      </c>
      <c r="AG789">
        <v>0</v>
      </c>
      <c r="AH789">
        <v>0</v>
      </c>
      <c r="AI789">
        <v>0</v>
      </c>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t="s">
        <v>799</v>
      </c>
      <c r="MG789"/>
      <c r="MH789">
        <v>500</v>
      </c>
      <c r="MI789">
        <v>500</v>
      </c>
      <c r="MJ789"/>
      <c r="MK789">
        <v>300</v>
      </c>
      <c r="ML789">
        <v>66.666666666666657</v>
      </c>
      <c r="MM789">
        <v>200</v>
      </c>
      <c r="MN789" t="s">
        <v>3731</v>
      </c>
      <c r="MO789" t="s">
        <v>801</v>
      </c>
      <c r="MP789"/>
      <c r="MQ789" t="s">
        <v>844</v>
      </c>
      <c r="MR789" t="s">
        <v>794</v>
      </c>
      <c r="MS789" t="s">
        <v>3728</v>
      </c>
      <c r="MT789">
        <v>1</v>
      </c>
      <c r="MU789">
        <v>0</v>
      </c>
      <c r="MV789">
        <v>0</v>
      </c>
      <c r="MW789">
        <v>0</v>
      </c>
      <c r="MX789">
        <v>0</v>
      </c>
      <c r="MY789">
        <v>1</v>
      </c>
      <c r="MZ789">
        <v>0</v>
      </c>
      <c r="NA789">
        <v>0</v>
      </c>
      <c r="NB789">
        <v>0</v>
      </c>
      <c r="NC789">
        <v>0</v>
      </c>
      <c r="ND789">
        <v>0</v>
      </c>
      <c r="NE789">
        <v>0</v>
      </c>
      <c r="NF789">
        <v>0</v>
      </c>
      <c r="NG789">
        <v>0</v>
      </c>
      <c r="NH789">
        <v>0</v>
      </c>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t="s">
        <v>794</v>
      </c>
      <c r="RA789"/>
      <c r="RB789">
        <v>2000</v>
      </c>
      <c r="RC789">
        <v>2000</v>
      </c>
      <c r="RD789"/>
      <c r="RE789">
        <v>2000</v>
      </c>
      <c r="RF789">
        <v>0</v>
      </c>
      <c r="RG789">
        <v>0</v>
      </c>
      <c r="RH789"/>
      <c r="RI789" t="s">
        <v>801</v>
      </c>
      <c r="RJ789"/>
      <c r="RK789" t="s">
        <v>844</v>
      </c>
      <c r="RL789" t="s">
        <v>794</v>
      </c>
      <c r="RM789" t="s">
        <v>3678</v>
      </c>
      <c r="RN789">
        <v>1</v>
      </c>
      <c r="RO789">
        <v>0</v>
      </c>
      <c r="RP789">
        <v>1</v>
      </c>
      <c r="RQ789">
        <v>0</v>
      </c>
      <c r="RR789">
        <v>0</v>
      </c>
      <c r="RS789">
        <v>0</v>
      </c>
      <c r="RT789">
        <v>0</v>
      </c>
      <c r="RU789">
        <v>0</v>
      </c>
      <c r="RV789">
        <v>0</v>
      </c>
      <c r="RW789">
        <v>0</v>
      </c>
      <c r="RX789">
        <v>0</v>
      </c>
      <c r="RY789">
        <v>0</v>
      </c>
      <c r="RZ789">
        <v>0</v>
      </c>
      <c r="SA789">
        <v>0</v>
      </c>
      <c r="SB789">
        <v>0</v>
      </c>
      <c r="SC789" t="s">
        <v>3732</v>
      </c>
      <c r="SD789"/>
      <c r="SE789" t="s">
        <v>799</v>
      </c>
      <c r="SF789"/>
      <c r="SG789">
        <v>350</v>
      </c>
      <c r="SH789">
        <v>350</v>
      </c>
      <c r="SI789"/>
      <c r="SJ789">
        <v>300</v>
      </c>
      <c r="SK789">
        <v>16.666666666666661</v>
      </c>
      <c r="SL789">
        <v>50</v>
      </c>
      <c r="SM789" t="s">
        <v>3733</v>
      </c>
      <c r="SN789" t="s">
        <v>801</v>
      </c>
      <c r="SO789"/>
      <c r="SP789" t="s">
        <v>844</v>
      </c>
      <c r="SQ789" t="s">
        <v>794</v>
      </c>
      <c r="SR789" t="s">
        <v>3654</v>
      </c>
      <c r="SS789">
        <v>1</v>
      </c>
      <c r="ST789">
        <v>0</v>
      </c>
      <c r="SU789">
        <v>0</v>
      </c>
      <c r="SV789">
        <v>0</v>
      </c>
      <c r="SW789">
        <v>0</v>
      </c>
      <c r="SX789">
        <v>0</v>
      </c>
      <c r="SY789">
        <v>0</v>
      </c>
      <c r="SZ789">
        <v>1</v>
      </c>
      <c r="TA789">
        <v>0</v>
      </c>
      <c r="TB789">
        <v>0</v>
      </c>
      <c r="TC789">
        <v>0</v>
      </c>
      <c r="TD789">
        <v>0</v>
      </c>
      <c r="TE789">
        <v>0</v>
      </c>
      <c r="TF789">
        <v>0</v>
      </c>
      <c r="TG789">
        <v>0</v>
      </c>
      <c r="TH789"/>
      <c r="TI789"/>
      <c r="TJ789" t="s">
        <v>799</v>
      </c>
      <c r="TK789"/>
      <c r="TL789">
        <v>150</v>
      </c>
      <c r="TM789">
        <v>150</v>
      </c>
      <c r="TN789"/>
      <c r="TO789">
        <v>150</v>
      </c>
      <c r="TP789">
        <v>0</v>
      </c>
      <c r="TQ789">
        <v>0</v>
      </c>
      <c r="TR789"/>
      <c r="TS789" t="s">
        <v>801</v>
      </c>
      <c r="TT789"/>
      <c r="TU789" t="s">
        <v>844</v>
      </c>
      <c r="TV789" t="s">
        <v>794</v>
      </c>
      <c r="TW789" t="s">
        <v>3654</v>
      </c>
      <c r="TX789">
        <v>1</v>
      </c>
      <c r="TY789">
        <v>0</v>
      </c>
      <c r="TZ789">
        <v>0</v>
      </c>
      <c r="UA789">
        <v>0</v>
      </c>
      <c r="UB789">
        <v>0</v>
      </c>
      <c r="UC789">
        <v>0</v>
      </c>
      <c r="UD789">
        <v>0</v>
      </c>
      <c r="UE789">
        <v>1</v>
      </c>
      <c r="UF789">
        <v>0</v>
      </c>
      <c r="UG789">
        <v>0</v>
      </c>
      <c r="UH789">
        <v>0</v>
      </c>
      <c r="UI789">
        <v>0</v>
      </c>
      <c r="UJ789">
        <v>0</v>
      </c>
      <c r="UK789">
        <v>0</v>
      </c>
      <c r="UL789">
        <v>0</v>
      </c>
      <c r="UM789"/>
      <c r="UN789"/>
      <c r="UO789" t="s">
        <v>794</v>
      </c>
      <c r="UP789"/>
      <c r="UQ789">
        <v>400</v>
      </c>
      <c r="UR789">
        <v>400</v>
      </c>
      <c r="US789"/>
      <c r="UT789">
        <v>400</v>
      </c>
      <c r="UU789">
        <v>0</v>
      </c>
      <c r="UV789">
        <v>0</v>
      </c>
      <c r="UW789"/>
      <c r="UX789" t="s">
        <v>801</v>
      </c>
      <c r="UY789"/>
      <c r="UZ789" t="s">
        <v>844</v>
      </c>
      <c r="VA789" t="s">
        <v>794</v>
      </c>
      <c r="VB789" t="s">
        <v>3734</v>
      </c>
      <c r="VC789">
        <v>1</v>
      </c>
      <c r="VD789">
        <v>0</v>
      </c>
      <c r="VE789">
        <v>0</v>
      </c>
      <c r="VF789">
        <v>1</v>
      </c>
      <c r="VG789">
        <v>0</v>
      </c>
      <c r="VH789">
        <v>0</v>
      </c>
      <c r="VI789">
        <v>0</v>
      </c>
      <c r="VJ789">
        <v>1</v>
      </c>
      <c r="VK789">
        <v>0</v>
      </c>
      <c r="VL789">
        <v>0</v>
      </c>
      <c r="VM789">
        <v>0</v>
      </c>
      <c r="VN789">
        <v>0</v>
      </c>
      <c r="VO789">
        <v>0</v>
      </c>
      <c r="VP789">
        <v>0</v>
      </c>
      <c r="VQ789">
        <v>0</v>
      </c>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t="s">
        <v>2100</v>
      </c>
      <c r="AAW789">
        <v>434839009</v>
      </c>
      <c r="AAX789" s="315">
        <v>45078.643263888887</v>
      </c>
      <c r="AAY789"/>
      <c r="AAZ789"/>
      <c r="ABA789" t="s">
        <v>2081</v>
      </c>
      <c r="ABB789"/>
      <c r="ABC789" t="s">
        <v>3657</v>
      </c>
      <c r="ABD789"/>
      <c r="ABE789">
        <v>28</v>
      </c>
    </row>
    <row r="790" spans="1:733" x14ac:dyDescent="0.45">
      <c r="A790" s="261" t="s">
        <v>3735</v>
      </c>
      <c r="B790" s="262">
        <v>45078.384455694439</v>
      </c>
      <c r="C790" s="262">
        <v>45078.636232881952</v>
      </c>
      <c r="D790" s="262">
        <v>45078</v>
      </c>
      <c r="E790" s="261" t="s">
        <v>3719</v>
      </c>
      <c r="F790" s="315">
        <v>45078</v>
      </c>
      <c r="G790" t="s">
        <v>851</v>
      </c>
      <c r="H790" t="s">
        <v>852</v>
      </c>
      <c r="I790" t="s">
        <v>852</v>
      </c>
      <c r="J790" t="s">
        <v>852</v>
      </c>
      <c r="K790" t="s">
        <v>793</v>
      </c>
      <c r="L790" s="261" t="s">
        <v>2102</v>
      </c>
      <c r="M790">
        <v>0</v>
      </c>
      <c r="N790">
        <v>0</v>
      </c>
      <c r="O790">
        <v>0</v>
      </c>
      <c r="P790">
        <v>0</v>
      </c>
      <c r="Q790">
        <v>0</v>
      </c>
      <c r="R790">
        <v>0</v>
      </c>
      <c r="S790">
        <v>0</v>
      </c>
      <c r="T790">
        <v>0</v>
      </c>
      <c r="U790">
        <v>0</v>
      </c>
      <c r="V790">
        <v>0</v>
      </c>
      <c r="W790">
        <v>1</v>
      </c>
      <c r="X790">
        <v>0</v>
      </c>
      <c r="Y790">
        <v>0</v>
      </c>
      <c r="Z790">
        <v>1</v>
      </c>
      <c r="AA790">
        <v>1</v>
      </c>
      <c r="AB790">
        <v>0</v>
      </c>
      <c r="AC790">
        <v>1</v>
      </c>
      <c r="AD790">
        <v>1</v>
      </c>
      <c r="AE790">
        <v>0</v>
      </c>
      <c r="AF790">
        <v>0</v>
      </c>
      <c r="AG790">
        <v>0</v>
      </c>
      <c r="AH790">
        <v>0</v>
      </c>
      <c r="AI790">
        <v>0</v>
      </c>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t="s">
        <v>799</v>
      </c>
      <c r="MG790"/>
      <c r="MH790">
        <v>500</v>
      </c>
      <c r="MI790">
        <v>500</v>
      </c>
      <c r="MJ790"/>
      <c r="MK790">
        <v>300</v>
      </c>
      <c r="ML790">
        <v>66.666666666666657</v>
      </c>
      <c r="MM790">
        <v>200</v>
      </c>
      <c r="MN790" t="s">
        <v>3736</v>
      </c>
      <c r="MO790" t="s">
        <v>801</v>
      </c>
      <c r="MP790"/>
      <c r="MQ790" t="s">
        <v>844</v>
      </c>
      <c r="MR790" t="s">
        <v>794</v>
      </c>
      <c r="MS790" t="s">
        <v>3678</v>
      </c>
      <c r="MT790">
        <v>1</v>
      </c>
      <c r="MU790">
        <v>0</v>
      </c>
      <c r="MV790">
        <v>1</v>
      </c>
      <c r="MW790">
        <v>0</v>
      </c>
      <c r="MX790">
        <v>0</v>
      </c>
      <c r="MY790">
        <v>0</v>
      </c>
      <c r="MZ790">
        <v>0</v>
      </c>
      <c r="NA790">
        <v>0</v>
      </c>
      <c r="NB790">
        <v>0</v>
      </c>
      <c r="NC790">
        <v>0</v>
      </c>
      <c r="ND790">
        <v>0</v>
      </c>
      <c r="NE790">
        <v>0</v>
      </c>
      <c r="NF790">
        <v>0</v>
      </c>
      <c r="NG790">
        <v>0</v>
      </c>
      <c r="NH790">
        <v>0</v>
      </c>
      <c r="NI790" t="s">
        <v>3737</v>
      </c>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t="s">
        <v>794</v>
      </c>
      <c r="RA790"/>
      <c r="RB790">
        <v>2000</v>
      </c>
      <c r="RC790">
        <v>2000</v>
      </c>
      <c r="RD790"/>
      <c r="RE790">
        <v>2000</v>
      </c>
      <c r="RF790">
        <v>0</v>
      </c>
      <c r="RG790">
        <v>0</v>
      </c>
      <c r="RH790"/>
      <c r="RI790" t="s">
        <v>801</v>
      </c>
      <c r="RJ790"/>
      <c r="RK790" t="s">
        <v>844</v>
      </c>
      <c r="RL790" t="s">
        <v>794</v>
      </c>
      <c r="RM790" t="s">
        <v>3664</v>
      </c>
      <c r="RN790">
        <v>1</v>
      </c>
      <c r="RO790">
        <v>0</v>
      </c>
      <c r="RP790">
        <v>0</v>
      </c>
      <c r="RQ790">
        <v>1</v>
      </c>
      <c r="RR790">
        <v>0</v>
      </c>
      <c r="RS790">
        <v>0</v>
      </c>
      <c r="RT790">
        <v>0</v>
      </c>
      <c r="RU790">
        <v>0</v>
      </c>
      <c r="RV790">
        <v>0</v>
      </c>
      <c r="RW790">
        <v>0</v>
      </c>
      <c r="RX790">
        <v>0</v>
      </c>
      <c r="RY790">
        <v>0</v>
      </c>
      <c r="RZ790">
        <v>0</v>
      </c>
      <c r="SA790">
        <v>0</v>
      </c>
      <c r="SB790">
        <v>0</v>
      </c>
      <c r="SC790"/>
      <c r="SD790"/>
      <c r="SE790" t="s">
        <v>799</v>
      </c>
      <c r="SF790"/>
      <c r="SG790">
        <v>350</v>
      </c>
      <c r="SH790">
        <v>350</v>
      </c>
      <c r="SI790"/>
      <c r="SJ790">
        <v>300</v>
      </c>
      <c r="SK790">
        <v>16.666666666666661</v>
      </c>
      <c r="SL790">
        <v>50</v>
      </c>
      <c r="SM790" t="s">
        <v>3738</v>
      </c>
      <c r="SN790" t="s">
        <v>801</v>
      </c>
      <c r="SO790"/>
      <c r="SP790" t="s">
        <v>844</v>
      </c>
      <c r="SQ790" t="s">
        <v>794</v>
      </c>
      <c r="SR790" t="s">
        <v>3728</v>
      </c>
      <c r="SS790">
        <v>1</v>
      </c>
      <c r="ST790">
        <v>0</v>
      </c>
      <c r="SU790">
        <v>0</v>
      </c>
      <c r="SV790">
        <v>0</v>
      </c>
      <c r="SW790">
        <v>0</v>
      </c>
      <c r="SX790">
        <v>1</v>
      </c>
      <c r="SY790">
        <v>0</v>
      </c>
      <c r="SZ790">
        <v>0</v>
      </c>
      <c r="TA790">
        <v>0</v>
      </c>
      <c r="TB790">
        <v>0</v>
      </c>
      <c r="TC790">
        <v>0</v>
      </c>
      <c r="TD790">
        <v>0</v>
      </c>
      <c r="TE790">
        <v>0</v>
      </c>
      <c r="TF790">
        <v>0</v>
      </c>
      <c r="TG790">
        <v>0</v>
      </c>
      <c r="TH790"/>
      <c r="TI790"/>
      <c r="TJ790" t="s">
        <v>799</v>
      </c>
      <c r="TK790"/>
      <c r="TL790">
        <v>150</v>
      </c>
      <c r="TM790">
        <v>150</v>
      </c>
      <c r="TN790"/>
      <c r="TO790">
        <v>150</v>
      </c>
      <c r="TP790">
        <v>0</v>
      </c>
      <c r="TQ790">
        <v>0</v>
      </c>
      <c r="TR790"/>
      <c r="TS790" t="s">
        <v>801</v>
      </c>
      <c r="TT790"/>
      <c r="TU790" t="s">
        <v>844</v>
      </c>
      <c r="TV790" t="s">
        <v>794</v>
      </c>
      <c r="TW790" t="s">
        <v>3728</v>
      </c>
      <c r="TX790">
        <v>1</v>
      </c>
      <c r="TY790">
        <v>0</v>
      </c>
      <c r="TZ790">
        <v>0</v>
      </c>
      <c r="UA790">
        <v>0</v>
      </c>
      <c r="UB790">
        <v>0</v>
      </c>
      <c r="UC790">
        <v>1</v>
      </c>
      <c r="UD790">
        <v>0</v>
      </c>
      <c r="UE790">
        <v>0</v>
      </c>
      <c r="UF790">
        <v>0</v>
      </c>
      <c r="UG790">
        <v>0</v>
      </c>
      <c r="UH790">
        <v>0</v>
      </c>
      <c r="UI790">
        <v>0</v>
      </c>
      <c r="UJ790">
        <v>0</v>
      </c>
      <c r="UK790">
        <v>0</v>
      </c>
      <c r="UL790">
        <v>0</v>
      </c>
      <c r="UM790"/>
      <c r="UN790"/>
      <c r="UO790" t="s">
        <v>794</v>
      </c>
      <c r="UP790"/>
      <c r="UQ790">
        <v>400</v>
      </c>
      <c r="UR790">
        <v>400</v>
      </c>
      <c r="US790"/>
      <c r="UT790">
        <v>400</v>
      </c>
      <c r="UU790">
        <v>0</v>
      </c>
      <c r="UV790">
        <v>0</v>
      </c>
      <c r="UW790"/>
      <c r="UX790" t="s">
        <v>801</v>
      </c>
      <c r="UY790"/>
      <c r="UZ790" t="s">
        <v>844</v>
      </c>
      <c r="VA790" t="s">
        <v>794</v>
      </c>
      <c r="VB790" t="s">
        <v>3654</v>
      </c>
      <c r="VC790">
        <v>1</v>
      </c>
      <c r="VD790">
        <v>0</v>
      </c>
      <c r="VE790">
        <v>0</v>
      </c>
      <c r="VF790">
        <v>0</v>
      </c>
      <c r="VG790">
        <v>0</v>
      </c>
      <c r="VH790">
        <v>0</v>
      </c>
      <c r="VI790">
        <v>0</v>
      </c>
      <c r="VJ790">
        <v>1</v>
      </c>
      <c r="VK790">
        <v>0</v>
      </c>
      <c r="VL790">
        <v>0</v>
      </c>
      <c r="VM790">
        <v>0</v>
      </c>
      <c r="VN790">
        <v>0</v>
      </c>
      <c r="VO790">
        <v>0</v>
      </c>
      <c r="VP790">
        <v>0</v>
      </c>
      <c r="VQ790">
        <v>0</v>
      </c>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t="s">
        <v>3739</v>
      </c>
      <c r="AAW790">
        <v>434839016</v>
      </c>
      <c r="AAX790" s="315">
        <v>45078.643275462957</v>
      </c>
      <c r="AAY790"/>
      <c r="AAZ790"/>
      <c r="ABA790" t="s">
        <v>2081</v>
      </c>
      <c r="ABB790"/>
      <c r="ABC790" t="s">
        <v>3657</v>
      </c>
      <c r="ABD790"/>
      <c r="ABE790">
        <v>29</v>
      </c>
    </row>
    <row r="791" spans="1:733" x14ac:dyDescent="0.45">
      <c r="A791" s="261" t="s">
        <v>3740</v>
      </c>
      <c r="B791" s="262">
        <v>45078.409234108804</v>
      </c>
      <c r="C791" s="262">
        <v>45078.636970937499</v>
      </c>
      <c r="D791" s="262">
        <v>45078</v>
      </c>
      <c r="E791" s="261" t="s">
        <v>3719</v>
      </c>
      <c r="F791" s="315">
        <v>45078</v>
      </c>
      <c r="G791" t="s">
        <v>851</v>
      </c>
      <c r="H791" t="s">
        <v>852</v>
      </c>
      <c r="I791" t="s">
        <v>852</v>
      </c>
      <c r="J791" t="s">
        <v>852</v>
      </c>
      <c r="K791" t="s">
        <v>793</v>
      </c>
      <c r="L791" s="261" t="s">
        <v>3741</v>
      </c>
      <c r="M791">
        <v>0</v>
      </c>
      <c r="N791">
        <v>0</v>
      </c>
      <c r="O791">
        <v>0</v>
      </c>
      <c r="P791">
        <v>0</v>
      </c>
      <c r="Q791">
        <v>0</v>
      </c>
      <c r="R791">
        <v>0</v>
      </c>
      <c r="S791">
        <v>0</v>
      </c>
      <c r="T791">
        <v>0</v>
      </c>
      <c r="U791">
        <v>0</v>
      </c>
      <c r="V791">
        <v>0</v>
      </c>
      <c r="W791">
        <v>1</v>
      </c>
      <c r="X791">
        <v>0</v>
      </c>
      <c r="Y791">
        <v>0</v>
      </c>
      <c r="Z791">
        <v>1</v>
      </c>
      <c r="AA791">
        <v>1</v>
      </c>
      <c r="AB791">
        <v>0</v>
      </c>
      <c r="AC791">
        <v>1</v>
      </c>
      <c r="AD791">
        <v>1</v>
      </c>
      <c r="AE791">
        <v>1</v>
      </c>
      <c r="AF791">
        <v>1</v>
      </c>
      <c r="AG791">
        <v>0</v>
      </c>
      <c r="AH791">
        <v>0</v>
      </c>
      <c r="AI791">
        <v>0</v>
      </c>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t="s">
        <v>799</v>
      </c>
      <c r="MG791"/>
      <c r="MH791">
        <v>500</v>
      </c>
      <c r="MI791">
        <v>500</v>
      </c>
      <c r="MJ791"/>
      <c r="MK791">
        <v>300</v>
      </c>
      <c r="ML791">
        <v>66.666666666666657</v>
      </c>
      <c r="MM791">
        <v>200</v>
      </c>
      <c r="MN791" t="s">
        <v>3742</v>
      </c>
      <c r="MO791" t="s">
        <v>801</v>
      </c>
      <c r="MP791"/>
      <c r="MQ791" t="s">
        <v>844</v>
      </c>
      <c r="MR791" t="s">
        <v>794</v>
      </c>
      <c r="MS791" t="s">
        <v>3664</v>
      </c>
      <c r="MT791">
        <v>1</v>
      </c>
      <c r="MU791">
        <v>0</v>
      </c>
      <c r="MV791">
        <v>0</v>
      </c>
      <c r="MW791">
        <v>1</v>
      </c>
      <c r="MX791">
        <v>0</v>
      </c>
      <c r="MY791">
        <v>0</v>
      </c>
      <c r="MZ791">
        <v>0</v>
      </c>
      <c r="NA791">
        <v>0</v>
      </c>
      <c r="NB791">
        <v>0</v>
      </c>
      <c r="NC791">
        <v>0</v>
      </c>
      <c r="ND791">
        <v>0</v>
      </c>
      <c r="NE791">
        <v>0</v>
      </c>
      <c r="NF791">
        <v>0</v>
      </c>
      <c r="NG791">
        <v>0</v>
      </c>
      <c r="NH791">
        <v>0</v>
      </c>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t="s">
        <v>794</v>
      </c>
      <c r="RA791"/>
      <c r="RB791">
        <v>2000</v>
      </c>
      <c r="RC791">
        <v>2000</v>
      </c>
      <c r="RD791"/>
      <c r="RE791">
        <v>2000</v>
      </c>
      <c r="RF791">
        <v>0</v>
      </c>
      <c r="RG791">
        <v>0</v>
      </c>
      <c r="RH791"/>
      <c r="RI791" t="s">
        <v>801</v>
      </c>
      <c r="RJ791"/>
      <c r="RK791" t="s">
        <v>844</v>
      </c>
      <c r="RL791" t="s">
        <v>794</v>
      </c>
      <c r="RM791" t="s">
        <v>3670</v>
      </c>
      <c r="RN791">
        <v>1</v>
      </c>
      <c r="RO791">
        <v>0</v>
      </c>
      <c r="RP791">
        <v>0</v>
      </c>
      <c r="RQ791">
        <v>0</v>
      </c>
      <c r="RR791">
        <v>0</v>
      </c>
      <c r="RS791">
        <v>0</v>
      </c>
      <c r="RT791">
        <v>0</v>
      </c>
      <c r="RU791">
        <v>0</v>
      </c>
      <c r="RV791">
        <v>0</v>
      </c>
      <c r="RW791">
        <v>0</v>
      </c>
      <c r="RX791">
        <v>1</v>
      </c>
      <c r="RY791">
        <v>0</v>
      </c>
      <c r="RZ791">
        <v>0</v>
      </c>
      <c r="SA791">
        <v>0</v>
      </c>
      <c r="SB791">
        <v>0</v>
      </c>
      <c r="SC791"/>
      <c r="SD791"/>
      <c r="SE791" t="s">
        <v>799</v>
      </c>
      <c r="SF791"/>
      <c r="SG791">
        <v>350</v>
      </c>
      <c r="SH791">
        <v>350</v>
      </c>
      <c r="SI791"/>
      <c r="SJ791">
        <v>300</v>
      </c>
      <c r="SK791">
        <v>16.666666666666661</v>
      </c>
      <c r="SL791">
        <v>50</v>
      </c>
      <c r="SM791" t="s">
        <v>3743</v>
      </c>
      <c r="SN791" t="s">
        <v>801</v>
      </c>
      <c r="SO791"/>
      <c r="SP791" t="s">
        <v>844</v>
      </c>
      <c r="SQ791" t="s">
        <v>794</v>
      </c>
      <c r="SR791" t="s">
        <v>3744</v>
      </c>
      <c r="SS791">
        <v>1</v>
      </c>
      <c r="ST791">
        <v>0</v>
      </c>
      <c r="SU791">
        <v>0</v>
      </c>
      <c r="SV791">
        <v>0</v>
      </c>
      <c r="SW791">
        <v>0</v>
      </c>
      <c r="SX791">
        <v>0</v>
      </c>
      <c r="SY791">
        <v>0</v>
      </c>
      <c r="SZ791">
        <v>0</v>
      </c>
      <c r="TA791">
        <v>0</v>
      </c>
      <c r="TB791">
        <v>1</v>
      </c>
      <c r="TC791">
        <v>0</v>
      </c>
      <c r="TD791">
        <v>0</v>
      </c>
      <c r="TE791">
        <v>0</v>
      </c>
      <c r="TF791">
        <v>0</v>
      </c>
      <c r="TG791">
        <v>0</v>
      </c>
      <c r="TH791"/>
      <c r="TI791"/>
      <c r="TJ791" t="s">
        <v>799</v>
      </c>
      <c r="TK791"/>
      <c r="TL791">
        <v>150</v>
      </c>
      <c r="TM791">
        <v>150</v>
      </c>
      <c r="TN791"/>
      <c r="TO791">
        <v>150</v>
      </c>
      <c r="TP791">
        <v>0</v>
      </c>
      <c r="TQ791">
        <v>0</v>
      </c>
      <c r="TR791"/>
      <c r="TS791" t="s">
        <v>801</v>
      </c>
      <c r="TT791"/>
      <c r="TU791" t="s">
        <v>844</v>
      </c>
      <c r="TV791" t="s">
        <v>794</v>
      </c>
      <c r="TW791" t="s">
        <v>3664</v>
      </c>
      <c r="TX791">
        <v>1</v>
      </c>
      <c r="TY791">
        <v>0</v>
      </c>
      <c r="TZ791">
        <v>0</v>
      </c>
      <c r="UA791">
        <v>1</v>
      </c>
      <c r="UB791">
        <v>0</v>
      </c>
      <c r="UC791">
        <v>0</v>
      </c>
      <c r="UD791">
        <v>0</v>
      </c>
      <c r="UE791">
        <v>0</v>
      </c>
      <c r="UF791">
        <v>0</v>
      </c>
      <c r="UG791">
        <v>0</v>
      </c>
      <c r="UH791">
        <v>0</v>
      </c>
      <c r="UI791">
        <v>0</v>
      </c>
      <c r="UJ791">
        <v>0</v>
      </c>
      <c r="UK791">
        <v>0</v>
      </c>
      <c r="UL791">
        <v>0</v>
      </c>
      <c r="UM791"/>
      <c r="UN791"/>
      <c r="UO791" t="s">
        <v>794</v>
      </c>
      <c r="UP791"/>
      <c r="UQ791">
        <v>400</v>
      </c>
      <c r="UR791">
        <v>400</v>
      </c>
      <c r="US791"/>
      <c r="UT791">
        <v>400</v>
      </c>
      <c r="UU791">
        <v>0</v>
      </c>
      <c r="UV791">
        <v>0</v>
      </c>
      <c r="UW791"/>
      <c r="UX791" t="s">
        <v>801</v>
      </c>
      <c r="UY791"/>
      <c r="UZ791" t="s">
        <v>844</v>
      </c>
      <c r="VA791" t="s">
        <v>794</v>
      </c>
      <c r="VB791" t="s">
        <v>3744</v>
      </c>
      <c r="VC791">
        <v>1</v>
      </c>
      <c r="VD791">
        <v>0</v>
      </c>
      <c r="VE791">
        <v>0</v>
      </c>
      <c r="VF791">
        <v>0</v>
      </c>
      <c r="VG791">
        <v>0</v>
      </c>
      <c r="VH791">
        <v>0</v>
      </c>
      <c r="VI791">
        <v>0</v>
      </c>
      <c r="VJ791">
        <v>0</v>
      </c>
      <c r="VK791">
        <v>0</v>
      </c>
      <c r="VL791">
        <v>1</v>
      </c>
      <c r="VM791">
        <v>0</v>
      </c>
      <c r="VN791">
        <v>0</v>
      </c>
      <c r="VO791">
        <v>0</v>
      </c>
      <c r="VP791">
        <v>0</v>
      </c>
      <c r="VQ791">
        <v>0</v>
      </c>
      <c r="VR791"/>
      <c r="VS791"/>
      <c r="VT791" t="s">
        <v>794</v>
      </c>
      <c r="VU791"/>
      <c r="VV791">
        <v>1000</v>
      </c>
      <c r="VW791">
        <v>1000</v>
      </c>
      <c r="VX791"/>
      <c r="VY791">
        <v>1000</v>
      </c>
      <c r="VZ791">
        <v>0</v>
      </c>
      <c r="WA791">
        <v>0</v>
      </c>
      <c r="WB791"/>
      <c r="WC791" t="s">
        <v>801</v>
      </c>
      <c r="WD791"/>
      <c r="WE791" t="s">
        <v>844</v>
      </c>
      <c r="WF791" t="s">
        <v>794</v>
      </c>
      <c r="WG791" t="s">
        <v>3745</v>
      </c>
      <c r="WH791">
        <v>1</v>
      </c>
      <c r="WI791">
        <v>0</v>
      </c>
      <c r="WJ791">
        <v>0</v>
      </c>
      <c r="WK791">
        <v>0</v>
      </c>
      <c r="WL791">
        <v>0</v>
      </c>
      <c r="WM791">
        <v>0</v>
      </c>
      <c r="WN791">
        <v>0</v>
      </c>
      <c r="WO791">
        <v>0</v>
      </c>
      <c r="WP791">
        <v>0</v>
      </c>
      <c r="WQ791">
        <v>0</v>
      </c>
      <c r="WR791">
        <v>0</v>
      </c>
      <c r="WS791">
        <v>1</v>
      </c>
      <c r="WT791">
        <v>0</v>
      </c>
      <c r="WU791">
        <v>0</v>
      </c>
      <c r="WV791">
        <v>0</v>
      </c>
      <c r="WW791"/>
      <c r="WX791"/>
      <c r="WY791" t="s">
        <v>794</v>
      </c>
      <c r="WZ791"/>
      <c r="XA791">
        <v>1500</v>
      </c>
      <c r="XB791">
        <v>1500</v>
      </c>
      <c r="XC791"/>
      <c r="XD791">
        <v>1500</v>
      </c>
      <c r="XE791">
        <v>0</v>
      </c>
      <c r="XF791">
        <v>0</v>
      </c>
      <c r="XG791"/>
      <c r="XH791" t="s">
        <v>801</v>
      </c>
      <c r="XI791"/>
      <c r="XJ791" t="s">
        <v>844</v>
      </c>
      <c r="XK791" t="s">
        <v>794</v>
      </c>
      <c r="XL791" t="s">
        <v>3670</v>
      </c>
      <c r="XM791">
        <v>1</v>
      </c>
      <c r="XN791">
        <v>0</v>
      </c>
      <c r="XO791">
        <v>0</v>
      </c>
      <c r="XP791">
        <v>0</v>
      </c>
      <c r="XQ791">
        <v>0</v>
      </c>
      <c r="XR791">
        <v>0</v>
      </c>
      <c r="XS791">
        <v>0</v>
      </c>
      <c r="XT791">
        <v>0</v>
      </c>
      <c r="XU791">
        <v>0</v>
      </c>
      <c r="XV791">
        <v>0</v>
      </c>
      <c r="XW791">
        <v>1</v>
      </c>
      <c r="XX791">
        <v>0</v>
      </c>
      <c r="XY791">
        <v>0</v>
      </c>
      <c r="XZ791">
        <v>0</v>
      </c>
      <c r="YA791">
        <v>0</v>
      </c>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t="s">
        <v>2100</v>
      </c>
      <c r="AAW791">
        <v>434839026</v>
      </c>
      <c r="AAX791" s="315">
        <v>45078.64329861111</v>
      </c>
      <c r="AAY791"/>
      <c r="AAZ791"/>
      <c r="ABA791" t="s">
        <v>2081</v>
      </c>
      <c r="ABB791"/>
      <c r="ABC791" t="s">
        <v>3657</v>
      </c>
      <c r="ABD791"/>
      <c r="ABE791">
        <v>30</v>
      </c>
    </row>
    <row r="792" spans="1:733" x14ac:dyDescent="0.45">
      <c r="A792" s="261" t="s">
        <v>3746</v>
      </c>
      <c r="B792" s="262">
        <v>45078.425406944443</v>
      </c>
      <c r="C792" s="262">
        <v>45078.431193472221</v>
      </c>
      <c r="D792" s="262">
        <v>45078</v>
      </c>
      <c r="E792" s="261" t="s">
        <v>3719</v>
      </c>
      <c r="F792" s="315">
        <v>45078</v>
      </c>
      <c r="G792" t="s">
        <v>851</v>
      </c>
      <c r="H792" t="s">
        <v>852</v>
      </c>
      <c r="I792" t="s">
        <v>852</v>
      </c>
      <c r="J792" t="s">
        <v>852</v>
      </c>
      <c r="K792" t="s">
        <v>793</v>
      </c>
      <c r="L792" s="261" t="s">
        <v>3747</v>
      </c>
      <c r="M792">
        <v>0</v>
      </c>
      <c r="N792">
        <v>0</v>
      </c>
      <c r="O792">
        <v>0</v>
      </c>
      <c r="P792">
        <v>0</v>
      </c>
      <c r="Q792">
        <v>0</v>
      </c>
      <c r="R792">
        <v>0</v>
      </c>
      <c r="S792">
        <v>0</v>
      </c>
      <c r="T792">
        <v>0</v>
      </c>
      <c r="U792">
        <v>0</v>
      </c>
      <c r="V792">
        <v>0</v>
      </c>
      <c r="W792">
        <v>0</v>
      </c>
      <c r="X792">
        <v>0</v>
      </c>
      <c r="Y792">
        <v>0</v>
      </c>
      <c r="Z792">
        <v>0</v>
      </c>
      <c r="AA792">
        <v>0</v>
      </c>
      <c r="AB792">
        <v>0</v>
      </c>
      <c r="AC792">
        <v>1</v>
      </c>
      <c r="AD792">
        <v>0</v>
      </c>
      <c r="AE792">
        <v>1</v>
      </c>
      <c r="AF792">
        <v>1</v>
      </c>
      <c r="AG792">
        <v>0</v>
      </c>
      <c r="AH792">
        <v>0</v>
      </c>
      <c r="AI792">
        <v>0</v>
      </c>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t="s">
        <v>794</v>
      </c>
      <c r="RA792"/>
      <c r="RB792">
        <v>2000</v>
      </c>
      <c r="RC792">
        <v>2000</v>
      </c>
      <c r="RD792"/>
      <c r="RE792">
        <v>2000</v>
      </c>
      <c r="RF792">
        <v>0</v>
      </c>
      <c r="RG792">
        <v>0</v>
      </c>
      <c r="RH792"/>
      <c r="RI792" t="s">
        <v>801</v>
      </c>
      <c r="RJ792"/>
      <c r="RK792" t="s">
        <v>844</v>
      </c>
      <c r="RL792" t="s">
        <v>794</v>
      </c>
      <c r="RM792" t="s">
        <v>3670</v>
      </c>
      <c r="RN792">
        <v>1</v>
      </c>
      <c r="RO792">
        <v>0</v>
      </c>
      <c r="RP792">
        <v>0</v>
      </c>
      <c r="RQ792">
        <v>0</v>
      </c>
      <c r="RR792">
        <v>0</v>
      </c>
      <c r="RS792">
        <v>0</v>
      </c>
      <c r="RT792">
        <v>0</v>
      </c>
      <c r="RU792">
        <v>0</v>
      </c>
      <c r="RV792">
        <v>0</v>
      </c>
      <c r="RW792">
        <v>0</v>
      </c>
      <c r="RX792">
        <v>1</v>
      </c>
      <c r="RY792">
        <v>0</v>
      </c>
      <c r="RZ792">
        <v>0</v>
      </c>
      <c r="SA792">
        <v>0</v>
      </c>
      <c r="SB792">
        <v>0</v>
      </c>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t="s">
        <v>794</v>
      </c>
      <c r="VU792"/>
      <c r="VV792">
        <v>1000</v>
      </c>
      <c r="VW792">
        <v>1000</v>
      </c>
      <c r="VX792"/>
      <c r="VY792">
        <v>1000</v>
      </c>
      <c r="VZ792">
        <v>0</v>
      </c>
      <c r="WA792">
        <v>0</v>
      </c>
      <c r="WB792"/>
      <c r="WC792" t="s">
        <v>801</v>
      </c>
      <c r="WD792"/>
      <c r="WE792" t="s">
        <v>844</v>
      </c>
      <c r="WF792" t="s">
        <v>794</v>
      </c>
      <c r="WG792" t="s">
        <v>3745</v>
      </c>
      <c r="WH792">
        <v>1</v>
      </c>
      <c r="WI792">
        <v>0</v>
      </c>
      <c r="WJ792">
        <v>0</v>
      </c>
      <c r="WK792">
        <v>0</v>
      </c>
      <c r="WL792">
        <v>0</v>
      </c>
      <c r="WM792">
        <v>0</v>
      </c>
      <c r="WN792">
        <v>0</v>
      </c>
      <c r="WO792">
        <v>0</v>
      </c>
      <c r="WP792">
        <v>0</v>
      </c>
      <c r="WQ792">
        <v>0</v>
      </c>
      <c r="WR792">
        <v>0</v>
      </c>
      <c r="WS792">
        <v>1</v>
      </c>
      <c r="WT792">
        <v>0</v>
      </c>
      <c r="WU792">
        <v>0</v>
      </c>
      <c r="WV792">
        <v>0</v>
      </c>
      <c r="WW792"/>
      <c r="WX792"/>
      <c r="WY792" t="s">
        <v>794</v>
      </c>
      <c r="WZ792"/>
      <c r="XA792">
        <v>1500</v>
      </c>
      <c r="XB792">
        <v>1500</v>
      </c>
      <c r="XC792"/>
      <c r="XD792">
        <v>1500</v>
      </c>
      <c r="XE792">
        <v>0</v>
      </c>
      <c r="XF792">
        <v>0</v>
      </c>
      <c r="XG792"/>
      <c r="XH792" t="s">
        <v>801</v>
      </c>
      <c r="XI792"/>
      <c r="XJ792" t="s">
        <v>844</v>
      </c>
      <c r="XK792" t="s">
        <v>794</v>
      </c>
      <c r="XL792" t="s">
        <v>3728</v>
      </c>
      <c r="XM792">
        <v>1</v>
      </c>
      <c r="XN792">
        <v>0</v>
      </c>
      <c r="XO792">
        <v>0</v>
      </c>
      <c r="XP792">
        <v>0</v>
      </c>
      <c r="XQ792">
        <v>0</v>
      </c>
      <c r="XR792">
        <v>1</v>
      </c>
      <c r="XS792">
        <v>0</v>
      </c>
      <c r="XT792">
        <v>0</v>
      </c>
      <c r="XU792">
        <v>0</v>
      </c>
      <c r="XV792">
        <v>0</v>
      </c>
      <c r="XW792">
        <v>0</v>
      </c>
      <c r="XX792">
        <v>0</v>
      </c>
      <c r="XY792">
        <v>0</v>
      </c>
      <c r="XZ792">
        <v>0</v>
      </c>
      <c r="YA792">
        <v>0</v>
      </c>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t="s">
        <v>2100</v>
      </c>
      <c r="AAW792">
        <v>434839037</v>
      </c>
      <c r="AAX792" s="315">
        <v>45078.643310185187</v>
      </c>
      <c r="AAY792"/>
      <c r="AAZ792"/>
      <c r="ABA792" t="s">
        <v>2081</v>
      </c>
      <c r="ABB792"/>
      <c r="ABC792" t="s">
        <v>3657</v>
      </c>
      <c r="ABD792"/>
      <c r="ABE792">
        <v>31</v>
      </c>
    </row>
    <row r="793" spans="1:733" x14ac:dyDescent="0.45">
      <c r="A793" s="261" t="s">
        <v>3748</v>
      </c>
      <c r="B793" s="262">
        <v>45078.437262916668</v>
      </c>
      <c r="C793" s="262">
        <v>45078.442291678242</v>
      </c>
      <c r="D793" s="262">
        <v>45078</v>
      </c>
      <c r="E793" s="261" t="s">
        <v>3719</v>
      </c>
      <c r="F793" s="315">
        <v>45078</v>
      </c>
      <c r="G793" t="s">
        <v>851</v>
      </c>
      <c r="H793" t="s">
        <v>852</v>
      </c>
      <c r="I793" t="s">
        <v>852</v>
      </c>
      <c r="J793" t="s">
        <v>852</v>
      </c>
      <c r="K793" t="s">
        <v>793</v>
      </c>
      <c r="L793" s="261" t="s">
        <v>3366</v>
      </c>
      <c r="M793">
        <v>0</v>
      </c>
      <c r="N793">
        <v>0</v>
      </c>
      <c r="O793">
        <v>0</v>
      </c>
      <c r="P793">
        <v>0</v>
      </c>
      <c r="Q793">
        <v>0</v>
      </c>
      <c r="R793">
        <v>0</v>
      </c>
      <c r="S793">
        <v>0</v>
      </c>
      <c r="T793">
        <v>0</v>
      </c>
      <c r="U793">
        <v>0</v>
      </c>
      <c r="V793">
        <v>0</v>
      </c>
      <c r="W793">
        <v>0</v>
      </c>
      <c r="X793">
        <v>0</v>
      </c>
      <c r="Y793">
        <v>0</v>
      </c>
      <c r="Z793">
        <v>0</v>
      </c>
      <c r="AA793">
        <v>0</v>
      </c>
      <c r="AB793">
        <v>0</v>
      </c>
      <c r="AC793">
        <v>0</v>
      </c>
      <c r="AD793">
        <v>1</v>
      </c>
      <c r="AE793">
        <v>1</v>
      </c>
      <c r="AF793">
        <v>1</v>
      </c>
      <c r="AG793">
        <v>0</v>
      </c>
      <c r="AH793">
        <v>0</v>
      </c>
      <c r="AI793">
        <v>0</v>
      </c>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t="s">
        <v>794</v>
      </c>
      <c r="UP793"/>
      <c r="UQ793">
        <v>400</v>
      </c>
      <c r="UR793">
        <v>400</v>
      </c>
      <c r="US793"/>
      <c r="UT793">
        <v>400</v>
      </c>
      <c r="UU793">
        <v>0</v>
      </c>
      <c r="UV793">
        <v>0</v>
      </c>
      <c r="UW793"/>
      <c r="UX793" t="s">
        <v>801</v>
      </c>
      <c r="UY793"/>
      <c r="UZ793" t="s">
        <v>844</v>
      </c>
      <c r="VA793" t="s">
        <v>794</v>
      </c>
      <c r="VB793" t="s">
        <v>3728</v>
      </c>
      <c r="VC793">
        <v>1</v>
      </c>
      <c r="VD793">
        <v>0</v>
      </c>
      <c r="VE793">
        <v>0</v>
      </c>
      <c r="VF793">
        <v>0</v>
      </c>
      <c r="VG793">
        <v>0</v>
      </c>
      <c r="VH793">
        <v>1</v>
      </c>
      <c r="VI793">
        <v>0</v>
      </c>
      <c r="VJ793">
        <v>0</v>
      </c>
      <c r="VK793">
        <v>0</v>
      </c>
      <c r="VL793">
        <v>0</v>
      </c>
      <c r="VM793">
        <v>0</v>
      </c>
      <c r="VN793">
        <v>0</v>
      </c>
      <c r="VO793">
        <v>0</v>
      </c>
      <c r="VP793">
        <v>0</v>
      </c>
      <c r="VQ793">
        <v>0</v>
      </c>
      <c r="VR793"/>
      <c r="VS793"/>
      <c r="VT793" t="s">
        <v>794</v>
      </c>
      <c r="VU793"/>
      <c r="VV793">
        <v>1000</v>
      </c>
      <c r="VW793">
        <v>1000</v>
      </c>
      <c r="VX793"/>
      <c r="VY793">
        <v>1000</v>
      </c>
      <c r="VZ793">
        <v>0</v>
      </c>
      <c r="WA793">
        <v>0</v>
      </c>
      <c r="WB793"/>
      <c r="WC793" t="s">
        <v>801</v>
      </c>
      <c r="WD793"/>
      <c r="WE793" t="s">
        <v>844</v>
      </c>
      <c r="WF793" t="s">
        <v>794</v>
      </c>
      <c r="WG793" t="s">
        <v>3664</v>
      </c>
      <c r="WH793">
        <v>1</v>
      </c>
      <c r="WI793">
        <v>0</v>
      </c>
      <c r="WJ793">
        <v>0</v>
      </c>
      <c r="WK793">
        <v>1</v>
      </c>
      <c r="WL793">
        <v>0</v>
      </c>
      <c r="WM793">
        <v>0</v>
      </c>
      <c r="WN793">
        <v>0</v>
      </c>
      <c r="WO793">
        <v>0</v>
      </c>
      <c r="WP793">
        <v>0</v>
      </c>
      <c r="WQ793">
        <v>0</v>
      </c>
      <c r="WR793">
        <v>0</v>
      </c>
      <c r="WS793">
        <v>0</v>
      </c>
      <c r="WT793">
        <v>0</v>
      </c>
      <c r="WU793">
        <v>0</v>
      </c>
      <c r="WV793">
        <v>0</v>
      </c>
      <c r="WW793"/>
      <c r="WX793"/>
      <c r="WY793" t="s">
        <v>794</v>
      </c>
      <c r="WZ793"/>
      <c r="XA793">
        <v>1500</v>
      </c>
      <c r="XB793">
        <v>1500</v>
      </c>
      <c r="XC793"/>
      <c r="XD793">
        <v>1500</v>
      </c>
      <c r="XE793">
        <v>0</v>
      </c>
      <c r="XF793">
        <v>0</v>
      </c>
      <c r="XG793"/>
      <c r="XH793" t="s">
        <v>801</v>
      </c>
      <c r="XI793"/>
      <c r="XJ793" t="s">
        <v>844</v>
      </c>
      <c r="XK793" t="s">
        <v>794</v>
      </c>
      <c r="XL793" t="s">
        <v>3744</v>
      </c>
      <c r="XM793">
        <v>1</v>
      </c>
      <c r="XN793">
        <v>0</v>
      </c>
      <c r="XO793">
        <v>0</v>
      </c>
      <c r="XP793">
        <v>0</v>
      </c>
      <c r="XQ793">
        <v>0</v>
      </c>
      <c r="XR793">
        <v>0</v>
      </c>
      <c r="XS793">
        <v>0</v>
      </c>
      <c r="XT793">
        <v>0</v>
      </c>
      <c r="XU793">
        <v>0</v>
      </c>
      <c r="XV793">
        <v>1</v>
      </c>
      <c r="XW793">
        <v>0</v>
      </c>
      <c r="XX793">
        <v>0</v>
      </c>
      <c r="XY793">
        <v>0</v>
      </c>
      <c r="XZ793">
        <v>0</v>
      </c>
      <c r="YA793">
        <v>0</v>
      </c>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t="s">
        <v>2100</v>
      </c>
      <c r="AAW793">
        <v>434839048</v>
      </c>
      <c r="AAX793" s="315">
        <v>45078.643321759257</v>
      </c>
      <c r="AAY793"/>
      <c r="AAZ793"/>
      <c r="ABA793" t="s">
        <v>2081</v>
      </c>
      <c r="ABB793"/>
      <c r="ABC793" t="s">
        <v>3657</v>
      </c>
      <c r="ABD793"/>
      <c r="ABE793">
        <v>32</v>
      </c>
    </row>
    <row r="794" spans="1:733" x14ac:dyDescent="0.45">
      <c r="A794" s="261" t="s">
        <v>3749</v>
      </c>
      <c r="B794" s="262">
        <v>45078.444150428237</v>
      </c>
      <c r="C794" s="262">
        <v>45078.451414722222</v>
      </c>
      <c r="D794" s="262">
        <v>45078</v>
      </c>
      <c r="E794" s="261" t="s">
        <v>3719</v>
      </c>
      <c r="F794" s="315">
        <v>45078</v>
      </c>
      <c r="G794" t="s">
        <v>851</v>
      </c>
      <c r="H794" t="s">
        <v>852</v>
      </c>
      <c r="I794" t="s">
        <v>852</v>
      </c>
      <c r="J794" t="s">
        <v>852</v>
      </c>
      <c r="K794" t="s">
        <v>793</v>
      </c>
      <c r="L794" s="261" t="s">
        <v>3750</v>
      </c>
      <c r="M794">
        <v>0</v>
      </c>
      <c r="N794">
        <v>0</v>
      </c>
      <c r="O794">
        <v>0</v>
      </c>
      <c r="P794">
        <v>0</v>
      </c>
      <c r="Q794">
        <v>0</v>
      </c>
      <c r="R794">
        <v>0</v>
      </c>
      <c r="S794">
        <v>0</v>
      </c>
      <c r="T794">
        <v>0</v>
      </c>
      <c r="U794">
        <v>0</v>
      </c>
      <c r="V794">
        <v>0</v>
      </c>
      <c r="W794">
        <v>1</v>
      </c>
      <c r="X794">
        <v>0</v>
      </c>
      <c r="Y794">
        <v>0</v>
      </c>
      <c r="Z794">
        <v>0</v>
      </c>
      <c r="AA794">
        <v>0</v>
      </c>
      <c r="AB794">
        <v>0</v>
      </c>
      <c r="AC794">
        <v>0</v>
      </c>
      <c r="AD794">
        <v>0</v>
      </c>
      <c r="AE794">
        <v>1</v>
      </c>
      <c r="AF794">
        <v>1</v>
      </c>
      <c r="AG794">
        <v>0</v>
      </c>
      <c r="AH794">
        <v>0</v>
      </c>
      <c r="AI794">
        <v>0</v>
      </c>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t="s">
        <v>799</v>
      </c>
      <c r="MG794"/>
      <c r="MH794">
        <v>500</v>
      </c>
      <c r="MI794">
        <v>500</v>
      </c>
      <c r="MJ794"/>
      <c r="MK794">
        <v>300</v>
      </c>
      <c r="ML794">
        <v>66.666666666666657</v>
      </c>
      <c r="MM794">
        <v>200</v>
      </c>
      <c r="MN794" t="s">
        <v>3751</v>
      </c>
      <c r="MO794" t="s">
        <v>801</v>
      </c>
      <c r="MP794"/>
      <c r="MQ794" t="s">
        <v>844</v>
      </c>
      <c r="MR794" t="s">
        <v>794</v>
      </c>
      <c r="MS794" t="s">
        <v>3745</v>
      </c>
      <c r="MT794">
        <v>1</v>
      </c>
      <c r="MU794">
        <v>0</v>
      </c>
      <c r="MV794">
        <v>0</v>
      </c>
      <c r="MW794">
        <v>0</v>
      </c>
      <c r="MX794">
        <v>0</v>
      </c>
      <c r="MY794">
        <v>0</v>
      </c>
      <c r="MZ794">
        <v>0</v>
      </c>
      <c r="NA794">
        <v>0</v>
      </c>
      <c r="NB794">
        <v>0</v>
      </c>
      <c r="NC794">
        <v>0</v>
      </c>
      <c r="ND794">
        <v>0</v>
      </c>
      <c r="NE794">
        <v>1</v>
      </c>
      <c r="NF794">
        <v>0</v>
      </c>
      <c r="NG794">
        <v>0</v>
      </c>
      <c r="NH794">
        <v>0</v>
      </c>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t="s">
        <v>794</v>
      </c>
      <c r="VU794"/>
      <c r="VV794">
        <v>1000</v>
      </c>
      <c r="VW794">
        <v>1000</v>
      </c>
      <c r="VX794"/>
      <c r="VY794">
        <v>1000</v>
      </c>
      <c r="VZ794">
        <v>0</v>
      </c>
      <c r="WA794">
        <v>0</v>
      </c>
      <c r="WB794"/>
      <c r="WC794" t="s">
        <v>801</v>
      </c>
      <c r="WD794"/>
      <c r="WE794" t="s">
        <v>844</v>
      </c>
      <c r="WF794" t="s">
        <v>794</v>
      </c>
      <c r="WG794" t="s">
        <v>3744</v>
      </c>
      <c r="WH794">
        <v>1</v>
      </c>
      <c r="WI794">
        <v>0</v>
      </c>
      <c r="WJ794">
        <v>0</v>
      </c>
      <c r="WK794">
        <v>0</v>
      </c>
      <c r="WL794">
        <v>0</v>
      </c>
      <c r="WM794">
        <v>0</v>
      </c>
      <c r="WN794">
        <v>0</v>
      </c>
      <c r="WO794">
        <v>0</v>
      </c>
      <c r="WP794">
        <v>0</v>
      </c>
      <c r="WQ794">
        <v>1</v>
      </c>
      <c r="WR794">
        <v>0</v>
      </c>
      <c r="WS794">
        <v>0</v>
      </c>
      <c r="WT794">
        <v>0</v>
      </c>
      <c r="WU794">
        <v>0</v>
      </c>
      <c r="WV794">
        <v>0</v>
      </c>
      <c r="WW794"/>
      <c r="WX794"/>
      <c r="WY794" t="s">
        <v>794</v>
      </c>
      <c r="WZ794"/>
      <c r="XA794">
        <v>1500</v>
      </c>
      <c r="XB794">
        <v>1500</v>
      </c>
      <c r="XC794"/>
      <c r="XD794">
        <v>1500</v>
      </c>
      <c r="XE794">
        <v>0</v>
      </c>
      <c r="XF794">
        <v>0</v>
      </c>
      <c r="XG794"/>
      <c r="XH794" t="s">
        <v>801</v>
      </c>
      <c r="XI794"/>
      <c r="XJ794" t="s">
        <v>844</v>
      </c>
      <c r="XK794" t="s">
        <v>794</v>
      </c>
      <c r="XL794" t="s">
        <v>3670</v>
      </c>
      <c r="XM794">
        <v>1</v>
      </c>
      <c r="XN794">
        <v>0</v>
      </c>
      <c r="XO794">
        <v>0</v>
      </c>
      <c r="XP794">
        <v>0</v>
      </c>
      <c r="XQ794">
        <v>0</v>
      </c>
      <c r="XR794">
        <v>0</v>
      </c>
      <c r="XS794">
        <v>0</v>
      </c>
      <c r="XT794">
        <v>0</v>
      </c>
      <c r="XU794">
        <v>0</v>
      </c>
      <c r="XV794">
        <v>0</v>
      </c>
      <c r="XW794">
        <v>1</v>
      </c>
      <c r="XX794">
        <v>0</v>
      </c>
      <c r="XY794">
        <v>0</v>
      </c>
      <c r="XZ794">
        <v>0</v>
      </c>
      <c r="YA794">
        <v>0</v>
      </c>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t="s">
        <v>2100</v>
      </c>
      <c r="AAW794">
        <v>434839054</v>
      </c>
      <c r="AAX794" s="315">
        <v>45078.643333333333</v>
      </c>
      <c r="AAY794"/>
      <c r="AAZ794"/>
      <c r="ABA794" t="s">
        <v>2081</v>
      </c>
      <c r="ABB794"/>
      <c r="ABC794" t="s">
        <v>3657</v>
      </c>
      <c r="ABD794"/>
      <c r="ABE794">
        <v>33</v>
      </c>
    </row>
    <row r="795" spans="1:733" x14ac:dyDescent="0.45">
      <c r="A795" s="261" t="s">
        <v>3752</v>
      </c>
      <c r="B795" s="262">
        <v>45078.482083159717</v>
      </c>
      <c r="C795" s="262">
        <v>45078.639690763877</v>
      </c>
      <c r="D795" s="262">
        <v>45078</v>
      </c>
      <c r="E795" s="261" t="s">
        <v>3719</v>
      </c>
      <c r="F795" s="315">
        <v>45078</v>
      </c>
      <c r="G795" t="s">
        <v>851</v>
      </c>
      <c r="H795" t="s">
        <v>852</v>
      </c>
      <c r="I795" t="s">
        <v>852</v>
      </c>
      <c r="J795" t="s">
        <v>852</v>
      </c>
      <c r="K795" t="s">
        <v>793</v>
      </c>
      <c r="L795" s="261" t="s">
        <v>3753</v>
      </c>
      <c r="M795">
        <v>0</v>
      </c>
      <c r="N795">
        <v>0</v>
      </c>
      <c r="O795">
        <v>0</v>
      </c>
      <c r="P795">
        <v>0</v>
      </c>
      <c r="Q795">
        <v>0</v>
      </c>
      <c r="R795">
        <v>0</v>
      </c>
      <c r="S795">
        <v>0</v>
      </c>
      <c r="T795">
        <v>0</v>
      </c>
      <c r="U795">
        <v>0</v>
      </c>
      <c r="V795">
        <v>0</v>
      </c>
      <c r="W795">
        <v>0</v>
      </c>
      <c r="X795">
        <v>0</v>
      </c>
      <c r="Y795">
        <v>0</v>
      </c>
      <c r="Z795">
        <v>1</v>
      </c>
      <c r="AA795">
        <v>1</v>
      </c>
      <c r="AB795">
        <v>0</v>
      </c>
      <c r="AC795">
        <v>0</v>
      </c>
      <c r="AD795">
        <v>0</v>
      </c>
      <c r="AE795">
        <v>1</v>
      </c>
      <c r="AF795">
        <v>1</v>
      </c>
      <c r="AG795">
        <v>0</v>
      </c>
      <c r="AH795">
        <v>0</v>
      </c>
      <c r="AI795">
        <v>0</v>
      </c>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t="s">
        <v>799</v>
      </c>
      <c r="SF795"/>
      <c r="SG795">
        <v>350</v>
      </c>
      <c r="SH795">
        <v>350</v>
      </c>
      <c r="SI795"/>
      <c r="SJ795">
        <v>300</v>
      </c>
      <c r="SK795">
        <v>16.666666666666661</v>
      </c>
      <c r="SL795">
        <v>50</v>
      </c>
      <c r="SM795" t="s">
        <v>3754</v>
      </c>
      <c r="SN795" t="s">
        <v>801</v>
      </c>
      <c r="SO795"/>
      <c r="SP795" t="s">
        <v>844</v>
      </c>
      <c r="SQ795" t="s">
        <v>794</v>
      </c>
      <c r="SR795" t="s">
        <v>3654</v>
      </c>
      <c r="SS795">
        <v>1</v>
      </c>
      <c r="ST795">
        <v>0</v>
      </c>
      <c r="SU795">
        <v>0</v>
      </c>
      <c r="SV795">
        <v>0</v>
      </c>
      <c r="SW795">
        <v>0</v>
      </c>
      <c r="SX795">
        <v>0</v>
      </c>
      <c r="SY795">
        <v>0</v>
      </c>
      <c r="SZ795">
        <v>1</v>
      </c>
      <c r="TA795">
        <v>0</v>
      </c>
      <c r="TB795">
        <v>0</v>
      </c>
      <c r="TC795">
        <v>0</v>
      </c>
      <c r="TD795">
        <v>0</v>
      </c>
      <c r="TE795">
        <v>0</v>
      </c>
      <c r="TF795">
        <v>0</v>
      </c>
      <c r="TG795">
        <v>0</v>
      </c>
      <c r="TH795"/>
      <c r="TI795"/>
      <c r="TJ795" t="s">
        <v>799</v>
      </c>
      <c r="TK795"/>
      <c r="TL795">
        <v>150</v>
      </c>
      <c r="TM795">
        <v>150</v>
      </c>
      <c r="TN795"/>
      <c r="TO795">
        <v>150</v>
      </c>
      <c r="TP795">
        <v>0</v>
      </c>
      <c r="TQ795">
        <v>0</v>
      </c>
      <c r="TR795"/>
      <c r="TS795" t="s">
        <v>801</v>
      </c>
      <c r="TT795"/>
      <c r="TU795" t="s">
        <v>844</v>
      </c>
      <c r="TV795" t="s">
        <v>794</v>
      </c>
      <c r="TW795" t="s">
        <v>3654</v>
      </c>
      <c r="TX795">
        <v>1</v>
      </c>
      <c r="TY795">
        <v>0</v>
      </c>
      <c r="TZ795">
        <v>0</v>
      </c>
      <c r="UA795">
        <v>0</v>
      </c>
      <c r="UB795">
        <v>0</v>
      </c>
      <c r="UC795">
        <v>0</v>
      </c>
      <c r="UD795">
        <v>0</v>
      </c>
      <c r="UE795">
        <v>1</v>
      </c>
      <c r="UF795">
        <v>0</v>
      </c>
      <c r="UG795">
        <v>0</v>
      </c>
      <c r="UH795">
        <v>0</v>
      </c>
      <c r="UI795">
        <v>0</v>
      </c>
      <c r="UJ795">
        <v>0</v>
      </c>
      <c r="UK795">
        <v>0</v>
      </c>
      <c r="UL795">
        <v>0</v>
      </c>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t="s">
        <v>794</v>
      </c>
      <c r="VU795"/>
      <c r="VV795">
        <v>1000</v>
      </c>
      <c r="VW795">
        <v>1000</v>
      </c>
      <c r="VX795"/>
      <c r="VY795">
        <v>1000</v>
      </c>
      <c r="VZ795">
        <v>0</v>
      </c>
      <c r="WA795">
        <v>0</v>
      </c>
      <c r="WB795"/>
      <c r="WC795" t="s">
        <v>801</v>
      </c>
      <c r="WD795"/>
      <c r="WE795" t="s">
        <v>844</v>
      </c>
      <c r="WF795" t="s">
        <v>794</v>
      </c>
      <c r="WG795" t="s">
        <v>3745</v>
      </c>
      <c r="WH795">
        <v>1</v>
      </c>
      <c r="WI795">
        <v>0</v>
      </c>
      <c r="WJ795">
        <v>0</v>
      </c>
      <c r="WK795">
        <v>0</v>
      </c>
      <c r="WL795">
        <v>0</v>
      </c>
      <c r="WM795">
        <v>0</v>
      </c>
      <c r="WN795">
        <v>0</v>
      </c>
      <c r="WO795">
        <v>0</v>
      </c>
      <c r="WP795">
        <v>0</v>
      </c>
      <c r="WQ795">
        <v>0</v>
      </c>
      <c r="WR795">
        <v>0</v>
      </c>
      <c r="WS795">
        <v>1</v>
      </c>
      <c r="WT795">
        <v>0</v>
      </c>
      <c r="WU795">
        <v>0</v>
      </c>
      <c r="WV795">
        <v>0</v>
      </c>
      <c r="WW795"/>
      <c r="WX795"/>
      <c r="WY795" t="s">
        <v>794</v>
      </c>
      <c r="WZ795"/>
      <c r="XA795">
        <v>1500</v>
      </c>
      <c r="XB795">
        <v>1500</v>
      </c>
      <c r="XC795"/>
      <c r="XD795">
        <v>1500</v>
      </c>
      <c r="XE795">
        <v>0</v>
      </c>
      <c r="XF795">
        <v>0</v>
      </c>
      <c r="XG795"/>
      <c r="XH795" t="s">
        <v>801</v>
      </c>
      <c r="XI795"/>
      <c r="XJ795" t="s">
        <v>844</v>
      </c>
      <c r="XK795" t="s">
        <v>794</v>
      </c>
      <c r="XL795" t="s">
        <v>3670</v>
      </c>
      <c r="XM795">
        <v>1</v>
      </c>
      <c r="XN795">
        <v>0</v>
      </c>
      <c r="XO795">
        <v>0</v>
      </c>
      <c r="XP795">
        <v>0</v>
      </c>
      <c r="XQ795">
        <v>0</v>
      </c>
      <c r="XR795">
        <v>0</v>
      </c>
      <c r="XS795">
        <v>0</v>
      </c>
      <c r="XT795">
        <v>0</v>
      </c>
      <c r="XU795">
        <v>0</v>
      </c>
      <c r="XV795">
        <v>0</v>
      </c>
      <c r="XW795">
        <v>1</v>
      </c>
      <c r="XX795">
        <v>0</v>
      </c>
      <c r="XY795">
        <v>0</v>
      </c>
      <c r="XZ795">
        <v>0</v>
      </c>
      <c r="YA795">
        <v>0</v>
      </c>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t="s">
        <v>2100</v>
      </c>
      <c r="AAW795">
        <v>434839060</v>
      </c>
      <c r="AAX795" s="315">
        <v>45078.64335648148</v>
      </c>
      <c r="AAY795"/>
      <c r="AAZ795"/>
      <c r="ABA795" t="s">
        <v>2081</v>
      </c>
      <c r="ABB795"/>
      <c r="ABC795" t="s">
        <v>3657</v>
      </c>
      <c r="ABD795"/>
      <c r="ABE795">
        <v>34</v>
      </c>
    </row>
    <row r="796" spans="1:733" x14ac:dyDescent="0.45">
      <c r="A796" s="261" t="s">
        <v>3755</v>
      </c>
      <c r="B796" s="262">
        <v>45078.542139999998</v>
      </c>
      <c r="C796" s="262">
        <v>45078.546698148137</v>
      </c>
      <c r="D796" s="262">
        <v>45078</v>
      </c>
      <c r="E796" s="261" t="s">
        <v>3719</v>
      </c>
      <c r="F796" s="315">
        <v>45078</v>
      </c>
      <c r="G796" t="s">
        <v>851</v>
      </c>
      <c r="H796" t="s">
        <v>852</v>
      </c>
      <c r="I796" t="s">
        <v>852</v>
      </c>
      <c r="J796" t="s">
        <v>852</v>
      </c>
      <c r="K796" t="s">
        <v>793</v>
      </c>
      <c r="L796" s="261" t="s">
        <v>2204</v>
      </c>
      <c r="M796">
        <v>0</v>
      </c>
      <c r="N796">
        <v>0</v>
      </c>
      <c r="O796">
        <v>0</v>
      </c>
      <c r="P796">
        <v>0</v>
      </c>
      <c r="Q796">
        <v>0</v>
      </c>
      <c r="R796">
        <v>0</v>
      </c>
      <c r="S796">
        <v>0</v>
      </c>
      <c r="T796">
        <v>0</v>
      </c>
      <c r="U796">
        <v>0</v>
      </c>
      <c r="V796">
        <v>1</v>
      </c>
      <c r="W796">
        <v>0</v>
      </c>
      <c r="X796">
        <v>1</v>
      </c>
      <c r="Y796">
        <v>0</v>
      </c>
      <c r="Z796">
        <v>0</v>
      </c>
      <c r="AA796">
        <v>0</v>
      </c>
      <c r="AB796">
        <v>0</v>
      </c>
      <c r="AC796">
        <v>0</v>
      </c>
      <c r="AD796">
        <v>0</v>
      </c>
      <c r="AE796">
        <v>0</v>
      </c>
      <c r="AF796">
        <v>0</v>
      </c>
      <c r="AG796">
        <v>0</v>
      </c>
      <c r="AH796">
        <v>0</v>
      </c>
      <c r="AI796">
        <v>0</v>
      </c>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t="s">
        <v>799</v>
      </c>
      <c r="LB796"/>
      <c r="LC796">
        <v>200</v>
      </c>
      <c r="LD796">
        <v>200</v>
      </c>
      <c r="LE796"/>
      <c r="LF796">
        <v>150</v>
      </c>
      <c r="LG796">
        <v>33.333333333333329</v>
      </c>
      <c r="LH796">
        <v>50</v>
      </c>
      <c r="LI796" t="s">
        <v>3756</v>
      </c>
      <c r="LJ796" t="s">
        <v>805</v>
      </c>
      <c r="LK796"/>
      <c r="LL796"/>
      <c r="LM796" t="s">
        <v>797</v>
      </c>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t="s">
        <v>799</v>
      </c>
      <c r="NL796"/>
      <c r="NM796">
        <v>250</v>
      </c>
      <c r="NN796">
        <v>250</v>
      </c>
      <c r="NO796"/>
      <c r="NP796">
        <v>200</v>
      </c>
      <c r="NQ796">
        <v>25</v>
      </c>
      <c r="NR796">
        <v>50</v>
      </c>
      <c r="NS796" t="s">
        <v>3757</v>
      </c>
      <c r="NT796" t="s">
        <v>805</v>
      </c>
      <c r="NU796"/>
      <c r="NV796"/>
      <c r="NW796" t="s">
        <v>797</v>
      </c>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t="s">
        <v>2100</v>
      </c>
      <c r="AAW796">
        <v>434839069</v>
      </c>
      <c r="AAX796" s="315">
        <v>45078.643368055556</v>
      </c>
      <c r="AAY796"/>
      <c r="AAZ796"/>
      <c r="ABA796" t="s">
        <v>2081</v>
      </c>
      <c r="ABB796"/>
      <c r="ABC796" t="s">
        <v>3657</v>
      </c>
      <c r="ABD796"/>
      <c r="ABE796">
        <v>35</v>
      </c>
    </row>
    <row r="797" spans="1:733" x14ac:dyDescent="0.45">
      <c r="A797" s="261" t="s">
        <v>3758</v>
      </c>
      <c r="B797" s="262">
        <v>45078.548325555559</v>
      </c>
      <c r="C797" s="262">
        <v>45078.556075891203</v>
      </c>
      <c r="D797" s="262">
        <v>45078</v>
      </c>
      <c r="E797" s="261" t="s">
        <v>3719</v>
      </c>
      <c r="F797" s="315">
        <v>45078</v>
      </c>
      <c r="G797" t="s">
        <v>851</v>
      </c>
      <c r="H797" t="s">
        <v>852</v>
      </c>
      <c r="I797" t="s">
        <v>852</v>
      </c>
      <c r="J797" t="s">
        <v>852</v>
      </c>
      <c r="K797" t="s">
        <v>793</v>
      </c>
      <c r="L797" s="261" t="s">
        <v>2115</v>
      </c>
      <c r="M797">
        <v>0</v>
      </c>
      <c r="N797">
        <v>0</v>
      </c>
      <c r="O797">
        <v>0</v>
      </c>
      <c r="P797">
        <v>0</v>
      </c>
      <c r="Q797">
        <v>0</v>
      </c>
      <c r="R797">
        <v>0</v>
      </c>
      <c r="S797">
        <v>0</v>
      </c>
      <c r="T797">
        <v>0</v>
      </c>
      <c r="U797">
        <v>0</v>
      </c>
      <c r="V797">
        <v>1</v>
      </c>
      <c r="W797">
        <v>0</v>
      </c>
      <c r="X797">
        <v>1</v>
      </c>
      <c r="Y797">
        <v>0</v>
      </c>
      <c r="Z797">
        <v>0</v>
      </c>
      <c r="AA797">
        <v>0</v>
      </c>
      <c r="AB797">
        <v>0</v>
      </c>
      <c r="AC797">
        <v>0</v>
      </c>
      <c r="AD797">
        <v>0</v>
      </c>
      <c r="AE797">
        <v>0</v>
      </c>
      <c r="AF797">
        <v>0</v>
      </c>
      <c r="AG797">
        <v>0</v>
      </c>
      <c r="AH797">
        <v>0</v>
      </c>
      <c r="AI797">
        <v>0</v>
      </c>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t="s">
        <v>799</v>
      </c>
      <c r="LB797"/>
      <c r="LC797">
        <v>200</v>
      </c>
      <c r="LD797">
        <v>200</v>
      </c>
      <c r="LE797"/>
      <c r="LF797">
        <v>150</v>
      </c>
      <c r="LG797">
        <v>33.333333333333329</v>
      </c>
      <c r="LH797">
        <v>50</v>
      </c>
      <c r="LI797" t="s">
        <v>3817</v>
      </c>
      <c r="LJ797" t="s">
        <v>805</v>
      </c>
      <c r="LK797"/>
      <c r="LL797"/>
      <c r="LM797" t="s">
        <v>797</v>
      </c>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t="s">
        <v>799</v>
      </c>
      <c r="NL797"/>
      <c r="NM797">
        <v>250</v>
      </c>
      <c r="NN797">
        <v>250</v>
      </c>
      <c r="NO797"/>
      <c r="NP797">
        <v>200</v>
      </c>
      <c r="NQ797">
        <v>25</v>
      </c>
      <c r="NR797">
        <v>50</v>
      </c>
      <c r="NS797" t="s">
        <v>3759</v>
      </c>
      <c r="NT797" t="s">
        <v>805</v>
      </c>
      <c r="NU797"/>
      <c r="NV797"/>
      <c r="NW797" t="s">
        <v>797</v>
      </c>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t="s">
        <v>2100</v>
      </c>
      <c r="AAW797">
        <v>434839077</v>
      </c>
      <c r="AAX797" s="315">
        <v>45078.643379629633</v>
      </c>
      <c r="AAY797"/>
      <c r="AAZ797"/>
      <c r="ABA797" t="s">
        <v>2081</v>
      </c>
      <c r="ABB797"/>
      <c r="ABC797" t="s">
        <v>3657</v>
      </c>
      <c r="ABD797"/>
      <c r="ABE797">
        <v>36</v>
      </c>
    </row>
    <row r="798" spans="1:733" x14ac:dyDescent="0.45">
      <c r="A798" s="261" t="s">
        <v>3760</v>
      </c>
      <c r="B798" s="262">
        <v>45078.558533668976</v>
      </c>
      <c r="C798" s="262">
        <v>45078.565517222218</v>
      </c>
      <c r="D798" s="262">
        <v>45078</v>
      </c>
      <c r="E798" s="261" t="s">
        <v>3719</v>
      </c>
      <c r="F798" s="315">
        <v>45078</v>
      </c>
      <c r="G798" t="s">
        <v>851</v>
      </c>
      <c r="H798" t="s">
        <v>852</v>
      </c>
      <c r="I798" t="s">
        <v>852</v>
      </c>
      <c r="J798" t="s">
        <v>852</v>
      </c>
      <c r="K798" t="s">
        <v>793</v>
      </c>
      <c r="L798" s="261" t="s">
        <v>2204</v>
      </c>
      <c r="M798">
        <v>0</v>
      </c>
      <c r="N798">
        <v>0</v>
      </c>
      <c r="O798">
        <v>0</v>
      </c>
      <c r="P798">
        <v>0</v>
      </c>
      <c r="Q798">
        <v>0</v>
      </c>
      <c r="R798">
        <v>0</v>
      </c>
      <c r="S798">
        <v>0</v>
      </c>
      <c r="T798">
        <v>0</v>
      </c>
      <c r="U798">
        <v>0</v>
      </c>
      <c r="V798">
        <v>1</v>
      </c>
      <c r="W798">
        <v>0</v>
      </c>
      <c r="X798">
        <v>1</v>
      </c>
      <c r="Y798">
        <v>0</v>
      </c>
      <c r="Z798">
        <v>0</v>
      </c>
      <c r="AA798">
        <v>0</v>
      </c>
      <c r="AB798">
        <v>0</v>
      </c>
      <c r="AC798">
        <v>0</v>
      </c>
      <c r="AD798">
        <v>0</v>
      </c>
      <c r="AE798">
        <v>0</v>
      </c>
      <c r="AF798">
        <v>0</v>
      </c>
      <c r="AG798">
        <v>0</v>
      </c>
      <c r="AH798">
        <v>0</v>
      </c>
      <c r="AI798">
        <v>0</v>
      </c>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t="s">
        <v>799</v>
      </c>
      <c r="LB798"/>
      <c r="LC798">
        <v>200</v>
      </c>
      <c r="LD798">
        <v>200</v>
      </c>
      <c r="LE798"/>
      <c r="LF798">
        <v>150</v>
      </c>
      <c r="LG798">
        <v>33.333333333333329</v>
      </c>
      <c r="LH798">
        <v>50</v>
      </c>
      <c r="LI798" t="s">
        <v>3761</v>
      </c>
      <c r="LJ798" t="s">
        <v>805</v>
      </c>
      <c r="LK798"/>
      <c r="LL798"/>
      <c r="LM798" t="s">
        <v>797</v>
      </c>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t="s">
        <v>799</v>
      </c>
      <c r="NL798"/>
      <c r="NM798">
        <v>250</v>
      </c>
      <c r="NN798">
        <v>250</v>
      </c>
      <c r="NO798"/>
      <c r="NP798">
        <v>200</v>
      </c>
      <c r="NQ798">
        <v>25</v>
      </c>
      <c r="NR798">
        <v>50</v>
      </c>
      <c r="NS798" t="s">
        <v>3762</v>
      </c>
      <c r="NT798" t="s">
        <v>805</v>
      </c>
      <c r="NU798"/>
      <c r="NV798"/>
      <c r="NW798" t="s">
        <v>797</v>
      </c>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t="s">
        <v>2100</v>
      </c>
      <c r="AAW798">
        <v>434839086</v>
      </c>
      <c r="AAX798" s="315">
        <v>45078.64340277778</v>
      </c>
      <c r="AAY798"/>
      <c r="AAZ798"/>
      <c r="ABA798" t="s">
        <v>2081</v>
      </c>
      <c r="ABB798"/>
      <c r="ABC798" t="s">
        <v>3657</v>
      </c>
      <c r="ABD798"/>
      <c r="ABE798">
        <v>37</v>
      </c>
    </row>
    <row r="799" spans="1:733" x14ac:dyDescent="0.45">
      <c r="A799" s="261" t="s">
        <v>3763</v>
      </c>
      <c r="B799" s="262">
        <v>45078.566250173608</v>
      </c>
      <c r="C799" s="262">
        <v>45078.570612372678</v>
      </c>
      <c r="D799" s="262">
        <v>45078</v>
      </c>
      <c r="E799" s="261" t="s">
        <v>3719</v>
      </c>
      <c r="F799" s="315">
        <v>45078</v>
      </c>
      <c r="G799" t="s">
        <v>851</v>
      </c>
      <c r="H799" t="s">
        <v>852</v>
      </c>
      <c r="I799" t="s">
        <v>852</v>
      </c>
      <c r="J799" t="s">
        <v>852</v>
      </c>
      <c r="K799" t="s">
        <v>793</v>
      </c>
      <c r="L799" s="261" t="s">
        <v>2115</v>
      </c>
      <c r="M799">
        <v>0</v>
      </c>
      <c r="N799">
        <v>0</v>
      </c>
      <c r="O799">
        <v>0</v>
      </c>
      <c r="P799">
        <v>0</v>
      </c>
      <c r="Q799">
        <v>0</v>
      </c>
      <c r="R799">
        <v>0</v>
      </c>
      <c r="S799">
        <v>0</v>
      </c>
      <c r="T799">
        <v>0</v>
      </c>
      <c r="U799">
        <v>0</v>
      </c>
      <c r="V799">
        <v>1</v>
      </c>
      <c r="W799">
        <v>0</v>
      </c>
      <c r="X799">
        <v>1</v>
      </c>
      <c r="Y799">
        <v>0</v>
      </c>
      <c r="Z799">
        <v>0</v>
      </c>
      <c r="AA799">
        <v>0</v>
      </c>
      <c r="AB799">
        <v>0</v>
      </c>
      <c r="AC799">
        <v>0</v>
      </c>
      <c r="AD799">
        <v>0</v>
      </c>
      <c r="AE799">
        <v>0</v>
      </c>
      <c r="AF799">
        <v>0</v>
      </c>
      <c r="AG799">
        <v>0</v>
      </c>
      <c r="AH799">
        <v>0</v>
      </c>
      <c r="AI799">
        <v>0</v>
      </c>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t="s">
        <v>799</v>
      </c>
      <c r="LB799"/>
      <c r="LC799">
        <v>200</v>
      </c>
      <c r="LD799">
        <v>200</v>
      </c>
      <c r="LE799"/>
      <c r="LF799">
        <v>150</v>
      </c>
      <c r="LG799">
        <v>33.333333333333329</v>
      </c>
      <c r="LH799">
        <v>50</v>
      </c>
      <c r="LI799" t="s">
        <v>3818</v>
      </c>
      <c r="LJ799" t="s">
        <v>805</v>
      </c>
      <c r="LK799"/>
      <c r="LL799"/>
      <c r="LM799" t="s">
        <v>797</v>
      </c>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t="s">
        <v>799</v>
      </c>
      <c r="NL799"/>
      <c r="NM799">
        <v>250</v>
      </c>
      <c r="NN799">
        <v>250</v>
      </c>
      <c r="NO799"/>
      <c r="NP799">
        <v>200</v>
      </c>
      <c r="NQ799">
        <v>25</v>
      </c>
      <c r="NR799">
        <v>50</v>
      </c>
      <c r="NS799" t="s">
        <v>3764</v>
      </c>
      <c r="NT799" t="s">
        <v>805</v>
      </c>
      <c r="NU799"/>
      <c r="NV799"/>
      <c r="NW799" t="s">
        <v>797</v>
      </c>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t="s">
        <v>2100</v>
      </c>
      <c r="AAW799">
        <v>434839104</v>
      </c>
      <c r="AAX799" s="315">
        <v>45078.643414351864</v>
      </c>
      <c r="AAY799"/>
      <c r="AAZ799"/>
      <c r="ABA799" t="s">
        <v>2081</v>
      </c>
      <c r="ABB799"/>
      <c r="ABC799" t="s">
        <v>3657</v>
      </c>
      <c r="ABD799"/>
      <c r="ABE799">
        <v>38</v>
      </c>
    </row>
    <row r="800" spans="1:733" x14ac:dyDescent="0.45">
      <c r="A800" s="261" t="s">
        <v>3765</v>
      </c>
      <c r="B800" s="262">
        <v>45078.575281967591</v>
      </c>
      <c r="C800" s="262">
        <v>45078.580059861109</v>
      </c>
      <c r="D800" s="262">
        <v>45078</v>
      </c>
      <c r="E800" s="261" t="s">
        <v>3719</v>
      </c>
      <c r="F800" s="315">
        <v>45078</v>
      </c>
      <c r="G800" t="s">
        <v>851</v>
      </c>
      <c r="H800" t="s">
        <v>852</v>
      </c>
      <c r="I800" t="s">
        <v>852</v>
      </c>
      <c r="J800" t="s">
        <v>852</v>
      </c>
      <c r="K800" t="s">
        <v>793</v>
      </c>
      <c r="L800" s="261" t="s">
        <v>2204</v>
      </c>
      <c r="M800">
        <v>0</v>
      </c>
      <c r="N800">
        <v>0</v>
      </c>
      <c r="O800">
        <v>0</v>
      </c>
      <c r="P800">
        <v>0</v>
      </c>
      <c r="Q800">
        <v>0</v>
      </c>
      <c r="R800">
        <v>0</v>
      </c>
      <c r="S800">
        <v>0</v>
      </c>
      <c r="T800">
        <v>0</v>
      </c>
      <c r="U800">
        <v>0</v>
      </c>
      <c r="V800">
        <v>1</v>
      </c>
      <c r="W800">
        <v>0</v>
      </c>
      <c r="X800">
        <v>1</v>
      </c>
      <c r="Y800">
        <v>0</v>
      </c>
      <c r="Z800">
        <v>0</v>
      </c>
      <c r="AA800">
        <v>0</v>
      </c>
      <c r="AB800">
        <v>0</v>
      </c>
      <c r="AC800">
        <v>0</v>
      </c>
      <c r="AD800">
        <v>0</v>
      </c>
      <c r="AE800">
        <v>0</v>
      </c>
      <c r="AF800">
        <v>0</v>
      </c>
      <c r="AG800">
        <v>0</v>
      </c>
      <c r="AH800">
        <v>0</v>
      </c>
      <c r="AI800">
        <v>0</v>
      </c>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t="s">
        <v>799</v>
      </c>
      <c r="LB800"/>
      <c r="LC800">
        <v>200</v>
      </c>
      <c r="LD800">
        <v>200</v>
      </c>
      <c r="LE800"/>
      <c r="LF800">
        <v>150</v>
      </c>
      <c r="LG800">
        <v>33.333333333333329</v>
      </c>
      <c r="LH800">
        <v>50</v>
      </c>
      <c r="LI800" t="s">
        <v>3819</v>
      </c>
      <c r="LJ800" t="s">
        <v>805</v>
      </c>
      <c r="LK800"/>
      <c r="LL800"/>
      <c r="LM800" t="s">
        <v>797</v>
      </c>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t="s">
        <v>799</v>
      </c>
      <c r="NL800"/>
      <c r="NM800">
        <v>250</v>
      </c>
      <c r="NN800">
        <v>250</v>
      </c>
      <c r="NO800"/>
      <c r="NP800">
        <v>200</v>
      </c>
      <c r="NQ800">
        <v>25</v>
      </c>
      <c r="NR800">
        <v>50</v>
      </c>
      <c r="NS800" t="s">
        <v>3766</v>
      </c>
      <c r="NT800" t="s">
        <v>805</v>
      </c>
      <c r="NU800"/>
      <c r="NV800"/>
      <c r="NW800" t="s">
        <v>797</v>
      </c>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t="s">
        <v>2100</v>
      </c>
      <c r="AAW800">
        <v>434839117</v>
      </c>
      <c r="AAX800" s="315">
        <v>45078.643437500003</v>
      </c>
      <c r="AAY800"/>
      <c r="AAZ800"/>
      <c r="ABA800" t="s">
        <v>2081</v>
      </c>
      <c r="ABB800"/>
      <c r="ABC800" t="s">
        <v>3657</v>
      </c>
      <c r="ABD800"/>
      <c r="ABE800">
        <v>39</v>
      </c>
    </row>
    <row r="801" spans="1:733" x14ac:dyDescent="0.45">
      <c r="A801" s="261" t="s">
        <v>3767</v>
      </c>
      <c r="B801" s="262">
        <v>45071.388559687497</v>
      </c>
      <c r="C801" s="262">
        <v>45071.439322685183</v>
      </c>
      <c r="D801" s="262">
        <v>45071</v>
      </c>
      <c r="E801" s="261" t="s">
        <v>2201</v>
      </c>
      <c r="F801" s="315">
        <v>45071</v>
      </c>
      <c r="G801" t="s">
        <v>891</v>
      </c>
      <c r="H801" t="s">
        <v>892</v>
      </c>
      <c r="I801" t="s">
        <v>892</v>
      </c>
      <c r="J801" t="s">
        <v>892</v>
      </c>
      <c r="K801" t="s">
        <v>793</v>
      </c>
      <c r="L801" s="261" t="s">
        <v>2210</v>
      </c>
      <c r="M801">
        <v>1</v>
      </c>
      <c r="N801">
        <v>1</v>
      </c>
      <c r="O801">
        <v>1</v>
      </c>
      <c r="P801">
        <v>1</v>
      </c>
      <c r="Q801">
        <v>1</v>
      </c>
      <c r="R801">
        <v>1</v>
      </c>
      <c r="S801">
        <v>1</v>
      </c>
      <c r="T801">
        <v>1</v>
      </c>
      <c r="U801">
        <v>0</v>
      </c>
      <c r="V801">
        <v>0</v>
      </c>
      <c r="W801">
        <v>0</v>
      </c>
      <c r="X801">
        <v>0</v>
      </c>
      <c r="Y801">
        <v>0</v>
      </c>
      <c r="Z801">
        <v>0</v>
      </c>
      <c r="AA801">
        <v>0</v>
      </c>
      <c r="AB801">
        <v>0</v>
      </c>
      <c r="AC801">
        <v>1</v>
      </c>
      <c r="AD801">
        <v>1</v>
      </c>
      <c r="AE801">
        <v>1</v>
      </c>
      <c r="AF801">
        <v>1</v>
      </c>
      <c r="AG801">
        <v>0</v>
      </c>
      <c r="AH801">
        <v>1</v>
      </c>
      <c r="AI801">
        <v>0</v>
      </c>
      <c r="AJ801" t="s">
        <v>794</v>
      </c>
      <c r="AK801"/>
      <c r="AL801">
        <v>3500</v>
      </c>
      <c r="AM801">
        <v>3500</v>
      </c>
      <c r="AN801"/>
      <c r="AO801"/>
      <c r="AP801"/>
      <c r="AQ801"/>
      <c r="AR801"/>
      <c r="AS801" t="s">
        <v>795</v>
      </c>
      <c r="AT801" t="s">
        <v>796</v>
      </c>
      <c r="AU801"/>
      <c r="AV801" t="s">
        <v>794</v>
      </c>
      <c r="AW801" t="s">
        <v>3768</v>
      </c>
      <c r="AX801">
        <v>0</v>
      </c>
      <c r="AY801">
        <v>1</v>
      </c>
      <c r="AZ801">
        <v>0</v>
      </c>
      <c r="BA801">
        <v>0</v>
      </c>
      <c r="BB801">
        <v>0</v>
      </c>
      <c r="BC801">
        <v>0</v>
      </c>
      <c r="BD801">
        <v>0</v>
      </c>
      <c r="BE801">
        <v>0</v>
      </c>
      <c r="BF801">
        <v>0</v>
      </c>
      <c r="BG801">
        <v>0</v>
      </c>
      <c r="BH801">
        <v>0</v>
      </c>
      <c r="BI801">
        <v>0</v>
      </c>
      <c r="BJ801">
        <v>0</v>
      </c>
      <c r="BK801">
        <v>1</v>
      </c>
      <c r="BL801">
        <v>0</v>
      </c>
      <c r="BM801"/>
      <c r="BN801"/>
      <c r="BO801" t="s">
        <v>794</v>
      </c>
      <c r="BP801"/>
      <c r="BQ801">
        <v>2500</v>
      </c>
      <c r="BR801">
        <v>2500</v>
      </c>
      <c r="BS801"/>
      <c r="BT801"/>
      <c r="BU801"/>
      <c r="BV801"/>
      <c r="BW801"/>
      <c r="BX801" t="s">
        <v>795</v>
      </c>
      <c r="BY801" t="s">
        <v>796</v>
      </c>
      <c r="BZ801"/>
      <c r="CA801" t="s">
        <v>794</v>
      </c>
      <c r="CB801" t="s">
        <v>3768</v>
      </c>
      <c r="CC801">
        <v>0</v>
      </c>
      <c r="CD801">
        <v>1</v>
      </c>
      <c r="CE801">
        <v>0</v>
      </c>
      <c r="CF801">
        <v>0</v>
      </c>
      <c r="CG801">
        <v>0</v>
      </c>
      <c r="CH801">
        <v>0</v>
      </c>
      <c r="CI801">
        <v>0</v>
      </c>
      <c r="CJ801">
        <v>0</v>
      </c>
      <c r="CK801">
        <v>0</v>
      </c>
      <c r="CL801">
        <v>0</v>
      </c>
      <c r="CM801">
        <v>0</v>
      </c>
      <c r="CN801">
        <v>0</v>
      </c>
      <c r="CO801">
        <v>0</v>
      </c>
      <c r="CP801">
        <v>1</v>
      </c>
      <c r="CQ801">
        <v>0</v>
      </c>
      <c r="CR801"/>
      <c r="CS801" t="s">
        <v>3769</v>
      </c>
      <c r="CT801" t="s">
        <v>794</v>
      </c>
      <c r="CU801"/>
      <c r="CV801">
        <v>4000</v>
      </c>
      <c r="CW801">
        <v>4000</v>
      </c>
      <c r="CX801"/>
      <c r="CY801"/>
      <c r="CZ801"/>
      <c r="DA801"/>
      <c r="DB801"/>
      <c r="DC801" t="s">
        <v>795</v>
      </c>
      <c r="DD801" t="s">
        <v>796</v>
      </c>
      <c r="DE801"/>
      <c r="DF801" t="s">
        <v>794</v>
      </c>
      <c r="DG801" t="s">
        <v>3768</v>
      </c>
      <c r="DH801">
        <v>0</v>
      </c>
      <c r="DI801">
        <v>1</v>
      </c>
      <c r="DJ801">
        <v>0</v>
      </c>
      <c r="DK801">
        <v>0</v>
      </c>
      <c r="DL801">
        <v>0</v>
      </c>
      <c r="DM801">
        <v>0</v>
      </c>
      <c r="DN801">
        <v>0</v>
      </c>
      <c r="DO801">
        <v>0</v>
      </c>
      <c r="DP801">
        <v>0</v>
      </c>
      <c r="DQ801">
        <v>0</v>
      </c>
      <c r="DR801">
        <v>0</v>
      </c>
      <c r="DS801">
        <v>0</v>
      </c>
      <c r="DT801">
        <v>0</v>
      </c>
      <c r="DU801">
        <v>1</v>
      </c>
      <c r="DV801">
        <v>0</v>
      </c>
      <c r="DW801"/>
      <c r="DX801" t="s">
        <v>3770</v>
      </c>
      <c r="DY801" t="s">
        <v>794</v>
      </c>
      <c r="DZ801"/>
      <c r="EA801">
        <v>5000</v>
      </c>
      <c r="EB801">
        <v>5000</v>
      </c>
      <c r="EC801"/>
      <c r="ED801"/>
      <c r="EE801"/>
      <c r="EF801"/>
      <c r="EG801"/>
      <c r="EH801" t="s">
        <v>795</v>
      </c>
      <c r="EI801" t="s">
        <v>796</v>
      </c>
      <c r="EJ801"/>
      <c r="EK801" t="s">
        <v>794</v>
      </c>
      <c r="EL801" t="s">
        <v>3768</v>
      </c>
      <c r="EM801">
        <v>0</v>
      </c>
      <c r="EN801">
        <v>1</v>
      </c>
      <c r="EO801">
        <v>0</v>
      </c>
      <c r="EP801">
        <v>0</v>
      </c>
      <c r="EQ801">
        <v>0</v>
      </c>
      <c r="ER801">
        <v>0</v>
      </c>
      <c r="ES801">
        <v>0</v>
      </c>
      <c r="ET801">
        <v>0</v>
      </c>
      <c r="EU801">
        <v>0</v>
      </c>
      <c r="EV801">
        <v>0</v>
      </c>
      <c r="EW801">
        <v>0</v>
      </c>
      <c r="EX801">
        <v>0</v>
      </c>
      <c r="EY801">
        <v>0</v>
      </c>
      <c r="EZ801">
        <v>1</v>
      </c>
      <c r="FA801">
        <v>0</v>
      </c>
      <c r="FB801"/>
      <c r="FC801" t="s">
        <v>3770</v>
      </c>
      <c r="FD801" t="s">
        <v>794</v>
      </c>
      <c r="FE801"/>
      <c r="FF801">
        <v>2500</v>
      </c>
      <c r="FG801">
        <v>2500</v>
      </c>
      <c r="FH801"/>
      <c r="FI801"/>
      <c r="FJ801"/>
      <c r="FK801"/>
      <c r="FL801"/>
      <c r="FM801" t="s">
        <v>795</v>
      </c>
      <c r="FN801" t="s">
        <v>796</v>
      </c>
      <c r="FO801"/>
      <c r="FP801" t="s">
        <v>794</v>
      </c>
      <c r="FQ801" t="s">
        <v>3768</v>
      </c>
      <c r="FR801">
        <v>0</v>
      </c>
      <c r="FS801">
        <v>1</v>
      </c>
      <c r="FT801">
        <v>0</v>
      </c>
      <c r="FU801">
        <v>0</v>
      </c>
      <c r="FV801">
        <v>0</v>
      </c>
      <c r="FW801">
        <v>0</v>
      </c>
      <c r="FX801">
        <v>0</v>
      </c>
      <c r="FY801">
        <v>0</v>
      </c>
      <c r="FZ801">
        <v>0</v>
      </c>
      <c r="GA801">
        <v>0</v>
      </c>
      <c r="GB801">
        <v>0</v>
      </c>
      <c r="GC801">
        <v>0</v>
      </c>
      <c r="GD801">
        <v>0</v>
      </c>
      <c r="GE801">
        <v>1</v>
      </c>
      <c r="GF801">
        <v>0</v>
      </c>
      <c r="GG801"/>
      <c r="GH801" t="s">
        <v>3769</v>
      </c>
      <c r="GI801" t="s">
        <v>794</v>
      </c>
      <c r="GJ801"/>
      <c r="GK801">
        <v>15000</v>
      </c>
      <c r="GL801"/>
      <c r="GM801"/>
      <c r="GN801"/>
      <c r="GO801"/>
      <c r="GP801" t="s">
        <v>795</v>
      </c>
      <c r="GQ801" t="s">
        <v>796</v>
      </c>
      <c r="GR801"/>
      <c r="GS801" t="s">
        <v>794</v>
      </c>
      <c r="GT801" t="s">
        <v>3768</v>
      </c>
      <c r="GU801">
        <v>0</v>
      </c>
      <c r="GV801">
        <v>1</v>
      </c>
      <c r="GW801">
        <v>0</v>
      </c>
      <c r="GX801">
        <v>0</v>
      </c>
      <c r="GY801">
        <v>0</v>
      </c>
      <c r="GZ801">
        <v>0</v>
      </c>
      <c r="HA801">
        <v>0</v>
      </c>
      <c r="HB801">
        <v>0</v>
      </c>
      <c r="HC801">
        <v>0</v>
      </c>
      <c r="HD801">
        <v>0</v>
      </c>
      <c r="HE801">
        <v>0</v>
      </c>
      <c r="HF801">
        <v>0</v>
      </c>
      <c r="HG801">
        <v>0</v>
      </c>
      <c r="HH801">
        <v>1</v>
      </c>
      <c r="HI801">
        <v>0</v>
      </c>
      <c r="HJ801"/>
      <c r="HK801" t="s">
        <v>3769</v>
      </c>
      <c r="HL801" t="s">
        <v>794</v>
      </c>
      <c r="HM801"/>
      <c r="HN801">
        <v>4500</v>
      </c>
      <c r="HO801">
        <v>4500</v>
      </c>
      <c r="HP801"/>
      <c r="HQ801"/>
      <c r="HR801"/>
      <c r="HS801"/>
      <c r="HT801"/>
      <c r="HU801" t="s">
        <v>795</v>
      </c>
      <c r="HV801" t="s">
        <v>796</v>
      </c>
      <c r="HW801"/>
      <c r="HX801" t="s">
        <v>794</v>
      </c>
      <c r="HY801" t="s">
        <v>3768</v>
      </c>
      <c r="HZ801">
        <v>0</v>
      </c>
      <c r="IA801">
        <v>1</v>
      </c>
      <c r="IB801">
        <v>0</v>
      </c>
      <c r="IC801">
        <v>0</v>
      </c>
      <c r="ID801">
        <v>0</v>
      </c>
      <c r="IE801">
        <v>0</v>
      </c>
      <c r="IF801">
        <v>0</v>
      </c>
      <c r="IG801">
        <v>0</v>
      </c>
      <c r="IH801">
        <v>0</v>
      </c>
      <c r="II801">
        <v>0</v>
      </c>
      <c r="IJ801">
        <v>0</v>
      </c>
      <c r="IK801">
        <v>0</v>
      </c>
      <c r="IL801">
        <v>0</v>
      </c>
      <c r="IM801">
        <v>1</v>
      </c>
      <c r="IN801">
        <v>0</v>
      </c>
      <c r="IO801"/>
      <c r="IP801" t="s">
        <v>2152</v>
      </c>
      <c r="IQ801" t="s">
        <v>794</v>
      </c>
      <c r="IR801"/>
      <c r="IS801">
        <v>8000</v>
      </c>
      <c r="IT801">
        <v>8000</v>
      </c>
      <c r="IU801"/>
      <c r="IV801"/>
      <c r="IW801"/>
      <c r="IX801"/>
      <c r="IY801"/>
      <c r="IZ801" t="s">
        <v>795</v>
      </c>
      <c r="JA801" t="s">
        <v>796</v>
      </c>
      <c r="JB801"/>
      <c r="JC801" t="s">
        <v>794</v>
      </c>
      <c r="JD801" t="s">
        <v>3768</v>
      </c>
      <c r="JE801">
        <v>0</v>
      </c>
      <c r="JF801">
        <v>1</v>
      </c>
      <c r="JG801">
        <v>0</v>
      </c>
      <c r="JH801">
        <v>0</v>
      </c>
      <c r="JI801">
        <v>0</v>
      </c>
      <c r="JJ801">
        <v>0</v>
      </c>
      <c r="JK801">
        <v>0</v>
      </c>
      <c r="JL801">
        <v>0</v>
      </c>
      <c r="JM801">
        <v>0</v>
      </c>
      <c r="JN801">
        <v>0</v>
      </c>
      <c r="JO801">
        <v>0</v>
      </c>
      <c r="JP801">
        <v>0</v>
      </c>
      <c r="JQ801">
        <v>0</v>
      </c>
      <c r="JR801">
        <v>1</v>
      </c>
      <c r="JS801">
        <v>0</v>
      </c>
      <c r="JT801"/>
      <c r="JU801" t="s">
        <v>3769</v>
      </c>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t="s">
        <v>794</v>
      </c>
      <c r="RA801"/>
      <c r="RB801">
        <v>2250</v>
      </c>
      <c r="RC801">
        <v>2250</v>
      </c>
      <c r="RD801"/>
      <c r="RE801"/>
      <c r="RF801"/>
      <c r="RG801"/>
      <c r="RH801"/>
      <c r="RI801" t="s">
        <v>801</v>
      </c>
      <c r="RJ801"/>
      <c r="RK801" t="s">
        <v>3771</v>
      </c>
      <c r="RL801" t="s">
        <v>794</v>
      </c>
      <c r="RM801" t="s">
        <v>2089</v>
      </c>
      <c r="RN801">
        <v>1</v>
      </c>
      <c r="RO801">
        <v>1</v>
      </c>
      <c r="RP801">
        <v>0</v>
      </c>
      <c r="RQ801">
        <v>0</v>
      </c>
      <c r="RR801">
        <v>0</v>
      </c>
      <c r="RS801">
        <v>0</v>
      </c>
      <c r="RT801">
        <v>0</v>
      </c>
      <c r="RU801">
        <v>0</v>
      </c>
      <c r="RV801">
        <v>0</v>
      </c>
      <c r="RW801">
        <v>0</v>
      </c>
      <c r="RX801">
        <v>0</v>
      </c>
      <c r="RY801">
        <v>0</v>
      </c>
      <c r="RZ801">
        <v>0</v>
      </c>
      <c r="SA801">
        <v>0</v>
      </c>
      <c r="SB801">
        <v>0</v>
      </c>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t="s">
        <v>794</v>
      </c>
      <c r="UP801"/>
      <c r="UQ801">
        <v>300</v>
      </c>
      <c r="UR801">
        <v>300</v>
      </c>
      <c r="US801"/>
      <c r="UT801"/>
      <c r="UU801"/>
      <c r="UV801"/>
      <c r="UW801"/>
      <c r="UX801" t="s">
        <v>801</v>
      </c>
      <c r="UY801"/>
      <c r="UZ801" t="s">
        <v>844</v>
      </c>
      <c r="VA801" t="s">
        <v>1868</v>
      </c>
      <c r="VB801" t="s">
        <v>2089</v>
      </c>
      <c r="VC801">
        <v>1</v>
      </c>
      <c r="VD801">
        <v>1</v>
      </c>
      <c r="VE801">
        <v>0</v>
      </c>
      <c r="VF801">
        <v>0</v>
      </c>
      <c r="VG801">
        <v>0</v>
      </c>
      <c r="VH801">
        <v>0</v>
      </c>
      <c r="VI801">
        <v>0</v>
      </c>
      <c r="VJ801">
        <v>0</v>
      </c>
      <c r="VK801">
        <v>0</v>
      </c>
      <c r="VL801">
        <v>0</v>
      </c>
      <c r="VM801">
        <v>0</v>
      </c>
      <c r="VN801">
        <v>0</v>
      </c>
      <c r="VO801">
        <v>0</v>
      </c>
      <c r="VP801">
        <v>0</v>
      </c>
      <c r="VQ801">
        <v>0</v>
      </c>
      <c r="VR801"/>
      <c r="VS801"/>
      <c r="VT801" t="s">
        <v>794</v>
      </c>
      <c r="VU801"/>
      <c r="VV801">
        <v>2000</v>
      </c>
      <c r="VW801">
        <v>2000</v>
      </c>
      <c r="VX801"/>
      <c r="VY801"/>
      <c r="VZ801"/>
      <c r="WA801"/>
      <c r="WB801"/>
      <c r="WC801" t="s">
        <v>801</v>
      </c>
      <c r="WD801"/>
      <c r="WE801" t="s">
        <v>844</v>
      </c>
      <c r="WF801" t="s">
        <v>794</v>
      </c>
      <c r="WG801" t="s">
        <v>2089</v>
      </c>
      <c r="WH801">
        <v>1</v>
      </c>
      <c r="WI801">
        <v>1</v>
      </c>
      <c r="WJ801">
        <v>0</v>
      </c>
      <c r="WK801">
        <v>0</v>
      </c>
      <c r="WL801">
        <v>0</v>
      </c>
      <c r="WM801">
        <v>0</v>
      </c>
      <c r="WN801">
        <v>0</v>
      </c>
      <c r="WO801">
        <v>0</v>
      </c>
      <c r="WP801">
        <v>0</v>
      </c>
      <c r="WQ801">
        <v>0</v>
      </c>
      <c r="WR801">
        <v>0</v>
      </c>
      <c r="WS801">
        <v>0</v>
      </c>
      <c r="WT801">
        <v>0</v>
      </c>
      <c r="WU801">
        <v>0</v>
      </c>
      <c r="WV801">
        <v>0</v>
      </c>
      <c r="WW801"/>
      <c r="WX801"/>
      <c r="WY801" t="s">
        <v>794</v>
      </c>
      <c r="WZ801"/>
      <c r="XA801">
        <v>3250</v>
      </c>
      <c r="XB801">
        <v>3250</v>
      </c>
      <c r="XC801"/>
      <c r="XD801"/>
      <c r="XE801"/>
      <c r="XF801"/>
      <c r="XG801"/>
      <c r="XH801" t="s">
        <v>795</v>
      </c>
      <c r="XI801" t="s">
        <v>796</v>
      </c>
      <c r="XJ801"/>
      <c r="XK801" t="s">
        <v>794</v>
      </c>
      <c r="XL801" t="s">
        <v>3768</v>
      </c>
      <c r="XM801">
        <v>0</v>
      </c>
      <c r="XN801">
        <v>1</v>
      </c>
      <c r="XO801">
        <v>0</v>
      </c>
      <c r="XP801">
        <v>0</v>
      </c>
      <c r="XQ801">
        <v>0</v>
      </c>
      <c r="XR801">
        <v>0</v>
      </c>
      <c r="XS801">
        <v>0</v>
      </c>
      <c r="XT801">
        <v>0</v>
      </c>
      <c r="XU801">
        <v>0</v>
      </c>
      <c r="XV801">
        <v>0</v>
      </c>
      <c r="XW801">
        <v>0</v>
      </c>
      <c r="XX801">
        <v>0</v>
      </c>
      <c r="XY801">
        <v>0</v>
      </c>
      <c r="XZ801">
        <v>1</v>
      </c>
      <c r="YA801">
        <v>0</v>
      </c>
      <c r="YB801"/>
      <c r="YC801" t="s">
        <v>3769</v>
      </c>
      <c r="YD801"/>
      <c r="YE801"/>
      <c r="YF801"/>
      <c r="YG801"/>
      <c r="YH801"/>
      <c r="YI801"/>
      <c r="YJ801"/>
      <c r="YK801"/>
      <c r="YL801"/>
      <c r="YM801"/>
      <c r="YN801"/>
      <c r="YO801"/>
      <c r="YP801"/>
      <c r="YQ801"/>
      <c r="YR801"/>
      <c r="YS801"/>
      <c r="YT801"/>
      <c r="YU801"/>
      <c r="YV801"/>
      <c r="YW801"/>
      <c r="YX801"/>
      <c r="YY801"/>
      <c r="YZ801"/>
      <c r="ZA801"/>
      <c r="ZB801"/>
      <c r="ZC801"/>
      <c r="ZD801"/>
      <c r="ZE801"/>
      <c r="ZF801"/>
      <c r="ZG801" t="s">
        <v>794</v>
      </c>
      <c r="ZH801"/>
      <c r="ZI801">
        <v>1500</v>
      </c>
      <c r="ZJ801">
        <v>1500</v>
      </c>
      <c r="ZK801"/>
      <c r="ZL801"/>
      <c r="ZM801"/>
      <c r="ZN801"/>
      <c r="ZO801"/>
      <c r="ZP801" t="s">
        <v>801</v>
      </c>
      <c r="ZQ801"/>
      <c r="ZR801" t="s">
        <v>849</v>
      </c>
      <c r="ZS801" t="s">
        <v>794</v>
      </c>
      <c r="ZT801" t="s">
        <v>2095</v>
      </c>
      <c r="ZU801">
        <v>1</v>
      </c>
      <c r="ZV801">
        <v>1</v>
      </c>
      <c r="ZW801">
        <v>0</v>
      </c>
      <c r="ZX801">
        <v>0</v>
      </c>
      <c r="ZY801">
        <v>0</v>
      </c>
      <c r="ZZ801">
        <v>0</v>
      </c>
      <c r="AAA801">
        <v>0</v>
      </c>
      <c r="AAB801">
        <v>0</v>
      </c>
      <c r="AAC801">
        <v>0</v>
      </c>
      <c r="AAD801">
        <v>0</v>
      </c>
      <c r="AAE801">
        <v>0</v>
      </c>
      <c r="AAF801">
        <v>0</v>
      </c>
      <c r="AAG801">
        <v>0</v>
      </c>
      <c r="AAH801">
        <v>0</v>
      </c>
      <c r="AAI801">
        <v>0</v>
      </c>
      <c r="AAJ801"/>
      <c r="AAK801"/>
      <c r="AAL801"/>
      <c r="AAM801"/>
      <c r="AAN801"/>
      <c r="AAO801"/>
      <c r="AAP801"/>
      <c r="AAQ801"/>
      <c r="AAR801"/>
      <c r="AAS801"/>
      <c r="AAT801"/>
      <c r="AAU801"/>
      <c r="AAV801" t="s">
        <v>3772</v>
      </c>
      <c r="AAW801">
        <v>431331941</v>
      </c>
      <c r="AAX801" s="315">
        <v>45071.578032407408</v>
      </c>
      <c r="AAY801"/>
      <c r="AAZ801"/>
      <c r="ABA801" t="s">
        <v>2081</v>
      </c>
      <c r="ABB801" t="s">
        <v>2239</v>
      </c>
      <c r="ABC801" t="s">
        <v>3773</v>
      </c>
      <c r="ABD801"/>
      <c r="ABE801">
        <v>1</v>
      </c>
    </row>
    <row r="802" spans="1:733" x14ac:dyDescent="0.45">
      <c r="A802" s="261" t="s">
        <v>3774</v>
      </c>
      <c r="B802" s="262">
        <v>45071.407496342603</v>
      </c>
      <c r="C802" s="262">
        <v>45071.43977813657</v>
      </c>
      <c r="D802" s="262">
        <v>45071</v>
      </c>
      <c r="E802" s="261" t="s">
        <v>2201</v>
      </c>
      <c r="F802" s="315">
        <v>45071</v>
      </c>
      <c r="G802" t="s">
        <v>891</v>
      </c>
      <c r="H802" t="s">
        <v>892</v>
      </c>
      <c r="I802" t="s">
        <v>892</v>
      </c>
      <c r="J802" t="s">
        <v>892</v>
      </c>
      <c r="K802" t="s">
        <v>793</v>
      </c>
      <c r="L802" s="261" t="s">
        <v>2210</v>
      </c>
      <c r="M802">
        <v>1</v>
      </c>
      <c r="N802">
        <v>1</v>
      </c>
      <c r="O802">
        <v>1</v>
      </c>
      <c r="P802">
        <v>1</v>
      </c>
      <c r="Q802">
        <v>1</v>
      </c>
      <c r="R802">
        <v>1</v>
      </c>
      <c r="S802">
        <v>1</v>
      </c>
      <c r="T802">
        <v>1</v>
      </c>
      <c r="U802">
        <v>0</v>
      </c>
      <c r="V802">
        <v>0</v>
      </c>
      <c r="W802">
        <v>0</v>
      </c>
      <c r="X802">
        <v>0</v>
      </c>
      <c r="Y802">
        <v>0</v>
      </c>
      <c r="Z802">
        <v>0</v>
      </c>
      <c r="AA802">
        <v>0</v>
      </c>
      <c r="AB802">
        <v>0</v>
      </c>
      <c r="AC802">
        <v>1</v>
      </c>
      <c r="AD802">
        <v>1</v>
      </c>
      <c r="AE802">
        <v>1</v>
      </c>
      <c r="AF802">
        <v>1</v>
      </c>
      <c r="AG802">
        <v>0</v>
      </c>
      <c r="AH802">
        <v>1</v>
      </c>
      <c r="AI802">
        <v>0</v>
      </c>
      <c r="AJ802" t="s">
        <v>794</v>
      </c>
      <c r="AK802"/>
      <c r="AL802">
        <v>4000</v>
      </c>
      <c r="AM802">
        <v>4000</v>
      </c>
      <c r="AN802"/>
      <c r="AO802"/>
      <c r="AP802"/>
      <c r="AQ802"/>
      <c r="AR802"/>
      <c r="AS802" t="s">
        <v>795</v>
      </c>
      <c r="AT802" t="s">
        <v>796</v>
      </c>
      <c r="AU802"/>
      <c r="AV802" t="s">
        <v>794</v>
      </c>
      <c r="AW802" t="s">
        <v>3768</v>
      </c>
      <c r="AX802">
        <v>0</v>
      </c>
      <c r="AY802">
        <v>1</v>
      </c>
      <c r="AZ802">
        <v>0</v>
      </c>
      <c r="BA802">
        <v>0</v>
      </c>
      <c r="BB802">
        <v>0</v>
      </c>
      <c r="BC802">
        <v>0</v>
      </c>
      <c r="BD802">
        <v>0</v>
      </c>
      <c r="BE802">
        <v>0</v>
      </c>
      <c r="BF802">
        <v>0</v>
      </c>
      <c r="BG802">
        <v>0</v>
      </c>
      <c r="BH802">
        <v>0</v>
      </c>
      <c r="BI802">
        <v>0</v>
      </c>
      <c r="BJ802">
        <v>0</v>
      </c>
      <c r="BK802">
        <v>1</v>
      </c>
      <c r="BL802">
        <v>0</v>
      </c>
      <c r="BM802"/>
      <c r="BN802"/>
      <c r="BO802" t="s">
        <v>794</v>
      </c>
      <c r="BP802"/>
      <c r="BQ802">
        <v>3000</v>
      </c>
      <c r="BR802">
        <v>3000</v>
      </c>
      <c r="BS802"/>
      <c r="BT802"/>
      <c r="BU802"/>
      <c r="BV802"/>
      <c r="BW802"/>
      <c r="BX802" t="s">
        <v>795</v>
      </c>
      <c r="BY802" t="s">
        <v>796</v>
      </c>
      <c r="BZ802"/>
      <c r="CA802" t="s">
        <v>794</v>
      </c>
      <c r="CB802" t="s">
        <v>3768</v>
      </c>
      <c r="CC802">
        <v>0</v>
      </c>
      <c r="CD802">
        <v>1</v>
      </c>
      <c r="CE802">
        <v>0</v>
      </c>
      <c r="CF802">
        <v>0</v>
      </c>
      <c r="CG802">
        <v>0</v>
      </c>
      <c r="CH802">
        <v>0</v>
      </c>
      <c r="CI802">
        <v>0</v>
      </c>
      <c r="CJ802">
        <v>0</v>
      </c>
      <c r="CK802">
        <v>0</v>
      </c>
      <c r="CL802">
        <v>0</v>
      </c>
      <c r="CM802">
        <v>0</v>
      </c>
      <c r="CN802">
        <v>0</v>
      </c>
      <c r="CO802">
        <v>0</v>
      </c>
      <c r="CP802">
        <v>1</v>
      </c>
      <c r="CQ802">
        <v>0</v>
      </c>
      <c r="CR802"/>
      <c r="CS802" t="s">
        <v>3769</v>
      </c>
      <c r="CT802" t="s">
        <v>794</v>
      </c>
      <c r="CU802"/>
      <c r="CV802">
        <v>4000</v>
      </c>
      <c r="CW802">
        <v>4000</v>
      </c>
      <c r="CX802"/>
      <c r="CY802"/>
      <c r="CZ802"/>
      <c r="DA802"/>
      <c r="DB802"/>
      <c r="DC802" t="s">
        <v>795</v>
      </c>
      <c r="DD802" t="s">
        <v>796</v>
      </c>
      <c r="DE802"/>
      <c r="DF802" t="s">
        <v>794</v>
      </c>
      <c r="DG802" t="s">
        <v>3768</v>
      </c>
      <c r="DH802">
        <v>0</v>
      </c>
      <c r="DI802">
        <v>1</v>
      </c>
      <c r="DJ802">
        <v>0</v>
      </c>
      <c r="DK802">
        <v>0</v>
      </c>
      <c r="DL802">
        <v>0</v>
      </c>
      <c r="DM802">
        <v>0</v>
      </c>
      <c r="DN802">
        <v>0</v>
      </c>
      <c r="DO802">
        <v>0</v>
      </c>
      <c r="DP802">
        <v>0</v>
      </c>
      <c r="DQ802">
        <v>0</v>
      </c>
      <c r="DR802">
        <v>0</v>
      </c>
      <c r="DS802">
        <v>0</v>
      </c>
      <c r="DT802">
        <v>0</v>
      </c>
      <c r="DU802">
        <v>1</v>
      </c>
      <c r="DV802">
        <v>0</v>
      </c>
      <c r="DW802"/>
      <c r="DX802" t="s">
        <v>3769</v>
      </c>
      <c r="DY802" t="s">
        <v>794</v>
      </c>
      <c r="DZ802"/>
      <c r="EA802">
        <v>5000</v>
      </c>
      <c r="EB802">
        <v>5000</v>
      </c>
      <c r="EC802"/>
      <c r="ED802"/>
      <c r="EE802"/>
      <c r="EF802"/>
      <c r="EG802"/>
      <c r="EH802" t="s">
        <v>795</v>
      </c>
      <c r="EI802" t="s">
        <v>796</v>
      </c>
      <c r="EJ802"/>
      <c r="EK802" t="s">
        <v>794</v>
      </c>
      <c r="EL802" t="s">
        <v>3768</v>
      </c>
      <c r="EM802">
        <v>0</v>
      </c>
      <c r="EN802">
        <v>1</v>
      </c>
      <c r="EO802">
        <v>0</v>
      </c>
      <c r="EP802">
        <v>0</v>
      </c>
      <c r="EQ802">
        <v>0</v>
      </c>
      <c r="ER802">
        <v>0</v>
      </c>
      <c r="ES802">
        <v>0</v>
      </c>
      <c r="ET802">
        <v>0</v>
      </c>
      <c r="EU802">
        <v>0</v>
      </c>
      <c r="EV802">
        <v>0</v>
      </c>
      <c r="EW802">
        <v>0</v>
      </c>
      <c r="EX802">
        <v>0</v>
      </c>
      <c r="EY802">
        <v>0</v>
      </c>
      <c r="EZ802">
        <v>1</v>
      </c>
      <c r="FA802">
        <v>0</v>
      </c>
      <c r="FB802"/>
      <c r="FC802" t="s">
        <v>2152</v>
      </c>
      <c r="FD802" t="s">
        <v>794</v>
      </c>
      <c r="FE802"/>
      <c r="FF802">
        <v>2500</v>
      </c>
      <c r="FG802">
        <v>2500</v>
      </c>
      <c r="FH802"/>
      <c r="FI802"/>
      <c r="FJ802"/>
      <c r="FK802"/>
      <c r="FL802"/>
      <c r="FM802" t="s">
        <v>795</v>
      </c>
      <c r="FN802" t="s">
        <v>796</v>
      </c>
      <c r="FO802"/>
      <c r="FP802" t="s">
        <v>794</v>
      </c>
      <c r="FQ802" t="s">
        <v>3768</v>
      </c>
      <c r="FR802">
        <v>0</v>
      </c>
      <c r="FS802">
        <v>1</v>
      </c>
      <c r="FT802">
        <v>0</v>
      </c>
      <c r="FU802">
        <v>0</v>
      </c>
      <c r="FV802">
        <v>0</v>
      </c>
      <c r="FW802">
        <v>0</v>
      </c>
      <c r="FX802">
        <v>0</v>
      </c>
      <c r="FY802">
        <v>0</v>
      </c>
      <c r="FZ802">
        <v>0</v>
      </c>
      <c r="GA802">
        <v>0</v>
      </c>
      <c r="GB802">
        <v>0</v>
      </c>
      <c r="GC802">
        <v>0</v>
      </c>
      <c r="GD802">
        <v>0</v>
      </c>
      <c r="GE802">
        <v>1</v>
      </c>
      <c r="GF802">
        <v>0</v>
      </c>
      <c r="GG802"/>
      <c r="GH802" t="s">
        <v>2152</v>
      </c>
      <c r="GI802" t="s">
        <v>794</v>
      </c>
      <c r="GJ802"/>
      <c r="GK802">
        <v>15000</v>
      </c>
      <c r="GL802"/>
      <c r="GM802"/>
      <c r="GN802"/>
      <c r="GO802"/>
      <c r="GP802" t="s">
        <v>795</v>
      </c>
      <c r="GQ802" t="s">
        <v>796</v>
      </c>
      <c r="GR802"/>
      <c r="GS802" t="s">
        <v>794</v>
      </c>
      <c r="GT802" t="s">
        <v>3768</v>
      </c>
      <c r="GU802">
        <v>0</v>
      </c>
      <c r="GV802">
        <v>1</v>
      </c>
      <c r="GW802">
        <v>0</v>
      </c>
      <c r="GX802">
        <v>0</v>
      </c>
      <c r="GY802">
        <v>0</v>
      </c>
      <c r="GZ802">
        <v>0</v>
      </c>
      <c r="HA802">
        <v>0</v>
      </c>
      <c r="HB802">
        <v>0</v>
      </c>
      <c r="HC802">
        <v>0</v>
      </c>
      <c r="HD802">
        <v>0</v>
      </c>
      <c r="HE802">
        <v>0</v>
      </c>
      <c r="HF802">
        <v>0</v>
      </c>
      <c r="HG802">
        <v>0</v>
      </c>
      <c r="HH802">
        <v>1</v>
      </c>
      <c r="HI802">
        <v>0</v>
      </c>
      <c r="HJ802"/>
      <c r="HK802" t="s">
        <v>2152</v>
      </c>
      <c r="HL802" t="s">
        <v>794</v>
      </c>
      <c r="HM802"/>
      <c r="HN802">
        <v>4000</v>
      </c>
      <c r="HO802">
        <v>4000</v>
      </c>
      <c r="HP802"/>
      <c r="HQ802"/>
      <c r="HR802"/>
      <c r="HS802"/>
      <c r="HT802"/>
      <c r="HU802" t="s">
        <v>795</v>
      </c>
      <c r="HV802" t="s">
        <v>796</v>
      </c>
      <c r="HW802"/>
      <c r="HX802" t="s">
        <v>794</v>
      </c>
      <c r="HY802" t="s">
        <v>3768</v>
      </c>
      <c r="HZ802">
        <v>0</v>
      </c>
      <c r="IA802">
        <v>1</v>
      </c>
      <c r="IB802">
        <v>0</v>
      </c>
      <c r="IC802">
        <v>0</v>
      </c>
      <c r="ID802">
        <v>0</v>
      </c>
      <c r="IE802">
        <v>0</v>
      </c>
      <c r="IF802">
        <v>0</v>
      </c>
      <c r="IG802">
        <v>0</v>
      </c>
      <c r="IH802">
        <v>0</v>
      </c>
      <c r="II802">
        <v>0</v>
      </c>
      <c r="IJ802">
        <v>0</v>
      </c>
      <c r="IK802">
        <v>0</v>
      </c>
      <c r="IL802">
        <v>0</v>
      </c>
      <c r="IM802">
        <v>1</v>
      </c>
      <c r="IN802">
        <v>0</v>
      </c>
      <c r="IO802"/>
      <c r="IP802" t="s">
        <v>2152</v>
      </c>
      <c r="IQ802" t="s">
        <v>794</v>
      </c>
      <c r="IR802"/>
      <c r="IS802">
        <v>8000</v>
      </c>
      <c r="IT802">
        <v>8000</v>
      </c>
      <c r="IU802"/>
      <c r="IV802"/>
      <c r="IW802"/>
      <c r="IX802"/>
      <c r="IY802"/>
      <c r="IZ802" t="s">
        <v>795</v>
      </c>
      <c r="JA802" t="s">
        <v>796</v>
      </c>
      <c r="JB802"/>
      <c r="JC802" t="s">
        <v>794</v>
      </c>
      <c r="JD802" t="s">
        <v>3768</v>
      </c>
      <c r="JE802">
        <v>0</v>
      </c>
      <c r="JF802">
        <v>1</v>
      </c>
      <c r="JG802">
        <v>0</v>
      </c>
      <c r="JH802">
        <v>0</v>
      </c>
      <c r="JI802">
        <v>0</v>
      </c>
      <c r="JJ802">
        <v>0</v>
      </c>
      <c r="JK802">
        <v>0</v>
      </c>
      <c r="JL802">
        <v>0</v>
      </c>
      <c r="JM802">
        <v>0</v>
      </c>
      <c r="JN802">
        <v>0</v>
      </c>
      <c r="JO802">
        <v>0</v>
      </c>
      <c r="JP802">
        <v>0</v>
      </c>
      <c r="JQ802">
        <v>0</v>
      </c>
      <c r="JR802">
        <v>1</v>
      </c>
      <c r="JS802">
        <v>0</v>
      </c>
      <c r="JT802"/>
      <c r="JU802" t="s">
        <v>2152</v>
      </c>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t="s">
        <v>794</v>
      </c>
      <c r="RA802"/>
      <c r="RB802">
        <v>2000</v>
      </c>
      <c r="RC802">
        <v>2000</v>
      </c>
      <c r="RD802"/>
      <c r="RE802"/>
      <c r="RF802"/>
      <c r="RG802"/>
      <c r="RH802"/>
      <c r="RI802" t="s">
        <v>801</v>
      </c>
      <c r="RJ802"/>
      <c r="RK802" t="s">
        <v>3771</v>
      </c>
      <c r="RL802" t="s">
        <v>794</v>
      </c>
      <c r="RM802" t="s">
        <v>2089</v>
      </c>
      <c r="RN802">
        <v>1</v>
      </c>
      <c r="RO802">
        <v>1</v>
      </c>
      <c r="RP802">
        <v>0</v>
      </c>
      <c r="RQ802">
        <v>0</v>
      </c>
      <c r="RR802">
        <v>0</v>
      </c>
      <c r="RS802">
        <v>0</v>
      </c>
      <c r="RT802">
        <v>0</v>
      </c>
      <c r="RU802">
        <v>0</v>
      </c>
      <c r="RV802">
        <v>0</v>
      </c>
      <c r="RW802">
        <v>0</v>
      </c>
      <c r="RX802">
        <v>0</v>
      </c>
      <c r="RY802">
        <v>0</v>
      </c>
      <c r="RZ802">
        <v>0</v>
      </c>
      <c r="SA802">
        <v>0</v>
      </c>
      <c r="SB802">
        <v>0</v>
      </c>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t="s">
        <v>794</v>
      </c>
      <c r="UP802"/>
      <c r="UQ802">
        <v>300</v>
      </c>
      <c r="UR802">
        <v>300</v>
      </c>
      <c r="US802"/>
      <c r="UT802"/>
      <c r="UU802"/>
      <c r="UV802"/>
      <c r="UW802"/>
      <c r="UX802" t="s">
        <v>801</v>
      </c>
      <c r="UY802"/>
      <c r="UZ802" t="s">
        <v>844</v>
      </c>
      <c r="VA802" t="s">
        <v>1868</v>
      </c>
      <c r="VB802" t="s">
        <v>2089</v>
      </c>
      <c r="VC802">
        <v>1</v>
      </c>
      <c r="VD802">
        <v>1</v>
      </c>
      <c r="VE802">
        <v>0</v>
      </c>
      <c r="VF802">
        <v>0</v>
      </c>
      <c r="VG802">
        <v>0</v>
      </c>
      <c r="VH802">
        <v>0</v>
      </c>
      <c r="VI802">
        <v>0</v>
      </c>
      <c r="VJ802">
        <v>0</v>
      </c>
      <c r="VK802">
        <v>0</v>
      </c>
      <c r="VL802">
        <v>0</v>
      </c>
      <c r="VM802">
        <v>0</v>
      </c>
      <c r="VN802">
        <v>0</v>
      </c>
      <c r="VO802">
        <v>0</v>
      </c>
      <c r="VP802">
        <v>0</v>
      </c>
      <c r="VQ802">
        <v>0</v>
      </c>
      <c r="VR802"/>
      <c r="VS802"/>
      <c r="VT802" t="s">
        <v>794</v>
      </c>
      <c r="VU802"/>
      <c r="VV802">
        <v>2000</v>
      </c>
      <c r="VW802">
        <v>2000</v>
      </c>
      <c r="VX802"/>
      <c r="VY802"/>
      <c r="VZ802"/>
      <c r="WA802"/>
      <c r="WB802"/>
      <c r="WC802" t="s">
        <v>801</v>
      </c>
      <c r="WD802"/>
      <c r="WE802" t="s">
        <v>844</v>
      </c>
      <c r="WF802" t="s">
        <v>794</v>
      </c>
      <c r="WG802" t="s">
        <v>2089</v>
      </c>
      <c r="WH802">
        <v>1</v>
      </c>
      <c r="WI802">
        <v>1</v>
      </c>
      <c r="WJ802">
        <v>0</v>
      </c>
      <c r="WK802">
        <v>0</v>
      </c>
      <c r="WL802">
        <v>0</v>
      </c>
      <c r="WM802">
        <v>0</v>
      </c>
      <c r="WN802">
        <v>0</v>
      </c>
      <c r="WO802">
        <v>0</v>
      </c>
      <c r="WP802">
        <v>0</v>
      </c>
      <c r="WQ802">
        <v>0</v>
      </c>
      <c r="WR802">
        <v>0</v>
      </c>
      <c r="WS802">
        <v>0</v>
      </c>
      <c r="WT802">
        <v>0</v>
      </c>
      <c r="WU802">
        <v>0</v>
      </c>
      <c r="WV802">
        <v>0</v>
      </c>
      <c r="WW802"/>
      <c r="WX802"/>
      <c r="WY802" t="s">
        <v>794</v>
      </c>
      <c r="WZ802"/>
      <c r="XA802">
        <v>3000</v>
      </c>
      <c r="XB802">
        <v>3000</v>
      </c>
      <c r="XC802"/>
      <c r="XD802"/>
      <c r="XE802"/>
      <c r="XF802"/>
      <c r="XG802"/>
      <c r="XH802" t="s">
        <v>795</v>
      </c>
      <c r="XI802" t="s">
        <v>796</v>
      </c>
      <c r="XJ802"/>
      <c r="XK802" t="s">
        <v>794</v>
      </c>
      <c r="XL802" t="s">
        <v>3768</v>
      </c>
      <c r="XM802">
        <v>0</v>
      </c>
      <c r="XN802">
        <v>1</v>
      </c>
      <c r="XO802">
        <v>0</v>
      </c>
      <c r="XP802">
        <v>0</v>
      </c>
      <c r="XQ802">
        <v>0</v>
      </c>
      <c r="XR802">
        <v>0</v>
      </c>
      <c r="XS802">
        <v>0</v>
      </c>
      <c r="XT802">
        <v>0</v>
      </c>
      <c r="XU802">
        <v>0</v>
      </c>
      <c r="XV802">
        <v>0</v>
      </c>
      <c r="XW802">
        <v>0</v>
      </c>
      <c r="XX802">
        <v>0</v>
      </c>
      <c r="XY802">
        <v>0</v>
      </c>
      <c r="XZ802">
        <v>1</v>
      </c>
      <c r="YA802">
        <v>0</v>
      </c>
      <c r="YB802"/>
      <c r="YC802" t="s">
        <v>3769</v>
      </c>
      <c r="YD802"/>
      <c r="YE802"/>
      <c r="YF802"/>
      <c r="YG802"/>
      <c r="YH802"/>
      <c r="YI802"/>
      <c r="YJ802"/>
      <c r="YK802"/>
      <c r="YL802"/>
      <c r="YM802"/>
      <c r="YN802"/>
      <c r="YO802"/>
      <c r="YP802"/>
      <c r="YQ802"/>
      <c r="YR802"/>
      <c r="YS802"/>
      <c r="YT802"/>
      <c r="YU802"/>
      <c r="YV802"/>
      <c r="YW802"/>
      <c r="YX802"/>
      <c r="YY802"/>
      <c r="YZ802"/>
      <c r="ZA802"/>
      <c r="ZB802"/>
      <c r="ZC802"/>
      <c r="ZD802"/>
      <c r="ZE802"/>
      <c r="ZF802"/>
      <c r="ZG802" t="s">
        <v>794</v>
      </c>
      <c r="ZH802"/>
      <c r="ZI802">
        <v>1500</v>
      </c>
      <c r="ZJ802">
        <v>1500</v>
      </c>
      <c r="ZK802"/>
      <c r="ZL802"/>
      <c r="ZM802"/>
      <c r="ZN802"/>
      <c r="ZO802"/>
      <c r="ZP802" t="s">
        <v>801</v>
      </c>
      <c r="ZQ802"/>
      <c r="ZR802" t="s">
        <v>849</v>
      </c>
      <c r="ZS802" t="s">
        <v>794</v>
      </c>
      <c r="ZT802" t="s">
        <v>2095</v>
      </c>
      <c r="ZU802">
        <v>1</v>
      </c>
      <c r="ZV802">
        <v>1</v>
      </c>
      <c r="ZW802">
        <v>0</v>
      </c>
      <c r="ZX802">
        <v>0</v>
      </c>
      <c r="ZY802">
        <v>0</v>
      </c>
      <c r="ZZ802">
        <v>0</v>
      </c>
      <c r="AAA802">
        <v>0</v>
      </c>
      <c r="AAB802">
        <v>0</v>
      </c>
      <c r="AAC802">
        <v>0</v>
      </c>
      <c r="AAD802">
        <v>0</v>
      </c>
      <c r="AAE802">
        <v>0</v>
      </c>
      <c r="AAF802">
        <v>0</v>
      </c>
      <c r="AAG802">
        <v>0</v>
      </c>
      <c r="AAH802">
        <v>0</v>
      </c>
      <c r="AAI802">
        <v>0</v>
      </c>
      <c r="AAJ802"/>
      <c r="AAK802"/>
      <c r="AAL802"/>
      <c r="AAM802"/>
      <c r="AAN802"/>
      <c r="AAO802"/>
      <c r="AAP802"/>
      <c r="AAQ802"/>
      <c r="AAR802"/>
      <c r="AAS802"/>
      <c r="AAT802"/>
      <c r="AAU802"/>
      <c r="AAV802" t="s">
        <v>3775</v>
      </c>
      <c r="AAW802">
        <v>431331961</v>
      </c>
      <c r="AAX802" s="315">
        <v>45071.578043981477</v>
      </c>
      <c r="AAY802"/>
      <c r="AAZ802"/>
      <c r="ABA802" t="s">
        <v>2081</v>
      </c>
      <c r="ABB802" t="s">
        <v>2239</v>
      </c>
      <c r="ABC802" t="s">
        <v>3773</v>
      </c>
      <c r="ABD802"/>
      <c r="ABE802">
        <v>2</v>
      </c>
    </row>
    <row r="803" spans="1:733" x14ac:dyDescent="0.45">
      <c r="A803" s="261" t="s">
        <v>3776</v>
      </c>
      <c r="B803" s="262">
        <v>45071.421001724542</v>
      </c>
      <c r="C803" s="262">
        <v>45071.438385381953</v>
      </c>
      <c r="D803" s="262">
        <v>45071</v>
      </c>
      <c r="E803" s="261" t="s">
        <v>2201</v>
      </c>
      <c r="F803" s="315">
        <v>45071</v>
      </c>
      <c r="G803" t="s">
        <v>891</v>
      </c>
      <c r="H803" t="s">
        <v>892</v>
      </c>
      <c r="I803" t="s">
        <v>892</v>
      </c>
      <c r="J803" t="s">
        <v>892</v>
      </c>
      <c r="K803" t="s">
        <v>793</v>
      </c>
      <c r="L803" s="261" t="s">
        <v>2210</v>
      </c>
      <c r="M803">
        <v>1</v>
      </c>
      <c r="N803">
        <v>1</v>
      </c>
      <c r="O803">
        <v>1</v>
      </c>
      <c r="P803">
        <v>1</v>
      </c>
      <c r="Q803">
        <v>1</v>
      </c>
      <c r="R803">
        <v>1</v>
      </c>
      <c r="S803">
        <v>1</v>
      </c>
      <c r="T803">
        <v>1</v>
      </c>
      <c r="U803">
        <v>0</v>
      </c>
      <c r="V803">
        <v>0</v>
      </c>
      <c r="W803">
        <v>0</v>
      </c>
      <c r="X803">
        <v>0</v>
      </c>
      <c r="Y803">
        <v>0</v>
      </c>
      <c r="Z803">
        <v>0</v>
      </c>
      <c r="AA803">
        <v>0</v>
      </c>
      <c r="AB803">
        <v>0</v>
      </c>
      <c r="AC803">
        <v>1</v>
      </c>
      <c r="AD803">
        <v>1</v>
      </c>
      <c r="AE803">
        <v>1</v>
      </c>
      <c r="AF803">
        <v>1</v>
      </c>
      <c r="AG803">
        <v>0</v>
      </c>
      <c r="AH803">
        <v>1</v>
      </c>
      <c r="AI803">
        <v>0</v>
      </c>
      <c r="AJ803" t="s">
        <v>794</v>
      </c>
      <c r="AK803"/>
      <c r="AL803">
        <v>3500</v>
      </c>
      <c r="AM803">
        <v>3500</v>
      </c>
      <c r="AN803"/>
      <c r="AO803"/>
      <c r="AP803"/>
      <c r="AQ803"/>
      <c r="AR803"/>
      <c r="AS803" t="s">
        <v>795</v>
      </c>
      <c r="AT803" t="s">
        <v>796</v>
      </c>
      <c r="AU803"/>
      <c r="AV803" t="s">
        <v>794</v>
      </c>
      <c r="AW803" t="s">
        <v>3768</v>
      </c>
      <c r="AX803">
        <v>0</v>
      </c>
      <c r="AY803">
        <v>1</v>
      </c>
      <c r="AZ803">
        <v>0</v>
      </c>
      <c r="BA803">
        <v>0</v>
      </c>
      <c r="BB803">
        <v>0</v>
      </c>
      <c r="BC803">
        <v>0</v>
      </c>
      <c r="BD803">
        <v>0</v>
      </c>
      <c r="BE803">
        <v>0</v>
      </c>
      <c r="BF803">
        <v>0</v>
      </c>
      <c r="BG803">
        <v>0</v>
      </c>
      <c r="BH803">
        <v>0</v>
      </c>
      <c r="BI803">
        <v>0</v>
      </c>
      <c r="BJ803">
        <v>0</v>
      </c>
      <c r="BK803">
        <v>1</v>
      </c>
      <c r="BL803">
        <v>0</v>
      </c>
      <c r="BM803"/>
      <c r="BN803"/>
      <c r="BO803" t="s">
        <v>794</v>
      </c>
      <c r="BP803"/>
      <c r="BQ803">
        <v>2500</v>
      </c>
      <c r="BR803">
        <v>2500</v>
      </c>
      <c r="BS803"/>
      <c r="BT803"/>
      <c r="BU803"/>
      <c r="BV803"/>
      <c r="BW803"/>
      <c r="BX803" t="s">
        <v>795</v>
      </c>
      <c r="BY803" t="s">
        <v>796</v>
      </c>
      <c r="BZ803"/>
      <c r="CA803" t="s">
        <v>794</v>
      </c>
      <c r="CB803" t="s">
        <v>3768</v>
      </c>
      <c r="CC803">
        <v>0</v>
      </c>
      <c r="CD803">
        <v>1</v>
      </c>
      <c r="CE803">
        <v>0</v>
      </c>
      <c r="CF803">
        <v>0</v>
      </c>
      <c r="CG803">
        <v>0</v>
      </c>
      <c r="CH803">
        <v>0</v>
      </c>
      <c r="CI803">
        <v>0</v>
      </c>
      <c r="CJ803">
        <v>0</v>
      </c>
      <c r="CK803">
        <v>0</v>
      </c>
      <c r="CL803">
        <v>0</v>
      </c>
      <c r="CM803">
        <v>0</v>
      </c>
      <c r="CN803">
        <v>0</v>
      </c>
      <c r="CO803">
        <v>0</v>
      </c>
      <c r="CP803">
        <v>1</v>
      </c>
      <c r="CQ803">
        <v>0</v>
      </c>
      <c r="CR803"/>
      <c r="CS803" t="s">
        <v>3777</v>
      </c>
      <c r="CT803" t="s">
        <v>794</v>
      </c>
      <c r="CU803"/>
      <c r="CV803">
        <v>4000</v>
      </c>
      <c r="CW803">
        <v>4000</v>
      </c>
      <c r="CX803"/>
      <c r="CY803"/>
      <c r="CZ803"/>
      <c r="DA803"/>
      <c r="DB803"/>
      <c r="DC803" t="s">
        <v>795</v>
      </c>
      <c r="DD803" t="s">
        <v>796</v>
      </c>
      <c r="DE803"/>
      <c r="DF803" t="s">
        <v>794</v>
      </c>
      <c r="DG803" t="s">
        <v>3768</v>
      </c>
      <c r="DH803">
        <v>0</v>
      </c>
      <c r="DI803">
        <v>1</v>
      </c>
      <c r="DJ803">
        <v>0</v>
      </c>
      <c r="DK803">
        <v>0</v>
      </c>
      <c r="DL803">
        <v>0</v>
      </c>
      <c r="DM803">
        <v>0</v>
      </c>
      <c r="DN803">
        <v>0</v>
      </c>
      <c r="DO803">
        <v>0</v>
      </c>
      <c r="DP803">
        <v>0</v>
      </c>
      <c r="DQ803">
        <v>0</v>
      </c>
      <c r="DR803">
        <v>0</v>
      </c>
      <c r="DS803">
        <v>0</v>
      </c>
      <c r="DT803">
        <v>0</v>
      </c>
      <c r="DU803">
        <v>1</v>
      </c>
      <c r="DV803">
        <v>0</v>
      </c>
      <c r="DW803"/>
      <c r="DX803" t="s">
        <v>3778</v>
      </c>
      <c r="DY803" t="s">
        <v>794</v>
      </c>
      <c r="DZ803"/>
      <c r="EA803">
        <v>5000</v>
      </c>
      <c r="EB803">
        <v>5000</v>
      </c>
      <c r="EC803"/>
      <c r="ED803"/>
      <c r="EE803"/>
      <c r="EF803"/>
      <c r="EG803"/>
      <c r="EH803" t="s">
        <v>795</v>
      </c>
      <c r="EI803" t="s">
        <v>796</v>
      </c>
      <c r="EJ803"/>
      <c r="EK803" t="s">
        <v>794</v>
      </c>
      <c r="EL803" t="s">
        <v>3768</v>
      </c>
      <c r="EM803">
        <v>0</v>
      </c>
      <c r="EN803">
        <v>1</v>
      </c>
      <c r="EO803">
        <v>0</v>
      </c>
      <c r="EP803">
        <v>0</v>
      </c>
      <c r="EQ803">
        <v>0</v>
      </c>
      <c r="ER803">
        <v>0</v>
      </c>
      <c r="ES803">
        <v>0</v>
      </c>
      <c r="ET803">
        <v>0</v>
      </c>
      <c r="EU803">
        <v>0</v>
      </c>
      <c r="EV803">
        <v>0</v>
      </c>
      <c r="EW803">
        <v>0</v>
      </c>
      <c r="EX803">
        <v>0</v>
      </c>
      <c r="EY803">
        <v>0</v>
      </c>
      <c r="EZ803">
        <v>1</v>
      </c>
      <c r="FA803">
        <v>0</v>
      </c>
      <c r="FB803"/>
      <c r="FC803" t="s">
        <v>3779</v>
      </c>
      <c r="FD803" t="s">
        <v>794</v>
      </c>
      <c r="FE803"/>
      <c r="FF803">
        <v>2500</v>
      </c>
      <c r="FG803">
        <v>2500</v>
      </c>
      <c r="FH803"/>
      <c r="FI803"/>
      <c r="FJ803"/>
      <c r="FK803"/>
      <c r="FL803"/>
      <c r="FM803" t="s">
        <v>795</v>
      </c>
      <c r="FN803" t="s">
        <v>796</v>
      </c>
      <c r="FO803"/>
      <c r="FP803" t="s">
        <v>794</v>
      </c>
      <c r="FQ803" t="s">
        <v>3768</v>
      </c>
      <c r="FR803">
        <v>0</v>
      </c>
      <c r="FS803">
        <v>1</v>
      </c>
      <c r="FT803">
        <v>0</v>
      </c>
      <c r="FU803">
        <v>0</v>
      </c>
      <c r="FV803">
        <v>0</v>
      </c>
      <c r="FW803">
        <v>0</v>
      </c>
      <c r="FX803">
        <v>0</v>
      </c>
      <c r="FY803">
        <v>0</v>
      </c>
      <c r="FZ803">
        <v>0</v>
      </c>
      <c r="GA803">
        <v>0</v>
      </c>
      <c r="GB803">
        <v>0</v>
      </c>
      <c r="GC803">
        <v>0</v>
      </c>
      <c r="GD803">
        <v>0</v>
      </c>
      <c r="GE803">
        <v>1</v>
      </c>
      <c r="GF803">
        <v>0</v>
      </c>
      <c r="GG803"/>
      <c r="GH803" t="s">
        <v>3779</v>
      </c>
      <c r="GI803" t="s">
        <v>794</v>
      </c>
      <c r="GJ803"/>
      <c r="GK803">
        <v>15000</v>
      </c>
      <c r="GL803"/>
      <c r="GM803"/>
      <c r="GN803"/>
      <c r="GO803"/>
      <c r="GP803" t="s">
        <v>795</v>
      </c>
      <c r="GQ803" t="s">
        <v>796</v>
      </c>
      <c r="GR803"/>
      <c r="GS803" t="s">
        <v>794</v>
      </c>
      <c r="GT803" t="s">
        <v>3768</v>
      </c>
      <c r="GU803">
        <v>0</v>
      </c>
      <c r="GV803">
        <v>1</v>
      </c>
      <c r="GW803">
        <v>0</v>
      </c>
      <c r="GX803">
        <v>0</v>
      </c>
      <c r="GY803">
        <v>0</v>
      </c>
      <c r="GZ803">
        <v>0</v>
      </c>
      <c r="HA803">
        <v>0</v>
      </c>
      <c r="HB803">
        <v>0</v>
      </c>
      <c r="HC803">
        <v>0</v>
      </c>
      <c r="HD803">
        <v>0</v>
      </c>
      <c r="HE803">
        <v>0</v>
      </c>
      <c r="HF803">
        <v>0</v>
      </c>
      <c r="HG803">
        <v>0</v>
      </c>
      <c r="HH803">
        <v>1</v>
      </c>
      <c r="HI803">
        <v>0</v>
      </c>
      <c r="HJ803"/>
      <c r="HK803" t="s">
        <v>3778</v>
      </c>
      <c r="HL803" t="s">
        <v>794</v>
      </c>
      <c r="HM803"/>
      <c r="HN803">
        <v>4000</v>
      </c>
      <c r="HO803">
        <v>4000</v>
      </c>
      <c r="HP803"/>
      <c r="HQ803"/>
      <c r="HR803"/>
      <c r="HS803"/>
      <c r="HT803"/>
      <c r="HU803" t="s">
        <v>795</v>
      </c>
      <c r="HV803" t="s">
        <v>796</v>
      </c>
      <c r="HW803"/>
      <c r="HX803" t="s">
        <v>794</v>
      </c>
      <c r="HY803" t="s">
        <v>3768</v>
      </c>
      <c r="HZ803">
        <v>0</v>
      </c>
      <c r="IA803">
        <v>1</v>
      </c>
      <c r="IB803">
        <v>0</v>
      </c>
      <c r="IC803">
        <v>0</v>
      </c>
      <c r="ID803">
        <v>0</v>
      </c>
      <c r="IE803">
        <v>0</v>
      </c>
      <c r="IF803">
        <v>0</v>
      </c>
      <c r="IG803">
        <v>0</v>
      </c>
      <c r="IH803">
        <v>0</v>
      </c>
      <c r="II803">
        <v>0</v>
      </c>
      <c r="IJ803">
        <v>0</v>
      </c>
      <c r="IK803">
        <v>0</v>
      </c>
      <c r="IL803">
        <v>0</v>
      </c>
      <c r="IM803">
        <v>1</v>
      </c>
      <c r="IN803">
        <v>0</v>
      </c>
      <c r="IO803"/>
      <c r="IP803" t="s">
        <v>3778</v>
      </c>
      <c r="IQ803" t="s">
        <v>794</v>
      </c>
      <c r="IR803"/>
      <c r="IS803">
        <v>7500</v>
      </c>
      <c r="IT803">
        <v>7500</v>
      </c>
      <c r="IU803"/>
      <c r="IV803"/>
      <c r="IW803"/>
      <c r="IX803"/>
      <c r="IY803"/>
      <c r="IZ803" t="s">
        <v>795</v>
      </c>
      <c r="JA803" t="s">
        <v>796</v>
      </c>
      <c r="JB803"/>
      <c r="JC803" t="s">
        <v>794</v>
      </c>
      <c r="JD803" t="s">
        <v>3768</v>
      </c>
      <c r="JE803">
        <v>0</v>
      </c>
      <c r="JF803">
        <v>1</v>
      </c>
      <c r="JG803">
        <v>0</v>
      </c>
      <c r="JH803">
        <v>0</v>
      </c>
      <c r="JI803">
        <v>0</v>
      </c>
      <c r="JJ803">
        <v>0</v>
      </c>
      <c r="JK803">
        <v>0</v>
      </c>
      <c r="JL803">
        <v>0</v>
      </c>
      <c r="JM803">
        <v>0</v>
      </c>
      <c r="JN803">
        <v>0</v>
      </c>
      <c r="JO803">
        <v>0</v>
      </c>
      <c r="JP803">
        <v>0</v>
      </c>
      <c r="JQ803">
        <v>0</v>
      </c>
      <c r="JR803">
        <v>1</v>
      </c>
      <c r="JS803">
        <v>0</v>
      </c>
      <c r="JT803"/>
      <c r="JU803" t="s">
        <v>3778</v>
      </c>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O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t="s">
        <v>794</v>
      </c>
      <c r="RA803"/>
      <c r="RB803">
        <v>2000</v>
      </c>
      <c r="RC803">
        <v>2000</v>
      </c>
      <c r="RD803"/>
      <c r="RE803"/>
      <c r="RF803"/>
      <c r="RG803"/>
      <c r="RH803"/>
      <c r="RI803" t="s">
        <v>801</v>
      </c>
      <c r="RJ803"/>
      <c r="RK803" t="s">
        <v>3771</v>
      </c>
      <c r="RL803" t="s">
        <v>794</v>
      </c>
      <c r="RM803" t="s">
        <v>2089</v>
      </c>
      <c r="RN803">
        <v>1</v>
      </c>
      <c r="RO803">
        <v>1</v>
      </c>
      <c r="RP803">
        <v>0</v>
      </c>
      <c r="RQ803">
        <v>0</v>
      </c>
      <c r="RR803">
        <v>0</v>
      </c>
      <c r="RS803">
        <v>0</v>
      </c>
      <c r="RT803">
        <v>0</v>
      </c>
      <c r="RU803">
        <v>0</v>
      </c>
      <c r="RV803">
        <v>0</v>
      </c>
      <c r="RW803">
        <v>0</v>
      </c>
      <c r="RX803">
        <v>0</v>
      </c>
      <c r="RY803">
        <v>0</v>
      </c>
      <c r="RZ803">
        <v>0</v>
      </c>
      <c r="SA803">
        <v>0</v>
      </c>
      <c r="SB803">
        <v>0</v>
      </c>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t="s">
        <v>794</v>
      </c>
      <c r="UP803"/>
      <c r="UQ803">
        <v>300</v>
      </c>
      <c r="UR803">
        <v>300</v>
      </c>
      <c r="US803"/>
      <c r="UT803"/>
      <c r="UU803"/>
      <c r="UV803"/>
      <c r="UW803"/>
      <c r="UX803" t="s">
        <v>801</v>
      </c>
      <c r="UY803"/>
      <c r="UZ803" t="s">
        <v>844</v>
      </c>
      <c r="VA803" t="s">
        <v>1868</v>
      </c>
      <c r="VB803" t="s">
        <v>2089</v>
      </c>
      <c r="VC803">
        <v>1</v>
      </c>
      <c r="VD803">
        <v>1</v>
      </c>
      <c r="VE803">
        <v>0</v>
      </c>
      <c r="VF803">
        <v>0</v>
      </c>
      <c r="VG803">
        <v>0</v>
      </c>
      <c r="VH803">
        <v>0</v>
      </c>
      <c r="VI803">
        <v>0</v>
      </c>
      <c r="VJ803">
        <v>0</v>
      </c>
      <c r="VK803">
        <v>0</v>
      </c>
      <c r="VL803">
        <v>0</v>
      </c>
      <c r="VM803">
        <v>0</v>
      </c>
      <c r="VN803">
        <v>0</v>
      </c>
      <c r="VO803">
        <v>0</v>
      </c>
      <c r="VP803">
        <v>0</v>
      </c>
      <c r="VQ803">
        <v>0</v>
      </c>
      <c r="VR803"/>
      <c r="VS803"/>
      <c r="VT803" t="s">
        <v>794</v>
      </c>
      <c r="VU803"/>
      <c r="VV803">
        <v>2000</v>
      </c>
      <c r="VW803">
        <v>2000</v>
      </c>
      <c r="VX803"/>
      <c r="VY803"/>
      <c r="VZ803"/>
      <c r="WA803"/>
      <c r="WB803"/>
      <c r="WC803" t="s">
        <v>801</v>
      </c>
      <c r="WD803"/>
      <c r="WE803" t="s">
        <v>844</v>
      </c>
      <c r="WF803" t="s">
        <v>794</v>
      </c>
      <c r="WG803" t="s">
        <v>2089</v>
      </c>
      <c r="WH803">
        <v>1</v>
      </c>
      <c r="WI803">
        <v>1</v>
      </c>
      <c r="WJ803">
        <v>0</v>
      </c>
      <c r="WK803">
        <v>0</v>
      </c>
      <c r="WL803">
        <v>0</v>
      </c>
      <c r="WM803">
        <v>0</v>
      </c>
      <c r="WN803">
        <v>0</v>
      </c>
      <c r="WO803">
        <v>0</v>
      </c>
      <c r="WP803">
        <v>0</v>
      </c>
      <c r="WQ803">
        <v>0</v>
      </c>
      <c r="WR803">
        <v>0</v>
      </c>
      <c r="WS803">
        <v>0</v>
      </c>
      <c r="WT803">
        <v>0</v>
      </c>
      <c r="WU803">
        <v>0</v>
      </c>
      <c r="WV803">
        <v>0</v>
      </c>
      <c r="WW803"/>
      <c r="WX803"/>
      <c r="WY803" t="s">
        <v>794</v>
      </c>
      <c r="WZ803"/>
      <c r="XA803">
        <v>3000</v>
      </c>
      <c r="XB803">
        <v>3000</v>
      </c>
      <c r="XC803"/>
      <c r="XD803"/>
      <c r="XE803"/>
      <c r="XF803"/>
      <c r="XG803"/>
      <c r="XH803" t="s">
        <v>795</v>
      </c>
      <c r="XI803" t="s">
        <v>796</v>
      </c>
      <c r="XJ803"/>
      <c r="XK803" t="s">
        <v>794</v>
      </c>
      <c r="XL803" t="s">
        <v>3768</v>
      </c>
      <c r="XM803">
        <v>0</v>
      </c>
      <c r="XN803">
        <v>1</v>
      </c>
      <c r="XO803">
        <v>0</v>
      </c>
      <c r="XP803">
        <v>0</v>
      </c>
      <c r="XQ803">
        <v>0</v>
      </c>
      <c r="XR803">
        <v>0</v>
      </c>
      <c r="XS803">
        <v>0</v>
      </c>
      <c r="XT803">
        <v>0</v>
      </c>
      <c r="XU803">
        <v>0</v>
      </c>
      <c r="XV803">
        <v>0</v>
      </c>
      <c r="XW803">
        <v>0</v>
      </c>
      <c r="XX803">
        <v>0</v>
      </c>
      <c r="XY803">
        <v>0</v>
      </c>
      <c r="XZ803">
        <v>1</v>
      </c>
      <c r="YA803">
        <v>0</v>
      </c>
      <c r="YB803"/>
      <c r="YC803" t="s">
        <v>3770</v>
      </c>
      <c r="YD803"/>
      <c r="YE803"/>
      <c r="YF803"/>
      <c r="YG803"/>
      <c r="YH803"/>
      <c r="YI803"/>
      <c r="YJ803"/>
      <c r="YK803"/>
      <c r="YL803"/>
      <c r="YM803"/>
      <c r="YN803"/>
      <c r="YO803"/>
      <c r="YP803"/>
      <c r="YQ803"/>
      <c r="YR803"/>
      <c r="YS803"/>
      <c r="YT803"/>
      <c r="YU803"/>
      <c r="YV803"/>
      <c r="YW803"/>
      <c r="YX803"/>
      <c r="YY803"/>
      <c r="YZ803"/>
      <c r="ZA803"/>
      <c r="ZB803"/>
      <c r="ZC803"/>
      <c r="ZD803"/>
      <c r="ZE803"/>
      <c r="ZF803"/>
      <c r="ZG803" t="s">
        <v>794</v>
      </c>
      <c r="ZH803"/>
      <c r="ZI803">
        <v>1500</v>
      </c>
      <c r="ZJ803">
        <v>1500</v>
      </c>
      <c r="ZK803"/>
      <c r="ZL803"/>
      <c r="ZM803"/>
      <c r="ZN803"/>
      <c r="ZO803"/>
      <c r="ZP803" t="s">
        <v>801</v>
      </c>
      <c r="ZQ803"/>
      <c r="ZR803" t="s">
        <v>849</v>
      </c>
      <c r="ZS803" t="s">
        <v>794</v>
      </c>
      <c r="ZT803" t="s">
        <v>2095</v>
      </c>
      <c r="ZU803">
        <v>1</v>
      </c>
      <c r="ZV803">
        <v>1</v>
      </c>
      <c r="ZW803">
        <v>0</v>
      </c>
      <c r="ZX803">
        <v>0</v>
      </c>
      <c r="ZY803">
        <v>0</v>
      </c>
      <c r="ZZ803">
        <v>0</v>
      </c>
      <c r="AAA803">
        <v>0</v>
      </c>
      <c r="AAB803">
        <v>0</v>
      </c>
      <c r="AAC803">
        <v>0</v>
      </c>
      <c r="AAD803">
        <v>0</v>
      </c>
      <c r="AAE803">
        <v>0</v>
      </c>
      <c r="AAF803">
        <v>0</v>
      </c>
      <c r="AAG803">
        <v>0</v>
      </c>
      <c r="AAH803">
        <v>0</v>
      </c>
      <c r="AAI803">
        <v>0</v>
      </c>
      <c r="AAJ803"/>
      <c r="AAK803"/>
      <c r="AAL803"/>
      <c r="AAM803"/>
      <c r="AAN803"/>
      <c r="AAO803"/>
      <c r="AAP803"/>
      <c r="AAQ803"/>
      <c r="AAR803"/>
      <c r="AAS803"/>
      <c r="AAT803"/>
      <c r="AAU803"/>
      <c r="AAV803" t="s">
        <v>3775</v>
      </c>
      <c r="AAW803">
        <v>431331971</v>
      </c>
      <c r="AAX803" s="315">
        <v>45071.578067129631</v>
      </c>
      <c r="AAY803"/>
      <c r="AAZ803"/>
      <c r="ABA803" t="s">
        <v>2081</v>
      </c>
      <c r="ABB803" t="s">
        <v>2239</v>
      </c>
      <c r="ABC803" t="s">
        <v>3773</v>
      </c>
      <c r="ABD803"/>
      <c r="ABE803">
        <v>3</v>
      </c>
    </row>
    <row r="804" spans="1:733" x14ac:dyDescent="0.45">
      <c r="A804" s="261" t="s">
        <v>3780</v>
      </c>
      <c r="B804" s="262">
        <v>45071.439871238428</v>
      </c>
      <c r="C804" s="262">
        <v>45071.453511168977</v>
      </c>
      <c r="D804" s="262">
        <v>45071</v>
      </c>
      <c r="E804" s="261" t="s">
        <v>2201</v>
      </c>
      <c r="F804" s="315">
        <v>45071</v>
      </c>
      <c r="G804" t="s">
        <v>891</v>
      </c>
      <c r="H804" t="s">
        <v>892</v>
      </c>
      <c r="I804" t="s">
        <v>892</v>
      </c>
      <c r="J804" t="s">
        <v>892</v>
      </c>
      <c r="K804" t="s">
        <v>793</v>
      </c>
      <c r="L804" s="261" t="s">
        <v>2210</v>
      </c>
      <c r="M804">
        <v>1</v>
      </c>
      <c r="N804">
        <v>1</v>
      </c>
      <c r="O804">
        <v>1</v>
      </c>
      <c r="P804">
        <v>1</v>
      </c>
      <c r="Q804">
        <v>1</v>
      </c>
      <c r="R804">
        <v>1</v>
      </c>
      <c r="S804">
        <v>1</v>
      </c>
      <c r="T804">
        <v>1</v>
      </c>
      <c r="U804">
        <v>0</v>
      </c>
      <c r="V804">
        <v>0</v>
      </c>
      <c r="W804">
        <v>0</v>
      </c>
      <c r="X804">
        <v>0</v>
      </c>
      <c r="Y804">
        <v>0</v>
      </c>
      <c r="Z804">
        <v>0</v>
      </c>
      <c r="AA804">
        <v>0</v>
      </c>
      <c r="AB804">
        <v>0</v>
      </c>
      <c r="AC804">
        <v>1</v>
      </c>
      <c r="AD804">
        <v>1</v>
      </c>
      <c r="AE804">
        <v>1</v>
      </c>
      <c r="AF804">
        <v>1</v>
      </c>
      <c r="AG804">
        <v>0</v>
      </c>
      <c r="AH804">
        <v>1</v>
      </c>
      <c r="AI804">
        <v>0</v>
      </c>
      <c r="AJ804" t="s">
        <v>794</v>
      </c>
      <c r="AK804"/>
      <c r="AL804">
        <v>3500</v>
      </c>
      <c r="AM804">
        <v>3500</v>
      </c>
      <c r="AN804"/>
      <c r="AO804"/>
      <c r="AP804"/>
      <c r="AQ804"/>
      <c r="AR804"/>
      <c r="AS804" t="s">
        <v>795</v>
      </c>
      <c r="AT804" t="s">
        <v>796</v>
      </c>
      <c r="AU804"/>
      <c r="AV804" t="s">
        <v>794</v>
      </c>
      <c r="AW804" t="s">
        <v>3768</v>
      </c>
      <c r="AX804">
        <v>0</v>
      </c>
      <c r="AY804">
        <v>1</v>
      </c>
      <c r="AZ804">
        <v>0</v>
      </c>
      <c r="BA804">
        <v>0</v>
      </c>
      <c r="BB804">
        <v>0</v>
      </c>
      <c r="BC804">
        <v>0</v>
      </c>
      <c r="BD804">
        <v>0</v>
      </c>
      <c r="BE804">
        <v>0</v>
      </c>
      <c r="BF804">
        <v>0</v>
      </c>
      <c r="BG804">
        <v>0</v>
      </c>
      <c r="BH804">
        <v>0</v>
      </c>
      <c r="BI804">
        <v>0</v>
      </c>
      <c r="BJ804">
        <v>0</v>
      </c>
      <c r="BK804">
        <v>1</v>
      </c>
      <c r="BL804">
        <v>0</v>
      </c>
      <c r="BM804"/>
      <c r="BN804"/>
      <c r="BO804" t="s">
        <v>794</v>
      </c>
      <c r="BP804"/>
      <c r="BQ804">
        <v>2500</v>
      </c>
      <c r="BR804">
        <v>2500</v>
      </c>
      <c r="BS804"/>
      <c r="BT804"/>
      <c r="BU804"/>
      <c r="BV804"/>
      <c r="BW804"/>
      <c r="BX804" t="s">
        <v>795</v>
      </c>
      <c r="BY804" t="s">
        <v>796</v>
      </c>
      <c r="BZ804"/>
      <c r="CA804" t="s">
        <v>794</v>
      </c>
      <c r="CB804" t="s">
        <v>3768</v>
      </c>
      <c r="CC804">
        <v>0</v>
      </c>
      <c r="CD804">
        <v>1</v>
      </c>
      <c r="CE804">
        <v>0</v>
      </c>
      <c r="CF804">
        <v>0</v>
      </c>
      <c r="CG804">
        <v>0</v>
      </c>
      <c r="CH804">
        <v>0</v>
      </c>
      <c r="CI804">
        <v>0</v>
      </c>
      <c r="CJ804">
        <v>0</v>
      </c>
      <c r="CK804">
        <v>0</v>
      </c>
      <c r="CL804">
        <v>0</v>
      </c>
      <c r="CM804">
        <v>0</v>
      </c>
      <c r="CN804">
        <v>0</v>
      </c>
      <c r="CO804">
        <v>0</v>
      </c>
      <c r="CP804">
        <v>1</v>
      </c>
      <c r="CQ804">
        <v>0</v>
      </c>
      <c r="CR804"/>
      <c r="CS804" t="s">
        <v>3781</v>
      </c>
      <c r="CT804" t="s">
        <v>794</v>
      </c>
      <c r="CU804"/>
      <c r="CV804">
        <v>4000</v>
      </c>
      <c r="CW804">
        <v>4000</v>
      </c>
      <c r="CX804"/>
      <c r="CY804"/>
      <c r="CZ804"/>
      <c r="DA804"/>
      <c r="DB804"/>
      <c r="DC804" t="s">
        <v>795</v>
      </c>
      <c r="DD804" t="s">
        <v>796</v>
      </c>
      <c r="DE804"/>
      <c r="DF804" t="s">
        <v>794</v>
      </c>
      <c r="DG804" t="s">
        <v>3768</v>
      </c>
      <c r="DH804">
        <v>0</v>
      </c>
      <c r="DI804">
        <v>1</v>
      </c>
      <c r="DJ804">
        <v>0</v>
      </c>
      <c r="DK804">
        <v>0</v>
      </c>
      <c r="DL804">
        <v>0</v>
      </c>
      <c r="DM804">
        <v>0</v>
      </c>
      <c r="DN804">
        <v>0</v>
      </c>
      <c r="DO804">
        <v>0</v>
      </c>
      <c r="DP804">
        <v>0</v>
      </c>
      <c r="DQ804">
        <v>0</v>
      </c>
      <c r="DR804">
        <v>0</v>
      </c>
      <c r="DS804">
        <v>0</v>
      </c>
      <c r="DT804">
        <v>0</v>
      </c>
      <c r="DU804">
        <v>1</v>
      </c>
      <c r="DV804">
        <v>0</v>
      </c>
      <c r="DW804"/>
      <c r="DX804" t="s">
        <v>3782</v>
      </c>
      <c r="DY804" t="s">
        <v>794</v>
      </c>
      <c r="DZ804"/>
      <c r="EA804">
        <v>5000</v>
      </c>
      <c r="EB804">
        <v>5000</v>
      </c>
      <c r="EC804"/>
      <c r="ED804"/>
      <c r="EE804"/>
      <c r="EF804"/>
      <c r="EG804"/>
      <c r="EH804" t="s">
        <v>795</v>
      </c>
      <c r="EI804" t="s">
        <v>796</v>
      </c>
      <c r="EJ804"/>
      <c r="EK804" t="s">
        <v>794</v>
      </c>
      <c r="EL804" t="s">
        <v>3768</v>
      </c>
      <c r="EM804">
        <v>0</v>
      </c>
      <c r="EN804">
        <v>1</v>
      </c>
      <c r="EO804">
        <v>0</v>
      </c>
      <c r="EP804">
        <v>0</v>
      </c>
      <c r="EQ804">
        <v>0</v>
      </c>
      <c r="ER804">
        <v>0</v>
      </c>
      <c r="ES804">
        <v>0</v>
      </c>
      <c r="ET804">
        <v>0</v>
      </c>
      <c r="EU804">
        <v>0</v>
      </c>
      <c r="EV804">
        <v>0</v>
      </c>
      <c r="EW804">
        <v>0</v>
      </c>
      <c r="EX804">
        <v>0</v>
      </c>
      <c r="EY804">
        <v>0</v>
      </c>
      <c r="EZ804">
        <v>1</v>
      </c>
      <c r="FA804">
        <v>0</v>
      </c>
      <c r="FB804"/>
      <c r="FC804" t="s">
        <v>3781</v>
      </c>
      <c r="FD804" t="s">
        <v>794</v>
      </c>
      <c r="FE804"/>
      <c r="FF804">
        <v>2500</v>
      </c>
      <c r="FG804">
        <v>2500</v>
      </c>
      <c r="FH804"/>
      <c r="FI804"/>
      <c r="FJ804"/>
      <c r="FK804"/>
      <c r="FL804"/>
      <c r="FM804" t="s">
        <v>795</v>
      </c>
      <c r="FN804" t="s">
        <v>796</v>
      </c>
      <c r="FO804"/>
      <c r="FP804" t="s">
        <v>794</v>
      </c>
      <c r="FQ804" t="s">
        <v>3768</v>
      </c>
      <c r="FR804">
        <v>0</v>
      </c>
      <c r="FS804">
        <v>1</v>
      </c>
      <c r="FT804">
        <v>0</v>
      </c>
      <c r="FU804">
        <v>0</v>
      </c>
      <c r="FV804">
        <v>0</v>
      </c>
      <c r="FW804">
        <v>0</v>
      </c>
      <c r="FX804">
        <v>0</v>
      </c>
      <c r="FY804">
        <v>0</v>
      </c>
      <c r="FZ804">
        <v>0</v>
      </c>
      <c r="GA804">
        <v>0</v>
      </c>
      <c r="GB804">
        <v>0</v>
      </c>
      <c r="GC804">
        <v>0</v>
      </c>
      <c r="GD804">
        <v>0</v>
      </c>
      <c r="GE804">
        <v>1</v>
      </c>
      <c r="GF804">
        <v>0</v>
      </c>
      <c r="GG804"/>
      <c r="GH804" t="s">
        <v>3781</v>
      </c>
      <c r="GI804" t="s">
        <v>794</v>
      </c>
      <c r="GJ804"/>
      <c r="GK804">
        <v>15000</v>
      </c>
      <c r="GL804"/>
      <c r="GM804"/>
      <c r="GN804"/>
      <c r="GO804"/>
      <c r="GP804" t="s">
        <v>795</v>
      </c>
      <c r="GQ804" t="s">
        <v>796</v>
      </c>
      <c r="GR804"/>
      <c r="GS804" t="s">
        <v>794</v>
      </c>
      <c r="GT804" t="s">
        <v>3768</v>
      </c>
      <c r="GU804">
        <v>0</v>
      </c>
      <c r="GV804">
        <v>1</v>
      </c>
      <c r="GW804">
        <v>0</v>
      </c>
      <c r="GX804">
        <v>0</v>
      </c>
      <c r="GY804">
        <v>0</v>
      </c>
      <c r="GZ804">
        <v>0</v>
      </c>
      <c r="HA804">
        <v>0</v>
      </c>
      <c r="HB804">
        <v>0</v>
      </c>
      <c r="HC804">
        <v>0</v>
      </c>
      <c r="HD804">
        <v>0</v>
      </c>
      <c r="HE804">
        <v>0</v>
      </c>
      <c r="HF804">
        <v>0</v>
      </c>
      <c r="HG804">
        <v>0</v>
      </c>
      <c r="HH804">
        <v>1</v>
      </c>
      <c r="HI804">
        <v>0</v>
      </c>
      <c r="HJ804"/>
      <c r="HK804" t="s">
        <v>3781</v>
      </c>
      <c r="HL804" t="s">
        <v>794</v>
      </c>
      <c r="HM804"/>
      <c r="HN804">
        <v>4000</v>
      </c>
      <c r="HO804">
        <v>4000</v>
      </c>
      <c r="HP804"/>
      <c r="HQ804"/>
      <c r="HR804"/>
      <c r="HS804"/>
      <c r="HT804"/>
      <c r="HU804" t="s">
        <v>795</v>
      </c>
      <c r="HV804" t="s">
        <v>796</v>
      </c>
      <c r="HW804"/>
      <c r="HX804" t="s">
        <v>794</v>
      </c>
      <c r="HY804" t="s">
        <v>3768</v>
      </c>
      <c r="HZ804">
        <v>0</v>
      </c>
      <c r="IA804">
        <v>1</v>
      </c>
      <c r="IB804">
        <v>0</v>
      </c>
      <c r="IC804">
        <v>0</v>
      </c>
      <c r="ID804">
        <v>0</v>
      </c>
      <c r="IE804">
        <v>0</v>
      </c>
      <c r="IF804">
        <v>0</v>
      </c>
      <c r="IG804">
        <v>0</v>
      </c>
      <c r="IH804">
        <v>0</v>
      </c>
      <c r="II804">
        <v>0</v>
      </c>
      <c r="IJ804">
        <v>0</v>
      </c>
      <c r="IK804">
        <v>0</v>
      </c>
      <c r="IL804">
        <v>0</v>
      </c>
      <c r="IM804">
        <v>1</v>
      </c>
      <c r="IN804">
        <v>0</v>
      </c>
      <c r="IO804"/>
      <c r="IP804" t="s">
        <v>3783</v>
      </c>
      <c r="IQ804" t="s">
        <v>794</v>
      </c>
      <c r="IR804"/>
      <c r="IS804">
        <v>7500</v>
      </c>
      <c r="IT804">
        <v>7500</v>
      </c>
      <c r="IU804"/>
      <c r="IV804"/>
      <c r="IW804"/>
      <c r="IX804"/>
      <c r="IY804"/>
      <c r="IZ804" t="s">
        <v>795</v>
      </c>
      <c r="JA804" t="s">
        <v>796</v>
      </c>
      <c r="JB804"/>
      <c r="JC804" t="s">
        <v>794</v>
      </c>
      <c r="JD804" t="s">
        <v>3768</v>
      </c>
      <c r="JE804">
        <v>0</v>
      </c>
      <c r="JF804">
        <v>1</v>
      </c>
      <c r="JG804">
        <v>0</v>
      </c>
      <c r="JH804">
        <v>0</v>
      </c>
      <c r="JI804">
        <v>0</v>
      </c>
      <c r="JJ804">
        <v>0</v>
      </c>
      <c r="JK804">
        <v>0</v>
      </c>
      <c r="JL804">
        <v>0</v>
      </c>
      <c r="JM804">
        <v>0</v>
      </c>
      <c r="JN804">
        <v>0</v>
      </c>
      <c r="JO804">
        <v>0</v>
      </c>
      <c r="JP804">
        <v>0</v>
      </c>
      <c r="JQ804">
        <v>0</v>
      </c>
      <c r="JR804">
        <v>1</v>
      </c>
      <c r="JS804">
        <v>0</v>
      </c>
      <c r="JT804"/>
      <c r="JU804" t="s">
        <v>3784</v>
      </c>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t="s">
        <v>794</v>
      </c>
      <c r="RA804"/>
      <c r="RB804">
        <v>2000</v>
      </c>
      <c r="RC804">
        <v>2000</v>
      </c>
      <c r="RD804"/>
      <c r="RE804"/>
      <c r="RF804"/>
      <c r="RG804"/>
      <c r="RH804"/>
      <c r="RI804" t="s">
        <v>801</v>
      </c>
      <c r="RJ804"/>
      <c r="RK804" t="s">
        <v>3771</v>
      </c>
      <c r="RL804" t="s">
        <v>794</v>
      </c>
      <c r="RM804" t="s">
        <v>2089</v>
      </c>
      <c r="RN804">
        <v>1</v>
      </c>
      <c r="RO804">
        <v>1</v>
      </c>
      <c r="RP804">
        <v>0</v>
      </c>
      <c r="RQ804">
        <v>0</v>
      </c>
      <c r="RR804">
        <v>0</v>
      </c>
      <c r="RS804">
        <v>0</v>
      </c>
      <c r="RT804">
        <v>0</v>
      </c>
      <c r="RU804">
        <v>0</v>
      </c>
      <c r="RV804">
        <v>0</v>
      </c>
      <c r="RW804">
        <v>0</v>
      </c>
      <c r="RX804">
        <v>0</v>
      </c>
      <c r="RY804">
        <v>0</v>
      </c>
      <c r="RZ804">
        <v>0</v>
      </c>
      <c r="SA804">
        <v>0</v>
      </c>
      <c r="SB804">
        <v>0</v>
      </c>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t="s">
        <v>794</v>
      </c>
      <c r="UP804"/>
      <c r="UQ804">
        <v>300</v>
      </c>
      <c r="UR804">
        <v>300</v>
      </c>
      <c r="US804"/>
      <c r="UT804"/>
      <c r="UU804"/>
      <c r="UV804"/>
      <c r="UW804"/>
      <c r="UX804" t="s">
        <v>801</v>
      </c>
      <c r="UY804"/>
      <c r="UZ804" t="s">
        <v>844</v>
      </c>
      <c r="VA804" t="s">
        <v>1868</v>
      </c>
      <c r="VB804" t="s">
        <v>2089</v>
      </c>
      <c r="VC804">
        <v>1</v>
      </c>
      <c r="VD804">
        <v>1</v>
      </c>
      <c r="VE804">
        <v>0</v>
      </c>
      <c r="VF804">
        <v>0</v>
      </c>
      <c r="VG804">
        <v>0</v>
      </c>
      <c r="VH804">
        <v>0</v>
      </c>
      <c r="VI804">
        <v>0</v>
      </c>
      <c r="VJ804">
        <v>0</v>
      </c>
      <c r="VK804">
        <v>0</v>
      </c>
      <c r="VL804">
        <v>0</v>
      </c>
      <c r="VM804">
        <v>0</v>
      </c>
      <c r="VN804">
        <v>0</v>
      </c>
      <c r="VO804">
        <v>0</v>
      </c>
      <c r="VP804">
        <v>0</v>
      </c>
      <c r="VQ804">
        <v>0</v>
      </c>
      <c r="VR804"/>
      <c r="VS804"/>
      <c r="VT804" t="s">
        <v>794</v>
      </c>
      <c r="VU804"/>
      <c r="VV804">
        <v>2000</v>
      </c>
      <c r="VW804">
        <v>2000</v>
      </c>
      <c r="VX804"/>
      <c r="VY804"/>
      <c r="VZ804"/>
      <c r="WA804"/>
      <c r="WB804"/>
      <c r="WC804" t="s">
        <v>801</v>
      </c>
      <c r="WD804"/>
      <c r="WE804" t="s">
        <v>844</v>
      </c>
      <c r="WF804" t="s">
        <v>794</v>
      </c>
      <c r="WG804" t="s">
        <v>2089</v>
      </c>
      <c r="WH804">
        <v>1</v>
      </c>
      <c r="WI804">
        <v>1</v>
      </c>
      <c r="WJ804">
        <v>0</v>
      </c>
      <c r="WK804">
        <v>0</v>
      </c>
      <c r="WL804">
        <v>0</v>
      </c>
      <c r="WM804">
        <v>0</v>
      </c>
      <c r="WN804">
        <v>0</v>
      </c>
      <c r="WO804">
        <v>0</v>
      </c>
      <c r="WP804">
        <v>0</v>
      </c>
      <c r="WQ804">
        <v>0</v>
      </c>
      <c r="WR804">
        <v>0</v>
      </c>
      <c r="WS804">
        <v>0</v>
      </c>
      <c r="WT804">
        <v>0</v>
      </c>
      <c r="WU804">
        <v>0</v>
      </c>
      <c r="WV804">
        <v>0</v>
      </c>
      <c r="WW804"/>
      <c r="WX804"/>
      <c r="WY804" t="s">
        <v>794</v>
      </c>
      <c r="WZ804"/>
      <c r="XA804">
        <v>3000</v>
      </c>
      <c r="XB804">
        <v>3000</v>
      </c>
      <c r="XC804"/>
      <c r="XD804"/>
      <c r="XE804"/>
      <c r="XF804"/>
      <c r="XG804"/>
      <c r="XH804" t="s">
        <v>795</v>
      </c>
      <c r="XI804" t="s">
        <v>796</v>
      </c>
      <c r="XJ804"/>
      <c r="XK804" t="s">
        <v>794</v>
      </c>
      <c r="XL804" t="s">
        <v>3768</v>
      </c>
      <c r="XM804">
        <v>0</v>
      </c>
      <c r="XN804">
        <v>1</v>
      </c>
      <c r="XO804">
        <v>0</v>
      </c>
      <c r="XP804">
        <v>0</v>
      </c>
      <c r="XQ804">
        <v>0</v>
      </c>
      <c r="XR804">
        <v>0</v>
      </c>
      <c r="XS804">
        <v>0</v>
      </c>
      <c r="XT804">
        <v>0</v>
      </c>
      <c r="XU804">
        <v>0</v>
      </c>
      <c r="XV804">
        <v>0</v>
      </c>
      <c r="XW804">
        <v>0</v>
      </c>
      <c r="XX804">
        <v>0</v>
      </c>
      <c r="XY804">
        <v>0</v>
      </c>
      <c r="XZ804">
        <v>1</v>
      </c>
      <c r="YA804">
        <v>0</v>
      </c>
      <c r="YB804"/>
      <c r="YC804" t="s">
        <v>3785</v>
      </c>
      <c r="YD804"/>
      <c r="YE804"/>
      <c r="YF804"/>
      <c r="YG804"/>
      <c r="YH804"/>
      <c r="YI804"/>
      <c r="YJ804"/>
      <c r="YK804"/>
      <c r="YL804"/>
      <c r="YM804"/>
      <c r="YN804"/>
      <c r="YO804"/>
      <c r="YP804"/>
      <c r="YQ804"/>
      <c r="YR804"/>
      <c r="YS804"/>
      <c r="YT804"/>
      <c r="YU804"/>
      <c r="YV804"/>
      <c r="YW804"/>
      <c r="YX804"/>
      <c r="YY804"/>
      <c r="YZ804"/>
      <c r="ZA804"/>
      <c r="ZB804"/>
      <c r="ZC804"/>
      <c r="ZD804"/>
      <c r="ZE804"/>
      <c r="ZF804"/>
      <c r="ZG804" t="s">
        <v>794</v>
      </c>
      <c r="ZH804"/>
      <c r="ZI804">
        <v>1500</v>
      </c>
      <c r="ZJ804">
        <v>1500</v>
      </c>
      <c r="ZK804"/>
      <c r="ZL804"/>
      <c r="ZM804"/>
      <c r="ZN804"/>
      <c r="ZO804"/>
      <c r="ZP804" t="s">
        <v>801</v>
      </c>
      <c r="ZQ804"/>
      <c r="ZR804" t="s">
        <v>849</v>
      </c>
      <c r="ZS804" t="s">
        <v>794</v>
      </c>
      <c r="ZT804" t="s">
        <v>2095</v>
      </c>
      <c r="ZU804">
        <v>1</v>
      </c>
      <c r="ZV804">
        <v>1</v>
      </c>
      <c r="ZW804">
        <v>0</v>
      </c>
      <c r="ZX804">
        <v>0</v>
      </c>
      <c r="ZY804">
        <v>0</v>
      </c>
      <c r="ZZ804">
        <v>0</v>
      </c>
      <c r="AAA804">
        <v>0</v>
      </c>
      <c r="AAB804">
        <v>0</v>
      </c>
      <c r="AAC804">
        <v>0</v>
      </c>
      <c r="AAD804">
        <v>0</v>
      </c>
      <c r="AAE804">
        <v>0</v>
      </c>
      <c r="AAF804">
        <v>0</v>
      </c>
      <c r="AAG804">
        <v>0</v>
      </c>
      <c r="AAH804">
        <v>0</v>
      </c>
      <c r="AAI804">
        <v>0</v>
      </c>
      <c r="AAJ804"/>
      <c r="AAK804"/>
      <c r="AAL804"/>
      <c r="AAM804"/>
      <c r="AAN804"/>
      <c r="AAO804"/>
      <c r="AAP804"/>
      <c r="AAQ804"/>
      <c r="AAR804"/>
      <c r="AAS804"/>
      <c r="AAT804"/>
      <c r="AAU804"/>
      <c r="AAV804" t="s">
        <v>3786</v>
      </c>
      <c r="AAW804">
        <v>431331984</v>
      </c>
      <c r="AAX804" s="315">
        <v>45071.578078703707</v>
      </c>
      <c r="AAY804"/>
      <c r="AAZ804"/>
      <c r="ABA804" t="s">
        <v>2081</v>
      </c>
      <c r="ABB804" t="s">
        <v>2239</v>
      </c>
      <c r="ABC804" t="s">
        <v>3773</v>
      </c>
      <c r="ABD804"/>
      <c r="ABE804">
        <v>4</v>
      </c>
    </row>
    <row r="805" spans="1:733" x14ac:dyDescent="0.45">
      <c r="A805" s="261" t="s">
        <v>3787</v>
      </c>
      <c r="B805" s="262">
        <v>45071.453653518518</v>
      </c>
      <c r="C805" s="262">
        <v>45071.472826550933</v>
      </c>
      <c r="D805" s="262">
        <v>45071</v>
      </c>
      <c r="E805" s="261" t="s">
        <v>2201</v>
      </c>
      <c r="F805" s="315">
        <v>45071</v>
      </c>
      <c r="G805" t="s">
        <v>891</v>
      </c>
      <c r="H805" t="s">
        <v>892</v>
      </c>
      <c r="I805" t="s">
        <v>892</v>
      </c>
      <c r="J805" t="s">
        <v>892</v>
      </c>
      <c r="K805" t="s">
        <v>793</v>
      </c>
      <c r="L805" s="261" t="s">
        <v>3788</v>
      </c>
      <c r="M805">
        <v>1</v>
      </c>
      <c r="N805">
        <v>1</v>
      </c>
      <c r="O805">
        <v>1</v>
      </c>
      <c r="P805">
        <v>1</v>
      </c>
      <c r="Q805">
        <v>1</v>
      </c>
      <c r="R805">
        <v>1</v>
      </c>
      <c r="S805">
        <v>1</v>
      </c>
      <c r="T805">
        <v>1</v>
      </c>
      <c r="U805">
        <v>0</v>
      </c>
      <c r="V805">
        <v>0</v>
      </c>
      <c r="W805">
        <v>0</v>
      </c>
      <c r="X805">
        <v>0</v>
      </c>
      <c r="Y805">
        <v>0</v>
      </c>
      <c r="Z805">
        <v>0</v>
      </c>
      <c r="AA805">
        <v>0</v>
      </c>
      <c r="AB805">
        <v>0</v>
      </c>
      <c r="AC805">
        <v>1</v>
      </c>
      <c r="AD805">
        <v>1</v>
      </c>
      <c r="AE805">
        <v>0</v>
      </c>
      <c r="AF805">
        <v>1</v>
      </c>
      <c r="AG805">
        <v>0</v>
      </c>
      <c r="AH805">
        <v>1</v>
      </c>
      <c r="AI805">
        <v>0</v>
      </c>
      <c r="AJ805" t="s">
        <v>794</v>
      </c>
      <c r="AK805"/>
      <c r="AL805">
        <v>3500</v>
      </c>
      <c r="AM805">
        <v>3500</v>
      </c>
      <c r="AN805"/>
      <c r="AO805"/>
      <c r="AP805"/>
      <c r="AQ805"/>
      <c r="AR805"/>
      <c r="AS805" t="s">
        <v>795</v>
      </c>
      <c r="AT805" t="s">
        <v>796</v>
      </c>
      <c r="AU805"/>
      <c r="AV805" t="s">
        <v>794</v>
      </c>
      <c r="AW805" t="s">
        <v>3768</v>
      </c>
      <c r="AX805">
        <v>0</v>
      </c>
      <c r="AY805">
        <v>1</v>
      </c>
      <c r="AZ805">
        <v>0</v>
      </c>
      <c r="BA805">
        <v>0</v>
      </c>
      <c r="BB805">
        <v>0</v>
      </c>
      <c r="BC805">
        <v>0</v>
      </c>
      <c r="BD805">
        <v>0</v>
      </c>
      <c r="BE805">
        <v>0</v>
      </c>
      <c r="BF805">
        <v>0</v>
      </c>
      <c r="BG805">
        <v>0</v>
      </c>
      <c r="BH805">
        <v>0</v>
      </c>
      <c r="BI805">
        <v>0</v>
      </c>
      <c r="BJ805">
        <v>0</v>
      </c>
      <c r="BK805">
        <v>1</v>
      </c>
      <c r="BL805">
        <v>0</v>
      </c>
      <c r="BM805"/>
      <c r="BN805"/>
      <c r="BO805" t="s">
        <v>794</v>
      </c>
      <c r="BP805"/>
      <c r="BQ805">
        <v>2500</v>
      </c>
      <c r="BR805">
        <v>2500</v>
      </c>
      <c r="BS805"/>
      <c r="BT805"/>
      <c r="BU805"/>
      <c r="BV805"/>
      <c r="BW805"/>
      <c r="BX805" t="s">
        <v>795</v>
      </c>
      <c r="BY805" t="s">
        <v>796</v>
      </c>
      <c r="BZ805"/>
      <c r="CA805" t="s">
        <v>794</v>
      </c>
      <c r="CB805" t="s">
        <v>3768</v>
      </c>
      <c r="CC805">
        <v>0</v>
      </c>
      <c r="CD805">
        <v>1</v>
      </c>
      <c r="CE805">
        <v>0</v>
      </c>
      <c r="CF805">
        <v>0</v>
      </c>
      <c r="CG805">
        <v>0</v>
      </c>
      <c r="CH805">
        <v>0</v>
      </c>
      <c r="CI805">
        <v>0</v>
      </c>
      <c r="CJ805">
        <v>0</v>
      </c>
      <c r="CK805">
        <v>0</v>
      </c>
      <c r="CL805">
        <v>0</v>
      </c>
      <c r="CM805">
        <v>0</v>
      </c>
      <c r="CN805">
        <v>0</v>
      </c>
      <c r="CO805">
        <v>0</v>
      </c>
      <c r="CP805">
        <v>1</v>
      </c>
      <c r="CQ805">
        <v>0</v>
      </c>
      <c r="CR805"/>
      <c r="CS805" t="s">
        <v>3789</v>
      </c>
      <c r="CT805" t="s">
        <v>794</v>
      </c>
      <c r="CU805"/>
      <c r="CV805">
        <v>3500</v>
      </c>
      <c r="CW805">
        <v>3500</v>
      </c>
      <c r="CX805"/>
      <c r="CY805"/>
      <c r="CZ805"/>
      <c r="DA805"/>
      <c r="DB805"/>
      <c r="DC805" t="s">
        <v>795</v>
      </c>
      <c r="DD805" t="s">
        <v>796</v>
      </c>
      <c r="DE805"/>
      <c r="DF805" t="s">
        <v>794</v>
      </c>
      <c r="DG805" t="s">
        <v>3768</v>
      </c>
      <c r="DH805">
        <v>0</v>
      </c>
      <c r="DI805">
        <v>1</v>
      </c>
      <c r="DJ805">
        <v>0</v>
      </c>
      <c r="DK805">
        <v>0</v>
      </c>
      <c r="DL805">
        <v>0</v>
      </c>
      <c r="DM805">
        <v>0</v>
      </c>
      <c r="DN805">
        <v>0</v>
      </c>
      <c r="DO805">
        <v>0</v>
      </c>
      <c r="DP805">
        <v>0</v>
      </c>
      <c r="DQ805">
        <v>0</v>
      </c>
      <c r="DR805">
        <v>0</v>
      </c>
      <c r="DS805">
        <v>0</v>
      </c>
      <c r="DT805">
        <v>0</v>
      </c>
      <c r="DU805">
        <v>1</v>
      </c>
      <c r="DV805">
        <v>0</v>
      </c>
      <c r="DW805"/>
      <c r="DX805" t="s">
        <v>3778</v>
      </c>
      <c r="DY805" t="s">
        <v>794</v>
      </c>
      <c r="DZ805"/>
      <c r="EA805">
        <v>5000</v>
      </c>
      <c r="EB805">
        <v>5000</v>
      </c>
      <c r="EC805"/>
      <c r="ED805"/>
      <c r="EE805"/>
      <c r="EF805"/>
      <c r="EG805"/>
      <c r="EH805" t="s">
        <v>795</v>
      </c>
      <c r="EI805" t="s">
        <v>796</v>
      </c>
      <c r="EJ805"/>
      <c r="EK805" t="s">
        <v>794</v>
      </c>
      <c r="EL805" t="s">
        <v>3768</v>
      </c>
      <c r="EM805">
        <v>0</v>
      </c>
      <c r="EN805">
        <v>1</v>
      </c>
      <c r="EO805">
        <v>0</v>
      </c>
      <c r="EP805">
        <v>0</v>
      </c>
      <c r="EQ805">
        <v>0</v>
      </c>
      <c r="ER805">
        <v>0</v>
      </c>
      <c r="ES805">
        <v>0</v>
      </c>
      <c r="ET805">
        <v>0</v>
      </c>
      <c r="EU805">
        <v>0</v>
      </c>
      <c r="EV805">
        <v>0</v>
      </c>
      <c r="EW805">
        <v>0</v>
      </c>
      <c r="EX805">
        <v>0</v>
      </c>
      <c r="EY805">
        <v>0</v>
      </c>
      <c r="EZ805">
        <v>1</v>
      </c>
      <c r="FA805">
        <v>0</v>
      </c>
      <c r="FB805"/>
      <c r="FC805" t="s">
        <v>3779</v>
      </c>
      <c r="FD805" t="s">
        <v>794</v>
      </c>
      <c r="FE805"/>
      <c r="FF805">
        <v>2500</v>
      </c>
      <c r="FG805">
        <v>2500</v>
      </c>
      <c r="FH805"/>
      <c r="FI805"/>
      <c r="FJ805"/>
      <c r="FK805"/>
      <c r="FL805"/>
      <c r="FM805" t="s">
        <v>795</v>
      </c>
      <c r="FN805" t="s">
        <v>796</v>
      </c>
      <c r="FO805"/>
      <c r="FP805" t="s">
        <v>794</v>
      </c>
      <c r="FQ805" t="s">
        <v>3768</v>
      </c>
      <c r="FR805">
        <v>0</v>
      </c>
      <c r="FS805">
        <v>1</v>
      </c>
      <c r="FT805">
        <v>0</v>
      </c>
      <c r="FU805">
        <v>0</v>
      </c>
      <c r="FV805">
        <v>0</v>
      </c>
      <c r="FW805">
        <v>0</v>
      </c>
      <c r="FX805">
        <v>0</v>
      </c>
      <c r="FY805">
        <v>0</v>
      </c>
      <c r="FZ805">
        <v>0</v>
      </c>
      <c r="GA805">
        <v>0</v>
      </c>
      <c r="GB805">
        <v>0</v>
      </c>
      <c r="GC805">
        <v>0</v>
      </c>
      <c r="GD805">
        <v>0</v>
      </c>
      <c r="GE805">
        <v>1</v>
      </c>
      <c r="GF805">
        <v>0</v>
      </c>
      <c r="GG805"/>
      <c r="GH805" t="s">
        <v>3779</v>
      </c>
      <c r="GI805" t="s">
        <v>794</v>
      </c>
      <c r="GJ805"/>
      <c r="GK805">
        <v>15000</v>
      </c>
      <c r="GL805"/>
      <c r="GM805"/>
      <c r="GN805"/>
      <c r="GO805"/>
      <c r="GP805" t="s">
        <v>795</v>
      </c>
      <c r="GQ805" t="s">
        <v>796</v>
      </c>
      <c r="GR805"/>
      <c r="GS805" t="s">
        <v>794</v>
      </c>
      <c r="GT805" t="s">
        <v>3768</v>
      </c>
      <c r="GU805">
        <v>0</v>
      </c>
      <c r="GV805">
        <v>1</v>
      </c>
      <c r="GW805">
        <v>0</v>
      </c>
      <c r="GX805">
        <v>0</v>
      </c>
      <c r="GY805">
        <v>0</v>
      </c>
      <c r="GZ805">
        <v>0</v>
      </c>
      <c r="HA805">
        <v>0</v>
      </c>
      <c r="HB805">
        <v>0</v>
      </c>
      <c r="HC805">
        <v>0</v>
      </c>
      <c r="HD805">
        <v>0</v>
      </c>
      <c r="HE805">
        <v>0</v>
      </c>
      <c r="HF805">
        <v>0</v>
      </c>
      <c r="HG805">
        <v>0</v>
      </c>
      <c r="HH805">
        <v>1</v>
      </c>
      <c r="HI805">
        <v>0</v>
      </c>
      <c r="HJ805"/>
      <c r="HK805" t="s">
        <v>2240</v>
      </c>
      <c r="HL805" t="s">
        <v>794</v>
      </c>
      <c r="HM805"/>
      <c r="HN805">
        <v>4000</v>
      </c>
      <c r="HO805">
        <v>4000</v>
      </c>
      <c r="HP805"/>
      <c r="HQ805"/>
      <c r="HR805"/>
      <c r="HS805"/>
      <c r="HT805"/>
      <c r="HU805" t="s">
        <v>795</v>
      </c>
      <c r="HV805" t="s">
        <v>796</v>
      </c>
      <c r="HW805"/>
      <c r="HX805" t="s">
        <v>794</v>
      </c>
      <c r="HY805" t="s">
        <v>3768</v>
      </c>
      <c r="HZ805">
        <v>0</v>
      </c>
      <c r="IA805">
        <v>1</v>
      </c>
      <c r="IB805">
        <v>0</v>
      </c>
      <c r="IC805">
        <v>0</v>
      </c>
      <c r="ID805">
        <v>0</v>
      </c>
      <c r="IE805">
        <v>0</v>
      </c>
      <c r="IF805">
        <v>0</v>
      </c>
      <c r="IG805">
        <v>0</v>
      </c>
      <c r="IH805">
        <v>0</v>
      </c>
      <c r="II805">
        <v>0</v>
      </c>
      <c r="IJ805">
        <v>0</v>
      </c>
      <c r="IK805">
        <v>0</v>
      </c>
      <c r="IL805">
        <v>0</v>
      </c>
      <c r="IM805">
        <v>1</v>
      </c>
      <c r="IN805">
        <v>0</v>
      </c>
      <c r="IO805"/>
      <c r="IP805" t="s">
        <v>2240</v>
      </c>
      <c r="IQ805" t="s">
        <v>794</v>
      </c>
      <c r="IR805"/>
      <c r="IS805">
        <v>8000</v>
      </c>
      <c r="IT805">
        <v>8000</v>
      </c>
      <c r="IU805"/>
      <c r="IV805"/>
      <c r="IW805"/>
      <c r="IX805"/>
      <c r="IY805"/>
      <c r="IZ805" t="s">
        <v>795</v>
      </c>
      <c r="JA805" t="s">
        <v>796</v>
      </c>
      <c r="JB805"/>
      <c r="JC805" t="s">
        <v>794</v>
      </c>
      <c r="JD805" t="s">
        <v>3768</v>
      </c>
      <c r="JE805">
        <v>0</v>
      </c>
      <c r="JF805">
        <v>1</v>
      </c>
      <c r="JG805">
        <v>0</v>
      </c>
      <c r="JH805">
        <v>0</v>
      </c>
      <c r="JI805">
        <v>0</v>
      </c>
      <c r="JJ805">
        <v>0</v>
      </c>
      <c r="JK805">
        <v>0</v>
      </c>
      <c r="JL805">
        <v>0</v>
      </c>
      <c r="JM805">
        <v>0</v>
      </c>
      <c r="JN805">
        <v>0</v>
      </c>
      <c r="JO805">
        <v>0</v>
      </c>
      <c r="JP805">
        <v>0</v>
      </c>
      <c r="JQ805">
        <v>0</v>
      </c>
      <c r="JR805">
        <v>1</v>
      </c>
      <c r="JS805">
        <v>0</v>
      </c>
      <c r="JT805"/>
      <c r="JU805" t="s">
        <v>3779</v>
      </c>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t="s">
        <v>794</v>
      </c>
      <c r="RA805"/>
      <c r="RB805">
        <v>2000</v>
      </c>
      <c r="RC805">
        <v>2000</v>
      </c>
      <c r="RD805"/>
      <c r="RE805"/>
      <c r="RF805"/>
      <c r="RG805"/>
      <c r="RH805"/>
      <c r="RI805" t="s">
        <v>801</v>
      </c>
      <c r="RJ805"/>
      <c r="RK805" t="s">
        <v>3771</v>
      </c>
      <c r="RL805" t="s">
        <v>794</v>
      </c>
      <c r="RM805" t="s">
        <v>2089</v>
      </c>
      <c r="RN805">
        <v>1</v>
      </c>
      <c r="RO805">
        <v>1</v>
      </c>
      <c r="RP805">
        <v>0</v>
      </c>
      <c r="RQ805">
        <v>0</v>
      </c>
      <c r="RR805">
        <v>0</v>
      </c>
      <c r="RS805">
        <v>0</v>
      </c>
      <c r="RT805">
        <v>0</v>
      </c>
      <c r="RU805">
        <v>0</v>
      </c>
      <c r="RV805">
        <v>0</v>
      </c>
      <c r="RW805">
        <v>0</v>
      </c>
      <c r="RX805">
        <v>0</v>
      </c>
      <c r="RY805">
        <v>0</v>
      </c>
      <c r="RZ805">
        <v>0</v>
      </c>
      <c r="SA805">
        <v>0</v>
      </c>
      <c r="SB805">
        <v>0</v>
      </c>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t="s">
        <v>794</v>
      </c>
      <c r="UP805"/>
      <c r="UQ805">
        <v>300</v>
      </c>
      <c r="UR805">
        <v>300</v>
      </c>
      <c r="US805"/>
      <c r="UT805"/>
      <c r="UU805"/>
      <c r="UV805"/>
      <c r="UW805"/>
      <c r="UX805" t="s">
        <v>801</v>
      </c>
      <c r="UY805"/>
      <c r="UZ805" t="s">
        <v>844</v>
      </c>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t="s">
        <v>794</v>
      </c>
      <c r="WZ805"/>
      <c r="XA805">
        <v>3000</v>
      </c>
      <c r="XB805">
        <v>3000</v>
      </c>
      <c r="XC805"/>
      <c r="XD805"/>
      <c r="XE805"/>
      <c r="XF805"/>
      <c r="XG805"/>
      <c r="XH805" t="s">
        <v>795</v>
      </c>
      <c r="XI805" t="s">
        <v>796</v>
      </c>
      <c r="XJ805"/>
      <c r="XK805" t="s">
        <v>794</v>
      </c>
      <c r="XL805" t="s">
        <v>3768</v>
      </c>
      <c r="XM805">
        <v>0</v>
      </c>
      <c r="XN805">
        <v>1</v>
      </c>
      <c r="XO805">
        <v>0</v>
      </c>
      <c r="XP805">
        <v>0</v>
      </c>
      <c r="XQ805">
        <v>0</v>
      </c>
      <c r="XR805">
        <v>0</v>
      </c>
      <c r="XS805">
        <v>0</v>
      </c>
      <c r="XT805">
        <v>0</v>
      </c>
      <c r="XU805">
        <v>0</v>
      </c>
      <c r="XV805">
        <v>0</v>
      </c>
      <c r="XW805">
        <v>0</v>
      </c>
      <c r="XX805">
        <v>0</v>
      </c>
      <c r="XY805">
        <v>0</v>
      </c>
      <c r="XZ805">
        <v>1</v>
      </c>
      <c r="YA805">
        <v>0</v>
      </c>
      <c r="YB805"/>
      <c r="YC805" t="s">
        <v>3790</v>
      </c>
      <c r="YD805"/>
      <c r="YE805"/>
      <c r="YF805"/>
      <c r="YG805"/>
      <c r="YH805"/>
      <c r="YI805"/>
      <c r="YJ805"/>
      <c r="YK805"/>
      <c r="YL805"/>
      <c r="YM805"/>
      <c r="YN805"/>
      <c r="YO805"/>
      <c r="YP805"/>
      <c r="YQ805"/>
      <c r="YR805"/>
      <c r="YS805"/>
      <c r="YT805"/>
      <c r="YU805"/>
      <c r="YV805"/>
      <c r="YW805"/>
      <c r="YX805"/>
      <c r="YY805"/>
      <c r="YZ805"/>
      <c r="ZA805"/>
      <c r="ZB805"/>
      <c r="ZC805"/>
      <c r="ZD805"/>
      <c r="ZE805"/>
      <c r="ZF805"/>
      <c r="ZG805" t="s">
        <v>794</v>
      </c>
      <c r="ZH805"/>
      <c r="ZI805">
        <v>1500</v>
      </c>
      <c r="ZJ805">
        <v>1500</v>
      </c>
      <c r="ZK805"/>
      <c r="ZL805"/>
      <c r="ZM805"/>
      <c r="ZN805"/>
      <c r="ZO805"/>
      <c r="ZP805" t="s">
        <v>801</v>
      </c>
      <c r="ZQ805"/>
      <c r="ZR805" t="s">
        <v>849</v>
      </c>
      <c r="ZS805" t="s">
        <v>794</v>
      </c>
      <c r="ZT805" t="s">
        <v>2095</v>
      </c>
      <c r="ZU805">
        <v>1</v>
      </c>
      <c r="ZV805">
        <v>1</v>
      </c>
      <c r="ZW805">
        <v>0</v>
      </c>
      <c r="ZX805">
        <v>0</v>
      </c>
      <c r="ZY805">
        <v>0</v>
      </c>
      <c r="ZZ805">
        <v>0</v>
      </c>
      <c r="AAA805">
        <v>0</v>
      </c>
      <c r="AAB805">
        <v>0</v>
      </c>
      <c r="AAC805">
        <v>0</v>
      </c>
      <c r="AAD805">
        <v>0</v>
      </c>
      <c r="AAE805">
        <v>0</v>
      </c>
      <c r="AAF805">
        <v>0</v>
      </c>
      <c r="AAG805">
        <v>0</v>
      </c>
      <c r="AAH805">
        <v>0</v>
      </c>
      <c r="AAI805">
        <v>0</v>
      </c>
      <c r="AAJ805"/>
      <c r="AAK805"/>
      <c r="AAL805"/>
      <c r="AAM805"/>
      <c r="AAN805"/>
      <c r="AAO805"/>
      <c r="AAP805"/>
      <c r="AAQ805"/>
      <c r="AAR805"/>
      <c r="AAS805"/>
      <c r="AAT805"/>
      <c r="AAU805"/>
      <c r="AAV805" t="s">
        <v>3791</v>
      </c>
      <c r="AAW805">
        <v>431331999</v>
      </c>
      <c r="AAX805" s="315">
        <v>45071.578101851846</v>
      </c>
      <c r="AAY805"/>
      <c r="AAZ805"/>
      <c r="ABA805" t="s">
        <v>2081</v>
      </c>
      <c r="ABB805" t="s">
        <v>2239</v>
      </c>
      <c r="ABC805" t="s">
        <v>3773</v>
      </c>
      <c r="ABD805"/>
      <c r="ABE805">
        <v>5</v>
      </c>
    </row>
    <row r="806" spans="1:733" x14ac:dyDescent="0.45">
      <c r="A806" s="261" t="s">
        <v>3792</v>
      </c>
      <c r="B806" s="262">
        <v>45071.47905228009</v>
      </c>
      <c r="C806" s="262">
        <v>45071.492882962957</v>
      </c>
      <c r="D806" s="262">
        <v>45071</v>
      </c>
      <c r="E806" s="261" t="s">
        <v>2201</v>
      </c>
      <c r="F806" s="315">
        <v>45071</v>
      </c>
      <c r="G806" t="s">
        <v>891</v>
      </c>
      <c r="H806" t="s">
        <v>892</v>
      </c>
      <c r="I806" t="s">
        <v>892</v>
      </c>
      <c r="J806" t="s">
        <v>892</v>
      </c>
      <c r="K806" t="s">
        <v>793</v>
      </c>
      <c r="L806" s="261" t="s">
        <v>2155</v>
      </c>
      <c r="M806">
        <v>0</v>
      </c>
      <c r="N806">
        <v>0</v>
      </c>
      <c r="O806">
        <v>0</v>
      </c>
      <c r="P806">
        <v>0</v>
      </c>
      <c r="Q806">
        <v>0</v>
      </c>
      <c r="R806">
        <v>0</v>
      </c>
      <c r="S806">
        <v>0</v>
      </c>
      <c r="T806">
        <v>0</v>
      </c>
      <c r="U806">
        <v>1</v>
      </c>
      <c r="V806">
        <v>1</v>
      </c>
      <c r="W806">
        <v>1</v>
      </c>
      <c r="X806">
        <v>1</v>
      </c>
      <c r="Y806">
        <v>1</v>
      </c>
      <c r="Z806">
        <v>1</v>
      </c>
      <c r="AA806">
        <v>1</v>
      </c>
      <c r="AB806">
        <v>1</v>
      </c>
      <c r="AC806">
        <v>0</v>
      </c>
      <c r="AD806">
        <v>0</v>
      </c>
      <c r="AE806">
        <v>0</v>
      </c>
      <c r="AF806">
        <v>0</v>
      </c>
      <c r="AG806">
        <v>1</v>
      </c>
      <c r="AH806">
        <v>0</v>
      </c>
      <c r="AI806">
        <v>0</v>
      </c>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t="s">
        <v>824</v>
      </c>
      <c r="JW806">
        <v>350</v>
      </c>
      <c r="JX806">
        <v>350</v>
      </c>
      <c r="JY806">
        <v>350</v>
      </c>
      <c r="JZ806"/>
      <c r="KA806"/>
      <c r="KB806"/>
      <c r="KC806"/>
      <c r="KD806"/>
      <c r="KE806" t="s">
        <v>795</v>
      </c>
      <c r="KF806" t="s">
        <v>848</v>
      </c>
      <c r="KG806"/>
      <c r="KH806" t="s">
        <v>794</v>
      </c>
      <c r="KI806" t="s">
        <v>3793</v>
      </c>
      <c r="KJ806">
        <v>0</v>
      </c>
      <c r="KK806">
        <v>1</v>
      </c>
      <c r="KL806">
        <v>0</v>
      </c>
      <c r="KM806">
        <v>0</v>
      </c>
      <c r="KN806">
        <v>1</v>
      </c>
      <c r="KO806">
        <v>0</v>
      </c>
      <c r="KP806">
        <v>0</v>
      </c>
      <c r="KQ806">
        <v>0</v>
      </c>
      <c r="KR806">
        <v>0</v>
      </c>
      <c r="KS806">
        <v>0</v>
      </c>
      <c r="KT806">
        <v>0</v>
      </c>
      <c r="KU806">
        <v>0</v>
      </c>
      <c r="KV806">
        <v>0</v>
      </c>
      <c r="KW806">
        <v>1</v>
      </c>
      <c r="KX806">
        <v>0</v>
      </c>
      <c r="KY806"/>
      <c r="KZ806" t="s">
        <v>3769</v>
      </c>
      <c r="LA806" t="s">
        <v>824</v>
      </c>
      <c r="LB806">
        <v>500</v>
      </c>
      <c r="LC806">
        <v>400</v>
      </c>
      <c r="LD806">
        <v>400</v>
      </c>
      <c r="LE806"/>
      <c r="LF806"/>
      <c r="LG806"/>
      <c r="LH806"/>
      <c r="LI806"/>
      <c r="LJ806" t="s">
        <v>795</v>
      </c>
      <c r="LK806" t="s">
        <v>848</v>
      </c>
      <c r="LL806"/>
      <c r="LM806" t="s">
        <v>794</v>
      </c>
      <c r="LN806" t="s">
        <v>3794</v>
      </c>
      <c r="LO806">
        <v>0</v>
      </c>
      <c r="LP806">
        <v>1</v>
      </c>
      <c r="LQ806">
        <v>0</v>
      </c>
      <c r="LR806">
        <v>0</v>
      </c>
      <c r="LS806">
        <v>0</v>
      </c>
      <c r="LT806">
        <v>1</v>
      </c>
      <c r="LU806">
        <v>0</v>
      </c>
      <c r="LV806">
        <v>0</v>
      </c>
      <c r="LW806">
        <v>0</v>
      </c>
      <c r="LX806">
        <v>0</v>
      </c>
      <c r="LY806">
        <v>0</v>
      </c>
      <c r="LZ806">
        <v>0</v>
      </c>
      <c r="MA806">
        <v>0</v>
      </c>
      <c r="MB806">
        <v>1</v>
      </c>
      <c r="MC806">
        <v>0</v>
      </c>
      <c r="MD806"/>
      <c r="ME806" t="s">
        <v>2152</v>
      </c>
      <c r="MF806" t="s">
        <v>824</v>
      </c>
      <c r="MG806">
        <v>500</v>
      </c>
      <c r="MH806">
        <v>350</v>
      </c>
      <c r="MI806">
        <v>350</v>
      </c>
      <c r="MJ806"/>
      <c r="MK806"/>
      <c r="ML806"/>
      <c r="MM806"/>
      <c r="MN806"/>
      <c r="MO806" t="s">
        <v>795</v>
      </c>
      <c r="MP806" t="s">
        <v>796</v>
      </c>
      <c r="MQ806"/>
      <c r="MR806" t="s">
        <v>794</v>
      </c>
      <c r="MS806" t="s">
        <v>3768</v>
      </c>
      <c r="MT806">
        <v>0</v>
      </c>
      <c r="MU806">
        <v>1</v>
      </c>
      <c r="MV806">
        <v>0</v>
      </c>
      <c r="MW806">
        <v>0</v>
      </c>
      <c r="MX806">
        <v>0</v>
      </c>
      <c r="MY806">
        <v>0</v>
      </c>
      <c r="MZ806">
        <v>0</v>
      </c>
      <c r="NA806">
        <v>0</v>
      </c>
      <c r="NB806">
        <v>0</v>
      </c>
      <c r="NC806">
        <v>0</v>
      </c>
      <c r="ND806">
        <v>0</v>
      </c>
      <c r="NE806">
        <v>0</v>
      </c>
      <c r="NF806">
        <v>0</v>
      </c>
      <c r="NG806">
        <v>1</v>
      </c>
      <c r="NH806">
        <v>0</v>
      </c>
      <c r="NI806"/>
      <c r="NJ806" t="s">
        <v>3769</v>
      </c>
      <c r="NK806" t="s">
        <v>824</v>
      </c>
      <c r="NL806">
        <v>500</v>
      </c>
      <c r="NM806">
        <v>400</v>
      </c>
      <c r="NN806">
        <v>400</v>
      </c>
      <c r="NO806"/>
      <c r="NP806"/>
      <c r="NQ806"/>
      <c r="NR806"/>
      <c r="NS806"/>
      <c r="NT806" t="s">
        <v>806</v>
      </c>
      <c r="NU806"/>
      <c r="NV806"/>
      <c r="NW806" t="s">
        <v>794</v>
      </c>
      <c r="NX806" t="s">
        <v>3793</v>
      </c>
      <c r="NY806">
        <v>0</v>
      </c>
      <c r="NZ806">
        <v>1</v>
      </c>
      <c r="OA806">
        <v>0</v>
      </c>
      <c r="OB806">
        <v>0</v>
      </c>
      <c r="OC806">
        <v>1</v>
      </c>
      <c r="OD806">
        <v>0</v>
      </c>
      <c r="OE806">
        <v>0</v>
      </c>
      <c r="OF806">
        <v>0</v>
      </c>
      <c r="OG806">
        <v>0</v>
      </c>
      <c r="OH806">
        <v>0</v>
      </c>
      <c r="OI806">
        <v>0</v>
      </c>
      <c r="OJ806">
        <v>0</v>
      </c>
      <c r="OK806">
        <v>0</v>
      </c>
      <c r="OL806">
        <v>1</v>
      </c>
      <c r="OM806">
        <v>0</v>
      </c>
      <c r="ON806"/>
      <c r="OO806" t="s">
        <v>3769</v>
      </c>
      <c r="OP806" t="s">
        <v>824</v>
      </c>
      <c r="OQ806">
        <v>150</v>
      </c>
      <c r="OR806">
        <v>600</v>
      </c>
      <c r="OS806">
        <v>600</v>
      </c>
      <c r="OT806"/>
      <c r="OU806"/>
      <c r="OV806"/>
      <c r="OW806"/>
      <c r="OX806"/>
      <c r="OY806" t="s">
        <v>806</v>
      </c>
      <c r="OZ806"/>
      <c r="PA806"/>
      <c r="PB806" t="s">
        <v>794</v>
      </c>
      <c r="PC806" t="s">
        <v>3793</v>
      </c>
      <c r="PD806">
        <v>0</v>
      </c>
      <c r="PE806">
        <v>1</v>
      </c>
      <c r="PF806">
        <v>0</v>
      </c>
      <c r="PG806">
        <v>0</v>
      </c>
      <c r="PH806">
        <v>1</v>
      </c>
      <c r="PI806">
        <v>0</v>
      </c>
      <c r="PJ806">
        <v>0</v>
      </c>
      <c r="PK806">
        <v>0</v>
      </c>
      <c r="PL806">
        <v>0</v>
      </c>
      <c r="PM806">
        <v>0</v>
      </c>
      <c r="PN806">
        <v>0</v>
      </c>
      <c r="PO806">
        <v>0</v>
      </c>
      <c r="PP806">
        <v>0</v>
      </c>
      <c r="PQ806">
        <v>1</v>
      </c>
      <c r="PR806">
        <v>0</v>
      </c>
      <c r="PS806"/>
      <c r="PT806" t="s">
        <v>2152</v>
      </c>
      <c r="PU806" t="s">
        <v>794</v>
      </c>
      <c r="PV806"/>
      <c r="PW806">
        <v>1500</v>
      </c>
      <c r="PX806">
        <v>1500</v>
      </c>
      <c r="PY806"/>
      <c r="PZ806"/>
      <c r="QA806"/>
      <c r="QB806"/>
      <c r="QC806"/>
      <c r="QD806" t="s">
        <v>806</v>
      </c>
      <c r="QE806"/>
      <c r="QF806"/>
      <c r="QG806" t="s">
        <v>797</v>
      </c>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t="s">
        <v>824</v>
      </c>
      <c r="SF806">
        <v>200</v>
      </c>
      <c r="SG806">
        <v>250</v>
      </c>
      <c r="SH806">
        <v>250</v>
      </c>
      <c r="SI806"/>
      <c r="SJ806"/>
      <c r="SK806"/>
      <c r="SL806"/>
      <c r="SM806"/>
      <c r="SN806" t="s">
        <v>801</v>
      </c>
      <c r="SO806"/>
      <c r="SP806" t="s">
        <v>844</v>
      </c>
      <c r="SQ806" t="s">
        <v>1868</v>
      </c>
      <c r="SR806" t="s">
        <v>2089</v>
      </c>
      <c r="SS806">
        <v>1</v>
      </c>
      <c r="ST806">
        <v>1</v>
      </c>
      <c r="SU806">
        <v>0</v>
      </c>
      <c r="SV806">
        <v>0</v>
      </c>
      <c r="SW806">
        <v>0</v>
      </c>
      <c r="SX806">
        <v>0</v>
      </c>
      <c r="SY806">
        <v>0</v>
      </c>
      <c r="SZ806">
        <v>0</v>
      </c>
      <c r="TA806">
        <v>0</v>
      </c>
      <c r="TB806">
        <v>0</v>
      </c>
      <c r="TC806">
        <v>0</v>
      </c>
      <c r="TD806">
        <v>0</v>
      </c>
      <c r="TE806">
        <v>0</v>
      </c>
      <c r="TF806">
        <v>0</v>
      </c>
      <c r="TG806">
        <v>0</v>
      </c>
      <c r="TH806"/>
      <c r="TI806"/>
      <c r="TJ806" t="s">
        <v>824</v>
      </c>
      <c r="TK806">
        <v>150</v>
      </c>
      <c r="TL806">
        <v>225</v>
      </c>
      <c r="TM806">
        <v>225</v>
      </c>
      <c r="TN806"/>
      <c r="TO806"/>
      <c r="TP806"/>
      <c r="TQ806"/>
      <c r="TR806"/>
      <c r="TS806" t="s">
        <v>801</v>
      </c>
      <c r="TT806"/>
      <c r="TU806" t="s">
        <v>3771</v>
      </c>
      <c r="TV806" t="s">
        <v>794</v>
      </c>
      <c r="TW806" t="s">
        <v>2089</v>
      </c>
      <c r="TX806">
        <v>1</v>
      </c>
      <c r="TY806">
        <v>1</v>
      </c>
      <c r="TZ806">
        <v>0</v>
      </c>
      <c r="UA806">
        <v>0</v>
      </c>
      <c r="UB806">
        <v>0</v>
      </c>
      <c r="UC806">
        <v>0</v>
      </c>
      <c r="UD806">
        <v>0</v>
      </c>
      <c r="UE806">
        <v>0</v>
      </c>
      <c r="UF806">
        <v>0</v>
      </c>
      <c r="UG806">
        <v>0</v>
      </c>
      <c r="UH806">
        <v>0</v>
      </c>
      <c r="UI806">
        <v>0</v>
      </c>
      <c r="UJ806">
        <v>0</v>
      </c>
      <c r="UK806">
        <v>0</v>
      </c>
      <c r="UL806">
        <v>0</v>
      </c>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t="s">
        <v>794</v>
      </c>
      <c r="YE806"/>
      <c r="YF806">
        <v>100</v>
      </c>
      <c r="YG806"/>
      <c r="YH806"/>
      <c r="YI806"/>
      <c r="YJ806"/>
      <c r="YK806" t="s">
        <v>806</v>
      </c>
      <c r="YL806"/>
      <c r="YM806"/>
      <c r="YN806" t="s">
        <v>797</v>
      </c>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t="s">
        <v>3795</v>
      </c>
      <c r="AAW806">
        <v>431332015</v>
      </c>
      <c r="AAX806" s="315">
        <v>45071.57811342593</v>
      </c>
      <c r="AAY806"/>
      <c r="AAZ806"/>
      <c r="ABA806" t="s">
        <v>2081</v>
      </c>
      <c r="ABB806" t="s">
        <v>2239</v>
      </c>
      <c r="ABC806" t="s">
        <v>3773</v>
      </c>
      <c r="ABD806"/>
      <c r="ABE806">
        <v>6</v>
      </c>
    </row>
    <row r="807" spans="1:733" x14ac:dyDescent="0.45">
      <c r="A807" s="261" t="s">
        <v>3796</v>
      </c>
      <c r="B807" s="262">
        <v>45071.492954803238</v>
      </c>
      <c r="C807" s="262">
        <v>45071.503690995371</v>
      </c>
      <c r="D807" s="262">
        <v>45071</v>
      </c>
      <c r="E807" s="261" t="s">
        <v>2201</v>
      </c>
      <c r="F807" s="315">
        <v>45071</v>
      </c>
      <c r="G807" t="s">
        <v>891</v>
      </c>
      <c r="H807" t="s">
        <v>892</v>
      </c>
      <c r="I807" t="s">
        <v>892</v>
      </c>
      <c r="J807" t="s">
        <v>892</v>
      </c>
      <c r="K807" t="s">
        <v>793</v>
      </c>
      <c r="L807" s="261" t="s">
        <v>2155</v>
      </c>
      <c r="M807">
        <v>0</v>
      </c>
      <c r="N807">
        <v>0</v>
      </c>
      <c r="O807">
        <v>0</v>
      </c>
      <c r="P807">
        <v>0</v>
      </c>
      <c r="Q807">
        <v>0</v>
      </c>
      <c r="R807">
        <v>0</v>
      </c>
      <c r="S807">
        <v>0</v>
      </c>
      <c r="T807">
        <v>0</v>
      </c>
      <c r="U807">
        <v>1</v>
      </c>
      <c r="V807">
        <v>1</v>
      </c>
      <c r="W807">
        <v>1</v>
      </c>
      <c r="X807">
        <v>1</v>
      </c>
      <c r="Y807">
        <v>1</v>
      </c>
      <c r="Z807">
        <v>1</v>
      </c>
      <c r="AA807">
        <v>1</v>
      </c>
      <c r="AB807">
        <v>1</v>
      </c>
      <c r="AC807">
        <v>0</v>
      </c>
      <c r="AD807">
        <v>0</v>
      </c>
      <c r="AE807">
        <v>0</v>
      </c>
      <c r="AF807">
        <v>0</v>
      </c>
      <c r="AG807">
        <v>1</v>
      </c>
      <c r="AH807">
        <v>0</v>
      </c>
      <c r="AI807">
        <v>0</v>
      </c>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t="s">
        <v>824</v>
      </c>
      <c r="JW807">
        <v>350</v>
      </c>
      <c r="JX807">
        <v>350</v>
      </c>
      <c r="JY807">
        <v>350</v>
      </c>
      <c r="JZ807"/>
      <c r="KA807"/>
      <c r="KB807"/>
      <c r="KC807"/>
      <c r="KD807"/>
      <c r="KE807" t="s">
        <v>795</v>
      </c>
      <c r="KF807" t="s">
        <v>848</v>
      </c>
      <c r="KG807"/>
      <c r="KH807" t="s">
        <v>794</v>
      </c>
      <c r="KI807" t="s">
        <v>3797</v>
      </c>
      <c r="KJ807">
        <v>0</v>
      </c>
      <c r="KK807">
        <v>1</v>
      </c>
      <c r="KL807">
        <v>0</v>
      </c>
      <c r="KM807">
        <v>0</v>
      </c>
      <c r="KN807">
        <v>1</v>
      </c>
      <c r="KO807">
        <v>0</v>
      </c>
      <c r="KP807">
        <v>0</v>
      </c>
      <c r="KQ807">
        <v>0</v>
      </c>
      <c r="KR807">
        <v>0</v>
      </c>
      <c r="KS807">
        <v>0</v>
      </c>
      <c r="KT807">
        <v>0</v>
      </c>
      <c r="KU807">
        <v>0</v>
      </c>
      <c r="KV807">
        <v>0</v>
      </c>
      <c r="KW807">
        <v>1</v>
      </c>
      <c r="KX807">
        <v>0</v>
      </c>
      <c r="KY807"/>
      <c r="KZ807" t="s">
        <v>3798</v>
      </c>
      <c r="LA807" t="s">
        <v>824</v>
      </c>
      <c r="LB807">
        <v>500</v>
      </c>
      <c r="LC807">
        <v>350</v>
      </c>
      <c r="LD807">
        <v>350</v>
      </c>
      <c r="LE807"/>
      <c r="LF807"/>
      <c r="LG807"/>
      <c r="LH807"/>
      <c r="LI807"/>
      <c r="LJ807" t="s">
        <v>795</v>
      </c>
      <c r="LK807" t="s">
        <v>848</v>
      </c>
      <c r="LL807"/>
      <c r="LM807" t="s">
        <v>794</v>
      </c>
      <c r="LN807" t="s">
        <v>3799</v>
      </c>
      <c r="LO807">
        <v>0</v>
      </c>
      <c r="LP807">
        <v>1</v>
      </c>
      <c r="LQ807">
        <v>0</v>
      </c>
      <c r="LR807">
        <v>0</v>
      </c>
      <c r="LS807">
        <v>0</v>
      </c>
      <c r="LT807">
        <v>1</v>
      </c>
      <c r="LU807">
        <v>0</v>
      </c>
      <c r="LV807">
        <v>0</v>
      </c>
      <c r="LW807">
        <v>0</v>
      </c>
      <c r="LX807">
        <v>0</v>
      </c>
      <c r="LY807">
        <v>0</v>
      </c>
      <c r="LZ807">
        <v>0</v>
      </c>
      <c r="MA807">
        <v>0</v>
      </c>
      <c r="MB807">
        <v>1</v>
      </c>
      <c r="MC807">
        <v>0</v>
      </c>
      <c r="MD807"/>
      <c r="ME807" t="s">
        <v>3769</v>
      </c>
      <c r="MF807" t="s">
        <v>824</v>
      </c>
      <c r="MG807">
        <v>500</v>
      </c>
      <c r="MH807">
        <v>300</v>
      </c>
      <c r="MI807">
        <v>300</v>
      </c>
      <c r="MJ807"/>
      <c r="MK807"/>
      <c r="ML807"/>
      <c r="MM807"/>
      <c r="MN807"/>
      <c r="MO807" t="s">
        <v>795</v>
      </c>
      <c r="MP807" t="s">
        <v>796</v>
      </c>
      <c r="MQ807"/>
      <c r="MR807" t="s">
        <v>794</v>
      </c>
      <c r="MS807" t="s">
        <v>3797</v>
      </c>
      <c r="MT807">
        <v>0</v>
      </c>
      <c r="MU807">
        <v>1</v>
      </c>
      <c r="MV807">
        <v>0</v>
      </c>
      <c r="MW807">
        <v>0</v>
      </c>
      <c r="MX807">
        <v>1</v>
      </c>
      <c r="MY807">
        <v>0</v>
      </c>
      <c r="MZ807">
        <v>0</v>
      </c>
      <c r="NA807">
        <v>0</v>
      </c>
      <c r="NB807">
        <v>0</v>
      </c>
      <c r="NC807">
        <v>0</v>
      </c>
      <c r="ND807">
        <v>0</v>
      </c>
      <c r="NE807">
        <v>0</v>
      </c>
      <c r="NF807">
        <v>0</v>
      </c>
      <c r="NG807">
        <v>1</v>
      </c>
      <c r="NH807">
        <v>0</v>
      </c>
      <c r="NI807"/>
      <c r="NJ807" t="s">
        <v>3800</v>
      </c>
      <c r="NK807" t="s">
        <v>824</v>
      </c>
      <c r="NL807">
        <v>500</v>
      </c>
      <c r="NM807">
        <v>400</v>
      </c>
      <c r="NN807">
        <v>400</v>
      </c>
      <c r="NO807"/>
      <c r="NP807"/>
      <c r="NQ807"/>
      <c r="NR807"/>
      <c r="NS807"/>
      <c r="NT807" t="s">
        <v>806</v>
      </c>
      <c r="NU807"/>
      <c r="NV807"/>
      <c r="NW807" t="s">
        <v>794</v>
      </c>
      <c r="NX807" t="s">
        <v>3797</v>
      </c>
      <c r="NY807">
        <v>0</v>
      </c>
      <c r="NZ807">
        <v>1</v>
      </c>
      <c r="OA807">
        <v>0</v>
      </c>
      <c r="OB807">
        <v>0</v>
      </c>
      <c r="OC807">
        <v>1</v>
      </c>
      <c r="OD807">
        <v>0</v>
      </c>
      <c r="OE807">
        <v>0</v>
      </c>
      <c r="OF807">
        <v>0</v>
      </c>
      <c r="OG807">
        <v>0</v>
      </c>
      <c r="OH807">
        <v>0</v>
      </c>
      <c r="OI807">
        <v>0</v>
      </c>
      <c r="OJ807">
        <v>0</v>
      </c>
      <c r="OK807">
        <v>0</v>
      </c>
      <c r="OL807">
        <v>1</v>
      </c>
      <c r="OM807">
        <v>0</v>
      </c>
      <c r="ON807"/>
      <c r="OO807" t="s">
        <v>3769</v>
      </c>
      <c r="OP807" t="s">
        <v>824</v>
      </c>
      <c r="OQ807">
        <v>150</v>
      </c>
      <c r="OR807">
        <v>500</v>
      </c>
      <c r="OS807">
        <v>500</v>
      </c>
      <c r="OT807"/>
      <c r="OU807"/>
      <c r="OV807"/>
      <c r="OW807"/>
      <c r="OX807"/>
      <c r="OY807" t="s">
        <v>806</v>
      </c>
      <c r="OZ807"/>
      <c r="PA807"/>
      <c r="PB807" t="s">
        <v>794</v>
      </c>
      <c r="PC807" t="s">
        <v>3797</v>
      </c>
      <c r="PD807">
        <v>0</v>
      </c>
      <c r="PE807">
        <v>1</v>
      </c>
      <c r="PF807">
        <v>0</v>
      </c>
      <c r="PG807">
        <v>0</v>
      </c>
      <c r="PH807">
        <v>1</v>
      </c>
      <c r="PI807">
        <v>0</v>
      </c>
      <c r="PJ807">
        <v>0</v>
      </c>
      <c r="PK807">
        <v>0</v>
      </c>
      <c r="PL807">
        <v>0</v>
      </c>
      <c r="PM807">
        <v>0</v>
      </c>
      <c r="PN807">
        <v>0</v>
      </c>
      <c r="PO807">
        <v>0</v>
      </c>
      <c r="PP807">
        <v>0</v>
      </c>
      <c r="PQ807">
        <v>1</v>
      </c>
      <c r="PR807">
        <v>0</v>
      </c>
      <c r="PS807"/>
      <c r="PT807" t="s">
        <v>3769</v>
      </c>
      <c r="PU807" t="s">
        <v>794</v>
      </c>
      <c r="PV807"/>
      <c r="PW807">
        <v>1500</v>
      </c>
      <c r="PX807">
        <v>1500</v>
      </c>
      <c r="PY807"/>
      <c r="PZ807"/>
      <c r="QA807"/>
      <c r="QB807"/>
      <c r="QC807"/>
      <c r="QD807" t="s">
        <v>806</v>
      </c>
      <c r="QE807"/>
      <c r="QF807"/>
      <c r="QG807" t="s">
        <v>797</v>
      </c>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t="s">
        <v>824</v>
      </c>
      <c r="SF807">
        <v>200</v>
      </c>
      <c r="SG807">
        <v>250</v>
      </c>
      <c r="SH807">
        <v>250</v>
      </c>
      <c r="SI807"/>
      <c r="SJ807"/>
      <c r="SK807"/>
      <c r="SL807"/>
      <c r="SM807"/>
      <c r="SN807" t="s">
        <v>801</v>
      </c>
      <c r="SO807"/>
      <c r="SP807" t="s">
        <v>844</v>
      </c>
      <c r="SQ807" t="s">
        <v>1868</v>
      </c>
      <c r="SR807" t="s">
        <v>2089</v>
      </c>
      <c r="SS807">
        <v>1</v>
      </c>
      <c r="ST807">
        <v>1</v>
      </c>
      <c r="SU807">
        <v>0</v>
      </c>
      <c r="SV807">
        <v>0</v>
      </c>
      <c r="SW807">
        <v>0</v>
      </c>
      <c r="SX807">
        <v>0</v>
      </c>
      <c r="SY807">
        <v>0</v>
      </c>
      <c r="SZ807">
        <v>0</v>
      </c>
      <c r="TA807">
        <v>0</v>
      </c>
      <c r="TB807">
        <v>0</v>
      </c>
      <c r="TC807">
        <v>0</v>
      </c>
      <c r="TD807">
        <v>0</v>
      </c>
      <c r="TE807">
        <v>0</v>
      </c>
      <c r="TF807">
        <v>0</v>
      </c>
      <c r="TG807">
        <v>0</v>
      </c>
      <c r="TH807"/>
      <c r="TI807"/>
      <c r="TJ807" t="s">
        <v>824</v>
      </c>
      <c r="TK807">
        <v>150</v>
      </c>
      <c r="TL807">
        <v>200</v>
      </c>
      <c r="TM807">
        <v>200</v>
      </c>
      <c r="TN807"/>
      <c r="TO807"/>
      <c r="TP807"/>
      <c r="TQ807"/>
      <c r="TR807"/>
      <c r="TS807" t="s">
        <v>801</v>
      </c>
      <c r="TT807"/>
      <c r="TU807" t="s">
        <v>3771</v>
      </c>
      <c r="TV807" t="s">
        <v>794</v>
      </c>
      <c r="TW807" t="s">
        <v>2089</v>
      </c>
      <c r="TX807">
        <v>1</v>
      </c>
      <c r="TY807">
        <v>1</v>
      </c>
      <c r="TZ807">
        <v>0</v>
      </c>
      <c r="UA807">
        <v>0</v>
      </c>
      <c r="UB807">
        <v>0</v>
      </c>
      <c r="UC807">
        <v>0</v>
      </c>
      <c r="UD807">
        <v>0</v>
      </c>
      <c r="UE807">
        <v>0</v>
      </c>
      <c r="UF807">
        <v>0</v>
      </c>
      <c r="UG807">
        <v>0</v>
      </c>
      <c r="UH807">
        <v>0</v>
      </c>
      <c r="UI807">
        <v>0</v>
      </c>
      <c r="UJ807">
        <v>0</v>
      </c>
      <c r="UK807">
        <v>0</v>
      </c>
      <c r="UL807">
        <v>0</v>
      </c>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t="s">
        <v>794</v>
      </c>
      <c r="YE807"/>
      <c r="YF807">
        <v>100</v>
      </c>
      <c r="YG807"/>
      <c r="YH807"/>
      <c r="YI807"/>
      <c r="YJ807"/>
      <c r="YK807" t="s">
        <v>806</v>
      </c>
      <c r="YL807"/>
      <c r="YM807"/>
      <c r="YN807" t="s">
        <v>797</v>
      </c>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t="s">
        <v>3801</v>
      </c>
      <c r="AAW807">
        <v>431332033</v>
      </c>
      <c r="AAX807" s="315">
        <v>45071.578125</v>
      </c>
      <c r="AAY807"/>
      <c r="AAZ807"/>
      <c r="ABA807" t="s">
        <v>2081</v>
      </c>
      <c r="ABB807" t="s">
        <v>2239</v>
      </c>
      <c r="ABC807" t="s">
        <v>3773</v>
      </c>
      <c r="ABD807"/>
      <c r="ABE807">
        <v>7</v>
      </c>
    </row>
    <row r="808" spans="1:733" x14ac:dyDescent="0.45">
      <c r="A808" s="261" t="s">
        <v>3802</v>
      </c>
      <c r="B808" s="262">
        <v>45071.504126435189</v>
      </c>
      <c r="C808" s="262">
        <v>45071.511500810193</v>
      </c>
      <c r="D808" s="262">
        <v>45071</v>
      </c>
      <c r="E808" s="261" t="s">
        <v>2201</v>
      </c>
      <c r="F808" s="315">
        <v>45071</v>
      </c>
      <c r="G808" t="s">
        <v>891</v>
      </c>
      <c r="H808" t="s">
        <v>892</v>
      </c>
      <c r="I808" t="s">
        <v>892</v>
      </c>
      <c r="J808" t="s">
        <v>892</v>
      </c>
      <c r="K808" t="s">
        <v>793</v>
      </c>
      <c r="L808" s="261" t="s">
        <v>3803</v>
      </c>
      <c r="M808">
        <v>0</v>
      </c>
      <c r="N808">
        <v>0</v>
      </c>
      <c r="O808">
        <v>0</v>
      </c>
      <c r="P808">
        <v>0</v>
      </c>
      <c r="Q808">
        <v>0</v>
      </c>
      <c r="R808">
        <v>0</v>
      </c>
      <c r="S808">
        <v>0</v>
      </c>
      <c r="T808">
        <v>0</v>
      </c>
      <c r="U808">
        <v>1</v>
      </c>
      <c r="V808">
        <v>1</v>
      </c>
      <c r="W808">
        <v>1</v>
      </c>
      <c r="X808">
        <v>1</v>
      </c>
      <c r="Y808">
        <v>1</v>
      </c>
      <c r="Z808">
        <v>1</v>
      </c>
      <c r="AA808">
        <v>1</v>
      </c>
      <c r="AB808">
        <v>1</v>
      </c>
      <c r="AC808">
        <v>0</v>
      </c>
      <c r="AD808">
        <v>0</v>
      </c>
      <c r="AE808">
        <v>0</v>
      </c>
      <c r="AF808">
        <v>0</v>
      </c>
      <c r="AG808">
        <v>1</v>
      </c>
      <c r="AH808">
        <v>0</v>
      </c>
      <c r="AI808">
        <v>0</v>
      </c>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t="s">
        <v>824</v>
      </c>
      <c r="JW808">
        <v>350</v>
      </c>
      <c r="JX808">
        <v>350</v>
      </c>
      <c r="JY808">
        <v>350</v>
      </c>
      <c r="JZ808"/>
      <c r="KA808"/>
      <c r="KB808"/>
      <c r="KC808"/>
      <c r="KD808"/>
      <c r="KE808" t="s">
        <v>795</v>
      </c>
      <c r="KF808" t="s">
        <v>848</v>
      </c>
      <c r="KG808"/>
      <c r="KH808" t="s">
        <v>794</v>
      </c>
      <c r="KI808" t="s">
        <v>3797</v>
      </c>
      <c r="KJ808">
        <v>0</v>
      </c>
      <c r="KK808">
        <v>1</v>
      </c>
      <c r="KL808">
        <v>0</v>
      </c>
      <c r="KM808">
        <v>0</v>
      </c>
      <c r="KN808">
        <v>1</v>
      </c>
      <c r="KO808">
        <v>0</v>
      </c>
      <c r="KP808">
        <v>0</v>
      </c>
      <c r="KQ808">
        <v>0</v>
      </c>
      <c r="KR808">
        <v>0</v>
      </c>
      <c r="KS808">
        <v>0</v>
      </c>
      <c r="KT808">
        <v>0</v>
      </c>
      <c r="KU808">
        <v>0</v>
      </c>
      <c r="KV808">
        <v>0</v>
      </c>
      <c r="KW808">
        <v>1</v>
      </c>
      <c r="KX808">
        <v>0</v>
      </c>
      <c r="KY808"/>
      <c r="KZ808" t="s">
        <v>2154</v>
      </c>
      <c r="LA808" t="s">
        <v>824</v>
      </c>
      <c r="LB808">
        <v>500</v>
      </c>
      <c r="LC808">
        <v>350</v>
      </c>
      <c r="LD808">
        <v>350</v>
      </c>
      <c r="LE808"/>
      <c r="LF808"/>
      <c r="LG808"/>
      <c r="LH808"/>
      <c r="LI808"/>
      <c r="LJ808" t="s">
        <v>806</v>
      </c>
      <c r="LK808"/>
      <c r="LL808"/>
      <c r="LM808" t="s">
        <v>794</v>
      </c>
      <c r="LN808" t="s">
        <v>3804</v>
      </c>
      <c r="LO808">
        <v>0</v>
      </c>
      <c r="LP808">
        <v>1</v>
      </c>
      <c r="LQ808">
        <v>0</v>
      </c>
      <c r="LR808">
        <v>0</v>
      </c>
      <c r="LS808">
        <v>0</v>
      </c>
      <c r="LT808">
        <v>1</v>
      </c>
      <c r="LU808">
        <v>0</v>
      </c>
      <c r="LV808">
        <v>0</v>
      </c>
      <c r="LW808">
        <v>0</v>
      </c>
      <c r="LX808">
        <v>0</v>
      </c>
      <c r="LY808">
        <v>0</v>
      </c>
      <c r="LZ808">
        <v>0</v>
      </c>
      <c r="MA808">
        <v>0</v>
      </c>
      <c r="MB808">
        <v>1</v>
      </c>
      <c r="MC808">
        <v>0</v>
      </c>
      <c r="MD808"/>
      <c r="ME808" t="s">
        <v>3805</v>
      </c>
      <c r="MF808" t="s">
        <v>824</v>
      </c>
      <c r="MG808">
        <v>500</v>
      </c>
      <c r="MH808">
        <v>300</v>
      </c>
      <c r="MI808">
        <v>300</v>
      </c>
      <c r="MJ808"/>
      <c r="MK808"/>
      <c r="ML808"/>
      <c r="MM808"/>
      <c r="MN808"/>
      <c r="MO808" t="s">
        <v>795</v>
      </c>
      <c r="MP808" t="s">
        <v>796</v>
      </c>
      <c r="MQ808"/>
      <c r="MR808"/>
      <c r="MS808"/>
      <c r="MT808"/>
      <c r="MU808"/>
      <c r="MV808"/>
      <c r="MW808"/>
      <c r="MX808"/>
      <c r="MY808"/>
      <c r="MZ808"/>
      <c r="NA808"/>
      <c r="NB808"/>
      <c r="NC808"/>
      <c r="ND808"/>
      <c r="NE808"/>
      <c r="NF808"/>
      <c r="NG808"/>
      <c r="NH808"/>
      <c r="NI808"/>
      <c r="NJ808"/>
      <c r="NK808" t="s">
        <v>824</v>
      </c>
      <c r="NL808">
        <v>500</v>
      </c>
      <c r="NM808">
        <v>400</v>
      </c>
      <c r="NN808">
        <v>400</v>
      </c>
      <c r="NO808"/>
      <c r="NP808"/>
      <c r="NQ808"/>
      <c r="NR808"/>
      <c r="NS808"/>
      <c r="NT808" t="s">
        <v>795</v>
      </c>
      <c r="NU808" t="s">
        <v>848</v>
      </c>
      <c r="NV808"/>
      <c r="NW808" t="s">
        <v>794</v>
      </c>
      <c r="NX808" t="s">
        <v>3768</v>
      </c>
      <c r="NY808">
        <v>0</v>
      </c>
      <c r="NZ808">
        <v>1</v>
      </c>
      <c r="OA808">
        <v>0</v>
      </c>
      <c r="OB808">
        <v>0</v>
      </c>
      <c r="OC808">
        <v>0</v>
      </c>
      <c r="OD808">
        <v>0</v>
      </c>
      <c r="OE808">
        <v>0</v>
      </c>
      <c r="OF808">
        <v>0</v>
      </c>
      <c r="OG808">
        <v>0</v>
      </c>
      <c r="OH808">
        <v>0</v>
      </c>
      <c r="OI808">
        <v>0</v>
      </c>
      <c r="OJ808">
        <v>0</v>
      </c>
      <c r="OK808">
        <v>0</v>
      </c>
      <c r="OL808">
        <v>1</v>
      </c>
      <c r="OM808">
        <v>0</v>
      </c>
      <c r="ON808"/>
      <c r="OO808" t="s">
        <v>3769</v>
      </c>
      <c r="OP808" t="s">
        <v>824</v>
      </c>
      <c r="OQ808">
        <v>150</v>
      </c>
      <c r="OR808">
        <v>500</v>
      </c>
      <c r="OS808">
        <v>500</v>
      </c>
      <c r="OT808"/>
      <c r="OU808"/>
      <c r="OV808"/>
      <c r="OW808"/>
      <c r="OX808"/>
      <c r="OY808" t="s">
        <v>806</v>
      </c>
      <c r="OZ808"/>
      <c r="PA808"/>
      <c r="PB808" t="s">
        <v>794</v>
      </c>
      <c r="PC808" t="s">
        <v>3806</v>
      </c>
      <c r="PD808">
        <v>0</v>
      </c>
      <c r="PE808">
        <v>1</v>
      </c>
      <c r="PF808">
        <v>0</v>
      </c>
      <c r="PG808">
        <v>0</v>
      </c>
      <c r="PH808">
        <v>1</v>
      </c>
      <c r="PI808">
        <v>0</v>
      </c>
      <c r="PJ808">
        <v>0</v>
      </c>
      <c r="PK808">
        <v>0</v>
      </c>
      <c r="PL808">
        <v>0</v>
      </c>
      <c r="PM808">
        <v>0</v>
      </c>
      <c r="PN808">
        <v>0</v>
      </c>
      <c r="PO808">
        <v>0</v>
      </c>
      <c r="PP808">
        <v>0</v>
      </c>
      <c r="PQ808">
        <v>1</v>
      </c>
      <c r="PR808">
        <v>0</v>
      </c>
      <c r="PS808"/>
      <c r="PT808" t="s">
        <v>2153</v>
      </c>
      <c r="PU808" t="s">
        <v>794</v>
      </c>
      <c r="PV808"/>
      <c r="PW808">
        <v>1500</v>
      </c>
      <c r="PX808">
        <v>1500</v>
      </c>
      <c r="PY808"/>
      <c r="PZ808"/>
      <c r="QA808"/>
      <c r="QB808"/>
      <c r="QC808"/>
      <c r="QD808" t="s">
        <v>806</v>
      </c>
      <c r="QE808"/>
      <c r="QF808"/>
      <c r="QG808" t="s">
        <v>797</v>
      </c>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t="s">
        <v>824</v>
      </c>
      <c r="SF808">
        <v>200</v>
      </c>
      <c r="SG808">
        <v>250</v>
      </c>
      <c r="SH808">
        <v>250</v>
      </c>
      <c r="SI808"/>
      <c r="SJ808"/>
      <c r="SK808"/>
      <c r="SL808"/>
      <c r="SM808"/>
      <c r="SN808" t="s">
        <v>801</v>
      </c>
      <c r="SO808"/>
      <c r="SP808" t="s">
        <v>860</v>
      </c>
      <c r="SQ808" t="s">
        <v>1868</v>
      </c>
      <c r="SR808" t="s">
        <v>2089</v>
      </c>
      <c r="SS808">
        <v>1</v>
      </c>
      <c r="ST808">
        <v>1</v>
      </c>
      <c r="SU808">
        <v>0</v>
      </c>
      <c r="SV808">
        <v>0</v>
      </c>
      <c r="SW808">
        <v>0</v>
      </c>
      <c r="SX808">
        <v>0</v>
      </c>
      <c r="SY808">
        <v>0</v>
      </c>
      <c r="SZ808">
        <v>0</v>
      </c>
      <c r="TA808">
        <v>0</v>
      </c>
      <c r="TB808">
        <v>0</v>
      </c>
      <c r="TC808">
        <v>0</v>
      </c>
      <c r="TD808">
        <v>0</v>
      </c>
      <c r="TE808">
        <v>0</v>
      </c>
      <c r="TF808">
        <v>0</v>
      </c>
      <c r="TG808">
        <v>0</v>
      </c>
      <c r="TH808"/>
      <c r="TI808"/>
      <c r="TJ808" t="s">
        <v>824</v>
      </c>
      <c r="TK808">
        <v>150</v>
      </c>
      <c r="TL808">
        <v>200</v>
      </c>
      <c r="TM808">
        <v>200</v>
      </c>
      <c r="TN808"/>
      <c r="TO808"/>
      <c r="TP808"/>
      <c r="TQ808"/>
      <c r="TR808"/>
      <c r="TS808" t="s">
        <v>795</v>
      </c>
      <c r="TT808" t="s">
        <v>796</v>
      </c>
      <c r="TU808"/>
      <c r="TV808" t="s">
        <v>794</v>
      </c>
      <c r="TW808" t="s">
        <v>3768</v>
      </c>
      <c r="TX808">
        <v>0</v>
      </c>
      <c r="TY808">
        <v>1</v>
      </c>
      <c r="TZ808">
        <v>0</v>
      </c>
      <c r="UA808">
        <v>0</v>
      </c>
      <c r="UB808">
        <v>0</v>
      </c>
      <c r="UC808">
        <v>0</v>
      </c>
      <c r="UD808">
        <v>0</v>
      </c>
      <c r="UE808">
        <v>0</v>
      </c>
      <c r="UF808">
        <v>0</v>
      </c>
      <c r="UG808">
        <v>0</v>
      </c>
      <c r="UH808">
        <v>0</v>
      </c>
      <c r="UI808">
        <v>0</v>
      </c>
      <c r="UJ808">
        <v>0</v>
      </c>
      <c r="UK808">
        <v>1</v>
      </c>
      <c r="UL808">
        <v>0</v>
      </c>
      <c r="UM808"/>
      <c r="UN808" t="s">
        <v>3769</v>
      </c>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t="s">
        <v>794</v>
      </c>
      <c r="YE808"/>
      <c r="YF808">
        <v>100</v>
      </c>
      <c r="YG808"/>
      <c r="YH808"/>
      <c r="YI808"/>
      <c r="YJ808"/>
      <c r="YK808" t="s">
        <v>806</v>
      </c>
      <c r="YL808"/>
      <c r="YM808"/>
      <c r="YN808" t="s">
        <v>797</v>
      </c>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t="s">
        <v>3807</v>
      </c>
      <c r="AAW808">
        <v>431332043</v>
      </c>
      <c r="AAX808" s="315">
        <v>45071.57813657407</v>
      </c>
      <c r="AAY808"/>
      <c r="AAZ808"/>
      <c r="ABA808" t="s">
        <v>2081</v>
      </c>
      <c r="ABB808" t="s">
        <v>2239</v>
      </c>
      <c r="ABC808" t="s">
        <v>3773</v>
      </c>
      <c r="ABD808"/>
      <c r="ABE808">
        <v>8</v>
      </c>
    </row>
    <row r="809" spans="1:733" x14ac:dyDescent="0.45">
      <c r="A809" s="261" t="s">
        <v>3808</v>
      </c>
      <c r="B809" s="262">
        <v>45071.511613981478</v>
      </c>
      <c r="C809" s="262">
        <v>45071.518064560187</v>
      </c>
      <c r="D809" s="262">
        <v>45071</v>
      </c>
      <c r="E809" s="261" t="s">
        <v>2201</v>
      </c>
      <c r="F809" s="315">
        <v>45071</v>
      </c>
      <c r="G809" t="s">
        <v>891</v>
      </c>
      <c r="H809" t="s">
        <v>892</v>
      </c>
      <c r="I809" t="s">
        <v>892</v>
      </c>
      <c r="J809" t="s">
        <v>892</v>
      </c>
      <c r="K809" t="s">
        <v>793</v>
      </c>
      <c r="L809" s="261" t="s">
        <v>2155</v>
      </c>
      <c r="M809">
        <v>0</v>
      </c>
      <c r="N809">
        <v>0</v>
      </c>
      <c r="O809">
        <v>0</v>
      </c>
      <c r="P809">
        <v>0</v>
      </c>
      <c r="Q809">
        <v>0</v>
      </c>
      <c r="R809">
        <v>0</v>
      </c>
      <c r="S809">
        <v>0</v>
      </c>
      <c r="T809">
        <v>0</v>
      </c>
      <c r="U809">
        <v>1</v>
      </c>
      <c r="V809">
        <v>1</v>
      </c>
      <c r="W809">
        <v>1</v>
      </c>
      <c r="X809">
        <v>1</v>
      </c>
      <c r="Y809">
        <v>1</v>
      </c>
      <c r="Z809">
        <v>1</v>
      </c>
      <c r="AA809">
        <v>1</v>
      </c>
      <c r="AB809">
        <v>1</v>
      </c>
      <c r="AC809">
        <v>0</v>
      </c>
      <c r="AD809">
        <v>0</v>
      </c>
      <c r="AE809">
        <v>0</v>
      </c>
      <c r="AF809">
        <v>0</v>
      </c>
      <c r="AG809">
        <v>1</v>
      </c>
      <c r="AH809">
        <v>0</v>
      </c>
      <c r="AI809">
        <v>0</v>
      </c>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t="s">
        <v>824</v>
      </c>
      <c r="JW809">
        <v>350</v>
      </c>
      <c r="JX809">
        <v>350</v>
      </c>
      <c r="JY809">
        <v>350</v>
      </c>
      <c r="JZ809"/>
      <c r="KA809"/>
      <c r="KB809"/>
      <c r="KC809"/>
      <c r="KD809"/>
      <c r="KE809" t="s">
        <v>795</v>
      </c>
      <c r="KF809" t="s">
        <v>848</v>
      </c>
      <c r="KG809"/>
      <c r="KH809" t="s">
        <v>794</v>
      </c>
      <c r="KI809" t="s">
        <v>3768</v>
      </c>
      <c r="KJ809">
        <v>0</v>
      </c>
      <c r="KK809">
        <v>1</v>
      </c>
      <c r="KL809">
        <v>0</v>
      </c>
      <c r="KM809">
        <v>0</v>
      </c>
      <c r="KN809">
        <v>0</v>
      </c>
      <c r="KO809">
        <v>0</v>
      </c>
      <c r="KP809">
        <v>0</v>
      </c>
      <c r="KQ809">
        <v>0</v>
      </c>
      <c r="KR809">
        <v>0</v>
      </c>
      <c r="KS809">
        <v>0</v>
      </c>
      <c r="KT809">
        <v>0</v>
      </c>
      <c r="KU809">
        <v>0</v>
      </c>
      <c r="KV809">
        <v>0</v>
      </c>
      <c r="KW809">
        <v>1</v>
      </c>
      <c r="KX809">
        <v>0</v>
      </c>
      <c r="KY809"/>
      <c r="KZ809" t="s">
        <v>3769</v>
      </c>
      <c r="LA809" t="s">
        <v>824</v>
      </c>
      <c r="LB809">
        <v>500</v>
      </c>
      <c r="LC809">
        <v>300</v>
      </c>
      <c r="LD809">
        <v>300</v>
      </c>
      <c r="LE809"/>
      <c r="LF809"/>
      <c r="LG809"/>
      <c r="LH809"/>
      <c r="LI809"/>
      <c r="LJ809" t="s">
        <v>795</v>
      </c>
      <c r="LK809" t="s">
        <v>848</v>
      </c>
      <c r="LL809"/>
      <c r="LM809" t="s">
        <v>794</v>
      </c>
      <c r="LN809" t="s">
        <v>3768</v>
      </c>
      <c r="LO809">
        <v>0</v>
      </c>
      <c r="LP809">
        <v>1</v>
      </c>
      <c r="LQ809">
        <v>0</v>
      </c>
      <c r="LR809">
        <v>0</v>
      </c>
      <c r="LS809">
        <v>0</v>
      </c>
      <c r="LT809">
        <v>0</v>
      </c>
      <c r="LU809">
        <v>0</v>
      </c>
      <c r="LV809">
        <v>0</v>
      </c>
      <c r="LW809">
        <v>0</v>
      </c>
      <c r="LX809">
        <v>0</v>
      </c>
      <c r="LY809">
        <v>0</v>
      </c>
      <c r="LZ809">
        <v>0</v>
      </c>
      <c r="MA809">
        <v>0</v>
      </c>
      <c r="MB809">
        <v>1</v>
      </c>
      <c r="MC809">
        <v>0</v>
      </c>
      <c r="MD809"/>
      <c r="ME809" t="s">
        <v>2153</v>
      </c>
      <c r="MF809" t="s">
        <v>824</v>
      </c>
      <c r="MG809">
        <v>500</v>
      </c>
      <c r="MH809">
        <v>300</v>
      </c>
      <c r="MI809">
        <v>300</v>
      </c>
      <c r="MJ809"/>
      <c r="MK809"/>
      <c r="ML809"/>
      <c r="MM809"/>
      <c r="MN809"/>
      <c r="MO809" t="s">
        <v>795</v>
      </c>
      <c r="MP809" t="s">
        <v>796</v>
      </c>
      <c r="MQ809"/>
      <c r="MR809" t="s">
        <v>794</v>
      </c>
      <c r="MS809" t="s">
        <v>3768</v>
      </c>
      <c r="MT809">
        <v>0</v>
      </c>
      <c r="MU809">
        <v>1</v>
      </c>
      <c r="MV809">
        <v>0</v>
      </c>
      <c r="MW809">
        <v>0</v>
      </c>
      <c r="MX809">
        <v>0</v>
      </c>
      <c r="MY809">
        <v>0</v>
      </c>
      <c r="MZ809">
        <v>0</v>
      </c>
      <c r="NA809">
        <v>0</v>
      </c>
      <c r="NB809">
        <v>0</v>
      </c>
      <c r="NC809">
        <v>0</v>
      </c>
      <c r="ND809">
        <v>0</v>
      </c>
      <c r="NE809">
        <v>0</v>
      </c>
      <c r="NF809">
        <v>0</v>
      </c>
      <c r="NG809">
        <v>1</v>
      </c>
      <c r="NH809">
        <v>0</v>
      </c>
      <c r="NI809"/>
      <c r="NJ809" t="s">
        <v>2152</v>
      </c>
      <c r="NK809" t="s">
        <v>824</v>
      </c>
      <c r="NL809">
        <v>500</v>
      </c>
      <c r="NM809">
        <v>400</v>
      </c>
      <c r="NN809">
        <v>400</v>
      </c>
      <c r="NO809"/>
      <c r="NP809"/>
      <c r="NQ809"/>
      <c r="NR809"/>
      <c r="NS809"/>
      <c r="NT809" t="s">
        <v>795</v>
      </c>
      <c r="NU809" t="s">
        <v>848</v>
      </c>
      <c r="NV809"/>
      <c r="NW809" t="s">
        <v>794</v>
      </c>
      <c r="NX809" t="s">
        <v>3768</v>
      </c>
      <c r="NY809">
        <v>0</v>
      </c>
      <c r="NZ809">
        <v>1</v>
      </c>
      <c r="OA809">
        <v>0</v>
      </c>
      <c r="OB809">
        <v>0</v>
      </c>
      <c r="OC809">
        <v>0</v>
      </c>
      <c r="OD809">
        <v>0</v>
      </c>
      <c r="OE809">
        <v>0</v>
      </c>
      <c r="OF809">
        <v>0</v>
      </c>
      <c r="OG809">
        <v>0</v>
      </c>
      <c r="OH809">
        <v>0</v>
      </c>
      <c r="OI809">
        <v>0</v>
      </c>
      <c r="OJ809">
        <v>0</v>
      </c>
      <c r="OK809">
        <v>0</v>
      </c>
      <c r="OL809">
        <v>1</v>
      </c>
      <c r="OM809">
        <v>0</v>
      </c>
      <c r="ON809"/>
      <c r="OO809" t="s">
        <v>2152</v>
      </c>
      <c r="OP809" t="s">
        <v>824</v>
      </c>
      <c r="OQ809">
        <v>150</v>
      </c>
      <c r="OR809">
        <v>500</v>
      </c>
      <c r="OS809">
        <v>500</v>
      </c>
      <c r="OT809"/>
      <c r="OU809"/>
      <c r="OV809"/>
      <c r="OW809"/>
      <c r="OX809"/>
      <c r="OY809" t="s">
        <v>806</v>
      </c>
      <c r="OZ809"/>
      <c r="PA809"/>
      <c r="PB809" t="s">
        <v>794</v>
      </c>
      <c r="PC809" t="s">
        <v>3768</v>
      </c>
      <c r="PD809">
        <v>0</v>
      </c>
      <c r="PE809">
        <v>1</v>
      </c>
      <c r="PF809">
        <v>0</v>
      </c>
      <c r="PG809">
        <v>0</v>
      </c>
      <c r="PH809">
        <v>0</v>
      </c>
      <c r="PI809">
        <v>0</v>
      </c>
      <c r="PJ809">
        <v>0</v>
      </c>
      <c r="PK809">
        <v>0</v>
      </c>
      <c r="PL809">
        <v>0</v>
      </c>
      <c r="PM809">
        <v>0</v>
      </c>
      <c r="PN809">
        <v>0</v>
      </c>
      <c r="PO809">
        <v>0</v>
      </c>
      <c r="PP809">
        <v>0</v>
      </c>
      <c r="PQ809">
        <v>1</v>
      </c>
      <c r="PR809">
        <v>0</v>
      </c>
      <c r="PS809"/>
      <c r="PT809" t="s">
        <v>3769</v>
      </c>
      <c r="PU809" t="s">
        <v>794</v>
      </c>
      <c r="PV809"/>
      <c r="PW809">
        <v>1500</v>
      </c>
      <c r="PX809">
        <v>1500</v>
      </c>
      <c r="PY809"/>
      <c r="PZ809"/>
      <c r="QA809"/>
      <c r="QB809"/>
      <c r="QC809"/>
      <c r="QD809" t="s">
        <v>806</v>
      </c>
      <c r="QE809"/>
      <c r="QF809"/>
      <c r="QG809" t="s">
        <v>797</v>
      </c>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t="s">
        <v>824</v>
      </c>
      <c r="SF809">
        <v>200</v>
      </c>
      <c r="SG809">
        <v>250</v>
      </c>
      <c r="SH809">
        <v>250</v>
      </c>
      <c r="SI809"/>
      <c r="SJ809"/>
      <c r="SK809"/>
      <c r="SL809"/>
      <c r="SM809"/>
      <c r="SN809" t="s">
        <v>801</v>
      </c>
      <c r="SO809"/>
      <c r="SP809" t="s">
        <v>844</v>
      </c>
      <c r="SQ809" t="s">
        <v>1868</v>
      </c>
      <c r="SR809" t="s">
        <v>2089</v>
      </c>
      <c r="SS809">
        <v>1</v>
      </c>
      <c r="ST809">
        <v>1</v>
      </c>
      <c r="SU809">
        <v>0</v>
      </c>
      <c r="SV809">
        <v>0</v>
      </c>
      <c r="SW809">
        <v>0</v>
      </c>
      <c r="SX809">
        <v>0</v>
      </c>
      <c r="SY809">
        <v>0</v>
      </c>
      <c r="SZ809">
        <v>0</v>
      </c>
      <c r="TA809">
        <v>0</v>
      </c>
      <c r="TB809">
        <v>0</v>
      </c>
      <c r="TC809">
        <v>0</v>
      </c>
      <c r="TD809">
        <v>0</v>
      </c>
      <c r="TE809">
        <v>0</v>
      </c>
      <c r="TF809">
        <v>0</v>
      </c>
      <c r="TG809">
        <v>0</v>
      </c>
      <c r="TH809"/>
      <c r="TI809"/>
      <c r="TJ809" t="s">
        <v>824</v>
      </c>
      <c r="TK809">
        <v>150</v>
      </c>
      <c r="TL809">
        <v>200</v>
      </c>
      <c r="TM809">
        <v>200</v>
      </c>
      <c r="TN809"/>
      <c r="TO809"/>
      <c r="TP809"/>
      <c r="TQ809"/>
      <c r="TR809"/>
      <c r="TS809" t="s">
        <v>795</v>
      </c>
      <c r="TT809" t="s">
        <v>796</v>
      </c>
      <c r="TU809"/>
      <c r="TV809" t="s">
        <v>794</v>
      </c>
      <c r="TW809" t="s">
        <v>3768</v>
      </c>
      <c r="TX809">
        <v>0</v>
      </c>
      <c r="TY809">
        <v>1</v>
      </c>
      <c r="TZ809">
        <v>0</v>
      </c>
      <c r="UA809">
        <v>0</v>
      </c>
      <c r="UB809">
        <v>0</v>
      </c>
      <c r="UC809">
        <v>0</v>
      </c>
      <c r="UD809">
        <v>0</v>
      </c>
      <c r="UE809">
        <v>0</v>
      </c>
      <c r="UF809">
        <v>0</v>
      </c>
      <c r="UG809">
        <v>0</v>
      </c>
      <c r="UH809">
        <v>0</v>
      </c>
      <c r="UI809">
        <v>0</v>
      </c>
      <c r="UJ809">
        <v>0</v>
      </c>
      <c r="UK809">
        <v>1</v>
      </c>
      <c r="UL809">
        <v>0</v>
      </c>
      <c r="UM809"/>
      <c r="UN809" t="s">
        <v>3809</v>
      </c>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t="s">
        <v>794</v>
      </c>
      <c r="YE809"/>
      <c r="YF809">
        <v>100</v>
      </c>
      <c r="YG809"/>
      <c r="YH809"/>
      <c r="YI809"/>
      <c r="YJ809"/>
      <c r="YK809" t="s">
        <v>806</v>
      </c>
      <c r="YL809"/>
      <c r="YM809"/>
      <c r="YN809" t="s">
        <v>797</v>
      </c>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t="s">
        <v>3810</v>
      </c>
      <c r="AAW809">
        <v>431332065</v>
      </c>
      <c r="AAX809" s="315">
        <v>45071.578159722223</v>
      </c>
      <c r="AAY809"/>
      <c r="AAZ809"/>
      <c r="ABA809" t="s">
        <v>2081</v>
      </c>
      <c r="ABB809" t="s">
        <v>2239</v>
      </c>
      <c r="ABC809" t="s">
        <v>3773</v>
      </c>
      <c r="ABD809"/>
      <c r="ABE809">
        <v>9</v>
      </c>
    </row>
    <row r="810" spans="1:733" x14ac:dyDescent="0.45">
      <c r="A810" s="261" t="s">
        <v>3811</v>
      </c>
      <c r="B810" s="262">
        <v>45071.518193518517</v>
      </c>
      <c r="C810" s="262">
        <v>45071.524462488422</v>
      </c>
      <c r="D810" s="262">
        <v>45071</v>
      </c>
      <c r="E810" s="261" t="s">
        <v>2201</v>
      </c>
      <c r="F810" s="315">
        <v>45071</v>
      </c>
      <c r="G810" t="s">
        <v>891</v>
      </c>
      <c r="H810" t="s">
        <v>892</v>
      </c>
      <c r="I810" t="s">
        <v>892</v>
      </c>
      <c r="J810" t="s">
        <v>892</v>
      </c>
      <c r="K810" t="s">
        <v>793</v>
      </c>
      <c r="L810" s="261" t="s">
        <v>2155</v>
      </c>
      <c r="M810">
        <v>0</v>
      </c>
      <c r="N810">
        <v>0</v>
      </c>
      <c r="O810">
        <v>0</v>
      </c>
      <c r="P810">
        <v>0</v>
      </c>
      <c r="Q810">
        <v>0</v>
      </c>
      <c r="R810">
        <v>0</v>
      </c>
      <c r="S810">
        <v>0</v>
      </c>
      <c r="T810">
        <v>0</v>
      </c>
      <c r="U810">
        <v>1</v>
      </c>
      <c r="V810">
        <v>1</v>
      </c>
      <c r="W810">
        <v>1</v>
      </c>
      <c r="X810">
        <v>1</v>
      </c>
      <c r="Y810">
        <v>1</v>
      </c>
      <c r="Z810">
        <v>1</v>
      </c>
      <c r="AA810">
        <v>1</v>
      </c>
      <c r="AB810">
        <v>1</v>
      </c>
      <c r="AC810">
        <v>0</v>
      </c>
      <c r="AD810">
        <v>0</v>
      </c>
      <c r="AE810">
        <v>0</v>
      </c>
      <c r="AF810">
        <v>0</v>
      </c>
      <c r="AG810">
        <v>1</v>
      </c>
      <c r="AH810">
        <v>0</v>
      </c>
      <c r="AI810">
        <v>0</v>
      </c>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t="s">
        <v>799</v>
      </c>
      <c r="JW810"/>
      <c r="JX810">
        <v>350</v>
      </c>
      <c r="JY810">
        <v>350</v>
      </c>
      <c r="JZ810"/>
      <c r="KA810"/>
      <c r="KB810"/>
      <c r="KC810"/>
      <c r="KD810"/>
      <c r="KE810" t="s">
        <v>795</v>
      </c>
      <c r="KF810" t="s">
        <v>848</v>
      </c>
      <c r="KG810"/>
      <c r="KH810" t="s">
        <v>794</v>
      </c>
      <c r="KI810" t="s">
        <v>3768</v>
      </c>
      <c r="KJ810">
        <v>0</v>
      </c>
      <c r="KK810">
        <v>1</v>
      </c>
      <c r="KL810">
        <v>0</v>
      </c>
      <c r="KM810">
        <v>0</v>
      </c>
      <c r="KN810">
        <v>0</v>
      </c>
      <c r="KO810">
        <v>0</v>
      </c>
      <c r="KP810">
        <v>0</v>
      </c>
      <c r="KQ810">
        <v>0</v>
      </c>
      <c r="KR810">
        <v>0</v>
      </c>
      <c r="KS810">
        <v>0</v>
      </c>
      <c r="KT810">
        <v>0</v>
      </c>
      <c r="KU810">
        <v>0</v>
      </c>
      <c r="KV810">
        <v>0</v>
      </c>
      <c r="KW810">
        <v>1</v>
      </c>
      <c r="KX810">
        <v>0</v>
      </c>
      <c r="KY810"/>
      <c r="KZ810" t="s">
        <v>3812</v>
      </c>
      <c r="LA810" t="s">
        <v>824</v>
      </c>
      <c r="LB810">
        <v>500</v>
      </c>
      <c r="LC810">
        <v>300</v>
      </c>
      <c r="LD810">
        <v>300</v>
      </c>
      <c r="LE810"/>
      <c r="LF810"/>
      <c r="LG810"/>
      <c r="LH810"/>
      <c r="LI810"/>
      <c r="LJ810" t="s">
        <v>795</v>
      </c>
      <c r="LK810" t="s">
        <v>848</v>
      </c>
      <c r="LL810"/>
      <c r="LM810" t="s">
        <v>794</v>
      </c>
      <c r="LN810" t="s">
        <v>3794</v>
      </c>
      <c r="LO810">
        <v>0</v>
      </c>
      <c r="LP810">
        <v>1</v>
      </c>
      <c r="LQ810">
        <v>0</v>
      </c>
      <c r="LR810">
        <v>0</v>
      </c>
      <c r="LS810">
        <v>0</v>
      </c>
      <c r="LT810">
        <v>1</v>
      </c>
      <c r="LU810">
        <v>0</v>
      </c>
      <c r="LV810">
        <v>0</v>
      </c>
      <c r="LW810">
        <v>0</v>
      </c>
      <c r="LX810">
        <v>0</v>
      </c>
      <c r="LY810">
        <v>0</v>
      </c>
      <c r="LZ810">
        <v>0</v>
      </c>
      <c r="MA810">
        <v>0</v>
      </c>
      <c r="MB810">
        <v>1</v>
      </c>
      <c r="MC810">
        <v>0</v>
      </c>
      <c r="MD810"/>
      <c r="ME810" t="s">
        <v>3769</v>
      </c>
      <c r="MF810" t="s">
        <v>824</v>
      </c>
      <c r="MG810">
        <v>500</v>
      </c>
      <c r="MH810">
        <v>300</v>
      </c>
      <c r="MI810">
        <v>300</v>
      </c>
      <c r="MJ810"/>
      <c r="MK810"/>
      <c r="ML810"/>
      <c r="MM810"/>
      <c r="MN810"/>
      <c r="MO810" t="s">
        <v>795</v>
      </c>
      <c r="MP810" t="s">
        <v>796</v>
      </c>
      <c r="MQ810"/>
      <c r="MR810" t="s">
        <v>794</v>
      </c>
      <c r="MS810" t="s">
        <v>3768</v>
      </c>
      <c r="MT810">
        <v>0</v>
      </c>
      <c r="MU810">
        <v>1</v>
      </c>
      <c r="MV810">
        <v>0</v>
      </c>
      <c r="MW810">
        <v>0</v>
      </c>
      <c r="MX810">
        <v>0</v>
      </c>
      <c r="MY810">
        <v>0</v>
      </c>
      <c r="MZ810">
        <v>0</v>
      </c>
      <c r="NA810">
        <v>0</v>
      </c>
      <c r="NB810">
        <v>0</v>
      </c>
      <c r="NC810">
        <v>0</v>
      </c>
      <c r="ND810">
        <v>0</v>
      </c>
      <c r="NE810">
        <v>0</v>
      </c>
      <c r="NF810">
        <v>0</v>
      </c>
      <c r="NG810">
        <v>1</v>
      </c>
      <c r="NH810">
        <v>0</v>
      </c>
      <c r="NI810"/>
      <c r="NJ810" t="s">
        <v>3769</v>
      </c>
      <c r="NK810" t="s">
        <v>824</v>
      </c>
      <c r="NL810">
        <v>500</v>
      </c>
      <c r="NM810">
        <v>400</v>
      </c>
      <c r="NN810">
        <v>400</v>
      </c>
      <c r="NO810"/>
      <c r="NP810"/>
      <c r="NQ810"/>
      <c r="NR810"/>
      <c r="NS810"/>
      <c r="NT810" t="s">
        <v>795</v>
      </c>
      <c r="NU810" t="s">
        <v>848</v>
      </c>
      <c r="NV810"/>
      <c r="NW810" t="s">
        <v>794</v>
      </c>
      <c r="NX810" t="s">
        <v>3813</v>
      </c>
      <c r="NY810">
        <v>0</v>
      </c>
      <c r="NZ810">
        <v>1</v>
      </c>
      <c r="OA810">
        <v>0</v>
      </c>
      <c r="OB810">
        <v>0</v>
      </c>
      <c r="OC810">
        <v>1</v>
      </c>
      <c r="OD810">
        <v>0</v>
      </c>
      <c r="OE810">
        <v>0</v>
      </c>
      <c r="OF810">
        <v>0</v>
      </c>
      <c r="OG810">
        <v>0</v>
      </c>
      <c r="OH810">
        <v>0</v>
      </c>
      <c r="OI810">
        <v>0</v>
      </c>
      <c r="OJ810">
        <v>0</v>
      </c>
      <c r="OK810">
        <v>0</v>
      </c>
      <c r="OL810">
        <v>1</v>
      </c>
      <c r="OM810">
        <v>0</v>
      </c>
      <c r="ON810"/>
      <c r="OO810" t="s">
        <v>3769</v>
      </c>
      <c r="OP810" t="s">
        <v>824</v>
      </c>
      <c r="OQ810">
        <v>150</v>
      </c>
      <c r="OR810">
        <v>500</v>
      </c>
      <c r="OS810">
        <v>500</v>
      </c>
      <c r="OT810"/>
      <c r="OU810"/>
      <c r="OV810"/>
      <c r="OW810"/>
      <c r="OX810"/>
      <c r="OY810" t="s">
        <v>806</v>
      </c>
      <c r="OZ810"/>
      <c r="PA810"/>
      <c r="PB810" t="s">
        <v>794</v>
      </c>
      <c r="PC810" t="s">
        <v>3814</v>
      </c>
      <c r="PD810">
        <v>0</v>
      </c>
      <c r="PE810">
        <v>1</v>
      </c>
      <c r="PF810">
        <v>0</v>
      </c>
      <c r="PG810">
        <v>0</v>
      </c>
      <c r="PH810">
        <v>1</v>
      </c>
      <c r="PI810">
        <v>0</v>
      </c>
      <c r="PJ810">
        <v>0</v>
      </c>
      <c r="PK810">
        <v>0</v>
      </c>
      <c r="PL810">
        <v>0</v>
      </c>
      <c r="PM810">
        <v>0</v>
      </c>
      <c r="PN810">
        <v>0</v>
      </c>
      <c r="PO810">
        <v>0</v>
      </c>
      <c r="PP810">
        <v>0</v>
      </c>
      <c r="PQ810">
        <v>1</v>
      </c>
      <c r="PR810">
        <v>0</v>
      </c>
      <c r="PS810"/>
      <c r="PT810" t="s">
        <v>3769</v>
      </c>
      <c r="PU810" t="s">
        <v>794</v>
      </c>
      <c r="PV810"/>
      <c r="PW810">
        <v>1500</v>
      </c>
      <c r="PX810">
        <v>1500</v>
      </c>
      <c r="PY810"/>
      <c r="PZ810"/>
      <c r="QA810"/>
      <c r="QB810"/>
      <c r="QC810"/>
      <c r="QD810" t="s">
        <v>806</v>
      </c>
      <c r="QE810"/>
      <c r="QF810"/>
      <c r="QG810" t="s">
        <v>797</v>
      </c>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t="s">
        <v>824</v>
      </c>
      <c r="SF810">
        <v>200</v>
      </c>
      <c r="SG810">
        <v>250</v>
      </c>
      <c r="SH810">
        <v>250</v>
      </c>
      <c r="SI810"/>
      <c r="SJ810"/>
      <c r="SK810"/>
      <c r="SL810"/>
      <c r="SM810"/>
      <c r="SN810" t="s">
        <v>801</v>
      </c>
      <c r="SO810"/>
      <c r="SP810" t="s">
        <v>844</v>
      </c>
      <c r="SQ810" t="s">
        <v>1868</v>
      </c>
      <c r="SR810" t="s">
        <v>2089</v>
      </c>
      <c r="SS810">
        <v>1</v>
      </c>
      <c r="ST810">
        <v>1</v>
      </c>
      <c r="SU810">
        <v>0</v>
      </c>
      <c r="SV810">
        <v>0</v>
      </c>
      <c r="SW810">
        <v>0</v>
      </c>
      <c r="SX810">
        <v>0</v>
      </c>
      <c r="SY810">
        <v>0</v>
      </c>
      <c r="SZ810">
        <v>0</v>
      </c>
      <c r="TA810">
        <v>0</v>
      </c>
      <c r="TB810">
        <v>0</v>
      </c>
      <c r="TC810">
        <v>0</v>
      </c>
      <c r="TD810">
        <v>0</v>
      </c>
      <c r="TE810">
        <v>0</v>
      </c>
      <c r="TF810">
        <v>0</v>
      </c>
      <c r="TG810">
        <v>0</v>
      </c>
      <c r="TH810"/>
      <c r="TI810"/>
      <c r="TJ810" t="s">
        <v>824</v>
      </c>
      <c r="TK810">
        <v>150</v>
      </c>
      <c r="TL810">
        <v>200</v>
      </c>
      <c r="TM810">
        <v>200</v>
      </c>
      <c r="TN810"/>
      <c r="TO810"/>
      <c r="TP810"/>
      <c r="TQ810"/>
      <c r="TR810"/>
      <c r="TS810" t="s">
        <v>795</v>
      </c>
      <c r="TT810" t="s">
        <v>796</v>
      </c>
      <c r="TU810"/>
      <c r="TV810" t="s">
        <v>794</v>
      </c>
      <c r="TW810" t="s">
        <v>3768</v>
      </c>
      <c r="TX810">
        <v>0</v>
      </c>
      <c r="TY810">
        <v>1</v>
      </c>
      <c r="TZ810">
        <v>0</v>
      </c>
      <c r="UA810">
        <v>0</v>
      </c>
      <c r="UB810">
        <v>0</v>
      </c>
      <c r="UC810">
        <v>0</v>
      </c>
      <c r="UD810">
        <v>0</v>
      </c>
      <c r="UE810">
        <v>0</v>
      </c>
      <c r="UF810">
        <v>0</v>
      </c>
      <c r="UG810">
        <v>0</v>
      </c>
      <c r="UH810">
        <v>0</v>
      </c>
      <c r="UI810">
        <v>0</v>
      </c>
      <c r="UJ810">
        <v>0</v>
      </c>
      <c r="UK810">
        <v>1</v>
      </c>
      <c r="UL810">
        <v>0</v>
      </c>
      <c r="UM810"/>
      <c r="UN810" t="s">
        <v>2153</v>
      </c>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t="s">
        <v>794</v>
      </c>
      <c r="YE810"/>
      <c r="YF810">
        <v>100</v>
      </c>
      <c r="YG810"/>
      <c r="YH810"/>
      <c r="YI810"/>
      <c r="YJ810"/>
      <c r="YK810" t="s">
        <v>806</v>
      </c>
      <c r="YL810"/>
      <c r="YM810"/>
      <c r="YN810" t="s">
        <v>797</v>
      </c>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t="s">
        <v>3815</v>
      </c>
      <c r="AAW810">
        <v>431332080</v>
      </c>
      <c r="AAX810" s="315">
        <v>45071.578171296293</v>
      </c>
      <c r="AAY810"/>
      <c r="AAZ810"/>
      <c r="ABA810" t="s">
        <v>2081</v>
      </c>
      <c r="ABB810" t="s">
        <v>2239</v>
      </c>
      <c r="ABC810" t="s">
        <v>3773</v>
      </c>
      <c r="ABD810"/>
      <c r="ABE810">
        <v>10</v>
      </c>
    </row>
    <row r="811" spans="1:733" x14ac:dyDescent="0.45">
      <c r="B811" s="262"/>
      <c r="C811" s="262"/>
      <c r="D811" s="262"/>
      <c r="F811" s="262"/>
      <c r="AAX811" s="262"/>
    </row>
    <row r="812" spans="1:733" x14ac:dyDescent="0.45">
      <c r="B812" s="262"/>
      <c r="C812" s="262"/>
      <c r="D812" s="262"/>
      <c r="F812" s="262"/>
      <c r="AAX812" s="262"/>
    </row>
    <row r="813" spans="1:733" x14ac:dyDescent="0.45">
      <c r="B813" s="262"/>
      <c r="C813" s="262"/>
      <c r="D813" s="262"/>
      <c r="F813" s="262"/>
      <c r="AAX813" s="262"/>
    </row>
    <row r="814" spans="1:733" x14ac:dyDescent="0.45">
      <c r="B814" s="262"/>
      <c r="C814" s="262"/>
      <c r="D814" s="262"/>
      <c r="F814" s="262"/>
      <c r="AAX814" s="262"/>
    </row>
    <row r="815" spans="1:733" x14ac:dyDescent="0.45">
      <c r="B815" s="262"/>
      <c r="C815" s="262"/>
      <c r="D815" s="262"/>
      <c r="F815" s="262"/>
      <c r="AAX815" s="262"/>
    </row>
    <row r="816" spans="1:733" x14ac:dyDescent="0.45">
      <c r="B816" s="262"/>
      <c r="C816" s="262"/>
      <c r="D816" s="262"/>
      <c r="F816" s="262"/>
      <c r="AAX816" s="262"/>
    </row>
    <row r="817" spans="2:726" x14ac:dyDescent="0.45">
      <c r="B817" s="262"/>
      <c r="C817" s="262"/>
      <c r="D817" s="262"/>
      <c r="F817" s="262"/>
      <c r="AAX817" s="262"/>
    </row>
    <row r="818" spans="2:726" x14ac:dyDescent="0.45">
      <c r="B818" s="262"/>
      <c r="C818" s="262"/>
      <c r="D818" s="262"/>
      <c r="F818" s="262"/>
      <c r="AAX818" s="262"/>
    </row>
    <row r="819" spans="2:726" x14ac:dyDescent="0.45">
      <c r="B819" s="262"/>
      <c r="C819" s="262"/>
      <c r="D819" s="262"/>
      <c r="F819" s="262"/>
      <c r="AAX819" s="262"/>
    </row>
    <row r="820" spans="2:726" x14ac:dyDescent="0.45">
      <c r="B820" s="262"/>
      <c r="C820" s="262"/>
      <c r="D820" s="262"/>
      <c r="F820" s="262"/>
      <c r="AAX820" s="262"/>
    </row>
    <row r="821" spans="2:726" x14ac:dyDescent="0.45">
      <c r="B821" s="262"/>
      <c r="C821" s="262"/>
      <c r="D821" s="262"/>
      <c r="F821" s="262"/>
      <c r="AAX821" s="262"/>
    </row>
    <row r="822" spans="2:726" x14ac:dyDescent="0.45">
      <c r="B822" s="262"/>
      <c r="C822" s="262"/>
      <c r="D822" s="262"/>
      <c r="F822" s="262"/>
      <c r="AAX822" s="262"/>
    </row>
    <row r="823" spans="2:726" x14ac:dyDescent="0.45">
      <c r="B823" s="262"/>
      <c r="C823" s="262"/>
      <c r="D823" s="262"/>
      <c r="F823" s="262"/>
      <c r="AAX823" s="262"/>
    </row>
    <row r="824" spans="2:726" x14ac:dyDescent="0.45">
      <c r="B824" s="262"/>
      <c r="C824" s="262"/>
      <c r="D824" s="262"/>
      <c r="F824" s="262"/>
      <c r="AAX824" s="262"/>
    </row>
    <row r="825" spans="2:726" x14ac:dyDescent="0.45">
      <c r="B825" s="262"/>
      <c r="C825" s="262"/>
      <c r="D825" s="262"/>
      <c r="F825" s="262"/>
      <c r="AAX825" s="262"/>
    </row>
    <row r="826" spans="2:726" x14ac:dyDescent="0.45">
      <c r="B826" s="262"/>
      <c r="C826" s="262"/>
      <c r="D826" s="262"/>
      <c r="F826" s="262"/>
      <c r="AAX826" s="262"/>
    </row>
    <row r="827" spans="2:726" x14ac:dyDescent="0.45">
      <c r="B827" s="262"/>
      <c r="C827" s="262"/>
      <c r="D827" s="262"/>
      <c r="F827" s="262"/>
      <c r="AAX827" s="262"/>
    </row>
    <row r="828" spans="2:726" x14ac:dyDescent="0.45">
      <c r="B828" s="262"/>
      <c r="C828" s="262"/>
      <c r="D828" s="262"/>
      <c r="F828" s="262"/>
      <c r="AAX828" s="262"/>
    </row>
    <row r="829" spans="2:726" x14ac:dyDescent="0.45">
      <c r="B829" s="262"/>
      <c r="C829" s="262"/>
      <c r="D829" s="262"/>
      <c r="F829" s="262"/>
      <c r="AAX829" s="262"/>
    </row>
    <row r="830" spans="2:726" x14ac:dyDescent="0.45">
      <c r="B830" s="262"/>
      <c r="C830" s="262"/>
      <c r="D830" s="262"/>
      <c r="F830" s="262"/>
      <c r="AAX830" s="262"/>
    </row>
    <row r="831" spans="2:726" x14ac:dyDescent="0.45">
      <c r="B831" s="262"/>
      <c r="C831" s="262"/>
      <c r="D831" s="262"/>
      <c r="F831" s="262"/>
      <c r="AAX831" s="262"/>
    </row>
    <row r="832" spans="2:726" x14ac:dyDescent="0.45">
      <c r="B832" s="262"/>
      <c r="C832" s="262"/>
      <c r="D832" s="262"/>
      <c r="F832" s="262"/>
      <c r="AAX832" s="262"/>
    </row>
    <row r="833" spans="2:726" x14ac:dyDescent="0.45">
      <c r="B833" s="262"/>
      <c r="C833" s="262"/>
      <c r="D833" s="262"/>
      <c r="F833" s="262"/>
      <c r="AAX833" s="262"/>
    </row>
    <row r="834" spans="2:726" x14ac:dyDescent="0.45">
      <c r="B834" s="262"/>
      <c r="C834" s="262"/>
      <c r="D834" s="262"/>
      <c r="F834" s="262"/>
      <c r="AAX834" s="262"/>
    </row>
    <row r="835" spans="2:726" x14ac:dyDescent="0.45">
      <c r="B835" s="262"/>
      <c r="C835" s="262"/>
      <c r="D835" s="262"/>
      <c r="F835" s="262"/>
      <c r="AAX835" s="262"/>
    </row>
    <row r="836" spans="2:726" x14ac:dyDescent="0.45">
      <c r="B836" s="262"/>
      <c r="C836" s="262"/>
      <c r="D836" s="262"/>
      <c r="F836" s="262"/>
      <c r="AAX836" s="262"/>
    </row>
    <row r="837" spans="2:726" x14ac:dyDescent="0.45">
      <c r="B837" s="262"/>
      <c r="C837" s="262"/>
      <c r="D837" s="262"/>
      <c r="F837" s="262"/>
      <c r="AAX837" s="262"/>
    </row>
    <row r="838" spans="2:726" x14ac:dyDescent="0.45">
      <c r="B838" s="262"/>
      <c r="C838" s="262"/>
      <c r="D838" s="262"/>
      <c r="F838" s="262"/>
      <c r="AAX838" s="262"/>
    </row>
    <row r="839" spans="2:726" x14ac:dyDescent="0.45">
      <c r="B839" s="262"/>
      <c r="C839" s="262"/>
      <c r="D839" s="262"/>
      <c r="F839" s="262"/>
      <c r="AAX839" s="262"/>
    </row>
    <row r="840" spans="2:726" x14ac:dyDescent="0.45">
      <c r="B840" s="262"/>
      <c r="C840" s="262"/>
      <c r="D840" s="262"/>
      <c r="F840" s="262"/>
      <c r="AAX840" s="262"/>
    </row>
    <row r="841" spans="2:726" x14ac:dyDescent="0.45">
      <c r="B841" s="262"/>
      <c r="C841" s="262"/>
      <c r="D841" s="262"/>
      <c r="F841" s="262"/>
      <c r="AAX841" s="262"/>
    </row>
    <row r="842" spans="2:726" x14ac:dyDescent="0.45">
      <c r="B842" s="262"/>
      <c r="C842" s="262"/>
      <c r="D842" s="262"/>
      <c r="F842" s="262"/>
      <c r="AAX842" s="262"/>
    </row>
    <row r="843" spans="2:726" x14ac:dyDescent="0.45">
      <c r="B843" s="262"/>
      <c r="C843" s="262"/>
      <c r="D843" s="262"/>
      <c r="F843" s="262"/>
      <c r="AAX843" s="262"/>
    </row>
    <row r="844" spans="2:726" x14ac:dyDescent="0.45">
      <c r="B844" s="262"/>
      <c r="C844" s="262"/>
      <c r="D844" s="262"/>
      <c r="F844" s="262"/>
      <c r="AAX844" s="262"/>
    </row>
    <row r="845" spans="2:726" x14ac:dyDescent="0.45">
      <c r="B845" s="262"/>
      <c r="C845" s="262"/>
      <c r="D845" s="262"/>
      <c r="F845" s="262"/>
      <c r="AAX845" s="262"/>
    </row>
    <row r="846" spans="2:726" x14ac:dyDescent="0.45">
      <c r="B846" s="262"/>
      <c r="C846" s="262"/>
      <c r="D846" s="262"/>
      <c r="F846" s="262"/>
      <c r="AAX846" s="262"/>
    </row>
    <row r="847" spans="2:726" x14ac:dyDescent="0.45">
      <c r="B847" s="262"/>
      <c r="C847" s="262"/>
      <c r="D847" s="262"/>
      <c r="F847" s="262"/>
      <c r="AAX847" s="262"/>
    </row>
    <row r="848" spans="2:726" x14ac:dyDescent="0.45">
      <c r="B848" s="262"/>
      <c r="C848" s="262"/>
      <c r="D848" s="262"/>
      <c r="F848" s="262"/>
      <c r="AAX848" s="262"/>
    </row>
    <row r="849" spans="2:726" x14ac:dyDescent="0.45">
      <c r="B849" s="262"/>
      <c r="C849" s="262"/>
      <c r="D849" s="262"/>
      <c r="F849" s="262"/>
      <c r="AAX849" s="262"/>
    </row>
    <row r="850" spans="2:726" x14ac:dyDescent="0.45">
      <c r="B850" s="262"/>
      <c r="C850" s="262"/>
      <c r="D850" s="262"/>
      <c r="F850" s="262"/>
      <c r="AAX850" s="262"/>
    </row>
    <row r="851" spans="2:726" x14ac:dyDescent="0.45">
      <c r="B851" s="262"/>
      <c r="C851" s="262"/>
      <c r="D851" s="262"/>
      <c r="F851" s="262"/>
      <c r="AAX851" s="262"/>
    </row>
    <row r="852" spans="2:726" x14ac:dyDescent="0.45">
      <c r="B852" s="262"/>
      <c r="C852" s="262"/>
      <c r="D852" s="262"/>
      <c r="F852" s="262"/>
      <c r="AAX852" s="262"/>
    </row>
    <row r="853" spans="2:726" x14ac:dyDescent="0.45">
      <c r="B853" s="262"/>
      <c r="C853" s="262"/>
      <c r="D853" s="262"/>
      <c r="F853" s="262"/>
      <c r="AAX853" s="262"/>
    </row>
    <row r="854" spans="2:726" x14ac:dyDescent="0.45">
      <c r="B854" s="262"/>
      <c r="C854" s="262"/>
      <c r="D854" s="262"/>
      <c r="F854" s="262"/>
      <c r="AAX854" s="262"/>
    </row>
    <row r="855" spans="2:726" x14ac:dyDescent="0.45">
      <c r="B855" s="262"/>
      <c r="C855" s="262"/>
      <c r="D855" s="262"/>
      <c r="F855" s="262"/>
      <c r="AAX855" s="262"/>
    </row>
    <row r="856" spans="2:726" x14ac:dyDescent="0.45">
      <c r="B856" s="262"/>
      <c r="C856" s="262"/>
      <c r="D856" s="262"/>
      <c r="F856" s="262"/>
      <c r="AAX856" s="262"/>
    </row>
    <row r="857" spans="2:726" x14ac:dyDescent="0.45">
      <c r="B857" s="262"/>
      <c r="C857" s="262"/>
      <c r="D857" s="262"/>
      <c r="F857" s="262"/>
      <c r="AAX857" s="262"/>
    </row>
    <row r="858" spans="2:726" x14ac:dyDescent="0.45">
      <c r="B858" s="262"/>
      <c r="C858" s="262"/>
      <c r="D858" s="262"/>
      <c r="F858" s="262"/>
      <c r="AAX858" s="262"/>
    </row>
    <row r="859" spans="2:726" x14ac:dyDescent="0.45">
      <c r="B859" s="262"/>
      <c r="C859" s="262"/>
      <c r="D859" s="262"/>
      <c r="F859" s="262"/>
      <c r="AAX859" s="262"/>
    </row>
    <row r="860" spans="2:726" x14ac:dyDescent="0.45">
      <c r="B860" s="262"/>
      <c r="C860" s="262"/>
      <c r="D860" s="262"/>
      <c r="F860" s="262"/>
      <c r="AAX860" s="262"/>
    </row>
    <row r="861" spans="2:726" x14ac:dyDescent="0.45">
      <c r="B861" s="262"/>
      <c r="C861" s="262"/>
      <c r="D861" s="262"/>
      <c r="F861" s="262"/>
      <c r="AAX861" s="262"/>
    </row>
    <row r="862" spans="2:726" x14ac:dyDescent="0.45">
      <c r="B862" s="262"/>
      <c r="C862" s="262"/>
      <c r="D862" s="262"/>
      <c r="F862" s="262"/>
      <c r="AAX862" s="262"/>
    </row>
    <row r="863" spans="2:726" x14ac:dyDescent="0.45">
      <c r="B863" s="262"/>
      <c r="C863" s="262"/>
      <c r="D863" s="262"/>
      <c r="F863" s="262"/>
      <c r="AAX863" s="262"/>
    </row>
    <row r="864" spans="2:726" x14ac:dyDescent="0.45">
      <c r="B864" s="262"/>
      <c r="C864" s="262"/>
      <c r="D864" s="262"/>
      <c r="F864" s="262"/>
      <c r="AAX864" s="262"/>
    </row>
    <row r="865" spans="2:726" x14ac:dyDescent="0.45">
      <c r="B865" s="262"/>
      <c r="C865" s="262"/>
      <c r="D865" s="262"/>
      <c r="F865" s="262"/>
      <c r="AAX865" s="262"/>
    </row>
    <row r="866" spans="2:726" x14ac:dyDescent="0.45">
      <c r="B866" s="262"/>
      <c r="C866" s="262"/>
      <c r="D866" s="262"/>
      <c r="F866" s="262"/>
      <c r="AAX866" s="262"/>
    </row>
    <row r="867" spans="2:726" x14ac:dyDescent="0.45">
      <c r="B867" s="262"/>
      <c r="C867" s="262"/>
      <c r="D867" s="262"/>
      <c r="F867" s="262"/>
      <c r="AAX867" s="262"/>
    </row>
    <row r="868" spans="2:726" x14ac:dyDescent="0.45">
      <c r="B868" s="262"/>
      <c r="C868" s="262"/>
      <c r="D868" s="262"/>
      <c r="F868" s="262"/>
      <c r="AAX868" s="262"/>
    </row>
    <row r="869" spans="2:726" x14ac:dyDescent="0.45">
      <c r="B869" s="262"/>
      <c r="C869" s="262"/>
      <c r="D869" s="262"/>
      <c r="F869" s="262"/>
      <c r="AAX869" s="262"/>
    </row>
    <row r="870" spans="2:726" x14ac:dyDescent="0.45">
      <c r="B870" s="262"/>
      <c r="C870" s="262"/>
      <c r="D870" s="262"/>
      <c r="F870" s="262"/>
      <c r="AAX870" s="262"/>
    </row>
    <row r="871" spans="2:726" x14ac:dyDescent="0.45">
      <c r="B871" s="262"/>
      <c r="C871" s="262"/>
      <c r="D871" s="262"/>
      <c r="F871" s="262"/>
      <c r="AAX871" s="262"/>
    </row>
    <row r="872" spans="2:726" x14ac:dyDescent="0.45">
      <c r="B872" s="262"/>
      <c r="C872" s="262"/>
      <c r="D872" s="262"/>
      <c r="F872" s="262"/>
      <c r="AAX872" s="262"/>
    </row>
    <row r="873" spans="2:726" x14ac:dyDescent="0.45">
      <c r="B873" s="262"/>
      <c r="C873" s="262"/>
      <c r="D873" s="262"/>
      <c r="F873" s="262"/>
      <c r="AAX873" s="262"/>
    </row>
    <row r="874" spans="2:726" x14ac:dyDescent="0.45">
      <c r="B874" s="262"/>
      <c r="C874" s="262"/>
      <c r="D874" s="262"/>
      <c r="F874" s="262"/>
      <c r="AAX874" s="262"/>
    </row>
    <row r="875" spans="2:726" x14ac:dyDescent="0.45">
      <c r="B875" s="262"/>
      <c r="C875" s="262"/>
      <c r="D875" s="262"/>
      <c r="F875" s="262"/>
      <c r="AAX875" s="262"/>
    </row>
    <row r="876" spans="2:726" x14ac:dyDescent="0.45">
      <c r="B876" s="262"/>
      <c r="C876" s="262"/>
      <c r="D876" s="262"/>
      <c r="F876" s="262"/>
      <c r="AAX876" s="262"/>
    </row>
    <row r="877" spans="2:726" x14ac:dyDescent="0.45">
      <c r="B877" s="262"/>
      <c r="C877" s="262"/>
      <c r="D877" s="262"/>
      <c r="F877" s="262"/>
      <c r="AAX877" s="262"/>
    </row>
    <row r="878" spans="2:726" x14ac:dyDescent="0.45">
      <c r="B878" s="262"/>
      <c r="C878" s="262"/>
      <c r="D878" s="262"/>
      <c r="F878" s="262"/>
      <c r="AAX878" s="262"/>
    </row>
    <row r="879" spans="2:726" x14ac:dyDescent="0.45">
      <c r="B879" s="262"/>
      <c r="C879" s="262"/>
      <c r="D879" s="262"/>
      <c r="F879" s="262"/>
      <c r="AAX879" s="262"/>
    </row>
    <row r="880" spans="2:726" x14ac:dyDescent="0.45">
      <c r="B880" s="262"/>
      <c r="C880" s="262"/>
      <c r="D880" s="262"/>
      <c r="F880" s="262"/>
      <c r="AAX880" s="262"/>
    </row>
    <row r="881" spans="2:726" x14ac:dyDescent="0.45">
      <c r="B881" s="262"/>
      <c r="C881" s="262"/>
      <c r="D881" s="262"/>
      <c r="F881" s="262"/>
      <c r="AAX881" s="262"/>
    </row>
    <row r="882" spans="2:726" x14ac:dyDescent="0.45">
      <c r="B882" s="262"/>
      <c r="C882" s="262"/>
      <c r="D882" s="262"/>
      <c r="F882" s="262"/>
      <c r="AAX882" s="262"/>
    </row>
    <row r="883" spans="2:726" x14ac:dyDescent="0.45">
      <c r="B883" s="262"/>
      <c r="C883" s="262"/>
      <c r="D883" s="262"/>
      <c r="F883" s="262"/>
      <c r="AAX883" s="262"/>
    </row>
    <row r="884" spans="2:726" x14ac:dyDescent="0.45">
      <c r="B884" s="262"/>
      <c r="C884" s="262"/>
      <c r="D884" s="262"/>
      <c r="F884" s="262"/>
      <c r="AAX884" s="262"/>
    </row>
    <row r="885" spans="2:726" x14ac:dyDescent="0.45">
      <c r="B885" s="262"/>
      <c r="C885" s="262"/>
      <c r="D885" s="262"/>
      <c r="F885" s="262"/>
      <c r="AAX885" s="262"/>
    </row>
    <row r="886" spans="2:726" x14ac:dyDescent="0.45">
      <c r="B886" s="262"/>
      <c r="C886" s="262"/>
      <c r="D886" s="262"/>
      <c r="F886" s="262"/>
      <c r="AAX886" s="262"/>
    </row>
    <row r="887" spans="2:726" x14ac:dyDescent="0.45">
      <c r="B887" s="262"/>
      <c r="C887" s="262"/>
      <c r="D887" s="262"/>
      <c r="F887" s="262"/>
      <c r="AAX887" s="262"/>
    </row>
    <row r="888" spans="2:726" x14ac:dyDescent="0.45">
      <c r="B888" s="262"/>
      <c r="C888" s="262"/>
      <c r="D888" s="262"/>
      <c r="F888" s="262"/>
      <c r="AAX888" s="262"/>
    </row>
    <row r="889" spans="2:726" x14ac:dyDescent="0.45">
      <c r="B889" s="262"/>
      <c r="C889" s="262"/>
      <c r="D889" s="262"/>
      <c r="F889" s="262"/>
      <c r="AAX889" s="262"/>
    </row>
    <row r="890" spans="2:726" x14ac:dyDescent="0.45">
      <c r="B890" s="262"/>
      <c r="C890" s="262"/>
      <c r="D890" s="262"/>
      <c r="F890" s="262"/>
      <c r="AAX890" s="262"/>
    </row>
    <row r="891" spans="2:726" x14ac:dyDescent="0.45">
      <c r="B891" s="262"/>
      <c r="C891" s="262"/>
      <c r="D891" s="262"/>
      <c r="F891" s="262"/>
      <c r="AAX891" s="262"/>
    </row>
    <row r="892" spans="2:726" x14ac:dyDescent="0.45">
      <c r="B892" s="262"/>
      <c r="C892" s="262"/>
      <c r="D892" s="262"/>
      <c r="F892" s="262"/>
      <c r="AAX892" s="262"/>
    </row>
    <row r="893" spans="2:726" x14ac:dyDescent="0.45">
      <c r="B893" s="262"/>
      <c r="C893" s="262"/>
      <c r="D893" s="262"/>
      <c r="F893" s="262"/>
      <c r="AAX893" s="262"/>
    </row>
    <row r="894" spans="2:726" x14ac:dyDescent="0.45">
      <c r="B894" s="262"/>
      <c r="C894" s="262"/>
      <c r="D894" s="262"/>
      <c r="F894" s="262"/>
      <c r="AAX894" s="262"/>
    </row>
    <row r="895" spans="2:726" x14ac:dyDescent="0.45">
      <c r="B895" s="262"/>
      <c r="C895" s="262"/>
      <c r="D895" s="262"/>
      <c r="F895" s="262"/>
      <c r="AAX895" s="262"/>
    </row>
    <row r="896" spans="2:726" x14ac:dyDescent="0.45">
      <c r="B896" s="262"/>
      <c r="C896" s="262"/>
      <c r="D896" s="262"/>
      <c r="F896" s="262"/>
      <c r="AAX896" s="262"/>
    </row>
    <row r="897" spans="2:726" x14ac:dyDescent="0.45">
      <c r="B897" s="262"/>
      <c r="C897" s="262"/>
      <c r="D897" s="262"/>
      <c r="F897" s="262"/>
      <c r="AAX897" s="262"/>
    </row>
    <row r="898" spans="2:726" x14ac:dyDescent="0.45">
      <c r="B898" s="262"/>
      <c r="C898" s="262"/>
      <c r="D898" s="262"/>
      <c r="F898" s="262"/>
      <c r="AAX898" s="262"/>
    </row>
    <row r="899" spans="2:726" x14ac:dyDescent="0.45">
      <c r="B899" s="262"/>
      <c r="C899" s="262"/>
      <c r="D899" s="262"/>
      <c r="F899" s="262"/>
      <c r="AAX899" s="262"/>
    </row>
    <row r="900" spans="2:726" x14ac:dyDescent="0.45">
      <c r="B900" s="262"/>
      <c r="C900" s="262"/>
      <c r="D900" s="262"/>
      <c r="F900" s="262"/>
      <c r="AAX900" s="262"/>
    </row>
    <row r="901" spans="2:726" x14ac:dyDescent="0.45">
      <c r="B901" s="262"/>
      <c r="C901" s="262"/>
      <c r="D901" s="262"/>
      <c r="F901" s="262"/>
      <c r="AAX901" s="262"/>
    </row>
    <row r="902" spans="2:726" x14ac:dyDescent="0.45">
      <c r="B902" s="262"/>
      <c r="C902" s="262"/>
      <c r="D902" s="262"/>
      <c r="F902" s="262"/>
      <c r="AAX902" s="262"/>
    </row>
    <row r="903" spans="2:726" x14ac:dyDescent="0.45">
      <c r="B903" s="262"/>
      <c r="C903" s="262"/>
      <c r="D903" s="262"/>
      <c r="F903" s="262"/>
      <c r="AAX903" s="262"/>
    </row>
    <row r="904" spans="2:726" x14ac:dyDescent="0.45">
      <c r="B904" s="262"/>
      <c r="C904" s="262"/>
      <c r="D904" s="262"/>
      <c r="F904" s="262"/>
      <c r="AAX904" s="262"/>
    </row>
    <row r="905" spans="2:726" x14ac:dyDescent="0.45">
      <c r="B905" s="262"/>
      <c r="C905" s="262"/>
      <c r="D905" s="262"/>
      <c r="F905" s="262"/>
      <c r="AAX905" s="262"/>
    </row>
    <row r="906" spans="2:726" x14ac:dyDescent="0.45">
      <c r="B906" s="262"/>
      <c r="C906" s="262"/>
      <c r="D906" s="262"/>
      <c r="F906" s="262"/>
      <c r="AAX906" s="262"/>
    </row>
    <row r="907" spans="2:726" x14ac:dyDescent="0.45">
      <c r="B907" s="262"/>
      <c r="C907" s="262"/>
      <c r="D907" s="262"/>
      <c r="F907" s="262"/>
      <c r="AAX907" s="262"/>
    </row>
    <row r="908" spans="2:726" x14ac:dyDescent="0.45">
      <c r="B908" s="262"/>
      <c r="C908" s="262"/>
      <c r="D908" s="262"/>
      <c r="F908" s="262"/>
      <c r="AAX908" s="262"/>
    </row>
    <row r="909" spans="2:726" x14ac:dyDescent="0.45">
      <c r="B909" s="262"/>
      <c r="C909" s="262"/>
      <c r="D909" s="262"/>
      <c r="F909" s="262"/>
      <c r="AAX909" s="262"/>
    </row>
    <row r="910" spans="2:726" x14ac:dyDescent="0.45">
      <c r="B910" s="262"/>
      <c r="C910" s="262"/>
      <c r="D910" s="262"/>
      <c r="F910" s="262"/>
      <c r="AAX910" s="262"/>
    </row>
    <row r="911" spans="2:726" x14ac:dyDescent="0.45">
      <c r="B911" s="262"/>
      <c r="C911" s="262"/>
      <c r="D911" s="262"/>
      <c r="F911" s="262"/>
      <c r="AAX911" s="262"/>
    </row>
    <row r="912" spans="2:726" x14ac:dyDescent="0.45">
      <c r="B912" s="262"/>
      <c r="C912" s="262"/>
      <c r="D912" s="262"/>
      <c r="F912" s="262"/>
      <c r="AAX912" s="262"/>
    </row>
    <row r="913" spans="2:726" x14ac:dyDescent="0.45">
      <c r="B913" s="262"/>
      <c r="C913" s="262"/>
      <c r="D913" s="262"/>
      <c r="F913" s="262"/>
      <c r="AAX913" s="262"/>
    </row>
    <row r="914" spans="2:726" x14ac:dyDescent="0.45">
      <c r="B914" s="262"/>
      <c r="C914" s="262"/>
      <c r="D914" s="262"/>
      <c r="F914" s="262"/>
      <c r="AAX914" s="262"/>
    </row>
    <row r="915" spans="2:726" x14ac:dyDescent="0.45">
      <c r="B915" s="262"/>
      <c r="C915" s="262"/>
      <c r="D915" s="262"/>
      <c r="F915" s="262"/>
      <c r="AAX915" s="262"/>
    </row>
    <row r="916" spans="2:726" x14ac:dyDescent="0.45">
      <c r="B916" s="262"/>
      <c r="C916" s="262"/>
      <c r="D916" s="262"/>
      <c r="F916" s="262"/>
      <c r="AAX916" s="262"/>
    </row>
    <row r="917" spans="2:726" x14ac:dyDescent="0.45">
      <c r="B917" s="262"/>
      <c r="C917" s="262"/>
      <c r="D917" s="262"/>
      <c r="F917" s="262"/>
      <c r="AAX917" s="262"/>
    </row>
    <row r="918" spans="2:726" x14ac:dyDescent="0.45">
      <c r="B918" s="262"/>
      <c r="C918" s="262"/>
      <c r="D918" s="262"/>
      <c r="F918" s="262"/>
      <c r="AAX918" s="262"/>
    </row>
    <row r="919" spans="2:726" x14ac:dyDescent="0.45">
      <c r="B919" s="262"/>
      <c r="C919" s="262"/>
      <c r="D919" s="262"/>
      <c r="F919" s="262"/>
      <c r="AAX919" s="262"/>
    </row>
    <row r="920" spans="2:726" x14ac:dyDescent="0.45">
      <c r="B920" s="262"/>
      <c r="C920" s="262"/>
      <c r="D920" s="262"/>
      <c r="F920" s="262"/>
      <c r="AAX920" s="262"/>
    </row>
    <row r="921" spans="2:726" x14ac:dyDescent="0.45">
      <c r="B921" s="262"/>
      <c r="C921" s="262"/>
      <c r="D921" s="262"/>
      <c r="F921" s="262"/>
      <c r="AAX921" s="262"/>
    </row>
    <row r="922" spans="2:726" x14ac:dyDescent="0.45">
      <c r="B922" s="262"/>
      <c r="C922" s="262"/>
      <c r="D922" s="262"/>
      <c r="F922" s="262"/>
      <c r="AAX922" s="262"/>
    </row>
    <row r="923" spans="2:726" x14ac:dyDescent="0.45">
      <c r="B923" s="262"/>
      <c r="C923" s="262"/>
      <c r="D923" s="262"/>
      <c r="F923" s="262"/>
      <c r="AAX923" s="262"/>
    </row>
    <row r="924" spans="2:726" x14ac:dyDescent="0.45">
      <c r="B924" s="262"/>
      <c r="C924" s="262"/>
      <c r="D924" s="262"/>
      <c r="F924" s="262"/>
      <c r="AAX924" s="262"/>
    </row>
    <row r="925" spans="2:726" x14ac:dyDescent="0.45">
      <c r="B925" s="262"/>
      <c r="C925" s="262"/>
      <c r="D925" s="262"/>
      <c r="F925" s="262"/>
      <c r="AAX925" s="262"/>
    </row>
    <row r="926" spans="2:726" x14ac:dyDescent="0.45">
      <c r="B926" s="262"/>
      <c r="C926" s="262"/>
      <c r="D926" s="262"/>
      <c r="F926" s="262"/>
      <c r="AAX926" s="262"/>
    </row>
    <row r="927" spans="2:726" x14ac:dyDescent="0.45">
      <c r="B927" s="262"/>
      <c r="C927" s="262"/>
      <c r="D927" s="262"/>
      <c r="F927" s="262"/>
      <c r="AAX927" s="262"/>
    </row>
    <row r="928" spans="2:726" x14ac:dyDescent="0.45">
      <c r="B928" s="262"/>
      <c r="C928" s="262"/>
      <c r="D928" s="262"/>
      <c r="F928" s="262"/>
      <c r="AAX928" s="262"/>
    </row>
    <row r="929" spans="2:726" x14ac:dyDescent="0.45">
      <c r="B929" s="262"/>
      <c r="C929" s="262"/>
      <c r="D929" s="262"/>
      <c r="F929" s="262"/>
      <c r="AAX929" s="262"/>
    </row>
    <row r="930" spans="2:726" x14ac:dyDescent="0.45">
      <c r="B930" s="262"/>
      <c r="C930" s="262"/>
      <c r="D930" s="262"/>
      <c r="F930" s="262"/>
      <c r="AAX930" s="262"/>
    </row>
    <row r="931" spans="2:726" x14ac:dyDescent="0.45">
      <c r="B931" s="262"/>
      <c r="C931" s="262"/>
      <c r="D931" s="262"/>
      <c r="F931" s="262"/>
      <c r="AAX931" s="262"/>
    </row>
    <row r="932" spans="2:726" x14ac:dyDescent="0.45">
      <c r="B932" s="262"/>
      <c r="C932" s="262"/>
      <c r="D932" s="262"/>
      <c r="F932" s="262"/>
      <c r="AAX932" s="262"/>
    </row>
    <row r="933" spans="2:726" x14ac:dyDescent="0.45">
      <c r="B933" s="262"/>
      <c r="C933" s="262"/>
      <c r="D933" s="262"/>
      <c r="F933" s="262"/>
      <c r="AAX933" s="262"/>
    </row>
    <row r="934" spans="2:726" x14ac:dyDescent="0.45">
      <c r="B934" s="262"/>
      <c r="C934" s="262"/>
      <c r="D934" s="262"/>
      <c r="F934" s="262"/>
      <c r="AAX934" s="262"/>
    </row>
    <row r="935" spans="2:726" x14ac:dyDescent="0.45">
      <c r="B935" s="262"/>
      <c r="C935" s="262"/>
      <c r="D935" s="262"/>
      <c r="F935" s="262"/>
      <c r="AAX935" s="262"/>
    </row>
    <row r="936" spans="2:726" x14ac:dyDescent="0.45">
      <c r="B936" s="262"/>
      <c r="C936" s="262"/>
      <c r="D936" s="262"/>
      <c r="F936" s="262"/>
      <c r="AAX936" s="262"/>
    </row>
    <row r="937" spans="2:726" x14ac:dyDescent="0.45">
      <c r="B937" s="262"/>
      <c r="C937" s="262"/>
      <c r="D937" s="262"/>
      <c r="F937" s="262"/>
      <c r="AAX937" s="262"/>
    </row>
    <row r="938" spans="2:726" x14ac:dyDescent="0.45">
      <c r="B938" s="262"/>
      <c r="C938" s="262"/>
      <c r="D938" s="262"/>
      <c r="F938" s="262"/>
      <c r="AAX938" s="262"/>
    </row>
    <row r="939" spans="2:726" x14ac:dyDescent="0.45">
      <c r="B939" s="262"/>
      <c r="C939" s="262"/>
      <c r="D939" s="262"/>
      <c r="F939" s="262"/>
      <c r="AAX939" s="262"/>
    </row>
    <row r="940" spans="2:726" x14ac:dyDescent="0.45">
      <c r="B940" s="262"/>
      <c r="C940" s="262"/>
      <c r="D940" s="262"/>
      <c r="F940" s="262"/>
      <c r="AAX940" s="262"/>
    </row>
    <row r="941" spans="2:726" x14ac:dyDescent="0.45">
      <c r="B941" s="262"/>
      <c r="C941" s="262"/>
      <c r="D941" s="262"/>
      <c r="F941" s="262"/>
      <c r="AAX941" s="262"/>
    </row>
    <row r="942" spans="2:726" x14ac:dyDescent="0.45">
      <c r="B942" s="262"/>
      <c r="C942" s="262"/>
      <c r="D942" s="262"/>
      <c r="F942" s="262"/>
      <c r="AAX942" s="262"/>
    </row>
    <row r="943" spans="2:726" x14ac:dyDescent="0.45">
      <c r="B943" s="262"/>
      <c r="C943" s="262"/>
      <c r="D943" s="262"/>
      <c r="F943" s="262"/>
      <c r="AAX943" s="262"/>
    </row>
    <row r="944" spans="2:726" x14ac:dyDescent="0.45">
      <c r="B944" s="262"/>
      <c r="C944" s="262"/>
      <c r="D944" s="262"/>
      <c r="F944" s="262"/>
      <c r="AAX944" s="262"/>
    </row>
    <row r="945" spans="2:726" x14ac:dyDescent="0.45">
      <c r="B945" s="262"/>
      <c r="C945" s="262"/>
      <c r="D945" s="262"/>
      <c r="F945" s="262"/>
      <c r="AAX945" s="262"/>
    </row>
    <row r="946" spans="2:726" x14ac:dyDescent="0.45">
      <c r="B946" s="262"/>
      <c r="C946" s="262"/>
      <c r="D946" s="262"/>
      <c r="F946" s="262"/>
      <c r="AAX946" s="262"/>
    </row>
    <row r="947" spans="2:726" x14ac:dyDescent="0.45">
      <c r="B947" s="262"/>
      <c r="C947" s="262"/>
      <c r="D947" s="262"/>
      <c r="F947" s="262"/>
      <c r="AAX947" s="262"/>
    </row>
    <row r="948" spans="2:726" x14ac:dyDescent="0.45">
      <c r="B948" s="262"/>
      <c r="C948" s="262"/>
      <c r="D948" s="262"/>
      <c r="F948" s="262"/>
      <c r="AAX948" s="262"/>
    </row>
    <row r="949" spans="2:726" x14ac:dyDescent="0.45">
      <c r="B949" s="262"/>
      <c r="C949" s="262"/>
      <c r="D949" s="262"/>
      <c r="F949" s="262"/>
      <c r="AAX949" s="262"/>
    </row>
    <row r="950" spans="2:726" x14ac:dyDescent="0.45">
      <c r="B950" s="262"/>
      <c r="C950" s="262"/>
      <c r="D950" s="262"/>
      <c r="F950" s="262"/>
      <c r="AAX950" s="262"/>
    </row>
    <row r="951" spans="2:726" x14ac:dyDescent="0.45">
      <c r="B951" s="262"/>
      <c r="C951" s="262"/>
      <c r="D951" s="262"/>
      <c r="F951" s="262"/>
      <c r="AAX951" s="262"/>
    </row>
    <row r="952" spans="2:726" x14ac:dyDescent="0.45">
      <c r="B952" s="262"/>
      <c r="C952" s="262"/>
      <c r="D952" s="262"/>
      <c r="F952" s="262"/>
      <c r="AAX952" s="262"/>
    </row>
    <row r="953" spans="2:726" x14ac:dyDescent="0.45">
      <c r="B953" s="262"/>
      <c r="C953" s="262"/>
      <c r="D953" s="262"/>
      <c r="F953" s="262"/>
      <c r="AAX953" s="262"/>
    </row>
    <row r="954" spans="2:726" x14ac:dyDescent="0.45">
      <c r="B954" s="262"/>
      <c r="C954" s="262"/>
      <c r="D954" s="262"/>
      <c r="F954" s="262"/>
      <c r="AAX954" s="262"/>
    </row>
    <row r="955" spans="2:726" x14ac:dyDescent="0.45">
      <c r="B955" s="262"/>
      <c r="C955" s="262"/>
      <c r="D955" s="262"/>
      <c r="F955" s="262"/>
      <c r="AAX955" s="262"/>
    </row>
    <row r="956" spans="2:726" x14ac:dyDescent="0.45">
      <c r="B956" s="262"/>
      <c r="C956" s="262"/>
      <c r="D956" s="262"/>
      <c r="F956" s="262"/>
      <c r="AAX956" s="262"/>
    </row>
    <row r="957" spans="2:726" x14ac:dyDescent="0.45">
      <c r="B957" s="262"/>
      <c r="C957" s="262"/>
      <c r="D957" s="262"/>
      <c r="F957" s="262"/>
      <c r="AAX957" s="262"/>
    </row>
    <row r="958" spans="2:726" x14ac:dyDescent="0.45">
      <c r="B958" s="262"/>
      <c r="C958" s="262"/>
      <c r="D958" s="262"/>
      <c r="F958" s="262"/>
      <c r="AAX958" s="262"/>
    </row>
    <row r="959" spans="2:726" x14ac:dyDescent="0.45">
      <c r="B959" s="262"/>
      <c r="C959" s="262"/>
      <c r="D959" s="262"/>
      <c r="F959" s="262"/>
      <c r="AAX959" s="262"/>
    </row>
    <row r="960" spans="2:726" x14ac:dyDescent="0.45">
      <c r="B960" s="262"/>
      <c r="C960" s="262"/>
      <c r="D960" s="262"/>
      <c r="F960" s="262"/>
      <c r="AAX960" s="262"/>
    </row>
    <row r="961" spans="2:726" x14ac:dyDescent="0.45">
      <c r="B961" s="262"/>
      <c r="C961" s="262"/>
      <c r="D961" s="262"/>
      <c r="F961" s="262"/>
      <c r="AAX961" s="262"/>
    </row>
    <row r="962" spans="2:726" x14ac:dyDescent="0.45">
      <c r="B962" s="262"/>
      <c r="C962" s="262"/>
      <c r="D962" s="262"/>
      <c r="F962" s="262"/>
      <c r="AAX962" s="262"/>
    </row>
    <row r="963" spans="2:726" x14ac:dyDescent="0.45">
      <c r="B963" s="262"/>
      <c r="C963" s="262"/>
      <c r="D963" s="262"/>
      <c r="F963" s="262"/>
      <c r="AAX963" s="262"/>
    </row>
    <row r="964" spans="2:726" x14ac:dyDescent="0.45">
      <c r="B964" s="262"/>
      <c r="C964" s="262"/>
      <c r="D964" s="262"/>
      <c r="F964" s="262"/>
      <c r="AAX964" s="262"/>
    </row>
    <row r="965" spans="2:726" x14ac:dyDescent="0.45">
      <c r="B965" s="262"/>
      <c r="C965" s="262"/>
      <c r="D965" s="262"/>
      <c r="F965" s="262"/>
      <c r="AAX965" s="262"/>
    </row>
    <row r="966" spans="2:726" x14ac:dyDescent="0.45">
      <c r="B966" s="262"/>
      <c r="C966" s="262"/>
      <c r="D966" s="262"/>
      <c r="F966" s="262"/>
      <c r="AAX966" s="262"/>
    </row>
    <row r="967" spans="2:726" x14ac:dyDescent="0.45">
      <c r="B967" s="262"/>
      <c r="C967" s="262"/>
      <c r="D967" s="262"/>
      <c r="F967" s="262"/>
      <c r="AAX967" s="262"/>
    </row>
    <row r="968" spans="2:726" x14ac:dyDescent="0.45">
      <c r="B968" s="262"/>
      <c r="C968" s="262"/>
      <c r="D968" s="262"/>
      <c r="F968" s="262"/>
      <c r="AAX968" s="262"/>
    </row>
    <row r="969" spans="2:726" x14ac:dyDescent="0.45">
      <c r="B969" s="262"/>
      <c r="C969" s="262"/>
      <c r="D969" s="262"/>
      <c r="F969" s="262"/>
      <c r="AAX969" s="262"/>
    </row>
    <row r="970" spans="2:726" x14ac:dyDescent="0.45">
      <c r="B970" s="262"/>
      <c r="C970" s="262"/>
      <c r="D970" s="262"/>
      <c r="F970" s="262"/>
      <c r="AAX970" s="262"/>
    </row>
    <row r="971" spans="2:726" x14ac:dyDescent="0.45">
      <c r="B971" s="262"/>
      <c r="C971" s="262"/>
      <c r="D971" s="262"/>
      <c r="F971" s="262"/>
      <c r="AAX971" s="262"/>
    </row>
    <row r="972" spans="2:726" x14ac:dyDescent="0.45">
      <c r="B972" s="262"/>
      <c r="C972" s="262"/>
      <c r="D972" s="262"/>
      <c r="F972" s="262"/>
      <c r="AAX972" s="262"/>
    </row>
    <row r="973" spans="2:726" x14ac:dyDescent="0.45">
      <c r="B973" s="262"/>
      <c r="C973" s="262"/>
      <c r="D973" s="262"/>
      <c r="F973" s="262"/>
      <c r="AAX973" s="262"/>
    </row>
    <row r="974" spans="2:726" x14ac:dyDescent="0.45">
      <c r="B974" s="262"/>
      <c r="C974" s="262"/>
      <c r="D974" s="262"/>
      <c r="F974" s="262"/>
      <c r="AAX974" s="262"/>
    </row>
    <row r="975" spans="2:726" x14ac:dyDescent="0.45">
      <c r="B975" s="262"/>
      <c r="C975" s="262"/>
      <c r="D975" s="262"/>
      <c r="F975" s="262"/>
      <c r="AAX975" s="262"/>
    </row>
    <row r="976" spans="2:726" x14ac:dyDescent="0.45">
      <c r="B976" s="262"/>
      <c r="C976" s="262"/>
      <c r="D976" s="262"/>
      <c r="F976" s="262"/>
      <c r="AAX976" s="262"/>
    </row>
    <row r="977" spans="2:726" x14ac:dyDescent="0.45">
      <c r="B977" s="262"/>
      <c r="C977" s="262"/>
      <c r="D977" s="262"/>
      <c r="F977" s="262"/>
      <c r="AAX977" s="262"/>
    </row>
    <row r="978" spans="2:726" x14ac:dyDescent="0.45">
      <c r="B978" s="262"/>
      <c r="C978" s="262"/>
      <c r="D978" s="262"/>
      <c r="F978" s="262"/>
      <c r="AAX978" s="262"/>
    </row>
    <row r="979" spans="2:726" x14ac:dyDescent="0.45">
      <c r="B979" s="262"/>
      <c r="C979" s="262"/>
      <c r="D979" s="262"/>
      <c r="F979" s="262"/>
      <c r="AAX979" s="262"/>
    </row>
    <row r="980" spans="2:726" x14ac:dyDescent="0.45">
      <c r="B980" s="262"/>
      <c r="C980" s="262"/>
      <c r="D980" s="262"/>
      <c r="F980" s="262"/>
      <c r="AAX980" s="262"/>
    </row>
    <row r="981" spans="2:726" x14ac:dyDescent="0.45">
      <c r="B981" s="262"/>
      <c r="C981" s="262"/>
      <c r="D981" s="262"/>
      <c r="F981" s="262"/>
      <c r="AAX981" s="262"/>
    </row>
    <row r="982" spans="2:726" x14ac:dyDescent="0.45">
      <c r="B982" s="262"/>
      <c r="C982" s="262"/>
      <c r="D982" s="262"/>
      <c r="F982" s="262"/>
      <c r="AAX982" s="262"/>
    </row>
    <row r="983" spans="2:726" x14ac:dyDescent="0.45">
      <c r="B983" s="262"/>
      <c r="C983" s="262"/>
      <c r="D983" s="262"/>
      <c r="F983" s="262"/>
      <c r="AAX983" s="262"/>
    </row>
    <row r="984" spans="2:726" x14ac:dyDescent="0.45">
      <c r="B984" s="262"/>
      <c r="C984" s="262"/>
      <c r="D984" s="262"/>
      <c r="F984" s="262"/>
      <c r="AAX984" s="262"/>
    </row>
    <row r="985" spans="2:726" x14ac:dyDescent="0.45">
      <c r="B985" s="262"/>
      <c r="C985" s="262"/>
      <c r="D985" s="262"/>
      <c r="F985" s="262"/>
      <c r="AAX985" s="262"/>
    </row>
    <row r="986" spans="2:726" x14ac:dyDescent="0.45">
      <c r="B986" s="262"/>
      <c r="C986" s="262"/>
      <c r="D986" s="262"/>
      <c r="F986" s="262"/>
      <c r="AAX986" s="262"/>
    </row>
    <row r="987" spans="2:726" x14ac:dyDescent="0.45">
      <c r="B987" s="262"/>
      <c r="C987" s="262"/>
      <c r="D987" s="262"/>
      <c r="F987" s="262"/>
      <c r="AAX987" s="262"/>
    </row>
    <row r="988" spans="2:726" x14ac:dyDescent="0.45">
      <c r="B988" s="262"/>
      <c r="C988" s="262"/>
      <c r="D988" s="262"/>
      <c r="F988" s="262"/>
      <c r="AAX988" s="262"/>
    </row>
    <row r="989" spans="2:726" x14ac:dyDescent="0.45">
      <c r="B989" s="262"/>
      <c r="C989" s="262"/>
      <c r="D989" s="262"/>
      <c r="F989" s="262"/>
      <c r="AAX989" s="262"/>
    </row>
    <row r="990" spans="2:726" x14ac:dyDescent="0.45">
      <c r="B990" s="262"/>
      <c r="C990" s="262"/>
      <c r="D990" s="262"/>
      <c r="F990" s="262"/>
      <c r="AAX990" s="262"/>
    </row>
    <row r="991" spans="2:726" x14ac:dyDescent="0.45">
      <c r="B991" s="262"/>
      <c r="C991" s="262"/>
      <c r="D991" s="262"/>
      <c r="F991" s="262"/>
      <c r="AAX991" s="262"/>
    </row>
    <row r="992" spans="2:726" x14ac:dyDescent="0.45">
      <c r="B992" s="262"/>
      <c r="C992" s="262"/>
      <c r="D992" s="262"/>
      <c r="F992" s="262"/>
      <c r="AAX992" s="262"/>
    </row>
    <row r="993" spans="2:726" x14ac:dyDescent="0.45">
      <c r="B993" s="262"/>
      <c r="C993" s="262"/>
      <c r="D993" s="262"/>
      <c r="F993" s="262"/>
      <c r="AAX993" s="262"/>
    </row>
    <row r="994" spans="2:726" x14ac:dyDescent="0.45">
      <c r="B994" s="262"/>
      <c r="C994" s="262"/>
      <c r="D994" s="262"/>
      <c r="F994" s="262"/>
      <c r="AAX994" s="262"/>
    </row>
    <row r="995" spans="2:726" x14ac:dyDescent="0.45">
      <c r="B995" s="262"/>
      <c r="C995" s="262"/>
      <c r="D995" s="262"/>
      <c r="F995" s="262"/>
      <c r="AAX995" s="262"/>
    </row>
    <row r="996" spans="2:726" x14ac:dyDescent="0.45">
      <c r="B996" s="262"/>
      <c r="C996" s="262"/>
      <c r="D996" s="262"/>
      <c r="F996" s="262"/>
      <c r="AAX996" s="262"/>
    </row>
    <row r="997" spans="2:726" x14ac:dyDescent="0.45">
      <c r="B997" s="262"/>
      <c r="C997" s="262"/>
      <c r="D997" s="262"/>
      <c r="F997" s="262"/>
      <c r="AAX997" s="262"/>
    </row>
    <row r="998" spans="2:726" x14ac:dyDescent="0.45">
      <c r="B998" s="262"/>
      <c r="C998" s="262"/>
      <c r="D998" s="262"/>
      <c r="F998" s="262"/>
      <c r="AAX998" s="262"/>
    </row>
    <row r="999" spans="2:726" x14ac:dyDescent="0.45">
      <c r="B999" s="262"/>
      <c r="C999" s="262"/>
      <c r="D999" s="262"/>
      <c r="F999" s="262"/>
      <c r="AAX999" s="262"/>
    </row>
    <row r="1000" spans="2:726" x14ac:dyDescent="0.45">
      <c r="B1000" s="262"/>
      <c r="C1000" s="262"/>
      <c r="D1000" s="262"/>
      <c r="F1000" s="262"/>
      <c r="AAX1000" s="262"/>
    </row>
    <row r="1001" spans="2:726" x14ac:dyDescent="0.45">
      <c r="B1001" s="262"/>
      <c r="C1001" s="262"/>
      <c r="D1001" s="262"/>
      <c r="F1001" s="262"/>
      <c r="AAX1001" s="262"/>
    </row>
    <row r="1002" spans="2:726" x14ac:dyDescent="0.45">
      <c r="B1002" s="262"/>
      <c r="C1002" s="262"/>
      <c r="D1002" s="262"/>
      <c r="F1002" s="262"/>
      <c r="AAX1002" s="262"/>
    </row>
    <row r="1003" spans="2:726" x14ac:dyDescent="0.45">
      <c r="B1003" s="262"/>
      <c r="C1003" s="262"/>
      <c r="D1003" s="262"/>
      <c r="F1003" s="262"/>
      <c r="AAX1003" s="262"/>
    </row>
    <row r="1004" spans="2:726" x14ac:dyDescent="0.45">
      <c r="B1004" s="262"/>
      <c r="C1004" s="262"/>
      <c r="D1004" s="262"/>
      <c r="F1004" s="262"/>
      <c r="AAX1004" s="262"/>
    </row>
    <row r="1005" spans="2:726" x14ac:dyDescent="0.45">
      <c r="B1005" s="262"/>
      <c r="C1005" s="262"/>
      <c r="D1005" s="262"/>
      <c r="F1005" s="262"/>
      <c r="AAX1005" s="262"/>
    </row>
    <row r="1006" spans="2:726" x14ac:dyDescent="0.45">
      <c r="B1006" s="262"/>
      <c r="C1006" s="262"/>
      <c r="D1006" s="262"/>
      <c r="F1006" s="262"/>
      <c r="AAX1006" s="262"/>
    </row>
    <row r="1007" spans="2:726" x14ac:dyDescent="0.45">
      <c r="B1007" s="262"/>
      <c r="C1007" s="262"/>
      <c r="D1007" s="262"/>
      <c r="F1007" s="262"/>
      <c r="AAX1007" s="262"/>
    </row>
    <row r="1008" spans="2:726" x14ac:dyDescent="0.45">
      <c r="B1008" s="262"/>
      <c r="C1008" s="262"/>
      <c r="D1008" s="262"/>
      <c r="F1008" s="262"/>
      <c r="AAX1008" s="262"/>
    </row>
    <row r="1009" spans="2:726" x14ac:dyDescent="0.45">
      <c r="B1009" s="262"/>
      <c r="C1009" s="262"/>
      <c r="D1009" s="262"/>
      <c r="F1009" s="262"/>
      <c r="AAX1009" s="262"/>
    </row>
    <row r="1010" spans="2:726" x14ac:dyDescent="0.45">
      <c r="B1010" s="262"/>
      <c r="C1010" s="262"/>
      <c r="D1010" s="262"/>
      <c r="F1010" s="262"/>
      <c r="AAX1010" s="262"/>
    </row>
    <row r="1011" spans="2:726" x14ac:dyDescent="0.45">
      <c r="B1011" s="262"/>
      <c r="C1011" s="262"/>
      <c r="D1011" s="262"/>
      <c r="F1011" s="262"/>
      <c r="AAX1011" s="262"/>
    </row>
    <row r="1012" spans="2:726" x14ac:dyDescent="0.45">
      <c r="B1012" s="262"/>
      <c r="C1012" s="262"/>
      <c r="D1012" s="262"/>
      <c r="F1012" s="262"/>
      <c r="AAX1012" s="262"/>
    </row>
    <row r="1013" spans="2:726" x14ac:dyDescent="0.45">
      <c r="B1013" s="262"/>
      <c r="C1013" s="262"/>
      <c r="D1013" s="262"/>
      <c r="F1013" s="262"/>
      <c r="AAX1013" s="262"/>
    </row>
    <row r="1014" spans="2:726" x14ac:dyDescent="0.45">
      <c r="B1014" s="262"/>
      <c r="C1014" s="262"/>
      <c r="D1014" s="262"/>
      <c r="F1014" s="262"/>
      <c r="AAX1014" s="262"/>
    </row>
    <row r="1015" spans="2:726" x14ac:dyDescent="0.45">
      <c r="B1015" s="262"/>
      <c r="C1015" s="262"/>
      <c r="D1015" s="262"/>
      <c r="F1015" s="262"/>
      <c r="AAX1015" s="262"/>
    </row>
    <row r="1016" spans="2:726" x14ac:dyDescent="0.45">
      <c r="B1016" s="262"/>
      <c r="C1016" s="262"/>
      <c r="D1016" s="262"/>
      <c r="F1016" s="262"/>
      <c r="AAX1016" s="262"/>
    </row>
    <row r="1017" spans="2:726" x14ac:dyDescent="0.45">
      <c r="B1017" s="262"/>
      <c r="C1017" s="262"/>
      <c r="D1017" s="262"/>
      <c r="F1017" s="262"/>
      <c r="AAX1017" s="262"/>
    </row>
    <row r="1018" spans="2:726" x14ac:dyDescent="0.45">
      <c r="B1018" s="262"/>
      <c r="C1018" s="262"/>
      <c r="D1018" s="262"/>
      <c r="F1018" s="262"/>
      <c r="AAX1018" s="262"/>
    </row>
    <row r="1019" spans="2:726" x14ac:dyDescent="0.45">
      <c r="B1019" s="262"/>
      <c r="C1019" s="262"/>
      <c r="D1019" s="262"/>
      <c r="F1019" s="262"/>
      <c r="AAX1019" s="262"/>
    </row>
    <row r="1020" spans="2:726" x14ac:dyDescent="0.45">
      <c r="B1020" s="262"/>
      <c r="C1020" s="262"/>
      <c r="D1020" s="262"/>
      <c r="F1020" s="262"/>
      <c r="AAX1020" s="262"/>
    </row>
    <row r="1021" spans="2:726" x14ac:dyDescent="0.45">
      <c r="B1021" s="262"/>
      <c r="C1021" s="262"/>
      <c r="D1021" s="262"/>
      <c r="F1021" s="262"/>
      <c r="AAX1021" s="262"/>
    </row>
    <row r="1022" spans="2:726" x14ac:dyDescent="0.45">
      <c r="B1022" s="262"/>
      <c r="C1022" s="262"/>
      <c r="D1022" s="262"/>
      <c r="F1022" s="262"/>
      <c r="AAX1022" s="262"/>
    </row>
    <row r="1023" spans="2:726" x14ac:dyDescent="0.45">
      <c r="B1023" s="262"/>
      <c r="C1023" s="262"/>
      <c r="D1023" s="262"/>
      <c r="F1023" s="262"/>
      <c r="AAX1023" s="262"/>
    </row>
    <row r="1024" spans="2:726" x14ac:dyDescent="0.45">
      <c r="B1024" s="262"/>
      <c r="C1024" s="262"/>
      <c r="D1024" s="262"/>
      <c r="F1024" s="262"/>
      <c r="AAX1024" s="262"/>
    </row>
    <row r="1025" spans="2:726" x14ac:dyDescent="0.45">
      <c r="B1025" s="262"/>
      <c r="C1025" s="262"/>
      <c r="D1025" s="262"/>
      <c r="F1025" s="262"/>
      <c r="AAX1025" s="262"/>
    </row>
    <row r="1026" spans="2:726" x14ac:dyDescent="0.45">
      <c r="B1026" s="262"/>
      <c r="C1026" s="262"/>
      <c r="D1026" s="262"/>
      <c r="F1026" s="262"/>
      <c r="AAX1026" s="262"/>
    </row>
    <row r="1027" spans="2:726" x14ac:dyDescent="0.45">
      <c r="B1027" s="262"/>
      <c r="C1027" s="262"/>
      <c r="D1027" s="262"/>
      <c r="F1027" s="262"/>
      <c r="AAX1027" s="262"/>
    </row>
    <row r="1028" spans="2:726" x14ac:dyDescent="0.45">
      <c r="B1028" s="262"/>
      <c r="C1028" s="262"/>
      <c r="D1028" s="262"/>
      <c r="F1028" s="262"/>
      <c r="AAX1028" s="262"/>
    </row>
    <row r="1029" spans="2:726" x14ac:dyDescent="0.45">
      <c r="B1029" s="262"/>
      <c r="C1029" s="262"/>
      <c r="D1029" s="262"/>
      <c r="F1029" s="262"/>
      <c r="AAX1029" s="262"/>
    </row>
    <row r="1030" spans="2:726" x14ac:dyDescent="0.45">
      <c r="B1030" s="262"/>
      <c r="C1030" s="262"/>
      <c r="D1030" s="262"/>
      <c r="F1030" s="262"/>
      <c r="AAX1030" s="262"/>
    </row>
    <row r="1031" spans="2:726" x14ac:dyDescent="0.45">
      <c r="B1031" s="262"/>
      <c r="C1031" s="262"/>
      <c r="D1031" s="262"/>
      <c r="F1031" s="262"/>
      <c r="AAX1031" s="262"/>
    </row>
    <row r="1032" spans="2:726" x14ac:dyDescent="0.45">
      <c r="B1032" s="262"/>
      <c r="C1032" s="262"/>
      <c r="D1032" s="262"/>
      <c r="F1032" s="262"/>
      <c r="AAX1032" s="262"/>
    </row>
    <row r="1033" spans="2:726" x14ac:dyDescent="0.45">
      <c r="B1033" s="262"/>
      <c r="C1033" s="262"/>
      <c r="D1033" s="262"/>
      <c r="F1033" s="262"/>
      <c r="AAX1033" s="262"/>
    </row>
    <row r="1034" spans="2:726" x14ac:dyDescent="0.45">
      <c r="B1034" s="262"/>
      <c r="C1034" s="262"/>
      <c r="D1034" s="262"/>
      <c r="F1034" s="262"/>
      <c r="AAX1034" s="262"/>
    </row>
    <row r="1035" spans="2:726" x14ac:dyDescent="0.45">
      <c r="B1035" s="262"/>
      <c r="C1035" s="262"/>
      <c r="D1035" s="262"/>
      <c r="F1035" s="262"/>
      <c r="AAX1035" s="262"/>
    </row>
    <row r="1036" spans="2:726" x14ac:dyDescent="0.45">
      <c r="B1036" s="262"/>
      <c r="C1036" s="262"/>
      <c r="D1036" s="262"/>
      <c r="F1036" s="262"/>
      <c r="AAX1036" s="262"/>
    </row>
    <row r="1037" spans="2:726" x14ac:dyDescent="0.45">
      <c r="B1037" s="262"/>
      <c r="C1037" s="262"/>
      <c r="D1037" s="262"/>
      <c r="F1037" s="262"/>
      <c r="AAX1037" s="262"/>
    </row>
    <row r="1038" spans="2:726" x14ac:dyDescent="0.45">
      <c r="B1038" s="262"/>
      <c r="C1038" s="262"/>
      <c r="D1038" s="262"/>
      <c r="F1038" s="262"/>
      <c r="AAX1038" s="262"/>
    </row>
    <row r="1039" spans="2:726" x14ac:dyDescent="0.45">
      <c r="B1039" s="262"/>
      <c r="C1039" s="262"/>
      <c r="D1039" s="262"/>
      <c r="F1039" s="262"/>
      <c r="AAX1039" s="262"/>
    </row>
    <row r="1040" spans="2:726" x14ac:dyDescent="0.45">
      <c r="B1040" s="262"/>
      <c r="C1040" s="262"/>
      <c r="D1040" s="262"/>
      <c r="F1040" s="262"/>
      <c r="AAX1040" s="262"/>
    </row>
    <row r="1041" spans="2:726" x14ac:dyDescent="0.45">
      <c r="B1041" s="262"/>
      <c r="C1041" s="262"/>
      <c r="D1041" s="262"/>
      <c r="F1041" s="262"/>
      <c r="AAX1041" s="262"/>
    </row>
    <row r="1042" spans="2:726" x14ac:dyDescent="0.45">
      <c r="B1042" s="262"/>
      <c r="C1042" s="262"/>
      <c r="D1042" s="262"/>
      <c r="F1042" s="262"/>
      <c r="AAX1042" s="262"/>
    </row>
    <row r="1043" spans="2:726" x14ac:dyDescent="0.45">
      <c r="B1043" s="262"/>
      <c r="C1043" s="262"/>
      <c r="D1043" s="262"/>
      <c r="F1043" s="262"/>
      <c r="AAX1043" s="262"/>
    </row>
    <row r="1044" spans="2:726" x14ac:dyDescent="0.45">
      <c r="B1044" s="262"/>
      <c r="C1044" s="262"/>
      <c r="D1044" s="262"/>
      <c r="F1044" s="262"/>
      <c r="AAX1044" s="262"/>
    </row>
    <row r="1045" spans="2:726" x14ac:dyDescent="0.45">
      <c r="B1045" s="262"/>
      <c r="C1045" s="262"/>
      <c r="D1045" s="262"/>
      <c r="F1045" s="262"/>
      <c r="AAX1045" s="262"/>
    </row>
    <row r="1046" spans="2:726" x14ac:dyDescent="0.45">
      <c r="B1046" s="262"/>
      <c r="C1046" s="262"/>
      <c r="D1046" s="262"/>
      <c r="F1046" s="262"/>
      <c r="AAX1046" s="262"/>
    </row>
    <row r="1047" spans="2:726" x14ac:dyDescent="0.45">
      <c r="B1047" s="262"/>
      <c r="C1047" s="262"/>
      <c r="D1047" s="262"/>
      <c r="F1047" s="262"/>
      <c r="AAX1047" s="262"/>
    </row>
    <row r="1048" spans="2:726" x14ac:dyDescent="0.45">
      <c r="B1048" s="262"/>
      <c r="C1048" s="262"/>
      <c r="D1048" s="262"/>
      <c r="F1048" s="262"/>
      <c r="AAX1048" s="262"/>
    </row>
    <row r="1049" spans="2:726" x14ac:dyDescent="0.45">
      <c r="B1049" s="262"/>
      <c r="C1049" s="262"/>
      <c r="D1049" s="262"/>
      <c r="F1049" s="262"/>
      <c r="AAX1049" s="262"/>
    </row>
    <row r="1050" spans="2:726" x14ac:dyDescent="0.45">
      <c r="B1050" s="262"/>
      <c r="C1050" s="262"/>
      <c r="D1050" s="262"/>
      <c r="F1050" s="262"/>
      <c r="AAX1050" s="262"/>
    </row>
    <row r="1051" spans="2:726" x14ac:dyDescent="0.45">
      <c r="B1051" s="262"/>
      <c r="C1051" s="262"/>
      <c r="D1051" s="262"/>
      <c r="F1051" s="262"/>
      <c r="AAX1051" s="262"/>
    </row>
    <row r="1052" spans="2:726" x14ac:dyDescent="0.45">
      <c r="B1052" s="262"/>
      <c r="C1052" s="262"/>
      <c r="D1052" s="262"/>
      <c r="F1052" s="262"/>
      <c r="AAX1052" s="262"/>
    </row>
    <row r="1053" spans="2:726" x14ac:dyDescent="0.45">
      <c r="B1053" s="262"/>
      <c r="C1053" s="262"/>
      <c r="D1053" s="262"/>
      <c r="F1053" s="262"/>
      <c r="AAX1053" s="262"/>
    </row>
    <row r="1054" spans="2:726" x14ac:dyDescent="0.45">
      <c r="B1054" s="262"/>
      <c r="C1054" s="262"/>
      <c r="D1054" s="262"/>
      <c r="F1054" s="262"/>
      <c r="AAX1054" s="262"/>
    </row>
    <row r="1055" spans="2:726" x14ac:dyDescent="0.45">
      <c r="B1055" s="262"/>
      <c r="C1055" s="262"/>
      <c r="D1055" s="262"/>
      <c r="F1055" s="262"/>
      <c r="AAX1055" s="262"/>
    </row>
    <row r="1056" spans="2:726" x14ac:dyDescent="0.45">
      <c r="B1056" s="262"/>
      <c r="C1056" s="262"/>
      <c r="D1056" s="262"/>
      <c r="F1056" s="262"/>
      <c r="AAX1056" s="262"/>
    </row>
    <row r="1057" spans="2:726" x14ac:dyDescent="0.45">
      <c r="B1057" s="262"/>
      <c r="C1057" s="262"/>
      <c r="D1057" s="262"/>
      <c r="F1057" s="262"/>
      <c r="AAX1057" s="262"/>
    </row>
    <row r="1058" spans="2:726" x14ac:dyDescent="0.45">
      <c r="B1058" s="262"/>
      <c r="C1058" s="262"/>
      <c r="D1058" s="262"/>
      <c r="F1058" s="262"/>
      <c r="AAX1058" s="262"/>
    </row>
    <row r="1059" spans="2:726" x14ac:dyDescent="0.45">
      <c r="B1059" s="262"/>
      <c r="C1059" s="262"/>
      <c r="D1059" s="262"/>
      <c r="F1059" s="262"/>
      <c r="AAX1059" s="262"/>
    </row>
    <row r="1060" spans="2:726" x14ac:dyDescent="0.45">
      <c r="B1060" s="262"/>
      <c r="C1060" s="262"/>
      <c r="D1060" s="262"/>
      <c r="F1060" s="262"/>
      <c r="AAX1060" s="262"/>
    </row>
    <row r="1061" spans="2:726" x14ac:dyDescent="0.45">
      <c r="B1061" s="262"/>
      <c r="C1061" s="262"/>
      <c r="D1061" s="262"/>
      <c r="F1061" s="262"/>
      <c r="AAX1061" s="262"/>
    </row>
    <row r="1062" spans="2:726" x14ac:dyDescent="0.45">
      <c r="B1062" s="262"/>
      <c r="C1062" s="262"/>
      <c r="D1062" s="262"/>
      <c r="F1062" s="262"/>
      <c r="AAX1062" s="262"/>
    </row>
    <row r="1063" spans="2:726" x14ac:dyDescent="0.45">
      <c r="B1063" s="262"/>
      <c r="C1063" s="262"/>
      <c r="D1063" s="262"/>
      <c r="F1063" s="262"/>
      <c r="AAX1063" s="262"/>
    </row>
    <row r="1064" spans="2:726" x14ac:dyDescent="0.45">
      <c r="B1064" s="262"/>
      <c r="C1064" s="262"/>
      <c r="D1064" s="262"/>
      <c r="F1064" s="262"/>
      <c r="AAX1064" s="262"/>
    </row>
    <row r="1065" spans="2:726" x14ac:dyDescent="0.45">
      <c r="B1065" s="262"/>
      <c r="C1065" s="262"/>
      <c r="D1065" s="262"/>
      <c r="F1065" s="262"/>
      <c r="AAX1065" s="262"/>
    </row>
    <row r="1066" spans="2:726" x14ac:dyDescent="0.45">
      <c r="B1066" s="262"/>
      <c r="C1066" s="262"/>
      <c r="D1066" s="262"/>
      <c r="F1066" s="262"/>
      <c r="AAX1066" s="262"/>
    </row>
    <row r="1067" spans="2:726" x14ac:dyDescent="0.45">
      <c r="B1067" s="262"/>
      <c r="C1067" s="262"/>
      <c r="D1067" s="262"/>
      <c r="F1067" s="262"/>
      <c r="AAX1067" s="262"/>
    </row>
    <row r="1068" spans="2:726" x14ac:dyDescent="0.45">
      <c r="B1068" s="262"/>
      <c r="C1068" s="262"/>
      <c r="D1068" s="262"/>
      <c r="F1068" s="262"/>
      <c r="AAX1068" s="262"/>
    </row>
    <row r="1069" spans="2:726" x14ac:dyDescent="0.45">
      <c r="B1069" s="262"/>
      <c r="C1069" s="262"/>
      <c r="D1069" s="262"/>
      <c r="F1069" s="262"/>
      <c r="AAX1069" s="262"/>
    </row>
    <row r="1070" spans="2:726" x14ac:dyDescent="0.45">
      <c r="B1070" s="262"/>
      <c r="C1070" s="262"/>
      <c r="D1070" s="262"/>
      <c r="F1070" s="262"/>
      <c r="AAX1070" s="262"/>
    </row>
    <row r="1071" spans="2:726" x14ac:dyDescent="0.45">
      <c r="B1071" s="262"/>
      <c r="C1071" s="262"/>
      <c r="D1071" s="262"/>
      <c r="F1071" s="262"/>
      <c r="AAX1071" s="262"/>
    </row>
    <row r="1072" spans="2:726" x14ac:dyDescent="0.45">
      <c r="B1072" s="262"/>
      <c r="C1072" s="262"/>
      <c r="D1072" s="262"/>
      <c r="F1072" s="262"/>
      <c r="AAX1072" s="262"/>
    </row>
    <row r="1073" spans="2:726" x14ac:dyDescent="0.45">
      <c r="B1073" s="262"/>
      <c r="C1073" s="262"/>
      <c r="D1073" s="262"/>
      <c r="F1073" s="262"/>
      <c r="AAX1073" s="262"/>
    </row>
    <row r="1074" spans="2:726" x14ac:dyDescent="0.45">
      <c r="B1074" s="262"/>
      <c r="C1074" s="262"/>
      <c r="D1074" s="262"/>
      <c r="F1074" s="262"/>
      <c r="AAX1074" s="262"/>
    </row>
    <row r="1075" spans="2:726" x14ac:dyDescent="0.45">
      <c r="B1075" s="262"/>
      <c r="C1075" s="262"/>
      <c r="D1075" s="262"/>
      <c r="F1075" s="262"/>
      <c r="AAX1075" s="262"/>
    </row>
    <row r="1076" spans="2:726" x14ac:dyDescent="0.45">
      <c r="B1076" s="262"/>
      <c r="C1076" s="262"/>
      <c r="D1076" s="262"/>
      <c r="F1076" s="262"/>
      <c r="AAX1076" s="262"/>
    </row>
    <row r="1077" spans="2:726" x14ac:dyDescent="0.45">
      <c r="B1077" s="262"/>
      <c r="C1077" s="262"/>
      <c r="D1077" s="262"/>
      <c r="F1077" s="262"/>
      <c r="AAX1077" s="262"/>
    </row>
    <row r="1078" spans="2:726" x14ac:dyDescent="0.45">
      <c r="B1078" s="262"/>
      <c r="C1078" s="262"/>
      <c r="D1078" s="262"/>
      <c r="F1078" s="262"/>
      <c r="AAX1078" s="262"/>
    </row>
    <row r="1079" spans="2:726" x14ac:dyDescent="0.45">
      <c r="B1079" s="262"/>
      <c r="C1079" s="262"/>
      <c r="D1079" s="262"/>
      <c r="F1079" s="262"/>
      <c r="AAX1079" s="262"/>
    </row>
    <row r="1080" spans="2:726" x14ac:dyDescent="0.45">
      <c r="B1080" s="262"/>
      <c r="C1080" s="262"/>
      <c r="D1080" s="262"/>
      <c r="F1080" s="262"/>
      <c r="AAX1080" s="262"/>
    </row>
    <row r="1081" spans="2:726" x14ac:dyDescent="0.45">
      <c r="B1081" s="262"/>
      <c r="C1081" s="262"/>
      <c r="D1081" s="262"/>
      <c r="F1081" s="262"/>
      <c r="AAX1081" s="262"/>
    </row>
    <row r="1082" spans="2:726" x14ac:dyDescent="0.45">
      <c r="B1082" s="262"/>
      <c r="C1082" s="262"/>
      <c r="D1082" s="262"/>
      <c r="F1082" s="262"/>
      <c r="AAX1082" s="262"/>
    </row>
    <row r="1083" spans="2:726" x14ac:dyDescent="0.45">
      <c r="B1083" s="262"/>
      <c r="C1083" s="262"/>
      <c r="D1083" s="262"/>
      <c r="F1083" s="262"/>
      <c r="AAX1083" s="262"/>
    </row>
    <row r="1084" spans="2:726" x14ac:dyDescent="0.45">
      <c r="B1084" s="262"/>
      <c r="C1084" s="262"/>
      <c r="D1084" s="262"/>
      <c r="F1084" s="262"/>
      <c r="AAX1084" s="262"/>
    </row>
    <row r="1085" spans="2:726" x14ac:dyDescent="0.45">
      <c r="B1085" s="262"/>
      <c r="C1085" s="262"/>
      <c r="D1085" s="262"/>
      <c r="F1085" s="262"/>
      <c r="AAX1085" s="262"/>
    </row>
    <row r="1086" spans="2:726" x14ac:dyDescent="0.45">
      <c r="B1086" s="262"/>
      <c r="C1086" s="262"/>
      <c r="D1086" s="262"/>
      <c r="F1086" s="262"/>
      <c r="AAX1086" s="262"/>
    </row>
    <row r="1087" spans="2:726" x14ac:dyDescent="0.45">
      <c r="B1087" s="262"/>
      <c r="C1087" s="262"/>
      <c r="D1087" s="262"/>
      <c r="F1087" s="262"/>
      <c r="AAX1087" s="262"/>
    </row>
    <row r="1088" spans="2:726" x14ac:dyDescent="0.45">
      <c r="B1088" s="262"/>
      <c r="C1088" s="262"/>
      <c r="D1088" s="262"/>
      <c r="F1088" s="262"/>
      <c r="AAX1088" s="262"/>
    </row>
    <row r="1089" spans="2:726" x14ac:dyDescent="0.45">
      <c r="B1089" s="262"/>
      <c r="C1089" s="262"/>
      <c r="D1089" s="262"/>
      <c r="F1089" s="262"/>
      <c r="AAX1089" s="262"/>
    </row>
  </sheetData>
  <autoFilter ref="A2:ABE1089" xr:uid="{35C519A0-00C2-44FD-B5AA-6AF37AEBC27E}"/>
  <mergeCells count="26">
    <mergeCell ref="PU1:QY1"/>
    <mergeCell ref="QZ1:SD1"/>
    <mergeCell ref="AAL1:AAU1"/>
    <mergeCell ref="TJ1:UN1"/>
    <mergeCell ref="A1:L1"/>
    <mergeCell ref="M1:AI1"/>
    <mergeCell ref="AJ1:BN1"/>
    <mergeCell ref="BO1:CS1"/>
    <mergeCell ref="CT1:DX1"/>
    <mergeCell ref="ZG1:AAK1"/>
    <mergeCell ref="AAV1:ABE1"/>
    <mergeCell ref="DY1:FC1"/>
    <mergeCell ref="SE1:TI1"/>
    <mergeCell ref="FD1:GH1"/>
    <mergeCell ref="GI1:HK1"/>
    <mergeCell ref="HL1:IP1"/>
    <mergeCell ref="IQ1:JU1"/>
    <mergeCell ref="JV1:KZ1"/>
    <mergeCell ref="LA1:ME1"/>
    <mergeCell ref="MF1:NJ1"/>
    <mergeCell ref="NK1:OO1"/>
    <mergeCell ref="OP1:PT1"/>
    <mergeCell ref="UO1:VS1"/>
    <mergeCell ref="VT1:WX1"/>
    <mergeCell ref="WY1:YC1"/>
    <mergeCell ref="YD1:ZF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AEB7B-361B-467B-B7AE-C8AFADF5E921}">
  <sheetPr codeName="Feuil3"/>
  <dimension ref="A3:Y17"/>
  <sheetViews>
    <sheetView zoomScale="60" zoomScaleNormal="60" workbookViewId="0">
      <pane xSplit="2" topLeftCell="C1" activePane="topRight" state="frozen"/>
      <selection pane="topRight" activeCell="C3" sqref="C3:Y3"/>
    </sheetView>
  </sheetViews>
  <sheetFormatPr defaultColWidth="10.6640625" defaultRowHeight="16.5" x14ac:dyDescent="0.3"/>
  <cols>
    <col min="1" max="1" width="16.75" style="310" customWidth="1"/>
    <col min="2" max="2" width="12.58203125" style="310" customWidth="1"/>
    <col min="3" max="3" width="13.1640625" style="310" customWidth="1"/>
    <col min="4" max="4" width="7.83203125" style="310" customWidth="1"/>
    <col min="5" max="5" width="6.5" style="310" customWidth="1"/>
    <col min="6" max="6" width="7.4140625" style="310" customWidth="1"/>
    <col min="7" max="7" width="7.08203125" style="310" customWidth="1"/>
    <col min="8" max="8" width="7.83203125" style="310" customWidth="1"/>
    <col min="9" max="9" width="9.33203125" style="310" customWidth="1"/>
    <col min="10" max="10" width="11.4140625" style="310" customWidth="1"/>
    <col min="11" max="11" width="9.75" style="310" customWidth="1"/>
    <col min="12" max="12" width="10" style="310" customWidth="1"/>
    <col min="13" max="13" width="6.6640625" style="310" customWidth="1"/>
    <col min="14" max="14" width="8.5" style="310" customWidth="1"/>
    <col min="15" max="15" width="9.6640625" style="310" customWidth="1"/>
    <col min="16" max="16" width="8.83203125" style="310" customWidth="1"/>
    <col min="17" max="17" width="10.6640625" style="310"/>
    <col min="18" max="18" width="7.4140625" style="310" customWidth="1"/>
    <col min="19" max="19" width="6.33203125" style="310" customWidth="1"/>
    <col min="20" max="20" width="7.25" style="310" customWidth="1"/>
    <col min="21" max="21" width="10.6640625" style="310"/>
    <col min="22" max="22" width="9.75" style="310" customWidth="1"/>
    <col min="23" max="23" width="10.6640625" style="310"/>
    <col min="24" max="24" width="9" style="310" customWidth="1"/>
    <col min="25" max="16384" width="10.6640625" style="310"/>
  </cols>
  <sheetData>
    <row r="3" spans="1:25" ht="43.5" customHeight="1" x14ac:dyDescent="0.3">
      <c r="A3" s="308" t="s">
        <v>895</v>
      </c>
      <c r="B3" s="309" t="s">
        <v>896</v>
      </c>
      <c r="C3" s="294" t="s">
        <v>35</v>
      </c>
      <c r="D3" s="294" t="s">
        <v>897</v>
      </c>
      <c r="E3" s="294" t="s">
        <v>898</v>
      </c>
      <c r="F3" s="294" t="s">
        <v>899</v>
      </c>
      <c r="G3" s="294" t="s">
        <v>39</v>
      </c>
      <c r="H3" s="294" t="s">
        <v>900</v>
      </c>
      <c r="I3" s="294" t="s">
        <v>41</v>
      </c>
      <c r="J3" s="294" t="s">
        <v>42</v>
      </c>
      <c r="K3" s="294" t="s">
        <v>43</v>
      </c>
      <c r="L3" s="294" t="s">
        <v>901</v>
      </c>
      <c r="M3" s="294" t="s">
        <v>45</v>
      </c>
      <c r="N3" s="294" t="s">
        <v>902</v>
      </c>
      <c r="O3" s="294" t="s">
        <v>903</v>
      </c>
      <c r="P3" s="294" t="s">
        <v>904</v>
      </c>
      <c r="Q3" s="294" t="s">
        <v>905</v>
      </c>
      <c r="R3" s="294" t="s">
        <v>906</v>
      </c>
      <c r="S3" s="294" t="s">
        <v>907</v>
      </c>
      <c r="T3" s="294" t="s">
        <v>908</v>
      </c>
      <c r="U3" s="294" t="s">
        <v>909</v>
      </c>
      <c r="V3" s="294" t="s">
        <v>910</v>
      </c>
      <c r="W3" s="294" t="s">
        <v>55</v>
      </c>
      <c r="X3" s="294" t="s">
        <v>56</v>
      </c>
      <c r="Y3" s="294" t="s">
        <v>911</v>
      </c>
    </row>
    <row r="4" spans="1:25" x14ac:dyDescent="0.3">
      <c r="A4" s="311" t="s">
        <v>912</v>
      </c>
      <c r="B4" s="312" t="s">
        <v>913</v>
      </c>
      <c r="C4" s="313">
        <v>5</v>
      </c>
      <c r="D4" s="313">
        <v>5</v>
      </c>
      <c r="E4" s="313">
        <v>5</v>
      </c>
      <c r="F4" s="313">
        <v>5</v>
      </c>
      <c r="G4" s="313">
        <v>5</v>
      </c>
      <c r="H4" s="313">
        <v>5</v>
      </c>
      <c r="I4" s="313">
        <v>5</v>
      </c>
      <c r="J4" s="313">
        <v>5</v>
      </c>
      <c r="K4" s="313">
        <v>5</v>
      </c>
      <c r="L4" s="313">
        <v>5</v>
      </c>
      <c r="M4" s="313">
        <v>5</v>
      </c>
      <c r="N4" s="313">
        <v>5</v>
      </c>
      <c r="O4" s="313">
        <v>5</v>
      </c>
      <c r="P4" s="313">
        <v>5</v>
      </c>
      <c r="Q4" s="313">
        <v>5</v>
      </c>
      <c r="R4" s="313">
        <v>5</v>
      </c>
      <c r="S4" s="313">
        <v>5</v>
      </c>
      <c r="T4" s="313">
        <v>5</v>
      </c>
      <c r="U4" s="313">
        <v>4</v>
      </c>
      <c r="V4" s="313">
        <v>5</v>
      </c>
      <c r="W4" s="313">
        <v>5</v>
      </c>
      <c r="X4" s="313">
        <v>5</v>
      </c>
      <c r="Y4" s="313">
        <v>0</v>
      </c>
    </row>
    <row r="5" spans="1:25" x14ac:dyDescent="0.3">
      <c r="A5" s="311" t="s">
        <v>914</v>
      </c>
      <c r="B5" s="312" t="s">
        <v>914</v>
      </c>
      <c r="C5" s="313">
        <v>2</v>
      </c>
      <c r="D5" s="313">
        <v>4</v>
      </c>
      <c r="E5" s="313">
        <v>5</v>
      </c>
      <c r="F5" s="313">
        <v>5</v>
      </c>
      <c r="G5" s="313">
        <v>5</v>
      </c>
      <c r="H5" s="313">
        <v>4</v>
      </c>
      <c r="I5" s="313">
        <v>4</v>
      </c>
      <c r="J5" s="313">
        <v>4</v>
      </c>
      <c r="K5" s="313">
        <v>5</v>
      </c>
      <c r="L5" s="313">
        <v>4</v>
      </c>
      <c r="M5" s="313">
        <v>6</v>
      </c>
      <c r="N5" s="313">
        <v>4</v>
      </c>
      <c r="O5" s="313">
        <v>4</v>
      </c>
      <c r="P5" s="313">
        <v>4</v>
      </c>
      <c r="Q5" s="313">
        <v>5</v>
      </c>
      <c r="R5" s="313">
        <v>3</v>
      </c>
      <c r="S5" s="313">
        <v>4</v>
      </c>
      <c r="T5" s="313">
        <v>4</v>
      </c>
      <c r="U5" s="313">
        <v>4</v>
      </c>
      <c r="V5" s="313">
        <v>4</v>
      </c>
      <c r="W5" s="313">
        <v>0</v>
      </c>
      <c r="X5" s="313">
        <v>4</v>
      </c>
      <c r="Y5" s="313">
        <v>0</v>
      </c>
    </row>
    <row r="6" spans="1:25" x14ac:dyDescent="0.3">
      <c r="A6" s="311" t="s">
        <v>1853</v>
      </c>
      <c r="B6" s="312" t="s">
        <v>1071</v>
      </c>
      <c r="C6" s="313">
        <v>3</v>
      </c>
      <c r="D6" s="313">
        <v>3</v>
      </c>
      <c r="E6" s="313">
        <v>3</v>
      </c>
      <c r="F6" s="313">
        <v>3</v>
      </c>
      <c r="G6" s="313">
        <v>3</v>
      </c>
      <c r="H6" s="313">
        <v>3</v>
      </c>
      <c r="I6" s="313">
        <v>0</v>
      </c>
      <c r="J6" s="313">
        <v>3</v>
      </c>
      <c r="K6" s="313">
        <v>0</v>
      </c>
      <c r="L6" s="313">
        <v>3</v>
      </c>
      <c r="M6" s="313">
        <v>3</v>
      </c>
      <c r="N6" s="313">
        <v>3</v>
      </c>
      <c r="O6" s="313">
        <v>2</v>
      </c>
      <c r="P6" s="313">
        <v>3</v>
      </c>
      <c r="Q6" s="313">
        <v>3</v>
      </c>
      <c r="R6" s="313">
        <v>0</v>
      </c>
      <c r="S6" s="313">
        <v>3</v>
      </c>
      <c r="T6" s="313">
        <v>3</v>
      </c>
      <c r="U6" s="313">
        <v>3</v>
      </c>
      <c r="V6" s="313">
        <v>3</v>
      </c>
      <c r="W6" s="313">
        <v>0</v>
      </c>
      <c r="X6" s="313">
        <v>0</v>
      </c>
      <c r="Y6" s="313">
        <v>0</v>
      </c>
    </row>
    <row r="7" spans="1:25" x14ac:dyDescent="0.3">
      <c r="A7" s="335" t="s">
        <v>917</v>
      </c>
      <c r="B7" s="312" t="s">
        <v>918</v>
      </c>
      <c r="C7" s="313">
        <v>4</v>
      </c>
      <c r="D7" s="313">
        <v>5</v>
      </c>
      <c r="E7" s="313">
        <v>5</v>
      </c>
      <c r="F7" s="313">
        <v>4</v>
      </c>
      <c r="G7" s="313">
        <v>2</v>
      </c>
      <c r="H7" s="313">
        <v>0</v>
      </c>
      <c r="I7" s="313">
        <v>4</v>
      </c>
      <c r="J7" s="313">
        <v>5</v>
      </c>
      <c r="K7" s="313">
        <v>2</v>
      </c>
      <c r="L7" s="313">
        <v>5</v>
      </c>
      <c r="M7" s="313">
        <v>6</v>
      </c>
      <c r="N7" s="313">
        <v>4</v>
      </c>
      <c r="O7" s="313">
        <v>5</v>
      </c>
      <c r="P7" s="313">
        <v>0</v>
      </c>
      <c r="Q7" s="313">
        <v>5</v>
      </c>
      <c r="R7" s="313">
        <v>5</v>
      </c>
      <c r="S7" s="313">
        <v>5</v>
      </c>
      <c r="T7" s="313">
        <v>5</v>
      </c>
      <c r="U7" s="313">
        <v>1</v>
      </c>
      <c r="V7" s="313">
        <v>5</v>
      </c>
      <c r="W7" s="313">
        <v>5</v>
      </c>
      <c r="X7" s="313">
        <v>5</v>
      </c>
      <c r="Y7" s="313">
        <v>4</v>
      </c>
    </row>
    <row r="8" spans="1:25" x14ac:dyDescent="0.3">
      <c r="A8" s="335"/>
      <c r="B8" s="312" t="s">
        <v>919</v>
      </c>
      <c r="C8" s="313">
        <v>4</v>
      </c>
      <c r="D8" s="313">
        <v>5</v>
      </c>
      <c r="E8" s="313">
        <v>5</v>
      </c>
      <c r="F8" s="313">
        <v>5</v>
      </c>
      <c r="G8" s="313">
        <v>5</v>
      </c>
      <c r="H8" s="313">
        <v>5</v>
      </c>
      <c r="I8" s="313">
        <v>5</v>
      </c>
      <c r="J8" s="313">
        <v>4</v>
      </c>
      <c r="K8" s="313">
        <v>4</v>
      </c>
      <c r="L8" s="313">
        <v>5</v>
      </c>
      <c r="M8" s="313">
        <v>4</v>
      </c>
      <c r="N8" s="313">
        <v>5</v>
      </c>
      <c r="O8" s="313">
        <v>1</v>
      </c>
      <c r="P8" s="313">
        <v>7</v>
      </c>
      <c r="Q8" s="313">
        <v>5</v>
      </c>
      <c r="R8" s="313">
        <v>5</v>
      </c>
      <c r="S8" s="313">
        <v>5</v>
      </c>
      <c r="T8" s="313">
        <v>5</v>
      </c>
      <c r="U8" s="313">
        <v>6</v>
      </c>
      <c r="V8" s="313">
        <v>5</v>
      </c>
      <c r="W8" s="313">
        <v>4</v>
      </c>
      <c r="X8" s="313">
        <v>5</v>
      </c>
      <c r="Y8" s="313">
        <v>3</v>
      </c>
    </row>
    <row r="9" spans="1:25" x14ac:dyDescent="0.3">
      <c r="A9" s="311" t="s">
        <v>915</v>
      </c>
      <c r="B9" s="312" t="s">
        <v>916</v>
      </c>
      <c r="C9" s="313">
        <v>5</v>
      </c>
      <c r="D9" s="313">
        <v>5</v>
      </c>
      <c r="E9" s="313">
        <v>5</v>
      </c>
      <c r="F9" s="313">
        <v>5</v>
      </c>
      <c r="G9" s="313">
        <v>5</v>
      </c>
      <c r="H9" s="313">
        <v>1</v>
      </c>
      <c r="I9" s="313">
        <v>5</v>
      </c>
      <c r="J9" s="313">
        <v>5</v>
      </c>
      <c r="K9" s="313">
        <v>5</v>
      </c>
      <c r="L9" s="313">
        <v>5</v>
      </c>
      <c r="M9" s="313">
        <v>5</v>
      </c>
      <c r="N9" s="313">
        <v>5</v>
      </c>
      <c r="O9" s="313">
        <v>5</v>
      </c>
      <c r="P9" s="313">
        <v>5</v>
      </c>
      <c r="Q9" s="313">
        <v>5</v>
      </c>
      <c r="R9" s="313">
        <v>5</v>
      </c>
      <c r="S9" s="313">
        <v>5</v>
      </c>
      <c r="T9" s="313">
        <v>5</v>
      </c>
      <c r="U9" s="313">
        <v>5</v>
      </c>
      <c r="V9" s="313">
        <v>5</v>
      </c>
      <c r="W9" s="313">
        <v>5</v>
      </c>
      <c r="X9" s="313">
        <v>5</v>
      </c>
      <c r="Y9" s="313">
        <v>5</v>
      </c>
    </row>
    <row r="10" spans="1:25" x14ac:dyDescent="0.3">
      <c r="A10" s="312" t="s">
        <v>920</v>
      </c>
      <c r="B10" s="312" t="s">
        <v>921</v>
      </c>
      <c r="C10" s="313">
        <v>3</v>
      </c>
      <c r="D10" s="313">
        <v>3</v>
      </c>
      <c r="E10" s="313">
        <v>4</v>
      </c>
      <c r="F10" s="313">
        <v>3</v>
      </c>
      <c r="G10" s="313">
        <v>8</v>
      </c>
      <c r="H10" s="313">
        <v>2</v>
      </c>
      <c r="I10" s="313">
        <v>3</v>
      </c>
      <c r="J10" s="313">
        <v>4</v>
      </c>
      <c r="K10" s="313">
        <v>3</v>
      </c>
      <c r="L10" s="313">
        <v>2</v>
      </c>
      <c r="M10" s="313">
        <v>4</v>
      </c>
      <c r="N10" s="313">
        <v>1</v>
      </c>
      <c r="O10" s="313">
        <v>1</v>
      </c>
      <c r="P10" s="313">
        <v>3</v>
      </c>
      <c r="Q10" s="313">
        <v>6</v>
      </c>
      <c r="R10" s="313">
        <v>3</v>
      </c>
      <c r="S10" s="313">
        <v>3</v>
      </c>
      <c r="T10" s="313">
        <v>6</v>
      </c>
      <c r="U10" s="313">
        <v>7</v>
      </c>
      <c r="V10" s="313">
        <v>4</v>
      </c>
      <c r="W10" s="313">
        <v>3</v>
      </c>
      <c r="X10" s="313">
        <v>6</v>
      </c>
      <c r="Y10" s="313">
        <v>4</v>
      </c>
    </row>
    <row r="11" spans="1:25" x14ac:dyDescent="0.3">
      <c r="A11" s="311" t="s">
        <v>925</v>
      </c>
      <c r="B11" s="312" t="s">
        <v>926</v>
      </c>
      <c r="C11" s="313">
        <v>4</v>
      </c>
      <c r="D11" s="313">
        <v>3</v>
      </c>
      <c r="E11" s="313">
        <v>4</v>
      </c>
      <c r="F11" s="313">
        <v>7</v>
      </c>
      <c r="G11" s="313">
        <v>6</v>
      </c>
      <c r="H11" s="313">
        <v>3</v>
      </c>
      <c r="I11" s="313">
        <v>1</v>
      </c>
      <c r="J11" s="313">
        <v>5</v>
      </c>
      <c r="K11" s="313">
        <v>0</v>
      </c>
      <c r="L11" s="313">
        <v>3</v>
      </c>
      <c r="M11" s="313">
        <v>4</v>
      </c>
      <c r="N11" s="313">
        <v>6</v>
      </c>
      <c r="O11" s="313">
        <v>6</v>
      </c>
      <c r="P11" s="313">
        <v>5</v>
      </c>
      <c r="Q11" s="313">
        <v>4</v>
      </c>
      <c r="R11" s="313">
        <v>6</v>
      </c>
      <c r="S11" s="313">
        <v>9</v>
      </c>
      <c r="T11" s="313">
        <v>7</v>
      </c>
      <c r="U11" s="313">
        <v>4</v>
      </c>
      <c r="V11" s="313">
        <v>5</v>
      </c>
      <c r="W11" s="313">
        <v>8</v>
      </c>
      <c r="X11" s="313">
        <v>5</v>
      </c>
      <c r="Y11" s="313">
        <v>1</v>
      </c>
    </row>
    <row r="12" spans="1:25" x14ac:dyDescent="0.3">
      <c r="A12" s="311" t="s">
        <v>927</v>
      </c>
      <c r="B12" s="312" t="s">
        <v>928</v>
      </c>
      <c r="C12" s="313">
        <v>30</v>
      </c>
      <c r="D12" s="313">
        <v>30</v>
      </c>
      <c r="E12" s="313">
        <v>29</v>
      </c>
      <c r="F12" s="313">
        <v>29</v>
      </c>
      <c r="G12" s="313">
        <v>29</v>
      </c>
      <c r="H12" s="313">
        <v>29</v>
      </c>
      <c r="I12" s="313">
        <v>0</v>
      </c>
      <c r="J12" s="313">
        <v>0</v>
      </c>
      <c r="K12" s="313">
        <v>0</v>
      </c>
      <c r="L12" s="313">
        <v>0</v>
      </c>
      <c r="M12" s="313">
        <v>0</v>
      </c>
      <c r="N12" s="313">
        <v>5</v>
      </c>
      <c r="O12" s="313">
        <v>5</v>
      </c>
      <c r="P12" s="313">
        <v>5</v>
      </c>
      <c r="Q12" s="313">
        <v>5</v>
      </c>
      <c r="R12" s="313">
        <v>9</v>
      </c>
      <c r="S12" s="313">
        <v>9</v>
      </c>
      <c r="T12" s="313">
        <v>6</v>
      </c>
      <c r="U12" s="313">
        <v>6</v>
      </c>
      <c r="V12" s="313">
        <v>6</v>
      </c>
      <c r="W12" s="313">
        <v>3</v>
      </c>
      <c r="X12" s="313">
        <v>5</v>
      </c>
      <c r="Y12" s="313">
        <v>4</v>
      </c>
    </row>
    <row r="13" spans="1:25" x14ac:dyDescent="0.3">
      <c r="A13" s="312" t="s">
        <v>2245</v>
      </c>
      <c r="B13" s="312" t="s">
        <v>931</v>
      </c>
      <c r="C13" s="313">
        <v>5</v>
      </c>
      <c r="D13" s="313">
        <v>10</v>
      </c>
      <c r="E13" s="313">
        <v>10</v>
      </c>
      <c r="F13" s="313">
        <v>11</v>
      </c>
      <c r="G13" s="313">
        <v>9</v>
      </c>
      <c r="H13" s="313">
        <v>0</v>
      </c>
      <c r="I13" s="313">
        <v>0</v>
      </c>
      <c r="J13" s="313">
        <v>1</v>
      </c>
      <c r="K13" s="313">
        <v>5</v>
      </c>
      <c r="L13" s="313">
        <v>9</v>
      </c>
      <c r="M13" s="313">
        <v>11</v>
      </c>
      <c r="N13" s="313">
        <v>5</v>
      </c>
      <c r="O13" s="313">
        <v>10</v>
      </c>
      <c r="P13" s="313">
        <v>10</v>
      </c>
      <c r="Q13" s="313">
        <v>12</v>
      </c>
      <c r="R13" s="313">
        <v>12</v>
      </c>
      <c r="S13" s="313">
        <v>16</v>
      </c>
      <c r="T13" s="313">
        <v>12</v>
      </c>
      <c r="U13" s="313">
        <v>7</v>
      </c>
      <c r="V13" s="313">
        <v>10</v>
      </c>
      <c r="W13" s="313">
        <v>10</v>
      </c>
      <c r="X13" s="313">
        <v>13</v>
      </c>
      <c r="Y13" s="313">
        <v>9</v>
      </c>
    </row>
    <row r="14" spans="1:25" x14ac:dyDescent="0.3">
      <c r="A14" s="312" t="s">
        <v>932</v>
      </c>
      <c r="B14" s="312" t="s">
        <v>1082</v>
      </c>
      <c r="C14" s="313">
        <v>5</v>
      </c>
      <c r="D14" s="313">
        <v>5</v>
      </c>
      <c r="E14" s="313">
        <v>5</v>
      </c>
      <c r="F14" s="313">
        <v>5</v>
      </c>
      <c r="G14" s="313">
        <v>5</v>
      </c>
      <c r="H14" s="313">
        <v>5</v>
      </c>
      <c r="I14" s="313">
        <v>5</v>
      </c>
      <c r="J14" s="313">
        <v>5</v>
      </c>
      <c r="K14" s="313">
        <v>5</v>
      </c>
      <c r="L14" s="313">
        <v>5</v>
      </c>
      <c r="M14" s="313">
        <v>5</v>
      </c>
      <c r="N14" s="313">
        <v>5</v>
      </c>
      <c r="O14" s="313">
        <v>5</v>
      </c>
      <c r="P14" s="313">
        <v>5</v>
      </c>
      <c r="Q14" s="313">
        <v>5</v>
      </c>
      <c r="R14" s="313">
        <v>5</v>
      </c>
      <c r="S14" s="313">
        <v>5</v>
      </c>
      <c r="T14" s="313">
        <v>5</v>
      </c>
      <c r="U14" s="313">
        <v>5</v>
      </c>
      <c r="V14" s="313">
        <v>5</v>
      </c>
      <c r="W14" s="313">
        <v>0</v>
      </c>
      <c r="X14" s="313">
        <v>5</v>
      </c>
      <c r="Y14" s="313">
        <v>3</v>
      </c>
    </row>
    <row r="15" spans="1:25" x14ac:dyDescent="0.3">
      <c r="A15" s="336" t="s">
        <v>935</v>
      </c>
      <c r="B15" s="312" t="s">
        <v>936</v>
      </c>
      <c r="C15" s="313">
        <v>8</v>
      </c>
      <c r="D15" s="313">
        <v>9</v>
      </c>
      <c r="E15" s="313">
        <v>8</v>
      </c>
      <c r="F15" s="313">
        <v>11</v>
      </c>
      <c r="G15" s="313">
        <v>9</v>
      </c>
      <c r="H15" s="313">
        <v>11</v>
      </c>
      <c r="I15" s="313">
        <v>5</v>
      </c>
      <c r="J15" s="313">
        <v>5</v>
      </c>
      <c r="K15" s="313">
        <v>6</v>
      </c>
      <c r="L15" s="313">
        <v>4</v>
      </c>
      <c r="M15" s="313">
        <v>1</v>
      </c>
      <c r="N15" s="313">
        <v>3</v>
      </c>
      <c r="O15" s="313">
        <v>0</v>
      </c>
      <c r="P15" s="313">
        <v>10</v>
      </c>
      <c r="Q15" s="313">
        <v>8</v>
      </c>
      <c r="R15" s="313">
        <v>0</v>
      </c>
      <c r="S15" s="313">
        <v>1</v>
      </c>
      <c r="T15" s="313">
        <v>5</v>
      </c>
      <c r="U15" s="313">
        <v>12</v>
      </c>
      <c r="V15" s="313">
        <v>10</v>
      </c>
      <c r="W15" s="313">
        <v>9</v>
      </c>
      <c r="X15" s="313">
        <v>10</v>
      </c>
      <c r="Y15" s="313">
        <v>9</v>
      </c>
    </row>
    <row r="16" spans="1:25" x14ac:dyDescent="0.3">
      <c r="A16" s="336"/>
      <c r="B16" s="312" t="s">
        <v>937</v>
      </c>
      <c r="C16" s="313">
        <v>2</v>
      </c>
      <c r="D16" s="313">
        <v>2</v>
      </c>
      <c r="E16" s="313">
        <v>2</v>
      </c>
      <c r="F16" s="313">
        <v>3</v>
      </c>
      <c r="G16" s="313">
        <v>2</v>
      </c>
      <c r="H16" s="313">
        <v>4</v>
      </c>
      <c r="I16" s="313">
        <v>0</v>
      </c>
      <c r="J16" s="313">
        <v>1</v>
      </c>
      <c r="K16" s="313">
        <v>0</v>
      </c>
      <c r="L16" s="313">
        <v>3</v>
      </c>
      <c r="M16" s="313">
        <v>1</v>
      </c>
      <c r="N16" s="313">
        <v>3</v>
      </c>
      <c r="O16" s="313">
        <v>3</v>
      </c>
      <c r="P16" s="313">
        <v>2</v>
      </c>
      <c r="Q16" s="313">
        <v>6</v>
      </c>
      <c r="R16" s="313">
        <v>0</v>
      </c>
      <c r="S16" s="313">
        <v>4</v>
      </c>
      <c r="T16" s="313">
        <v>6</v>
      </c>
      <c r="U16" s="313">
        <v>2</v>
      </c>
      <c r="V16" s="313">
        <v>1</v>
      </c>
      <c r="W16" s="313">
        <v>0</v>
      </c>
      <c r="X16" s="313">
        <v>2</v>
      </c>
      <c r="Y16" s="313">
        <v>0</v>
      </c>
    </row>
    <row r="17" spans="1:25" x14ac:dyDescent="0.3">
      <c r="A17" s="311" t="s">
        <v>941</v>
      </c>
      <c r="B17" s="312" t="s">
        <v>942</v>
      </c>
      <c r="C17" s="313">
        <v>5</v>
      </c>
      <c r="D17" s="313">
        <v>0</v>
      </c>
      <c r="E17" s="313">
        <v>5</v>
      </c>
      <c r="F17" s="313">
        <v>5</v>
      </c>
      <c r="G17" s="313">
        <v>5</v>
      </c>
      <c r="H17" s="313">
        <v>5</v>
      </c>
      <c r="I17" s="313">
        <v>0</v>
      </c>
      <c r="J17" s="313">
        <v>5</v>
      </c>
      <c r="K17" s="313">
        <v>0</v>
      </c>
      <c r="L17" s="313">
        <v>5</v>
      </c>
      <c r="M17" s="313">
        <v>5</v>
      </c>
      <c r="N17" s="313">
        <v>5</v>
      </c>
      <c r="O17" s="313">
        <v>0</v>
      </c>
      <c r="P17" s="313">
        <v>5</v>
      </c>
      <c r="Q17" s="313">
        <v>5</v>
      </c>
      <c r="R17" s="313">
        <v>5</v>
      </c>
      <c r="S17" s="313">
        <v>5</v>
      </c>
      <c r="T17" s="313">
        <v>5</v>
      </c>
      <c r="U17" s="313">
        <v>5</v>
      </c>
      <c r="V17" s="313">
        <v>5</v>
      </c>
      <c r="W17" s="313">
        <v>5</v>
      </c>
      <c r="X17" s="313">
        <v>5</v>
      </c>
      <c r="Y17" s="313">
        <v>0</v>
      </c>
    </row>
  </sheetData>
  <mergeCells count="2">
    <mergeCell ref="A7:A8"/>
    <mergeCell ref="A15:A16"/>
  </mergeCells>
  <conditionalFormatting sqref="C4:Y17">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5ABA-B487-4ED4-A1DA-3EEFB2D03206}">
  <sheetPr codeName="Feuil4"/>
  <dimension ref="A3:BW26"/>
  <sheetViews>
    <sheetView zoomScale="70" zoomScaleNormal="70" workbookViewId="0">
      <pane xSplit="2" topLeftCell="BH1" activePane="topRight" state="frozen"/>
      <selection pane="topRight" activeCell="BM26" sqref="BM26"/>
    </sheetView>
  </sheetViews>
  <sheetFormatPr defaultColWidth="10.6640625" defaultRowHeight="16.5" x14ac:dyDescent="0.3"/>
  <cols>
    <col min="1" max="1" width="20.1640625" style="7" customWidth="1"/>
    <col min="2" max="2" width="14.83203125" style="7" customWidth="1"/>
    <col min="3" max="3" width="10.6640625" style="7"/>
    <col min="4" max="4" width="13.58203125" style="7" customWidth="1"/>
    <col min="5" max="5" width="12.9140625" style="8" customWidth="1"/>
    <col min="6" max="7" width="10.6640625" style="22"/>
    <col min="8" max="8" width="10.6640625" style="23"/>
    <col min="9" max="10" width="10.6640625" style="22"/>
    <col min="11" max="11" width="10.6640625" style="23"/>
    <col min="12" max="13" width="10.6640625" style="22"/>
    <col min="14" max="14" width="10.6640625" style="23"/>
    <col min="15" max="16" width="10.6640625" style="22"/>
    <col min="17" max="17" width="10.6640625" style="23"/>
    <col min="18" max="19" width="10.6640625" style="22"/>
    <col min="20" max="20" width="10.6640625" style="23"/>
    <col min="21" max="22" width="10.6640625" style="22"/>
    <col min="23" max="23" width="10.6640625" style="23"/>
    <col min="24" max="25" width="10.6640625" style="22"/>
    <col min="26" max="26" width="10.6640625" style="23"/>
    <col min="27" max="28" width="10.6640625" style="22"/>
    <col min="29" max="29" width="10.6640625" style="23"/>
    <col min="30" max="31" width="10.6640625" style="22"/>
    <col min="32" max="32" width="10.6640625" style="23"/>
    <col min="33" max="34" width="10.6640625" style="22"/>
    <col min="35" max="35" width="10.6640625" style="23"/>
    <col min="36" max="37" width="10.6640625" style="22"/>
    <col min="38" max="38" width="10.6640625" style="23"/>
    <col min="39" max="40" width="10.6640625" style="22"/>
    <col min="41" max="41" width="10.6640625" style="23"/>
    <col min="42" max="43" width="10.6640625" style="22"/>
    <col min="44" max="44" width="10.6640625" style="23"/>
    <col min="45" max="46" width="10.6640625" style="22"/>
    <col min="47" max="47" width="10.6640625" style="23"/>
    <col min="48" max="49" width="10.6640625" style="22"/>
    <col min="50" max="50" width="10.6640625" style="23"/>
    <col min="51" max="52" width="10.6640625" style="22"/>
    <col min="53" max="53" width="10.6640625" style="23"/>
    <col min="54" max="55" width="10.6640625" style="22"/>
    <col min="56" max="56" width="10.6640625" style="23"/>
    <col min="57" max="58" width="10.6640625" style="22"/>
    <col min="59" max="59" width="10.6640625" style="23"/>
    <col min="60" max="61" width="10.6640625" style="22"/>
    <col min="62" max="62" width="10.6640625" style="23"/>
    <col min="63" max="64" width="10.6640625" style="22"/>
    <col min="65" max="65" width="10.6640625" style="23"/>
    <col min="66" max="67" width="10.6640625" style="22"/>
    <col min="68" max="68" width="10.6640625" style="23"/>
    <col min="69" max="70" width="10.6640625" style="22"/>
    <col min="71" max="71" width="10.6640625" style="23"/>
    <col min="72" max="73" width="10.6640625" style="22"/>
    <col min="74" max="74" width="10.6640625" style="23"/>
    <col min="75" max="16384" width="10.6640625" style="7"/>
  </cols>
  <sheetData>
    <row r="3" spans="1:75" s="13" customFormat="1" ht="21.5" customHeight="1" x14ac:dyDescent="0.3">
      <c r="A3" s="347" t="s">
        <v>895</v>
      </c>
      <c r="B3" s="349" t="s">
        <v>896</v>
      </c>
      <c r="C3" s="342" t="s">
        <v>35</v>
      </c>
      <c r="D3" s="342"/>
      <c r="E3" s="342"/>
      <c r="F3" s="342" t="s">
        <v>36</v>
      </c>
      <c r="G3" s="342"/>
      <c r="H3" s="342"/>
      <c r="I3" s="342" t="s">
        <v>37</v>
      </c>
      <c r="J3" s="342"/>
      <c r="K3" s="342"/>
      <c r="L3" s="342" t="s">
        <v>38</v>
      </c>
      <c r="M3" s="342"/>
      <c r="N3" s="342"/>
      <c r="O3" s="342" t="s">
        <v>39</v>
      </c>
      <c r="P3" s="342"/>
      <c r="Q3" s="342"/>
      <c r="R3" s="342" t="s">
        <v>40</v>
      </c>
      <c r="S3" s="342"/>
      <c r="T3" s="342"/>
      <c r="U3" s="344" t="s">
        <v>41</v>
      </c>
      <c r="V3" s="344"/>
      <c r="W3" s="345"/>
      <c r="X3" s="342" t="s">
        <v>42</v>
      </c>
      <c r="Y3" s="344"/>
      <c r="Z3" s="342"/>
      <c r="AA3" s="342" t="s">
        <v>43</v>
      </c>
      <c r="AB3" s="342"/>
      <c r="AC3" s="342"/>
      <c r="AD3" s="342" t="s">
        <v>44</v>
      </c>
      <c r="AE3" s="342"/>
      <c r="AF3" s="342"/>
      <c r="AG3" s="342" t="s">
        <v>45</v>
      </c>
      <c r="AH3" s="342"/>
      <c r="AI3" s="342"/>
      <c r="AJ3" s="342" t="s">
        <v>46</v>
      </c>
      <c r="AK3" s="342"/>
      <c r="AL3" s="342"/>
      <c r="AM3" s="342" t="s">
        <v>47</v>
      </c>
      <c r="AN3" s="342"/>
      <c r="AO3" s="342"/>
      <c r="AP3" s="353" t="s">
        <v>48</v>
      </c>
      <c r="AQ3" s="353"/>
      <c r="AR3" s="354"/>
      <c r="AS3" s="342" t="s">
        <v>49</v>
      </c>
      <c r="AT3" s="342"/>
      <c r="AU3" s="342"/>
      <c r="AV3" s="342" t="s">
        <v>50</v>
      </c>
      <c r="AW3" s="342"/>
      <c r="AX3" s="342"/>
      <c r="AY3" s="342" t="s">
        <v>51</v>
      </c>
      <c r="AZ3" s="342"/>
      <c r="BA3" s="342"/>
      <c r="BB3" s="342" t="s">
        <v>52</v>
      </c>
      <c r="BC3" s="342"/>
      <c r="BD3" s="342"/>
      <c r="BE3" s="342" t="s">
        <v>53</v>
      </c>
      <c r="BF3" s="342"/>
      <c r="BG3" s="342"/>
      <c r="BH3" s="342" t="s">
        <v>910</v>
      </c>
      <c r="BI3" s="342"/>
      <c r="BJ3" s="342"/>
      <c r="BK3" s="342" t="s">
        <v>55</v>
      </c>
      <c r="BL3" s="342"/>
      <c r="BM3" s="342"/>
      <c r="BN3" s="342" t="s">
        <v>56</v>
      </c>
      <c r="BO3" s="342"/>
      <c r="BP3" s="342"/>
      <c r="BQ3" s="345" t="s">
        <v>943</v>
      </c>
      <c r="BR3" s="351"/>
      <c r="BS3" s="352"/>
      <c r="BU3" s="345" t="s">
        <v>2062</v>
      </c>
      <c r="BV3" s="351"/>
      <c r="BW3" s="352"/>
    </row>
    <row r="4" spans="1:75" s="19" customFormat="1" ht="17.5" x14ac:dyDescent="0.3">
      <c r="A4" s="348"/>
      <c r="B4" s="349"/>
      <c r="C4" s="17" t="s">
        <v>944</v>
      </c>
      <c r="D4" s="17" t="s">
        <v>945</v>
      </c>
      <c r="E4" s="18" t="s">
        <v>946</v>
      </c>
      <c r="F4" s="17" t="s">
        <v>944</v>
      </c>
      <c r="G4" s="17" t="s">
        <v>945</v>
      </c>
      <c r="H4" s="18" t="s">
        <v>946</v>
      </c>
      <c r="I4" s="17" t="s">
        <v>944</v>
      </c>
      <c r="J4" s="17" t="s">
        <v>945</v>
      </c>
      <c r="K4" s="18" t="s">
        <v>946</v>
      </c>
      <c r="L4" s="17" t="s">
        <v>944</v>
      </c>
      <c r="M4" s="17" t="s">
        <v>945</v>
      </c>
      <c r="N4" s="18" t="s">
        <v>946</v>
      </c>
      <c r="O4" s="17" t="s">
        <v>944</v>
      </c>
      <c r="P4" s="17" t="s">
        <v>945</v>
      </c>
      <c r="Q4" s="18" t="s">
        <v>946</v>
      </c>
      <c r="R4" s="17" t="s">
        <v>944</v>
      </c>
      <c r="S4" s="17" t="s">
        <v>945</v>
      </c>
      <c r="T4" s="18" t="s">
        <v>946</v>
      </c>
      <c r="U4" s="17" t="s">
        <v>944</v>
      </c>
      <c r="V4" s="17" t="s">
        <v>945</v>
      </c>
      <c r="W4" s="18" t="s">
        <v>946</v>
      </c>
      <c r="X4" s="17" t="s">
        <v>944</v>
      </c>
      <c r="Y4" s="17" t="s">
        <v>945</v>
      </c>
      <c r="Z4" s="18" t="s">
        <v>946</v>
      </c>
      <c r="AA4" s="17" t="s">
        <v>944</v>
      </c>
      <c r="AB4" s="17" t="s">
        <v>945</v>
      </c>
      <c r="AC4" s="18" t="s">
        <v>946</v>
      </c>
      <c r="AD4" s="17" t="s">
        <v>944</v>
      </c>
      <c r="AE4" s="17" t="s">
        <v>945</v>
      </c>
      <c r="AF4" s="18" t="s">
        <v>946</v>
      </c>
      <c r="AG4" s="17" t="s">
        <v>944</v>
      </c>
      <c r="AH4" s="17" t="s">
        <v>945</v>
      </c>
      <c r="AI4" s="18" t="s">
        <v>946</v>
      </c>
      <c r="AJ4" s="17" t="s">
        <v>944</v>
      </c>
      <c r="AK4" s="17" t="s">
        <v>945</v>
      </c>
      <c r="AL4" s="18" t="s">
        <v>946</v>
      </c>
      <c r="AM4" s="17" t="s">
        <v>944</v>
      </c>
      <c r="AN4" s="17" t="s">
        <v>945</v>
      </c>
      <c r="AO4" s="18" t="s">
        <v>946</v>
      </c>
      <c r="AP4" s="17" t="s">
        <v>944</v>
      </c>
      <c r="AQ4" s="17" t="s">
        <v>945</v>
      </c>
      <c r="AR4" s="18" t="s">
        <v>946</v>
      </c>
      <c r="AS4" s="17" t="s">
        <v>944</v>
      </c>
      <c r="AT4" s="17" t="s">
        <v>945</v>
      </c>
      <c r="AU4" s="18" t="s">
        <v>946</v>
      </c>
      <c r="AV4" s="17" t="s">
        <v>944</v>
      </c>
      <c r="AW4" s="17" t="s">
        <v>945</v>
      </c>
      <c r="AX4" s="18" t="s">
        <v>946</v>
      </c>
      <c r="AY4" s="17" t="s">
        <v>944</v>
      </c>
      <c r="AZ4" s="17" t="s">
        <v>945</v>
      </c>
      <c r="BA4" s="18" t="s">
        <v>946</v>
      </c>
      <c r="BB4" s="17" t="s">
        <v>944</v>
      </c>
      <c r="BC4" s="17" t="s">
        <v>945</v>
      </c>
      <c r="BD4" s="18" t="s">
        <v>946</v>
      </c>
      <c r="BE4" s="17" t="s">
        <v>944</v>
      </c>
      <c r="BF4" s="17" t="s">
        <v>945</v>
      </c>
      <c r="BG4" s="18" t="s">
        <v>946</v>
      </c>
      <c r="BH4" s="17" t="s">
        <v>944</v>
      </c>
      <c r="BI4" s="17" t="s">
        <v>945</v>
      </c>
      <c r="BJ4" s="18" t="s">
        <v>946</v>
      </c>
      <c r="BK4" s="17" t="s">
        <v>944</v>
      </c>
      <c r="BL4" s="17" t="s">
        <v>945</v>
      </c>
      <c r="BM4" s="18" t="s">
        <v>946</v>
      </c>
      <c r="BN4" s="17" t="s">
        <v>944</v>
      </c>
      <c r="BO4" s="17" t="s">
        <v>945</v>
      </c>
      <c r="BP4" s="18" t="s">
        <v>946</v>
      </c>
      <c r="BQ4" s="17" t="s">
        <v>944</v>
      </c>
      <c r="BR4" s="17" t="s">
        <v>945</v>
      </c>
      <c r="BS4" s="18" t="s">
        <v>946</v>
      </c>
      <c r="BU4" s="17" t="s">
        <v>944</v>
      </c>
      <c r="BV4" s="17" t="s">
        <v>945</v>
      </c>
      <c r="BW4" s="18" t="s">
        <v>946</v>
      </c>
    </row>
    <row r="5" spans="1:75" x14ac:dyDescent="0.3">
      <c r="A5" s="216"/>
      <c r="B5" s="24"/>
      <c r="C5" s="346"/>
      <c r="D5" s="346"/>
      <c r="E5" s="346"/>
      <c r="F5" s="346"/>
      <c r="G5" s="346"/>
      <c r="H5" s="346"/>
      <c r="I5" s="346"/>
      <c r="J5" s="346"/>
      <c r="K5" s="346"/>
      <c r="L5" s="346"/>
      <c r="M5" s="346"/>
      <c r="N5" s="346"/>
      <c r="O5" s="346"/>
      <c r="P5" s="346"/>
      <c r="Q5" s="346"/>
      <c r="R5" s="346"/>
      <c r="S5" s="346"/>
      <c r="T5" s="346"/>
      <c r="U5" s="337"/>
      <c r="V5" s="338"/>
      <c r="W5" s="339"/>
      <c r="X5" s="340"/>
      <c r="Y5" s="341"/>
      <c r="Z5" s="339"/>
      <c r="AA5" s="337"/>
      <c r="AB5" s="341"/>
      <c r="AC5" s="339"/>
      <c r="AD5" s="337"/>
      <c r="AE5" s="338"/>
      <c r="AF5" s="339"/>
      <c r="AG5" s="337"/>
      <c r="AH5" s="338"/>
      <c r="AI5" s="339"/>
      <c r="AJ5" s="337"/>
      <c r="AK5" s="338"/>
      <c r="AL5" s="339"/>
      <c r="AM5" s="337"/>
      <c r="AN5" s="338"/>
      <c r="AO5" s="339"/>
      <c r="AP5" s="337"/>
      <c r="AQ5" s="338"/>
      <c r="AR5" s="339"/>
      <c r="AS5" s="337"/>
      <c r="AT5" s="338"/>
      <c r="AU5" s="339"/>
      <c r="AV5" s="337"/>
      <c r="AW5" s="338"/>
      <c r="AX5" s="339"/>
      <c r="AY5" s="337"/>
      <c r="AZ5" s="338"/>
      <c r="BA5" s="339"/>
      <c r="BB5" s="337"/>
      <c r="BC5" s="338"/>
      <c r="BD5" s="339"/>
      <c r="BE5" s="337"/>
      <c r="BF5" s="338"/>
      <c r="BG5" s="339"/>
      <c r="BH5" s="337"/>
      <c r="BI5" s="338"/>
      <c r="BJ5" s="339"/>
      <c r="BK5" s="337"/>
      <c r="BL5" s="338"/>
      <c r="BM5" s="339"/>
      <c r="BN5" s="337"/>
      <c r="BO5" s="338"/>
      <c r="BP5" s="339"/>
      <c r="BQ5" s="337"/>
      <c r="BR5" s="338"/>
      <c r="BS5" s="339"/>
      <c r="BT5" s="218"/>
      <c r="BU5" s="337"/>
      <c r="BV5" s="338"/>
      <c r="BW5" s="339"/>
    </row>
    <row r="6" spans="1:75" s="13" customFormat="1" ht="17.5" x14ac:dyDescent="0.3">
      <c r="A6" s="14" t="s">
        <v>912</v>
      </c>
      <c r="B6" s="15" t="s">
        <v>913</v>
      </c>
      <c r="C6" s="20">
        <v>3500</v>
      </c>
      <c r="D6" s="20">
        <v>4000</v>
      </c>
      <c r="E6" s="21">
        <v>0.14285714285714279</v>
      </c>
      <c r="F6" s="20">
        <v>2500</v>
      </c>
      <c r="G6" s="20">
        <v>3000</v>
      </c>
      <c r="H6" s="21">
        <v>0.2</v>
      </c>
      <c r="I6" s="20">
        <v>3500</v>
      </c>
      <c r="J6" s="20">
        <v>4000</v>
      </c>
      <c r="K6" s="21">
        <v>0.14285714285714279</v>
      </c>
      <c r="L6" s="20">
        <v>5000</v>
      </c>
      <c r="M6" s="20">
        <v>5000</v>
      </c>
      <c r="N6" s="21">
        <v>0</v>
      </c>
      <c r="O6" s="20">
        <v>2500</v>
      </c>
      <c r="P6" s="20">
        <v>2500</v>
      </c>
      <c r="Q6" s="21">
        <v>0</v>
      </c>
      <c r="R6" s="20">
        <v>15000</v>
      </c>
      <c r="S6" s="20">
        <v>15000</v>
      </c>
      <c r="T6" s="21">
        <v>0</v>
      </c>
      <c r="U6" s="20">
        <v>4000</v>
      </c>
      <c r="V6" s="20">
        <v>4500</v>
      </c>
      <c r="W6" s="21">
        <v>0.125</v>
      </c>
      <c r="X6" s="20">
        <v>7500</v>
      </c>
      <c r="Y6" s="20">
        <v>8000</v>
      </c>
      <c r="Z6" s="21">
        <v>6.6666666666666666E-2</v>
      </c>
      <c r="AA6" s="20">
        <v>350</v>
      </c>
      <c r="AB6" s="20">
        <v>350</v>
      </c>
      <c r="AC6" s="21">
        <v>0</v>
      </c>
      <c r="AD6" s="20">
        <v>300</v>
      </c>
      <c r="AE6" s="20">
        <v>400</v>
      </c>
      <c r="AF6" s="21">
        <v>0.33333333333333331</v>
      </c>
      <c r="AG6" s="20">
        <v>300</v>
      </c>
      <c r="AH6" s="20">
        <v>350</v>
      </c>
      <c r="AI6" s="21">
        <v>0.16666666666666671</v>
      </c>
      <c r="AJ6" s="20">
        <v>400</v>
      </c>
      <c r="AK6" s="20">
        <v>400</v>
      </c>
      <c r="AL6" s="21">
        <v>0</v>
      </c>
      <c r="AM6" s="20">
        <v>500</v>
      </c>
      <c r="AN6" s="20">
        <v>600</v>
      </c>
      <c r="AO6" s="21">
        <v>0.2</v>
      </c>
      <c r="AP6" s="20">
        <v>1500</v>
      </c>
      <c r="AQ6" s="20">
        <v>1500</v>
      </c>
      <c r="AR6" s="21">
        <v>0</v>
      </c>
      <c r="AS6" s="20">
        <v>2000</v>
      </c>
      <c r="AT6" s="20">
        <v>2250</v>
      </c>
      <c r="AU6" s="21">
        <v>0.125</v>
      </c>
      <c r="AV6" s="20">
        <v>250</v>
      </c>
      <c r="AW6" s="20">
        <v>250</v>
      </c>
      <c r="AX6" s="21">
        <v>0</v>
      </c>
      <c r="AY6" s="20">
        <v>200</v>
      </c>
      <c r="AZ6" s="20">
        <v>225</v>
      </c>
      <c r="BA6" s="21">
        <v>0.125</v>
      </c>
      <c r="BB6" s="20">
        <v>300</v>
      </c>
      <c r="BC6" s="20">
        <v>300</v>
      </c>
      <c r="BD6" s="21">
        <v>0</v>
      </c>
      <c r="BE6" s="20">
        <v>2000</v>
      </c>
      <c r="BF6" s="20">
        <v>2000</v>
      </c>
      <c r="BG6" s="21">
        <v>0</v>
      </c>
      <c r="BH6" s="20">
        <v>3000</v>
      </c>
      <c r="BI6" s="20">
        <v>3250</v>
      </c>
      <c r="BJ6" s="21">
        <v>8.3333333333333329E-2</v>
      </c>
      <c r="BK6" s="20">
        <v>100</v>
      </c>
      <c r="BL6" s="20">
        <v>100</v>
      </c>
      <c r="BM6" s="21">
        <v>0</v>
      </c>
      <c r="BN6" s="20">
        <v>1500</v>
      </c>
      <c r="BO6" s="20">
        <v>1500</v>
      </c>
      <c r="BP6" s="21">
        <v>0</v>
      </c>
      <c r="BQ6" s="20" t="s">
        <v>947</v>
      </c>
      <c r="BR6" s="20" t="s">
        <v>947</v>
      </c>
      <c r="BS6" s="21"/>
      <c r="BU6" s="20">
        <f>SUM(C6,F6,I6,L6,O6,R6,U6,X6,AA6,AD6,AG6,AJ6,AM6,AP6,AS6,AV6,AY6,BB6,BE6,BH6,BK6,BN6,BQ6)</f>
        <v>56200</v>
      </c>
      <c r="BV6" s="20">
        <f>SUM(D6,G6,J6,M6,P6,S6,V6,Y6,AB6,AE6,AH6,AK6,AN6,AQ6,AT6,AW6,AZ6,BC6,BF6,BI6,BL6,BO6,BR6)</f>
        <v>59475</v>
      </c>
      <c r="BW6" s="21">
        <f>BV6/BU6-1</f>
        <v>5.8274021352313188E-2</v>
      </c>
    </row>
    <row r="7" spans="1:75" s="13" customFormat="1" ht="17.5" x14ac:dyDescent="0.3">
      <c r="A7" s="14" t="s">
        <v>914</v>
      </c>
      <c r="B7" s="15" t="s">
        <v>914</v>
      </c>
      <c r="C7" s="20">
        <v>1000</v>
      </c>
      <c r="D7" s="20">
        <v>1000</v>
      </c>
      <c r="E7" s="21">
        <v>0</v>
      </c>
      <c r="F7" s="20">
        <v>1200</v>
      </c>
      <c r="G7" s="20">
        <v>1500</v>
      </c>
      <c r="H7" s="21">
        <v>0.25</v>
      </c>
      <c r="I7" s="20">
        <v>2000</v>
      </c>
      <c r="J7" s="20">
        <v>3000</v>
      </c>
      <c r="K7" s="21">
        <v>0.5</v>
      </c>
      <c r="L7" s="20">
        <v>3000</v>
      </c>
      <c r="M7" s="20">
        <v>3500</v>
      </c>
      <c r="N7" s="21">
        <v>0.16666666666666671</v>
      </c>
      <c r="O7" s="20">
        <v>3000</v>
      </c>
      <c r="P7" s="20">
        <v>3200</v>
      </c>
      <c r="Q7" s="21">
        <v>6.6666666666666666E-2</v>
      </c>
      <c r="R7" s="20">
        <v>8000</v>
      </c>
      <c r="S7" s="20">
        <v>9000</v>
      </c>
      <c r="T7" s="21">
        <v>0.125</v>
      </c>
      <c r="U7" s="20">
        <v>3500</v>
      </c>
      <c r="V7" s="20">
        <v>3500</v>
      </c>
      <c r="W7" s="21">
        <v>0</v>
      </c>
      <c r="X7" s="20">
        <v>6000</v>
      </c>
      <c r="Y7" s="20">
        <v>6000</v>
      </c>
      <c r="Z7" s="21">
        <v>0</v>
      </c>
      <c r="AA7" s="20">
        <v>245</v>
      </c>
      <c r="AB7" s="20">
        <v>263</v>
      </c>
      <c r="AC7" s="21">
        <v>7.3469387755102047E-2</v>
      </c>
      <c r="AD7" s="20">
        <v>250</v>
      </c>
      <c r="AE7" s="20">
        <v>250</v>
      </c>
      <c r="AF7" s="21">
        <v>0</v>
      </c>
      <c r="AG7" s="20">
        <v>250</v>
      </c>
      <c r="AH7" s="20">
        <v>300</v>
      </c>
      <c r="AI7" s="21">
        <v>0.2</v>
      </c>
      <c r="AJ7" s="20">
        <v>250</v>
      </c>
      <c r="AK7" s="20">
        <v>250</v>
      </c>
      <c r="AL7" s="21">
        <v>0</v>
      </c>
      <c r="AM7" s="20">
        <v>250</v>
      </c>
      <c r="AN7" s="20">
        <v>250</v>
      </c>
      <c r="AO7" s="21">
        <v>0</v>
      </c>
      <c r="AP7" s="20">
        <v>2500</v>
      </c>
      <c r="AQ7" s="20">
        <v>3500</v>
      </c>
      <c r="AR7" s="21">
        <v>0.4</v>
      </c>
      <c r="AS7" s="20">
        <v>1100</v>
      </c>
      <c r="AT7" s="20">
        <v>1100</v>
      </c>
      <c r="AU7" s="21">
        <v>0</v>
      </c>
      <c r="AV7" s="20">
        <v>100</v>
      </c>
      <c r="AW7" s="20">
        <v>250</v>
      </c>
      <c r="AX7" s="21">
        <v>1.5</v>
      </c>
      <c r="AY7" s="20">
        <v>50</v>
      </c>
      <c r="AZ7" s="20">
        <v>100</v>
      </c>
      <c r="BA7" s="21">
        <v>1</v>
      </c>
      <c r="BB7" s="20">
        <v>150</v>
      </c>
      <c r="BC7" s="20">
        <v>200</v>
      </c>
      <c r="BD7" s="21">
        <v>0.33333333333333331</v>
      </c>
      <c r="BE7" s="20">
        <v>1000</v>
      </c>
      <c r="BF7" s="20">
        <v>1000</v>
      </c>
      <c r="BG7" s="21">
        <v>0</v>
      </c>
      <c r="BH7" s="20">
        <v>1500</v>
      </c>
      <c r="BI7" s="20">
        <v>1500</v>
      </c>
      <c r="BJ7" s="21">
        <v>0</v>
      </c>
      <c r="BK7" s="20" t="s">
        <v>947</v>
      </c>
      <c r="BL7" s="20" t="s">
        <v>947</v>
      </c>
      <c r="BM7" s="21"/>
      <c r="BN7" s="20">
        <v>1500</v>
      </c>
      <c r="BO7" s="20">
        <v>1600</v>
      </c>
      <c r="BP7" s="21">
        <v>6.6666666666666666E-2</v>
      </c>
      <c r="BQ7" s="20" t="s">
        <v>947</v>
      </c>
      <c r="BR7" s="20" t="s">
        <v>947</v>
      </c>
      <c r="BS7" s="21"/>
      <c r="BU7" s="20">
        <f t="shared" ref="BU7:BU18" si="0">SUM(C7,F7,I7,L7,O7,R7,U7,X7,AA7,AD7,AG7,AJ7,AM7,AP7,AS7,AV7,AY7,BB7,BE7,BH7,BK7,BN7,BQ7)</f>
        <v>36845</v>
      </c>
      <c r="BV7" s="20">
        <f t="shared" ref="BV7:BV18" si="1">SUM(D7,G7,J7,M7,P7,S7,V7,Y7,AB7,AE7,AH7,AK7,AN7,AQ7,AT7,AW7,AZ7,BC7,BF7,BI7,BL7,BO7,BR7)</f>
        <v>41263</v>
      </c>
      <c r="BW7" s="21">
        <f t="shared" ref="BW7:BW18" si="2">BV7/BU7-1</f>
        <v>0.11990772153616502</v>
      </c>
    </row>
    <row r="8" spans="1:75" s="13" customFormat="1" ht="17.5" x14ac:dyDescent="0.3">
      <c r="A8" s="14" t="s">
        <v>1853</v>
      </c>
      <c r="B8" s="15" t="s">
        <v>1071</v>
      </c>
      <c r="C8" s="20">
        <v>1500</v>
      </c>
      <c r="D8" s="20">
        <v>1500</v>
      </c>
      <c r="E8" s="21">
        <v>0</v>
      </c>
      <c r="F8" s="20">
        <v>3000</v>
      </c>
      <c r="G8" s="20">
        <v>3000</v>
      </c>
      <c r="H8" s="21">
        <v>0</v>
      </c>
      <c r="I8" s="20">
        <v>8000</v>
      </c>
      <c r="J8" s="20">
        <v>8000</v>
      </c>
      <c r="K8" s="21">
        <v>0</v>
      </c>
      <c r="L8" s="20">
        <v>3500</v>
      </c>
      <c r="M8" s="20">
        <v>3500</v>
      </c>
      <c r="N8" s="21">
        <v>0</v>
      </c>
      <c r="O8" s="20">
        <v>4000</v>
      </c>
      <c r="P8" s="20">
        <v>4000</v>
      </c>
      <c r="Q8" s="21">
        <v>0</v>
      </c>
      <c r="R8" s="20">
        <v>10000</v>
      </c>
      <c r="S8" s="20">
        <v>10000</v>
      </c>
      <c r="T8" s="21">
        <v>0</v>
      </c>
      <c r="U8" s="20" t="s">
        <v>947</v>
      </c>
      <c r="V8" s="20" t="s">
        <v>947</v>
      </c>
      <c r="W8" s="21"/>
      <c r="X8" s="20">
        <v>7000</v>
      </c>
      <c r="Y8" s="20">
        <v>7000</v>
      </c>
      <c r="Z8" s="21">
        <v>0</v>
      </c>
      <c r="AA8" s="20" t="s">
        <v>947</v>
      </c>
      <c r="AB8" s="20" t="s">
        <v>947</v>
      </c>
      <c r="AC8" s="21"/>
      <c r="AD8" s="20">
        <v>125</v>
      </c>
      <c r="AE8" s="20">
        <v>125</v>
      </c>
      <c r="AF8" s="21">
        <v>0</v>
      </c>
      <c r="AG8" s="20">
        <v>500</v>
      </c>
      <c r="AH8" s="20">
        <v>500</v>
      </c>
      <c r="AI8" s="21">
        <v>0</v>
      </c>
      <c r="AJ8" s="20">
        <v>300</v>
      </c>
      <c r="AK8" s="20">
        <v>300</v>
      </c>
      <c r="AL8" s="21">
        <v>0</v>
      </c>
      <c r="AM8" s="20">
        <v>150</v>
      </c>
      <c r="AN8" s="20">
        <v>300</v>
      </c>
      <c r="AO8" s="21">
        <v>1</v>
      </c>
      <c r="AP8" s="20">
        <v>1000</v>
      </c>
      <c r="AQ8" s="20">
        <v>1000</v>
      </c>
      <c r="AR8" s="21">
        <v>0</v>
      </c>
      <c r="AS8" s="20">
        <v>2500</v>
      </c>
      <c r="AT8" s="20">
        <v>2500</v>
      </c>
      <c r="AU8" s="21">
        <v>0</v>
      </c>
      <c r="AV8" s="20" t="s">
        <v>947</v>
      </c>
      <c r="AW8" s="20" t="s">
        <v>947</v>
      </c>
      <c r="AX8" s="21"/>
      <c r="AY8" s="20">
        <v>150</v>
      </c>
      <c r="AZ8" s="20">
        <v>150</v>
      </c>
      <c r="BA8" s="21">
        <v>0</v>
      </c>
      <c r="BB8" s="20">
        <v>250</v>
      </c>
      <c r="BC8" s="20">
        <v>250</v>
      </c>
      <c r="BD8" s="21">
        <v>0</v>
      </c>
      <c r="BE8" s="20">
        <v>1500</v>
      </c>
      <c r="BF8" s="20">
        <v>1500</v>
      </c>
      <c r="BG8" s="21">
        <v>0</v>
      </c>
      <c r="BH8" s="20">
        <v>3500</v>
      </c>
      <c r="BI8" s="20">
        <v>3500</v>
      </c>
      <c r="BJ8" s="21">
        <v>0</v>
      </c>
      <c r="BK8" s="20" t="s">
        <v>947</v>
      </c>
      <c r="BL8" s="20" t="s">
        <v>947</v>
      </c>
      <c r="BM8" s="21"/>
      <c r="BN8" s="20" t="s">
        <v>947</v>
      </c>
      <c r="BO8" s="20" t="s">
        <v>947</v>
      </c>
      <c r="BP8" s="21"/>
      <c r="BQ8" s="20" t="s">
        <v>947</v>
      </c>
      <c r="BR8" s="20" t="s">
        <v>947</v>
      </c>
      <c r="BS8" s="21"/>
      <c r="BU8" s="20">
        <f t="shared" si="0"/>
        <v>46975</v>
      </c>
      <c r="BV8" s="20">
        <f t="shared" si="1"/>
        <v>47125</v>
      </c>
      <c r="BW8" s="21">
        <f t="shared" si="2"/>
        <v>3.1931878658861823E-3</v>
      </c>
    </row>
    <row r="9" spans="1:75" s="13" customFormat="1" ht="17.5" x14ac:dyDescent="0.3">
      <c r="A9" s="343" t="s">
        <v>917</v>
      </c>
      <c r="B9" s="15" t="s">
        <v>918</v>
      </c>
      <c r="C9" s="20">
        <v>2500</v>
      </c>
      <c r="D9" s="20">
        <v>2500</v>
      </c>
      <c r="E9" s="21">
        <v>0</v>
      </c>
      <c r="F9" s="20">
        <v>2500</v>
      </c>
      <c r="G9" s="20">
        <v>3000</v>
      </c>
      <c r="H9" s="21">
        <v>0.2</v>
      </c>
      <c r="I9" s="20">
        <v>5000</v>
      </c>
      <c r="J9" s="20">
        <v>7500</v>
      </c>
      <c r="K9" s="21">
        <v>0.5</v>
      </c>
      <c r="L9" s="20">
        <v>7500</v>
      </c>
      <c r="M9" s="20">
        <v>10000</v>
      </c>
      <c r="N9" s="21">
        <v>0.33333333333333331</v>
      </c>
      <c r="O9" s="20">
        <v>5000</v>
      </c>
      <c r="P9" s="20">
        <v>5000</v>
      </c>
      <c r="Q9" s="21">
        <v>0</v>
      </c>
      <c r="R9" s="20" t="s">
        <v>947</v>
      </c>
      <c r="S9" s="20" t="s">
        <v>947</v>
      </c>
      <c r="T9" s="21"/>
      <c r="U9" s="20">
        <v>6000</v>
      </c>
      <c r="V9" s="20">
        <v>7000</v>
      </c>
      <c r="W9" s="21">
        <v>0.16666666666666671</v>
      </c>
      <c r="X9" s="20">
        <v>13500</v>
      </c>
      <c r="Y9" s="20">
        <v>13500</v>
      </c>
      <c r="Z9" s="21">
        <v>0</v>
      </c>
      <c r="AA9" s="20">
        <v>210</v>
      </c>
      <c r="AB9" s="20">
        <v>228</v>
      </c>
      <c r="AC9" s="21">
        <v>8.5714285714285715E-2</v>
      </c>
      <c r="AD9" s="20">
        <v>425</v>
      </c>
      <c r="AE9" s="20">
        <v>450</v>
      </c>
      <c r="AF9" s="21">
        <v>5.8823529411764712E-2</v>
      </c>
      <c r="AG9" s="20">
        <v>375</v>
      </c>
      <c r="AH9" s="20">
        <v>450</v>
      </c>
      <c r="AI9" s="21">
        <v>0.2</v>
      </c>
      <c r="AJ9" s="20">
        <v>750</v>
      </c>
      <c r="AK9" s="20">
        <v>750</v>
      </c>
      <c r="AL9" s="21">
        <v>0</v>
      </c>
      <c r="AM9" s="20">
        <v>113</v>
      </c>
      <c r="AN9" s="20">
        <v>135</v>
      </c>
      <c r="AO9" s="21">
        <v>0.19469026548672569</v>
      </c>
      <c r="AP9" s="20" t="s">
        <v>947</v>
      </c>
      <c r="AQ9" s="20" t="s">
        <v>947</v>
      </c>
      <c r="AR9" s="21"/>
      <c r="AS9" s="20">
        <v>4000</v>
      </c>
      <c r="AT9" s="20">
        <v>4000</v>
      </c>
      <c r="AU9" s="21">
        <v>0</v>
      </c>
      <c r="AV9" s="20">
        <v>500</v>
      </c>
      <c r="AW9" s="20">
        <v>500</v>
      </c>
      <c r="AX9" s="21">
        <v>0</v>
      </c>
      <c r="AY9" s="20">
        <v>150</v>
      </c>
      <c r="AZ9" s="20">
        <v>150</v>
      </c>
      <c r="BA9" s="21">
        <v>0</v>
      </c>
      <c r="BB9" s="20">
        <v>500</v>
      </c>
      <c r="BC9" s="20">
        <v>500</v>
      </c>
      <c r="BD9" s="21">
        <v>0</v>
      </c>
      <c r="BE9" s="20">
        <v>4000</v>
      </c>
      <c r="BF9" s="20">
        <v>4000</v>
      </c>
      <c r="BG9" s="21">
        <v>0</v>
      </c>
      <c r="BH9" s="20">
        <v>5000</v>
      </c>
      <c r="BI9" s="20">
        <v>5000</v>
      </c>
      <c r="BJ9" s="21">
        <v>0</v>
      </c>
      <c r="BK9" s="20">
        <v>100</v>
      </c>
      <c r="BL9" s="20">
        <v>100</v>
      </c>
      <c r="BM9" s="21">
        <v>0</v>
      </c>
      <c r="BN9" s="20">
        <v>3000</v>
      </c>
      <c r="BO9" s="20">
        <v>3000</v>
      </c>
      <c r="BP9" s="21">
        <v>0</v>
      </c>
      <c r="BQ9" s="20">
        <v>100</v>
      </c>
      <c r="BR9" s="20">
        <v>100</v>
      </c>
      <c r="BS9" s="21">
        <v>0</v>
      </c>
      <c r="BU9" s="20">
        <f t="shared" si="0"/>
        <v>61223</v>
      </c>
      <c r="BV9" s="20">
        <f t="shared" si="1"/>
        <v>67863</v>
      </c>
      <c r="BW9" s="21">
        <f t="shared" si="2"/>
        <v>0.10845597242866245</v>
      </c>
    </row>
    <row r="10" spans="1:75" s="13" customFormat="1" ht="17.5" x14ac:dyDescent="0.3">
      <c r="A10" s="343"/>
      <c r="B10" s="15" t="s">
        <v>919</v>
      </c>
      <c r="C10" s="20">
        <v>2000</v>
      </c>
      <c r="D10" s="20">
        <v>2000</v>
      </c>
      <c r="E10" s="21">
        <v>0</v>
      </c>
      <c r="F10" s="20">
        <v>5000</v>
      </c>
      <c r="G10" s="20">
        <v>5000</v>
      </c>
      <c r="H10" s="21">
        <v>0</v>
      </c>
      <c r="I10" s="20">
        <v>10000</v>
      </c>
      <c r="J10" s="20">
        <v>10000</v>
      </c>
      <c r="K10" s="21">
        <v>0</v>
      </c>
      <c r="L10" s="20">
        <v>10000</v>
      </c>
      <c r="M10" s="20">
        <v>10000</v>
      </c>
      <c r="N10" s="21">
        <v>0</v>
      </c>
      <c r="O10" s="20">
        <v>5000</v>
      </c>
      <c r="P10" s="20">
        <v>5000</v>
      </c>
      <c r="Q10" s="21">
        <v>0</v>
      </c>
      <c r="R10" s="20">
        <v>7000</v>
      </c>
      <c r="S10" s="20">
        <v>7000</v>
      </c>
      <c r="T10" s="21">
        <v>0</v>
      </c>
      <c r="U10" s="20">
        <v>5000</v>
      </c>
      <c r="V10" s="20">
        <v>5000</v>
      </c>
      <c r="W10" s="21">
        <v>0</v>
      </c>
      <c r="X10" s="20">
        <v>12000</v>
      </c>
      <c r="Y10" s="20">
        <v>12000</v>
      </c>
      <c r="Z10" s="21">
        <v>0</v>
      </c>
      <c r="AA10" s="20">
        <v>200</v>
      </c>
      <c r="AB10" s="20">
        <v>200</v>
      </c>
      <c r="AC10" s="21">
        <v>0</v>
      </c>
      <c r="AD10" s="20">
        <v>175</v>
      </c>
      <c r="AE10" s="20">
        <v>175</v>
      </c>
      <c r="AF10" s="21">
        <v>0</v>
      </c>
      <c r="AG10" s="20">
        <v>250</v>
      </c>
      <c r="AH10" s="20">
        <v>250</v>
      </c>
      <c r="AI10" s="21">
        <v>0</v>
      </c>
      <c r="AJ10" s="20">
        <v>300</v>
      </c>
      <c r="AK10" s="20">
        <v>300</v>
      </c>
      <c r="AL10" s="21">
        <v>0</v>
      </c>
      <c r="AM10" s="20">
        <v>150</v>
      </c>
      <c r="AN10" s="20">
        <v>150</v>
      </c>
      <c r="AO10" s="21">
        <v>0</v>
      </c>
      <c r="AP10" s="20">
        <v>1500</v>
      </c>
      <c r="AQ10" s="20">
        <v>1500</v>
      </c>
      <c r="AR10" s="21">
        <v>0</v>
      </c>
      <c r="AS10" s="20">
        <v>2000</v>
      </c>
      <c r="AT10" s="20">
        <v>2000</v>
      </c>
      <c r="AU10" s="21">
        <v>0</v>
      </c>
      <c r="AV10" s="20">
        <v>200</v>
      </c>
      <c r="AW10" s="20">
        <v>200</v>
      </c>
      <c r="AX10" s="21">
        <v>0</v>
      </c>
      <c r="AY10" s="20">
        <v>150</v>
      </c>
      <c r="AZ10" s="20">
        <v>150</v>
      </c>
      <c r="BA10" s="21">
        <v>0</v>
      </c>
      <c r="BB10" s="20">
        <v>500</v>
      </c>
      <c r="BC10" s="20">
        <v>500</v>
      </c>
      <c r="BD10" s="21">
        <v>0</v>
      </c>
      <c r="BE10" s="20">
        <v>3000</v>
      </c>
      <c r="BF10" s="20">
        <v>3000</v>
      </c>
      <c r="BG10" s="21">
        <v>0</v>
      </c>
      <c r="BH10" s="20">
        <v>2500</v>
      </c>
      <c r="BI10" s="20">
        <v>2500</v>
      </c>
      <c r="BJ10" s="21">
        <v>0</v>
      </c>
      <c r="BK10" s="20">
        <v>500</v>
      </c>
      <c r="BL10" s="20">
        <v>500</v>
      </c>
      <c r="BM10" s="21">
        <v>0</v>
      </c>
      <c r="BN10" s="20">
        <v>3000</v>
      </c>
      <c r="BO10" s="20">
        <v>3000</v>
      </c>
      <c r="BP10" s="21">
        <v>0</v>
      </c>
      <c r="BQ10" s="20">
        <v>100</v>
      </c>
      <c r="BR10" s="20">
        <v>100</v>
      </c>
      <c r="BS10" s="21">
        <v>0</v>
      </c>
      <c r="BU10" s="20">
        <f t="shared" si="0"/>
        <v>70525</v>
      </c>
      <c r="BV10" s="20">
        <f t="shared" si="1"/>
        <v>70525</v>
      </c>
      <c r="BW10" s="21">
        <f t="shared" si="2"/>
        <v>0</v>
      </c>
    </row>
    <row r="11" spans="1:75" s="13" customFormat="1" ht="17.5" x14ac:dyDescent="0.3">
      <c r="A11" s="14" t="s">
        <v>915</v>
      </c>
      <c r="B11" s="15" t="s">
        <v>916</v>
      </c>
      <c r="C11" s="20">
        <v>1500</v>
      </c>
      <c r="D11" s="20">
        <v>1500</v>
      </c>
      <c r="E11" s="21">
        <v>0</v>
      </c>
      <c r="F11" s="20">
        <v>2500</v>
      </c>
      <c r="G11" s="20">
        <v>2500</v>
      </c>
      <c r="H11" s="21">
        <v>0</v>
      </c>
      <c r="I11" s="20">
        <v>3000</v>
      </c>
      <c r="J11" s="20">
        <v>3000</v>
      </c>
      <c r="K11" s="21">
        <v>0</v>
      </c>
      <c r="L11" s="20">
        <v>5000</v>
      </c>
      <c r="M11" s="20">
        <v>5000</v>
      </c>
      <c r="N11" s="21">
        <v>0</v>
      </c>
      <c r="O11" s="20">
        <v>3500</v>
      </c>
      <c r="P11" s="20">
        <v>3500</v>
      </c>
      <c r="Q11" s="21">
        <v>0</v>
      </c>
      <c r="R11" s="20">
        <v>14000</v>
      </c>
      <c r="S11" s="20">
        <v>14000</v>
      </c>
      <c r="T11" s="21">
        <v>0</v>
      </c>
      <c r="U11" s="20">
        <v>5500</v>
      </c>
      <c r="V11" s="20">
        <v>5500</v>
      </c>
      <c r="W11" s="21">
        <v>0</v>
      </c>
      <c r="X11" s="20">
        <v>6000</v>
      </c>
      <c r="Y11" s="20">
        <v>6000</v>
      </c>
      <c r="Z11" s="21">
        <v>0</v>
      </c>
      <c r="AA11" s="20">
        <v>200</v>
      </c>
      <c r="AB11" s="20">
        <v>200</v>
      </c>
      <c r="AC11" s="21">
        <v>0</v>
      </c>
      <c r="AD11" s="20">
        <v>400</v>
      </c>
      <c r="AE11" s="20">
        <v>400</v>
      </c>
      <c r="AF11" s="21">
        <v>0</v>
      </c>
      <c r="AG11" s="20">
        <v>150</v>
      </c>
      <c r="AH11" s="20">
        <v>150</v>
      </c>
      <c r="AI11" s="21">
        <v>0</v>
      </c>
      <c r="AJ11" s="20">
        <v>400</v>
      </c>
      <c r="AK11" s="20">
        <v>400</v>
      </c>
      <c r="AL11" s="21">
        <v>0</v>
      </c>
      <c r="AM11" s="20">
        <v>100</v>
      </c>
      <c r="AN11" s="20">
        <v>100</v>
      </c>
      <c r="AO11" s="21">
        <v>0</v>
      </c>
      <c r="AP11" s="20">
        <v>3000</v>
      </c>
      <c r="AQ11" s="20">
        <v>3000</v>
      </c>
      <c r="AR11" s="21">
        <v>0</v>
      </c>
      <c r="AS11" s="20">
        <v>2000</v>
      </c>
      <c r="AT11" s="20">
        <v>2000</v>
      </c>
      <c r="AU11" s="21">
        <v>0</v>
      </c>
      <c r="AV11" s="20">
        <v>200</v>
      </c>
      <c r="AW11" s="20">
        <v>200</v>
      </c>
      <c r="AX11" s="21">
        <v>0</v>
      </c>
      <c r="AY11" s="20">
        <v>100</v>
      </c>
      <c r="AZ11" s="20">
        <v>100</v>
      </c>
      <c r="BA11" s="21">
        <v>0</v>
      </c>
      <c r="BB11" s="20">
        <v>250</v>
      </c>
      <c r="BC11" s="20">
        <v>250</v>
      </c>
      <c r="BD11" s="21">
        <v>0</v>
      </c>
      <c r="BE11" s="20">
        <v>1500</v>
      </c>
      <c r="BF11" s="20">
        <v>2000</v>
      </c>
      <c r="BG11" s="21">
        <v>0.33333333333333331</v>
      </c>
      <c r="BH11" s="20">
        <v>2500</v>
      </c>
      <c r="BI11" s="20">
        <v>2500</v>
      </c>
      <c r="BJ11" s="21">
        <v>0</v>
      </c>
      <c r="BK11" s="20">
        <v>100</v>
      </c>
      <c r="BL11" s="20">
        <v>100</v>
      </c>
      <c r="BM11" s="21">
        <v>0</v>
      </c>
      <c r="BN11" s="20">
        <v>2500</v>
      </c>
      <c r="BO11" s="20">
        <v>2500</v>
      </c>
      <c r="BP11" s="21">
        <v>0</v>
      </c>
      <c r="BQ11" s="20">
        <v>50</v>
      </c>
      <c r="BR11" s="20">
        <v>50</v>
      </c>
      <c r="BS11" s="21">
        <v>0</v>
      </c>
      <c r="BU11" s="20">
        <f t="shared" si="0"/>
        <v>54450</v>
      </c>
      <c r="BV11" s="20">
        <f t="shared" si="1"/>
        <v>54950</v>
      </c>
      <c r="BW11" s="21">
        <f t="shared" si="2"/>
        <v>9.1827364554637469E-3</v>
      </c>
    </row>
    <row r="12" spans="1:75" s="13" customFormat="1" ht="17.5" x14ac:dyDescent="0.3">
      <c r="A12" s="15" t="s">
        <v>920</v>
      </c>
      <c r="B12" s="15" t="s">
        <v>921</v>
      </c>
      <c r="C12" s="20">
        <v>500</v>
      </c>
      <c r="D12" s="20">
        <v>1000</v>
      </c>
      <c r="E12" s="21">
        <v>1</v>
      </c>
      <c r="F12" s="20">
        <v>1500</v>
      </c>
      <c r="G12" s="20">
        <v>2700</v>
      </c>
      <c r="H12" s="21">
        <v>0.8</v>
      </c>
      <c r="I12" s="20">
        <v>5500</v>
      </c>
      <c r="J12" s="20">
        <v>8000</v>
      </c>
      <c r="K12" s="21">
        <v>0.45454545454545447</v>
      </c>
      <c r="L12" s="20">
        <v>3000</v>
      </c>
      <c r="M12" s="20">
        <v>3500</v>
      </c>
      <c r="N12" s="21">
        <v>0.16666666666666671</v>
      </c>
      <c r="O12" s="20">
        <v>2500</v>
      </c>
      <c r="P12" s="20">
        <v>3000</v>
      </c>
      <c r="Q12" s="21">
        <v>0.2</v>
      </c>
      <c r="R12" s="20">
        <v>10000</v>
      </c>
      <c r="S12" s="20">
        <v>10000</v>
      </c>
      <c r="T12" s="21">
        <v>0</v>
      </c>
      <c r="U12" s="20">
        <v>1333</v>
      </c>
      <c r="V12" s="20">
        <v>2000</v>
      </c>
      <c r="W12" s="21">
        <v>0.50037509377344336</v>
      </c>
      <c r="X12" s="20">
        <v>2750</v>
      </c>
      <c r="Y12" s="20">
        <v>7000</v>
      </c>
      <c r="Z12" s="21">
        <v>1.545454545454545</v>
      </c>
      <c r="AA12" s="20">
        <v>875</v>
      </c>
      <c r="AB12" s="20">
        <v>1050</v>
      </c>
      <c r="AC12" s="21">
        <v>0.2</v>
      </c>
      <c r="AD12" s="20">
        <v>700</v>
      </c>
      <c r="AE12" s="20">
        <v>750</v>
      </c>
      <c r="AF12" s="21">
        <v>7.1428571428571425E-2</v>
      </c>
      <c r="AG12" s="20">
        <v>125</v>
      </c>
      <c r="AH12" s="20">
        <v>500</v>
      </c>
      <c r="AI12" s="21">
        <v>3</v>
      </c>
      <c r="AJ12" s="20">
        <v>125</v>
      </c>
      <c r="AK12" s="20">
        <v>125</v>
      </c>
      <c r="AL12" s="21">
        <v>0</v>
      </c>
      <c r="AM12" s="20">
        <v>180</v>
      </c>
      <c r="AN12" s="20">
        <v>180</v>
      </c>
      <c r="AO12" s="21">
        <v>0</v>
      </c>
      <c r="AP12" s="20">
        <v>1000</v>
      </c>
      <c r="AQ12" s="20">
        <v>2000</v>
      </c>
      <c r="AR12" s="21">
        <v>1</v>
      </c>
      <c r="AS12" s="20">
        <v>1500</v>
      </c>
      <c r="AT12" s="20">
        <v>2500</v>
      </c>
      <c r="AU12" s="21">
        <v>0.66666666666666663</v>
      </c>
      <c r="AV12" s="20">
        <v>200</v>
      </c>
      <c r="AW12" s="20">
        <v>250</v>
      </c>
      <c r="AX12" s="21">
        <v>0.25</v>
      </c>
      <c r="AY12" s="20">
        <v>75</v>
      </c>
      <c r="AZ12" s="20">
        <v>150</v>
      </c>
      <c r="BA12" s="21">
        <v>1</v>
      </c>
      <c r="BB12" s="20">
        <v>250</v>
      </c>
      <c r="BC12" s="20">
        <v>250</v>
      </c>
      <c r="BD12" s="21">
        <v>0</v>
      </c>
      <c r="BE12" s="20">
        <v>1250</v>
      </c>
      <c r="BF12" s="20">
        <v>2000</v>
      </c>
      <c r="BG12" s="21">
        <v>0.6</v>
      </c>
      <c r="BH12" s="20">
        <v>1500</v>
      </c>
      <c r="BI12" s="20">
        <v>2500</v>
      </c>
      <c r="BJ12" s="21">
        <v>0.66666666666666663</v>
      </c>
      <c r="BK12" s="20">
        <v>400</v>
      </c>
      <c r="BL12" s="20">
        <v>500</v>
      </c>
      <c r="BM12" s="21">
        <v>0.25</v>
      </c>
      <c r="BN12" s="20">
        <v>1600</v>
      </c>
      <c r="BO12" s="20">
        <v>1800</v>
      </c>
      <c r="BP12" s="21">
        <v>0.125</v>
      </c>
      <c r="BQ12" s="20">
        <v>10</v>
      </c>
      <c r="BR12" s="20">
        <v>15</v>
      </c>
      <c r="BS12" s="21">
        <v>0.5</v>
      </c>
      <c r="BU12" s="20">
        <f t="shared" si="0"/>
        <v>36873</v>
      </c>
      <c r="BV12" s="20">
        <f t="shared" si="1"/>
        <v>51770</v>
      </c>
      <c r="BW12" s="21">
        <f t="shared" si="2"/>
        <v>0.4040083529954166</v>
      </c>
    </row>
    <row r="13" spans="1:75" s="13" customFormat="1" ht="17.5" x14ac:dyDescent="0.3">
      <c r="A13" s="14" t="s">
        <v>925</v>
      </c>
      <c r="B13" s="15" t="s">
        <v>926</v>
      </c>
      <c r="C13" s="20">
        <v>1000</v>
      </c>
      <c r="D13" s="20">
        <v>1000</v>
      </c>
      <c r="E13" s="21">
        <v>0</v>
      </c>
      <c r="F13" s="20">
        <v>2500</v>
      </c>
      <c r="G13" s="20">
        <v>5000</v>
      </c>
      <c r="H13" s="21">
        <v>1</v>
      </c>
      <c r="I13" s="20">
        <v>3000</v>
      </c>
      <c r="J13" s="20">
        <v>4500</v>
      </c>
      <c r="K13" s="21">
        <v>0.5</v>
      </c>
      <c r="L13" s="20">
        <v>4000</v>
      </c>
      <c r="M13" s="20">
        <v>4500</v>
      </c>
      <c r="N13" s="21">
        <v>0.125</v>
      </c>
      <c r="O13" s="20">
        <v>3500</v>
      </c>
      <c r="P13" s="20">
        <v>5000</v>
      </c>
      <c r="Q13" s="21">
        <v>0.42857142857142849</v>
      </c>
      <c r="R13" s="20">
        <v>11000</v>
      </c>
      <c r="S13" s="20">
        <v>12000</v>
      </c>
      <c r="T13" s="21">
        <v>9.0909090909090912E-2</v>
      </c>
      <c r="U13" s="20">
        <v>4250</v>
      </c>
      <c r="V13" s="20">
        <v>4250</v>
      </c>
      <c r="W13" s="21">
        <v>0</v>
      </c>
      <c r="X13" s="20">
        <v>10000</v>
      </c>
      <c r="Y13" s="20">
        <v>10000</v>
      </c>
      <c r="Z13" s="21">
        <v>0</v>
      </c>
      <c r="AA13" s="20" t="s">
        <v>947</v>
      </c>
      <c r="AB13" s="20" t="s">
        <v>947</v>
      </c>
      <c r="AC13" s="21"/>
      <c r="AD13" s="20">
        <v>100</v>
      </c>
      <c r="AE13" s="20">
        <v>100</v>
      </c>
      <c r="AF13" s="21">
        <v>0</v>
      </c>
      <c r="AG13" s="20">
        <v>250</v>
      </c>
      <c r="AH13" s="20">
        <v>300</v>
      </c>
      <c r="AI13" s="21">
        <v>0.2</v>
      </c>
      <c r="AJ13" s="20">
        <v>300</v>
      </c>
      <c r="AK13" s="20">
        <v>400</v>
      </c>
      <c r="AL13" s="21">
        <v>0.33333333333333331</v>
      </c>
      <c r="AM13" s="20">
        <v>100</v>
      </c>
      <c r="AN13" s="20">
        <v>100</v>
      </c>
      <c r="AO13" s="21">
        <v>0</v>
      </c>
      <c r="AP13" s="20">
        <v>2000</v>
      </c>
      <c r="AQ13" s="20">
        <v>2000</v>
      </c>
      <c r="AR13" s="21">
        <v>0</v>
      </c>
      <c r="AS13" s="20">
        <v>2000</v>
      </c>
      <c r="AT13" s="20">
        <v>3000</v>
      </c>
      <c r="AU13" s="21">
        <v>0.5</v>
      </c>
      <c r="AV13" s="20">
        <v>300</v>
      </c>
      <c r="AW13" s="20">
        <v>300</v>
      </c>
      <c r="AX13" s="21">
        <v>0</v>
      </c>
      <c r="AY13" s="20">
        <v>100</v>
      </c>
      <c r="AZ13" s="20">
        <v>150</v>
      </c>
      <c r="BA13" s="21">
        <v>0.5</v>
      </c>
      <c r="BB13" s="20">
        <v>300</v>
      </c>
      <c r="BC13" s="20">
        <v>300</v>
      </c>
      <c r="BD13" s="21">
        <v>0</v>
      </c>
      <c r="BE13" s="20">
        <v>2000</v>
      </c>
      <c r="BF13" s="20">
        <v>2500</v>
      </c>
      <c r="BG13" s="21">
        <v>0.25</v>
      </c>
      <c r="BH13" s="20">
        <v>2000</v>
      </c>
      <c r="BI13" s="20">
        <v>5500</v>
      </c>
      <c r="BJ13" s="21">
        <v>1.75</v>
      </c>
      <c r="BK13" s="20">
        <v>50</v>
      </c>
      <c r="BL13" s="20">
        <v>50</v>
      </c>
      <c r="BM13" s="21">
        <v>0</v>
      </c>
      <c r="BN13" s="20">
        <v>1700</v>
      </c>
      <c r="BO13" s="20">
        <v>1800</v>
      </c>
      <c r="BP13" s="21">
        <v>5.8823529411764712E-2</v>
      </c>
      <c r="BQ13" s="20">
        <v>10</v>
      </c>
      <c r="BR13" s="20">
        <v>10</v>
      </c>
      <c r="BS13" s="21">
        <v>0</v>
      </c>
      <c r="BU13" s="20">
        <f t="shared" si="0"/>
        <v>50460</v>
      </c>
      <c r="BV13" s="20">
        <f t="shared" si="1"/>
        <v>62760</v>
      </c>
      <c r="BW13" s="21">
        <f t="shared" si="2"/>
        <v>0.24375743162901298</v>
      </c>
    </row>
    <row r="14" spans="1:75" s="13" customFormat="1" ht="17.5" x14ac:dyDescent="0.3">
      <c r="A14" s="14" t="s">
        <v>927</v>
      </c>
      <c r="B14" s="15" t="s">
        <v>928</v>
      </c>
      <c r="C14" s="20">
        <v>750</v>
      </c>
      <c r="D14" s="20">
        <v>1000</v>
      </c>
      <c r="E14" s="21">
        <v>0.33333333333333331</v>
      </c>
      <c r="F14" s="20">
        <v>1750</v>
      </c>
      <c r="G14" s="20">
        <v>2500</v>
      </c>
      <c r="H14" s="21">
        <v>0.42857142857142849</v>
      </c>
      <c r="I14" s="20">
        <v>12500</v>
      </c>
      <c r="J14" s="20">
        <v>15000</v>
      </c>
      <c r="K14" s="21">
        <v>0.2</v>
      </c>
      <c r="L14" s="20">
        <v>5500</v>
      </c>
      <c r="M14" s="20">
        <v>6000</v>
      </c>
      <c r="N14" s="21">
        <v>9.0909090909090912E-2</v>
      </c>
      <c r="O14" s="20">
        <v>2500</v>
      </c>
      <c r="P14" s="20">
        <v>3000</v>
      </c>
      <c r="Q14" s="21">
        <v>0.2</v>
      </c>
      <c r="R14" s="20">
        <v>12500</v>
      </c>
      <c r="S14" s="20">
        <v>15000</v>
      </c>
      <c r="T14" s="21">
        <v>0.2</v>
      </c>
      <c r="U14" s="20" t="s">
        <v>947</v>
      </c>
      <c r="V14" s="20" t="s">
        <v>947</v>
      </c>
      <c r="W14" s="21"/>
      <c r="X14" s="20" t="s">
        <v>947</v>
      </c>
      <c r="Y14" s="20" t="s">
        <v>947</v>
      </c>
      <c r="Z14" s="21"/>
      <c r="AA14" s="20" t="s">
        <v>947</v>
      </c>
      <c r="AB14" s="20" t="s">
        <v>947</v>
      </c>
      <c r="AC14" s="21"/>
      <c r="AD14" s="20" t="s">
        <v>947</v>
      </c>
      <c r="AE14" s="20" t="s">
        <v>947</v>
      </c>
      <c r="AF14" s="21"/>
      <c r="AG14" s="20" t="s">
        <v>947</v>
      </c>
      <c r="AH14" s="20" t="s">
        <v>947</v>
      </c>
      <c r="AI14" s="21"/>
      <c r="AJ14" s="20">
        <v>500</v>
      </c>
      <c r="AK14" s="20">
        <v>500</v>
      </c>
      <c r="AL14" s="21">
        <v>0</v>
      </c>
      <c r="AM14" s="20">
        <v>300</v>
      </c>
      <c r="AN14" s="20">
        <v>300</v>
      </c>
      <c r="AO14" s="21">
        <v>0</v>
      </c>
      <c r="AP14" s="20">
        <v>2500</v>
      </c>
      <c r="AQ14" s="20">
        <v>2500</v>
      </c>
      <c r="AR14" s="21">
        <v>0</v>
      </c>
      <c r="AS14" s="20">
        <v>1000</v>
      </c>
      <c r="AT14" s="20">
        <v>1000</v>
      </c>
      <c r="AU14" s="21">
        <v>0</v>
      </c>
      <c r="AV14" s="20">
        <v>200</v>
      </c>
      <c r="AW14" s="20">
        <v>200</v>
      </c>
      <c r="AX14" s="21">
        <v>0</v>
      </c>
      <c r="AY14" s="20">
        <v>50</v>
      </c>
      <c r="AZ14" s="20">
        <v>50</v>
      </c>
      <c r="BA14" s="21">
        <v>0</v>
      </c>
      <c r="BB14" s="20">
        <v>250</v>
      </c>
      <c r="BC14" s="20">
        <v>250</v>
      </c>
      <c r="BD14" s="21">
        <v>0</v>
      </c>
      <c r="BE14" s="20">
        <v>2000</v>
      </c>
      <c r="BF14" s="20">
        <v>2000</v>
      </c>
      <c r="BG14" s="21">
        <v>0</v>
      </c>
      <c r="BH14" s="20">
        <v>2000</v>
      </c>
      <c r="BI14" s="20">
        <v>2000</v>
      </c>
      <c r="BJ14" s="21">
        <v>0</v>
      </c>
      <c r="BK14" s="20">
        <v>100</v>
      </c>
      <c r="BL14" s="20">
        <v>200</v>
      </c>
      <c r="BM14" s="21">
        <v>1</v>
      </c>
      <c r="BN14" s="20">
        <v>1400</v>
      </c>
      <c r="BO14" s="20">
        <v>1750</v>
      </c>
      <c r="BP14" s="21">
        <v>0.25</v>
      </c>
      <c r="BQ14" s="20">
        <v>50</v>
      </c>
      <c r="BR14" s="20">
        <v>50</v>
      </c>
      <c r="BS14" s="21">
        <v>0</v>
      </c>
      <c r="BU14" s="20">
        <f t="shared" si="0"/>
        <v>45850</v>
      </c>
      <c r="BV14" s="20">
        <f t="shared" si="1"/>
        <v>53300</v>
      </c>
      <c r="BW14" s="21">
        <f t="shared" si="2"/>
        <v>0.16248636859323873</v>
      </c>
    </row>
    <row r="15" spans="1:75" s="13" customFormat="1" ht="17.5" x14ac:dyDescent="0.3">
      <c r="A15" s="15" t="s">
        <v>2245</v>
      </c>
      <c r="B15" s="15" t="s">
        <v>931</v>
      </c>
      <c r="C15" s="20">
        <v>1000</v>
      </c>
      <c r="D15" s="20">
        <v>1000</v>
      </c>
      <c r="E15" s="21">
        <v>0</v>
      </c>
      <c r="F15" s="20">
        <v>1500</v>
      </c>
      <c r="G15" s="20">
        <v>1500</v>
      </c>
      <c r="H15" s="21">
        <v>0</v>
      </c>
      <c r="I15" s="20">
        <v>2500</v>
      </c>
      <c r="J15" s="20">
        <v>3000</v>
      </c>
      <c r="K15" s="21">
        <v>0.2</v>
      </c>
      <c r="L15" s="20">
        <v>3500</v>
      </c>
      <c r="M15" s="20">
        <v>4500</v>
      </c>
      <c r="N15" s="21">
        <v>0.2857142857142857</v>
      </c>
      <c r="O15" s="20">
        <v>3000</v>
      </c>
      <c r="P15" s="20">
        <v>3000</v>
      </c>
      <c r="Q15" s="21">
        <v>0</v>
      </c>
      <c r="R15" s="20" t="s">
        <v>947</v>
      </c>
      <c r="S15" s="20" t="s">
        <v>947</v>
      </c>
      <c r="T15" s="21"/>
      <c r="U15" s="20" t="s">
        <v>947</v>
      </c>
      <c r="V15" s="20" t="s">
        <v>947</v>
      </c>
      <c r="W15" s="21"/>
      <c r="X15" s="20">
        <v>7500</v>
      </c>
      <c r="Y15" s="20">
        <v>7500</v>
      </c>
      <c r="Z15" s="21">
        <v>0</v>
      </c>
      <c r="AA15" s="20">
        <v>200</v>
      </c>
      <c r="AB15" s="20">
        <v>200</v>
      </c>
      <c r="AC15" s="21">
        <v>0</v>
      </c>
      <c r="AD15" s="20">
        <v>300</v>
      </c>
      <c r="AE15" s="20">
        <v>300</v>
      </c>
      <c r="AF15" s="21">
        <v>0</v>
      </c>
      <c r="AG15" s="20">
        <v>200</v>
      </c>
      <c r="AH15" s="20">
        <v>300</v>
      </c>
      <c r="AI15" s="21">
        <v>0.5</v>
      </c>
      <c r="AJ15" s="20">
        <v>250</v>
      </c>
      <c r="AK15" s="20">
        <v>250</v>
      </c>
      <c r="AL15" s="21">
        <v>0</v>
      </c>
      <c r="AM15" s="20">
        <v>500</v>
      </c>
      <c r="AN15" s="20">
        <v>500</v>
      </c>
      <c r="AO15" s="21">
        <v>0</v>
      </c>
      <c r="AP15" s="20">
        <v>1000</v>
      </c>
      <c r="AQ15" s="20">
        <v>1000</v>
      </c>
      <c r="AR15" s="21">
        <v>0</v>
      </c>
      <c r="AS15" s="20">
        <v>1500</v>
      </c>
      <c r="AT15" s="20">
        <v>1750</v>
      </c>
      <c r="AU15" s="21">
        <v>0.16666666666666671</v>
      </c>
      <c r="AV15" s="20">
        <v>250</v>
      </c>
      <c r="AW15" s="20">
        <v>250</v>
      </c>
      <c r="AX15" s="21">
        <v>0</v>
      </c>
      <c r="AY15" s="20">
        <v>100</v>
      </c>
      <c r="AZ15" s="20">
        <v>100</v>
      </c>
      <c r="BA15" s="21">
        <v>0</v>
      </c>
      <c r="BB15" s="20">
        <v>250</v>
      </c>
      <c r="BC15" s="20">
        <v>250</v>
      </c>
      <c r="BD15" s="21">
        <v>0</v>
      </c>
      <c r="BE15" s="20">
        <v>1000</v>
      </c>
      <c r="BF15" s="20">
        <v>1000</v>
      </c>
      <c r="BG15" s="21">
        <v>0</v>
      </c>
      <c r="BH15" s="20">
        <v>2000</v>
      </c>
      <c r="BI15" s="20">
        <v>2500</v>
      </c>
      <c r="BJ15" s="21">
        <v>0.25</v>
      </c>
      <c r="BK15" s="20">
        <v>100</v>
      </c>
      <c r="BL15" s="20">
        <v>100</v>
      </c>
      <c r="BM15" s="21">
        <v>0</v>
      </c>
      <c r="BN15" s="20">
        <v>1200</v>
      </c>
      <c r="BO15" s="20">
        <v>1250</v>
      </c>
      <c r="BP15" s="21">
        <v>4.1666666666666657E-2</v>
      </c>
      <c r="BQ15" s="20">
        <v>10</v>
      </c>
      <c r="BR15" s="20">
        <v>10</v>
      </c>
      <c r="BS15" s="21">
        <v>0</v>
      </c>
      <c r="BU15" s="20">
        <f t="shared" si="0"/>
        <v>27860</v>
      </c>
      <c r="BV15" s="20">
        <f t="shared" si="1"/>
        <v>30260</v>
      </c>
      <c r="BW15" s="21">
        <f t="shared" si="2"/>
        <v>8.6145010768126307E-2</v>
      </c>
    </row>
    <row r="16" spans="1:75" s="13" customFormat="1" ht="17.5" x14ac:dyDescent="0.3">
      <c r="A16" s="15" t="s">
        <v>932</v>
      </c>
      <c r="B16" s="15" t="s">
        <v>1082</v>
      </c>
      <c r="C16" s="20">
        <v>500</v>
      </c>
      <c r="D16" s="20">
        <v>500</v>
      </c>
      <c r="E16" s="21">
        <v>0</v>
      </c>
      <c r="F16" s="20">
        <v>1500</v>
      </c>
      <c r="G16" s="20">
        <v>1500</v>
      </c>
      <c r="H16" s="21">
        <v>0</v>
      </c>
      <c r="I16" s="20">
        <v>3000</v>
      </c>
      <c r="J16" s="20">
        <v>3000</v>
      </c>
      <c r="K16" s="21">
        <v>0</v>
      </c>
      <c r="L16" s="20">
        <v>6000</v>
      </c>
      <c r="M16" s="20">
        <v>6000</v>
      </c>
      <c r="N16" s="21">
        <v>0</v>
      </c>
      <c r="O16" s="20">
        <v>3000</v>
      </c>
      <c r="P16" s="20">
        <v>3000</v>
      </c>
      <c r="Q16" s="21">
        <v>0</v>
      </c>
      <c r="R16" s="20">
        <v>10000</v>
      </c>
      <c r="S16" s="20">
        <v>10000</v>
      </c>
      <c r="T16" s="21">
        <v>0</v>
      </c>
      <c r="U16" s="20">
        <v>5000</v>
      </c>
      <c r="V16" s="20">
        <v>5000</v>
      </c>
      <c r="W16" s="21">
        <v>0</v>
      </c>
      <c r="X16" s="20">
        <v>7500</v>
      </c>
      <c r="Y16" s="20">
        <v>7500</v>
      </c>
      <c r="Z16" s="21">
        <v>0</v>
      </c>
      <c r="AA16" s="20">
        <v>245</v>
      </c>
      <c r="AB16" s="20">
        <v>245</v>
      </c>
      <c r="AC16" s="21">
        <v>0</v>
      </c>
      <c r="AD16" s="20">
        <v>125</v>
      </c>
      <c r="AE16" s="20">
        <v>125</v>
      </c>
      <c r="AF16" s="21">
        <v>0</v>
      </c>
      <c r="AG16" s="20">
        <v>250</v>
      </c>
      <c r="AH16" s="20">
        <v>250</v>
      </c>
      <c r="AI16" s="21">
        <v>0</v>
      </c>
      <c r="AJ16" s="20">
        <v>400</v>
      </c>
      <c r="AK16" s="20">
        <v>400</v>
      </c>
      <c r="AL16" s="21">
        <v>0</v>
      </c>
      <c r="AM16" s="20">
        <v>150</v>
      </c>
      <c r="AN16" s="20">
        <v>150</v>
      </c>
      <c r="AO16" s="21">
        <v>0</v>
      </c>
      <c r="AP16" s="20">
        <v>1500</v>
      </c>
      <c r="AQ16" s="20">
        <v>1500</v>
      </c>
      <c r="AR16" s="21">
        <v>0</v>
      </c>
      <c r="AS16" s="20">
        <v>1500</v>
      </c>
      <c r="AT16" s="20">
        <v>1500</v>
      </c>
      <c r="AU16" s="21">
        <v>0</v>
      </c>
      <c r="AV16" s="20">
        <v>200</v>
      </c>
      <c r="AW16" s="20">
        <v>200</v>
      </c>
      <c r="AX16" s="21">
        <v>0</v>
      </c>
      <c r="AY16" s="20">
        <v>105</v>
      </c>
      <c r="AZ16" s="20">
        <v>105</v>
      </c>
      <c r="BA16" s="21">
        <v>0</v>
      </c>
      <c r="BB16" s="20">
        <v>200</v>
      </c>
      <c r="BC16" s="20">
        <v>200</v>
      </c>
      <c r="BD16" s="21">
        <v>0</v>
      </c>
      <c r="BE16" s="20">
        <v>1500</v>
      </c>
      <c r="BF16" s="20">
        <v>1500</v>
      </c>
      <c r="BG16" s="21">
        <v>0</v>
      </c>
      <c r="BH16" s="20">
        <v>3000</v>
      </c>
      <c r="BI16" s="20">
        <v>3000</v>
      </c>
      <c r="BJ16" s="21">
        <v>0</v>
      </c>
      <c r="BK16" s="20" t="s">
        <v>947</v>
      </c>
      <c r="BL16" s="20" t="s">
        <v>947</v>
      </c>
      <c r="BM16" s="21"/>
      <c r="BN16" s="20">
        <v>1500</v>
      </c>
      <c r="BO16" s="20">
        <v>1500</v>
      </c>
      <c r="BP16" s="21">
        <v>0</v>
      </c>
      <c r="BQ16" s="20">
        <v>100</v>
      </c>
      <c r="BR16" s="20">
        <v>100</v>
      </c>
      <c r="BS16" s="21">
        <v>0</v>
      </c>
      <c r="BU16" s="20">
        <f t="shared" si="0"/>
        <v>47275</v>
      </c>
      <c r="BV16" s="20">
        <f t="shared" si="1"/>
        <v>47275</v>
      </c>
      <c r="BW16" s="21">
        <f t="shared" si="2"/>
        <v>0</v>
      </c>
    </row>
    <row r="17" spans="1:75" s="13" customFormat="1" ht="17.5" x14ac:dyDescent="0.3">
      <c r="A17" s="350" t="s">
        <v>935</v>
      </c>
      <c r="B17" s="15" t="s">
        <v>936</v>
      </c>
      <c r="C17" s="20">
        <v>350</v>
      </c>
      <c r="D17" s="20">
        <v>600</v>
      </c>
      <c r="E17" s="21">
        <v>0.7142857142857143</v>
      </c>
      <c r="F17" s="20">
        <v>1750</v>
      </c>
      <c r="G17" s="20">
        <v>2250</v>
      </c>
      <c r="H17" s="21">
        <v>0.2857142857142857</v>
      </c>
      <c r="I17" s="20">
        <v>4500</v>
      </c>
      <c r="J17" s="20">
        <v>7000</v>
      </c>
      <c r="K17" s="21">
        <v>0.55555555555555558</v>
      </c>
      <c r="L17" s="20">
        <v>4000</v>
      </c>
      <c r="M17" s="20">
        <v>7000</v>
      </c>
      <c r="N17" s="21">
        <v>0.75</v>
      </c>
      <c r="O17" s="20">
        <v>1500</v>
      </c>
      <c r="P17" s="20">
        <v>2500</v>
      </c>
      <c r="Q17" s="21">
        <v>0.66666666666666663</v>
      </c>
      <c r="R17" s="20">
        <v>10000</v>
      </c>
      <c r="S17" s="20">
        <v>13000</v>
      </c>
      <c r="T17" s="21">
        <v>0.3</v>
      </c>
      <c r="U17" s="20">
        <v>8000</v>
      </c>
      <c r="V17" s="20">
        <v>10000</v>
      </c>
      <c r="W17" s="21">
        <v>0.25</v>
      </c>
      <c r="X17" s="20">
        <v>10000</v>
      </c>
      <c r="Y17" s="20">
        <v>13000</v>
      </c>
      <c r="Z17" s="21">
        <v>0.3</v>
      </c>
      <c r="AA17" s="20">
        <v>400</v>
      </c>
      <c r="AB17" s="20">
        <v>650</v>
      </c>
      <c r="AC17" s="21">
        <v>0.625</v>
      </c>
      <c r="AD17" s="20">
        <v>500</v>
      </c>
      <c r="AE17" s="20">
        <v>500</v>
      </c>
      <c r="AF17" s="21">
        <v>0</v>
      </c>
      <c r="AG17" s="20">
        <v>900</v>
      </c>
      <c r="AH17" s="20">
        <v>900</v>
      </c>
      <c r="AI17" s="21">
        <v>0</v>
      </c>
      <c r="AJ17" s="20">
        <v>650</v>
      </c>
      <c r="AK17" s="20">
        <v>800</v>
      </c>
      <c r="AL17" s="21">
        <v>0.23076923076923081</v>
      </c>
      <c r="AM17" s="20" t="s">
        <v>947</v>
      </c>
      <c r="AN17" s="20" t="s">
        <v>947</v>
      </c>
      <c r="AO17" s="21"/>
      <c r="AP17" s="20">
        <v>2000</v>
      </c>
      <c r="AQ17" s="20">
        <v>2000</v>
      </c>
      <c r="AR17" s="21">
        <v>0</v>
      </c>
      <c r="AS17" s="20">
        <v>1500</v>
      </c>
      <c r="AT17" s="20">
        <v>2000</v>
      </c>
      <c r="AU17" s="21">
        <v>0.33333333333333331</v>
      </c>
      <c r="AV17" s="20" t="s">
        <v>947</v>
      </c>
      <c r="AW17" s="20" t="s">
        <v>947</v>
      </c>
      <c r="AX17" s="21"/>
      <c r="AY17" s="20">
        <v>100</v>
      </c>
      <c r="AZ17" s="20">
        <v>100</v>
      </c>
      <c r="BA17" s="21">
        <v>0</v>
      </c>
      <c r="BB17" s="20">
        <v>300</v>
      </c>
      <c r="BC17" s="20">
        <v>300</v>
      </c>
      <c r="BD17" s="21">
        <v>0</v>
      </c>
      <c r="BE17" s="20">
        <v>1500</v>
      </c>
      <c r="BF17" s="20">
        <v>2000</v>
      </c>
      <c r="BG17" s="21">
        <v>0.33333333333333331</v>
      </c>
      <c r="BH17" s="20">
        <v>1500</v>
      </c>
      <c r="BI17" s="20">
        <v>1750</v>
      </c>
      <c r="BJ17" s="21">
        <v>0.16666666666666671</v>
      </c>
      <c r="BK17" s="20">
        <v>100</v>
      </c>
      <c r="BL17" s="20">
        <v>100</v>
      </c>
      <c r="BM17" s="21">
        <v>0</v>
      </c>
      <c r="BN17" s="20">
        <v>1500</v>
      </c>
      <c r="BO17" s="20">
        <v>1500</v>
      </c>
      <c r="BP17" s="21">
        <v>0</v>
      </c>
      <c r="BQ17" s="20">
        <v>50</v>
      </c>
      <c r="BR17" s="20">
        <v>50</v>
      </c>
      <c r="BS17" s="21">
        <v>0</v>
      </c>
      <c r="BU17" s="20">
        <f t="shared" si="0"/>
        <v>51100</v>
      </c>
      <c r="BV17" s="20">
        <f t="shared" si="1"/>
        <v>68000</v>
      </c>
      <c r="BW17" s="21">
        <f t="shared" si="2"/>
        <v>0.33072407045009777</v>
      </c>
    </row>
    <row r="18" spans="1:75" s="13" customFormat="1" ht="17.5" x14ac:dyDescent="0.3">
      <c r="A18" s="350"/>
      <c r="B18" s="15" t="s">
        <v>937</v>
      </c>
      <c r="C18" s="20">
        <v>750</v>
      </c>
      <c r="D18" s="20">
        <v>1500</v>
      </c>
      <c r="E18" s="21">
        <v>1</v>
      </c>
      <c r="F18" s="20">
        <v>2500</v>
      </c>
      <c r="G18" s="20">
        <v>2500</v>
      </c>
      <c r="H18" s="21">
        <v>0</v>
      </c>
      <c r="I18" s="20">
        <v>3000</v>
      </c>
      <c r="J18" s="20">
        <v>3000</v>
      </c>
      <c r="K18" s="21">
        <v>0</v>
      </c>
      <c r="L18" s="20">
        <v>3000</v>
      </c>
      <c r="M18" s="20">
        <v>5000</v>
      </c>
      <c r="N18" s="21">
        <v>0.66666666666666663</v>
      </c>
      <c r="O18" s="20">
        <v>3000</v>
      </c>
      <c r="P18" s="20">
        <v>5500</v>
      </c>
      <c r="Q18" s="21">
        <v>0.83333333333333337</v>
      </c>
      <c r="R18" s="20">
        <v>7000</v>
      </c>
      <c r="S18" s="20">
        <v>8000</v>
      </c>
      <c r="T18" s="21">
        <v>0.14285714285714279</v>
      </c>
      <c r="U18" s="20" t="s">
        <v>947</v>
      </c>
      <c r="V18" s="20" t="s">
        <v>947</v>
      </c>
      <c r="W18" s="21"/>
      <c r="X18" s="20">
        <v>3500</v>
      </c>
      <c r="Y18" s="20">
        <v>3500</v>
      </c>
      <c r="Z18" s="21">
        <v>0</v>
      </c>
      <c r="AA18" s="20"/>
      <c r="AB18" s="20"/>
      <c r="AC18" s="21"/>
      <c r="AD18" s="20">
        <v>175</v>
      </c>
      <c r="AE18" s="20">
        <v>200</v>
      </c>
      <c r="AF18" s="21">
        <v>0.14285714285714279</v>
      </c>
      <c r="AG18" s="20">
        <v>250</v>
      </c>
      <c r="AH18" s="20">
        <v>250</v>
      </c>
      <c r="AI18" s="21">
        <v>0</v>
      </c>
      <c r="AJ18" s="20">
        <v>250</v>
      </c>
      <c r="AK18" s="20">
        <v>375</v>
      </c>
      <c r="AL18" s="21">
        <v>0.5</v>
      </c>
      <c r="AM18" s="20">
        <v>75</v>
      </c>
      <c r="AN18" s="20">
        <v>113</v>
      </c>
      <c r="AO18" s="21">
        <v>0.50666666666666671</v>
      </c>
      <c r="AP18" s="20">
        <v>1000</v>
      </c>
      <c r="AQ18" s="20">
        <v>1500</v>
      </c>
      <c r="AR18" s="21">
        <v>0.5</v>
      </c>
      <c r="AS18" s="20">
        <v>1250</v>
      </c>
      <c r="AT18" s="20">
        <v>1500</v>
      </c>
      <c r="AU18" s="21">
        <v>0.2</v>
      </c>
      <c r="AV18" s="20" t="s">
        <v>947</v>
      </c>
      <c r="AW18" s="20" t="s">
        <v>947</v>
      </c>
      <c r="AX18" s="21"/>
      <c r="AY18" s="20">
        <v>50</v>
      </c>
      <c r="AZ18" s="20">
        <v>75</v>
      </c>
      <c r="BA18" s="21">
        <v>0.5</v>
      </c>
      <c r="BB18" s="20">
        <v>250</v>
      </c>
      <c r="BC18" s="20">
        <v>500</v>
      </c>
      <c r="BD18" s="21">
        <v>1</v>
      </c>
      <c r="BE18" s="20">
        <v>1000</v>
      </c>
      <c r="BF18" s="20">
        <v>1000</v>
      </c>
      <c r="BG18" s="21">
        <v>0</v>
      </c>
      <c r="BH18" s="20">
        <v>4000</v>
      </c>
      <c r="BI18" s="20">
        <v>4000</v>
      </c>
      <c r="BJ18" s="21">
        <v>0</v>
      </c>
      <c r="BK18" s="20" t="s">
        <v>947</v>
      </c>
      <c r="BL18" s="20" t="s">
        <v>947</v>
      </c>
      <c r="BM18" s="21"/>
      <c r="BN18" s="20">
        <v>1000</v>
      </c>
      <c r="BO18" s="20">
        <v>1000</v>
      </c>
      <c r="BP18" s="21">
        <v>0</v>
      </c>
      <c r="BQ18" s="20" t="s">
        <v>947</v>
      </c>
      <c r="BR18" s="20" t="s">
        <v>947</v>
      </c>
      <c r="BS18" s="21"/>
      <c r="BU18" s="20">
        <f t="shared" si="0"/>
        <v>32050</v>
      </c>
      <c r="BV18" s="20">
        <f t="shared" si="1"/>
        <v>39513</v>
      </c>
      <c r="BW18" s="21">
        <f t="shared" si="2"/>
        <v>0.2328549141965679</v>
      </c>
    </row>
    <row r="19" spans="1:75" s="13" customFormat="1" ht="17.5" x14ac:dyDescent="0.3">
      <c r="A19" s="14" t="s">
        <v>941</v>
      </c>
      <c r="B19" s="15" t="s">
        <v>942</v>
      </c>
      <c r="C19" s="20">
        <v>2500</v>
      </c>
      <c r="D19" s="20">
        <v>2500</v>
      </c>
      <c r="E19" s="21">
        <v>0</v>
      </c>
      <c r="F19" s="20" t="s">
        <v>947</v>
      </c>
      <c r="G19" s="20" t="s">
        <v>947</v>
      </c>
      <c r="H19" s="21"/>
      <c r="I19" s="20">
        <v>4000</v>
      </c>
      <c r="J19" s="20">
        <v>4000</v>
      </c>
      <c r="K19" s="21">
        <v>0</v>
      </c>
      <c r="L19" s="20">
        <v>5000</v>
      </c>
      <c r="M19" s="20">
        <v>5500</v>
      </c>
      <c r="N19" s="21">
        <v>0.1</v>
      </c>
      <c r="O19" s="20">
        <v>3000</v>
      </c>
      <c r="P19" s="20">
        <v>3000</v>
      </c>
      <c r="Q19" s="21">
        <v>0</v>
      </c>
      <c r="R19" s="20">
        <v>13500</v>
      </c>
      <c r="S19" s="20">
        <v>13500</v>
      </c>
      <c r="T19" s="21">
        <v>0</v>
      </c>
      <c r="U19" s="20" t="s">
        <v>947</v>
      </c>
      <c r="V19" s="20" t="s">
        <v>947</v>
      </c>
      <c r="W19" s="21"/>
      <c r="X19" s="20">
        <v>6000</v>
      </c>
      <c r="Y19" s="20">
        <v>6000</v>
      </c>
      <c r="Z19" s="21">
        <v>0</v>
      </c>
      <c r="AA19" s="20"/>
      <c r="AB19" s="20"/>
      <c r="AC19" s="21"/>
      <c r="AD19" s="20">
        <v>200</v>
      </c>
      <c r="AE19" s="20">
        <v>200</v>
      </c>
      <c r="AF19" s="21">
        <v>0</v>
      </c>
      <c r="AG19" s="20">
        <v>500</v>
      </c>
      <c r="AH19" s="20">
        <v>500</v>
      </c>
      <c r="AI19" s="21">
        <v>0</v>
      </c>
      <c r="AJ19" s="20">
        <v>250</v>
      </c>
      <c r="AK19" s="20">
        <v>250</v>
      </c>
      <c r="AL19" s="21">
        <v>0</v>
      </c>
      <c r="AM19" s="20" t="s">
        <v>947</v>
      </c>
      <c r="AN19" s="20" t="s">
        <v>947</v>
      </c>
      <c r="AO19" s="21"/>
      <c r="AP19" s="20">
        <v>2500</v>
      </c>
      <c r="AQ19" s="20">
        <v>2500</v>
      </c>
      <c r="AR19" s="21">
        <v>0</v>
      </c>
      <c r="AS19" s="20">
        <v>2000</v>
      </c>
      <c r="AT19" s="20">
        <v>2000</v>
      </c>
      <c r="AU19" s="21">
        <v>0</v>
      </c>
      <c r="AV19" s="20">
        <v>350</v>
      </c>
      <c r="AW19" s="20">
        <v>350</v>
      </c>
      <c r="AX19" s="21">
        <v>0</v>
      </c>
      <c r="AY19" s="20">
        <v>150</v>
      </c>
      <c r="AZ19" s="20">
        <v>150</v>
      </c>
      <c r="BA19" s="21">
        <v>0</v>
      </c>
      <c r="BB19" s="20">
        <v>400</v>
      </c>
      <c r="BC19" s="20">
        <v>400</v>
      </c>
      <c r="BD19" s="21">
        <v>0</v>
      </c>
      <c r="BE19" s="20">
        <v>1000</v>
      </c>
      <c r="BF19" s="20">
        <v>1000</v>
      </c>
      <c r="BG19" s="21">
        <v>0</v>
      </c>
      <c r="BH19" s="20">
        <v>1500</v>
      </c>
      <c r="BI19" s="20">
        <v>1500</v>
      </c>
      <c r="BJ19" s="21">
        <v>0</v>
      </c>
      <c r="BK19" s="20">
        <v>500</v>
      </c>
      <c r="BL19" s="20">
        <v>500</v>
      </c>
      <c r="BM19" s="21">
        <v>0</v>
      </c>
      <c r="BN19" s="20">
        <v>2000</v>
      </c>
      <c r="BO19" s="20">
        <v>2000</v>
      </c>
      <c r="BP19" s="21">
        <v>0</v>
      </c>
      <c r="BQ19" s="20" t="s">
        <v>947</v>
      </c>
      <c r="BR19" s="20" t="s">
        <v>947</v>
      </c>
      <c r="BS19" s="21"/>
      <c r="BU19" s="20"/>
      <c r="BV19" s="20"/>
      <c r="BW19" s="21"/>
    </row>
    <row r="20" spans="1:75" s="13" customFormat="1" ht="17.5" x14ac:dyDescent="0.3"/>
    <row r="21" spans="1:75" s="13" customFormat="1" ht="17.5" x14ac:dyDescent="0.3">
      <c r="P21" s="326"/>
    </row>
    <row r="22" spans="1:75" ht="17.5" x14ac:dyDescent="0.3">
      <c r="A22" s="214" t="s">
        <v>948</v>
      </c>
      <c r="C22" s="22"/>
      <c r="D22" s="22"/>
      <c r="E22" s="23"/>
      <c r="BT22" s="7"/>
      <c r="BU22" s="7"/>
      <c r="BV22" s="7"/>
    </row>
    <row r="23" spans="1:75" ht="17.5" x14ac:dyDescent="0.3">
      <c r="A23" s="213" t="s">
        <v>949</v>
      </c>
    </row>
    <row r="24" spans="1:75" s="12" customFormat="1" x14ac:dyDescent="0.45"/>
    <row r="25" spans="1:75" s="12" customFormat="1" x14ac:dyDescent="0.45"/>
    <row r="26" spans="1:75" ht="17.5" x14ac:dyDescent="0.3">
      <c r="D26" s="13"/>
      <c r="F26" s="13"/>
      <c r="G26" s="13"/>
    </row>
  </sheetData>
  <mergeCells count="52">
    <mergeCell ref="A17:A18"/>
    <mergeCell ref="C5:E5"/>
    <mergeCell ref="BU3:BW3"/>
    <mergeCell ref="AJ3:AL3"/>
    <mergeCell ref="AM3:AO3"/>
    <mergeCell ref="AP3:AR3"/>
    <mergeCell ref="AS3:AU3"/>
    <mergeCell ref="AV3:AX3"/>
    <mergeCell ref="AS5:AU5"/>
    <mergeCell ref="AV5:AX5"/>
    <mergeCell ref="BQ3:BS3"/>
    <mergeCell ref="F5:H5"/>
    <mergeCell ref="I5:K5"/>
    <mergeCell ref="L5:N5"/>
    <mergeCell ref="AA3:AC3"/>
    <mergeCell ref="BH3:BJ3"/>
    <mergeCell ref="X3:Z3"/>
    <mergeCell ref="A3:A4"/>
    <mergeCell ref="B3:B4"/>
    <mergeCell ref="C3:E3"/>
    <mergeCell ref="F3:H3"/>
    <mergeCell ref="I3:K3"/>
    <mergeCell ref="A9:A10"/>
    <mergeCell ref="L3:N3"/>
    <mergeCell ref="O3:Q3"/>
    <mergeCell ref="R3:T3"/>
    <mergeCell ref="U3:W3"/>
    <mergeCell ref="O5:Q5"/>
    <mergeCell ref="R5:T5"/>
    <mergeCell ref="U5:W5"/>
    <mergeCell ref="BU5:BW5"/>
    <mergeCell ref="AD5:AF5"/>
    <mergeCell ref="AD3:AF3"/>
    <mergeCell ref="BQ5:BS5"/>
    <mergeCell ref="AY5:BA5"/>
    <mergeCell ref="BB5:BD5"/>
    <mergeCell ref="BE5:BG5"/>
    <mergeCell ref="BH5:BJ5"/>
    <mergeCell ref="BK5:BM5"/>
    <mergeCell ref="BN5:BP5"/>
    <mergeCell ref="AY3:BA3"/>
    <mergeCell ref="BB3:BD3"/>
    <mergeCell ref="BE3:BG3"/>
    <mergeCell ref="BK3:BM3"/>
    <mergeCell ref="BN3:BP3"/>
    <mergeCell ref="AG3:AI3"/>
    <mergeCell ref="AG5:AI5"/>
    <mergeCell ref="AJ5:AL5"/>
    <mergeCell ref="AM5:AO5"/>
    <mergeCell ref="AP5:AR5"/>
    <mergeCell ref="X5:Z5"/>
    <mergeCell ref="AA5:AC5"/>
  </mergeCells>
  <conditionalFormatting sqref="BQ13:BQ14 BQ9:BQ11 BQ17">
    <cfRule type="colorScale" priority="53">
      <colorScale>
        <cfvo type="min"/>
        <cfvo type="percentile" val="50"/>
        <cfvo type="max"/>
        <color rgb="FF63BE7B"/>
        <color rgb="FFFFEB84"/>
        <color rgb="FFF8696B"/>
      </colorScale>
    </cfRule>
  </conditionalFormatting>
  <conditionalFormatting sqref="BR13:BR14 BR9:BR11 BR17">
    <cfRule type="colorScale" priority="52">
      <colorScale>
        <cfvo type="min"/>
        <cfvo type="percentile" val="50"/>
        <cfvo type="max"/>
        <color rgb="FF63BE7B"/>
        <color rgb="FFFFEB84"/>
        <color rgb="FFF8696B"/>
      </colorScale>
    </cfRule>
  </conditionalFormatting>
  <conditionalFormatting sqref="U12 BQ12">
    <cfRule type="colorScale" priority="51">
      <colorScale>
        <cfvo type="min"/>
        <cfvo type="percentile" val="50"/>
        <cfvo type="max"/>
        <color rgb="FF63BE7B"/>
        <color rgb="FFFFEB84"/>
        <color rgb="FFF8696B"/>
      </colorScale>
    </cfRule>
  </conditionalFormatting>
  <conditionalFormatting sqref="V12 BR12">
    <cfRule type="colorScale" priority="50">
      <colorScale>
        <cfvo type="min"/>
        <cfvo type="percentile" val="50"/>
        <cfvo type="max"/>
        <color rgb="FF63BE7B"/>
        <color rgb="FFFFEB84"/>
        <color rgb="FFF8696B"/>
      </colorScale>
    </cfRule>
  </conditionalFormatting>
  <conditionalFormatting sqref="AM6:AM16 AM18">
    <cfRule type="colorScale" priority="177">
      <colorScale>
        <cfvo type="min"/>
        <cfvo type="percentile" val="50"/>
        <cfvo type="max"/>
        <color rgb="FF63BE7B"/>
        <color rgb="FFFFEB84"/>
        <color rgb="FFF8696B"/>
      </colorScale>
    </cfRule>
  </conditionalFormatting>
  <conditionalFormatting sqref="AN6:AN16 AN18">
    <cfRule type="colorScale" priority="179">
      <colorScale>
        <cfvo type="min"/>
        <cfvo type="percentile" val="50"/>
        <cfvo type="max"/>
        <color rgb="FF63BE7B"/>
        <color rgb="FFFFEB84"/>
        <color rgb="FFF8696B"/>
      </colorScale>
    </cfRule>
  </conditionalFormatting>
  <conditionalFormatting sqref="BH16:BH17 BN16 BK15 BE9 BH10">
    <cfRule type="colorScale" priority="15">
      <colorScale>
        <cfvo type="min"/>
        <cfvo type="percentile" val="50"/>
        <cfvo type="max"/>
        <color rgb="FF63BE7B"/>
        <color rgb="FFFFEB84"/>
        <color rgb="FFF8696B"/>
      </colorScale>
    </cfRule>
  </conditionalFormatting>
  <conditionalFormatting sqref="BI16:BI17 BO16 BL15 BF9 BI10">
    <cfRule type="colorScale" priority="16">
      <colorScale>
        <cfvo type="min"/>
        <cfvo type="percentile" val="50"/>
        <cfvo type="max"/>
        <color rgb="FF63BE7B"/>
        <color rgb="FFFFEB84"/>
        <color rgb="FFF8696B"/>
      </colorScale>
    </cfRule>
  </conditionalFormatting>
  <conditionalFormatting sqref="AA12">
    <cfRule type="colorScale" priority="9">
      <colorScale>
        <cfvo type="min"/>
        <cfvo type="percentile" val="50"/>
        <cfvo type="max"/>
        <color rgb="FF63BE7B"/>
        <color rgb="FFFFEB84"/>
        <color rgb="FFF8696B"/>
      </colorScale>
    </cfRule>
  </conditionalFormatting>
  <conditionalFormatting sqref="AB12">
    <cfRule type="colorScale" priority="10">
      <colorScale>
        <cfvo type="min"/>
        <cfvo type="percentile" val="50"/>
        <cfvo type="max"/>
        <color rgb="FF63BE7B"/>
        <color rgb="FFFFEB84"/>
        <color rgb="FFF8696B"/>
      </colorScale>
    </cfRule>
  </conditionalFormatting>
  <conditionalFormatting sqref="U6:U7 U16 U9:U11">
    <cfRule type="colorScale" priority="700">
      <colorScale>
        <cfvo type="min"/>
        <cfvo type="percentile" val="50"/>
        <cfvo type="max"/>
        <color rgb="FF63BE7B"/>
        <color rgb="FFFFEB84"/>
        <color rgb="FFF8696B"/>
      </colorScale>
    </cfRule>
  </conditionalFormatting>
  <conditionalFormatting sqref="V6:V7 V16 V9:V11">
    <cfRule type="colorScale" priority="703">
      <colorScale>
        <cfvo type="min"/>
        <cfvo type="percentile" val="50"/>
        <cfvo type="max"/>
        <color rgb="FF63BE7B"/>
        <color rgb="FFFFEB84"/>
        <color rgb="FFF8696B"/>
      </colorScale>
    </cfRule>
  </conditionalFormatting>
  <conditionalFormatting sqref="AA6:AA7 AA15:AA17 AA9:AA11">
    <cfRule type="colorScale" priority="706">
      <colorScale>
        <cfvo type="min"/>
        <cfvo type="percentile" val="50"/>
        <cfvo type="max"/>
        <color rgb="FF63BE7B"/>
        <color rgb="FFFFEB84"/>
        <color rgb="FFF8696B"/>
      </colorScale>
    </cfRule>
  </conditionalFormatting>
  <conditionalFormatting sqref="AB6:AB7 AB15:AB17 AB9:AB11">
    <cfRule type="colorScale" priority="708">
      <colorScale>
        <cfvo type="min"/>
        <cfvo type="percentile" val="50"/>
        <cfvo type="max"/>
        <color rgb="FF63BE7B"/>
        <color rgb="FFFFEB84"/>
        <color rgb="FFF8696B"/>
      </colorScale>
    </cfRule>
  </conditionalFormatting>
  <conditionalFormatting sqref="BH6:BH9 BH11:BH15 BH18:BH19">
    <cfRule type="colorScale" priority="710">
      <colorScale>
        <cfvo type="min"/>
        <cfvo type="percentile" val="50"/>
        <cfvo type="max"/>
        <color rgb="FF63BE7B"/>
        <color rgb="FFFFEB84"/>
        <color rgb="FFF8696B"/>
      </colorScale>
    </cfRule>
  </conditionalFormatting>
  <conditionalFormatting sqref="BI6:BI9 BI11:BI15 BI18:BI19">
    <cfRule type="colorScale" priority="713">
      <colorScale>
        <cfvo type="min"/>
        <cfvo type="percentile" val="50"/>
        <cfvo type="max"/>
        <color rgb="FF63BE7B"/>
        <color rgb="FFFFEB84"/>
        <color rgb="FFF8696B"/>
      </colorScale>
    </cfRule>
  </conditionalFormatting>
  <conditionalFormatting sqref="BK6 BK17 BK9:BK14">
    <cfRule type="colorScale" priority="716">
      <colorScale>
        <cfvo type="min"/>
        <cfvo type="percentile" val="50"/>
        <cfvo type="max"/>
        <color rgb="FF63BE7B"/>
        <color rgb="FFFFEB84"/>
        <color rgb="FFF8696B"/>
      </colorScale>
    </cfRule>
  </conditionalFormatting>
  <conditionalFormatting sqref="BL6 BL17 BL9:BL14">
    <cfRule type="colorScale" priority="718">
      <colorScale>
        <cfvo type="min"/>
        <cfvo type="percentile" val="50"/>
        <cfvo type="max"/>
        <color rgb="FF63BE7B"/>
        <color rgb="FFFFEB84"/>
        <color rgb="FFF8696B"/>
      </colorScale>
    </cfRule>
  </conditionalFormatting>
  <conditionalFormatting sqref="R18:R19 R10:R12 R6:R8 R16">
    <cfRule type="colorScale" priority="720">
      <colorScale>
        <cfvo type="min"/>
        <cfvo type="percentile" val="50"/>
        <cfvo type="max"/>
        <color rgb="FF63BE7B"/>
        <color rgb="FFFFEB84"/>
        <color rgb="FFF8696B"/>
      </colorScale>
    </cfRule>
  </conditionalFormatting>
  <conditionalFormatting sqref="S18:S19 S10:S12 S6:S8 S16">
    <cfRule type="colorScale" priority="724">
      <colorScale>
        <cfvo type="min"/>
        <cfvo type="percentile" val="50"/>
        <cfvo type="max"/>
        <color rgb="FF63BE7B"/>
        <color rgb="FFFFEB84"/>
        <color rgb="FFF8696B"/>
      </colorScale>
    </cfRule>
  </conditionalFormatting>
  <conditionalFormatting sqref="BO6:BO7 BO17:BO18 BO9:BO15">
    <cfRule type="colorScale" priority="728">
      <colorScale>
        <cfvo type="min"/>
        <cfvo type="percentile" val="50"/>
        <cfvo type="max"/>
        <color rgb="FF63BE7B"/>
        <color rgb="FFFFEB84"/>
        <color rgb="FFF8696B"/>
      </colorScale>
    </cfRule>
  </conditionalFormatting>
  <conditionalFormatting sqref="C6:C19">
    <cfRule type="colorScale" priority="730">
      <colorScale>
        <cfvo type="min"/>
        <cfvo type="percentile" val="50"/>
        <cfvo type="max"/>
        <color rgb="FF63BE7B"/>
        <color rgb="FFFFEB84"/>
        <color rgb="FFF8696B"/>
      </colorScale>
    </cfRule>
  </conditionalFormatting>
  <conditionalFormatting sqref="D6:D19">
    <cfRule type="colorScale" priority="731">
      <colorScale>
        <cfvo type="min"/>
        <cfvo type="percentile" val="50"/>
        <cfvo type="max"/>
        <color rgb="FF63BE7B"/>
        <color rgb="FFFFEB84"/>
        <color rgb="FFF8696B"/>
      </colorScale>
    </cfRule>
  </conditionalFormatting>
  <conditionalFormatting sqref="G6:G18">
    <cfRule type="colorScale" priority="733">
      <colorScale>
        <cfvo type="min"/>
        <cfvo type="percentile" val="50"/>
        <cfvo type="max"/>
        <color rgb="FF63BE7B"/>
        <color rgb="FFFFEB84"/>
        <color rgb="FFF8696B"/>
      </colorScale>
    </cfRule>
  </conditionalFormatting>
  <conditionalFormatting sqref="L6:L19">
    <cfRule type="colorScale" priority="734">
      <colorScale>
        <cfvo type="min"/>
        <cfvo type="percentile" val="50"/>
        <cfvo type="max"/>
        <color rgb="FF63BE7B"/>
        <color rgb="FFFFEB84"/>
        <color rgb="FFF8696B"/>
      </colorScale>
    </cfRule>
  </conditionalFormatting>
  <conditionalFormatting sqref="M6:M19">
    <cfRule type="colorScale" priority="735">
      <colorScale>
        <cfvo type="min"/>
        <cfvo type="percentile" val="50"/>
        <cfvo type="max"/>
        <color rgb="FF63BE7B"/>
        <color rgb="FFFFEB84"/>
        <color rgb="FFF8696B"/>
      </colorScale>
    </cfRule>
  </conditionalFormatting>
  <conditionalFormatting sqref="O6:O8 O10:O19">
    <cfRule type="colorScale" priority="736">
      <colorScale>
        <cfvo type="min"/>
        <cfvo type="percentile" val="50"/>
        <cfvo type="max"/>
        <color rgb="FF63BE7B"/>
        <color rgb="FFFFEB84"/>
        <color rgb="FFF8696B"/>
      </colorScale>
    </cfRule>
  </conditionalFormatting>
  <conditionalFormatting sqref="P6:P8 P10:P19">
    <cfRule type="colorScale" priority="738">
      <colorScale>
        <cfvo type="min"/>
        <cfvo type="percentile" val="50"/>
        <cfvo type="max"/>
        <color rgb="FF63BE7B"/>
        <color rgb="FFFFEB84"/>
        <color rgb="FFF8696B"/>
      </colorScale>
    </cfRule>
  </conditionalFormatting>
  <conditionalFormatting sqref="AD6:AD9 AD11:AD13 AD15:AD19">
    <cfRule type="colorScale" priority="740">
      <colorScale>
        <cfvo type="min"/>
        <cfvo type="percentile" val="50"/>
        <cfvo type="max"/>
        <color rgb="FF63BE7B"/>
        <color rgb="FFFFEB84"/>
        <color rgb="FFF8696B"/>
      </colorScale>
    </cfRule>
  </conditionalFormatting>
  <conditionalFormatting sqref="AE6:AE9 AE11:AE13 AE15:AE19">
    <cfRule type="colorScale" priority="742">
      <colorScale>
        <cfvo type="min"/>
        <cfvo type="percentile" val="50"/>
        <cfvo type="max"/>
        <color rgb="FF63BE7B"/>
        <color rgb="FFFFEB84"/>
        <color rgb="FFF8696B"/>
      </colorScale>
    </cfRule>
  </conditionalFormatting>
  <conditionalFormatting sqref="AG6:AG13 AG15:AG19">
    <cfRule type="colorScale" priority="744">
      <colorScale>
        <cfvo type="min"/>
        <cfvo type="percentile" val="50"/>
        <cfvo type="max"/>
        <color rgb="FF63BE7B"/>
        <color rgb="FFFFEB84"/>
        <color rgb="FFF8696B"/>
      </colorScale>
    </cfRule>
  </conditionalFormatting>
  <conditionalFormatting sqref="AH6:AH13 AH15:AH19">
    <cfRule type="colorScale" priority="745">
      <colorScale>
        <cfvo type="min"/>
        <cfvo type="percentile" val="50"/>
        <cfvo type="max"/>
        <color rgb="FF63BE7B"/>
        <color rgb="FFFFEB84"/>
        <color rgb="FFF8696B"/>
      </colorScale>
    </cfRule>
  </conditionalFormatting>
  <conditionalFormatting sqref="AJ6:AJ12 AJ14:AJ19">
    <cfRule type="colorScale" priority="746">
      <colorScale>
        <cfvo type="min"/>
        <cfvo type="percentile" val="50"/>
        <cfvo type="max"/>
        <color rgb="FF63BE7B"/>
        <color rgb="FFFFEB84"/>
        <color rgb="FFF8696B"/>
      </colorScale>
    </cfRule>
  </conditionalFormatting>
  <conditionalFormatting sqref="AK6:AK12 AK14:AK19">
    <cfRule type="colorScale" priority="748">
      <colorScale>
        <cfvo type="min"/>
        <cfvo type="percentile" val="50"/>
        <cfvo type="max"/>
        <color rgb="FF63BE7B"/>
        <color rgb="FFFFEB84"/>
        <color rgb="FFF8696B"/>
      </colorScale>
    </cfRule>
  </conditionalFormatting>
  <conditionalFormatting sqref="AP6:AP8 AP10:AP19">
    <cfRule type="colorScale" priority="750">
      <colorScale>
        <cfvo type="min"/>
        <cfvo type="percentile" val="50"/>
        <cfvo type="max"/>
        <color rgb="FF63BE7B"/>
        <color rgb="FFFFEB84"/>
        <color rgb="FFF8696B"/>
      </colorScale>
    </cfRule>
  </conditionalFormatting>
  <conditionalFormatting sqref="AQ6:AQ8 AQ10:AQ19">
    <cfRule type="colorScale" priority="751">
      <colorScale>
        <cfvo type="min"/>
        <cfvo type="percentile" val="50"/>
        <cfvo type="max"/>
        <color rgb="FF63BE7B"/>
        <color rgb="FFFFEB84"/>
        <color rgb="FFF8696B"/>
      </colorScale>
    </cfRule>
  </conditionalFormatting>
  <conditionalFormatting sqref="AS6:AS19">
    <cfRule type="colorScale" priority="752">
      <colorScale>
        <cfvo type="min"/>
        <cfvo type="percentile" val="50"/>
        <cfvo type="max"/>
        <color rgb="FF63BE7B"/>
        <color rgb="FFFFEB84"/>
        <color rgb="FFF8696B"/>
      </colorScale>
    </cfRule>
  </conditionalFormatting>
  <conditionalFormatting sqref="AT6:AT19">
    <cfRule type="colorScale" priority="753">
      <colorScale>
        <cfvo type="min"/>
        <cfvo type="percentile" val="50"/>
        <cfvo type="max"/>
        <color rgb="FF63BE7B"/>
        <color rgb="FFFFEB84"/>
        <color rgb="FFF8696B"/>
      </colorScale>
    </cfRule>
  </conditionalFormatting>
  <conditionalFormatting sqref="AV6:AV7 AV9:AV16 AV19">
    <cfRule type="colorScale" priority="754">
      <colorScale>
        <cfvo type="min"/>
        <cfvo type="percentile" val="50"/>
        <cfvo type="max"/>
        <color rgb="FF63BE7B"/>
        <color rgb="FFFFEB84"/>
        <color rgb="FFF8696B"/>
      </colorScale>
    </cfRule>
  </conditionalFormatting>
  <conditionalFormatting sqref="AW6:AW7 AW9:AW16 AW19">
    <cfRule type="colorScale" priority="755">
      <colorScale>
        <cfvo type="min"/>
        <cfvo type="percentile" val="50"/>
        <cfvo type="max"/>
        <color rgb="FF63BE7B"/>
        <color rgb="FFFFEB84"/>
        <color rgb="FFF8696B"/>
      </colorScale>
    </cfRule>
  </conditionalFormatting>
  <conditionalFormatting sqref="AY6:AY19">
    <cfRule type="colorScale" priority="756">
      <colorScale>
        <cfvo type="min"/>
        <cfvo type="percentile" val="50"/>
        <cfvo type="max"/>
        <color rgb="FF63BE7B"/>
        <color rgb="FFFFEB84"/>
        <color rgb="FFF8696B"/>
      </colorScale>
    </cfRule>
  </conditionalFormatting>
  <conditionalFormatting sqref="AZ6:AZ19">
    <cfRule type="colorScale" priority="757">
      <colorScale>
        <cfvo type="min"/>
        <cfvo type="percentile" val="50"/>
        <cfvo type="max"/>
        <color rgb="FF63BE7B"/>
        <color rgb="FFFFEB84"/>
        <color rgb="FFF8696B"/>
      </colorScale>
    </cfRule>
  </conditionalFormatting>
  <conditionalFormatting sqref="BB6:BB7 BB9:BB19">
    <cfRule type="colorScale" priority="758">
      <colorScale>
        <cfvo type="min"/>
        <cfvo type="percentile" val="50"/>
        <cfvo type="max"/>
        <color rgb="FF63BE7B"/>
        <color rgb="FFFFEB84"/>
        <color rgb="FFF8696B"/>
      </colorScale>
    </cfRule>
  </conditionalFormatting>
  <conditionalFormatting sqref="BC6:BC7 BC9:BC19">
    <cfRule type="colorScale" priority="760">
      <colorScale>
        <cfvo type="min"/>
        <cfvo type="percentile" val="50"/>
        <cfvo type="max"/>
        <color rgb="FF63BE7B"/>
        <color rgb="FFFFEB84"/>
        <color rgb="FFF8696B"/>
      </colorScale>
    </cfRule>
  </conditionalFormatting>
  <conditionalFormatting sqref="BE6:BE8 BE10:BE19">
    <cfRule type="colorScale" priority="762">
      <colorScale>
        <cfvo type="min"/>
        <cfvo type="percentile" val="50"/>
        <cfvo type="max"/>
        <color rgb="FF63BE7B"/>
        <color rgb="FFFFEB84"/>
        <color rgb="FFF8696B"/>
      </colorScale>
    </cfRule>
  </conditionalFormatting>
  <conditionalFormatting sqref="BF6:BF8 BF10:BF19">
    <cfRule type="colorScale" priority="764">
      <colorScale>
        <cfvo type="min"/>
        <cfvo type="percentile" val="50"/>
        <cfvo type="max"/>
        <color rgb="FF63BE7B"/>
        <color rgb="FFFFEB84"/>
        <color rgb="FFF8696B"/>
      </colorScale>
    </cfRule>
  </conditionalFormatting>
  <conditionalFormatting sqref="BN6:BN7 BN17:BN18 BN9:BN15">
    <cfRule type="colorScale" priority="766">
      <colorScale>
        <cfvo type="min"/>
        <cfvo type="percentile" val="50"/>
        <cfvo type="max"/>
        <color rgb="FF63BE7B"/>
        <color rgb="FFFFEB84"/>
        <color rgb="FFF8696B"/>
      </colorScale>
    </cfRule>
  </conditionalFormatting>
  <conditionalFormatting sqref="BU6:BV19">
    <cfRule type="colorScale" priority="768">
      <colorScale>
        <cfvo type="min"/>
        <cfvo type="percentile" val="50"/>
        <cfvo type="max"/>
        <color rgb="FF63BE7B"/>
        <color rgb="FFFFEB84"/>
        <color rgb="FFF8696B"/>
      </colorScale>
    </cfRule>
  </conditionalFormatting>
  <conditionalFormatting sqref="R14 R17">
    <cfRule type="colorScale" priority="769">
      <colorScale>
        <cfvo type="min"/>
        <cfvo type="percentile" val="50"/>
        <cfvo type="max"/>
        <color rgb="FF63BE7B"/>
        <color rgb="FFFFEB84"/>
        <color rgb="FFF8696B"/>
      </colorScale>
    </cfRule>
  </conditionalFormatting>
  <conditionalFormatting sqref="S14 S17">
    <cfRule type="colorScale" priority="771">
      <colorScale>
        <cfvo type="min"/>
        <cfvo type="percentile" val="50"/>
        <cfvo type="max"/>
        <color rgb="FF63BE7B"/>
        <color rgb="FFFFEB84"/>
        <color rgb="FFF8696B"/>
      </colorScale>
    </cfRule>
  </conditionalFormatting>
  <conditionalFormatting sqref="BK19 BN19 BB8">
    <cfRule type="colorScale" priority="773">
      <colorScale>
        <cfvo type="min"/>
        <cfvo type="percentile" val="50"/>
        <cfvo type="max"/>
        <color rgb="FF63BE7B"/>
        <color rgb="FFFFEB84"/>
        <color rgb="FFF8696B"/>
      </colorScale>
    </cfRule>
  </conditionalFormatting>
  <conditionalFormatting sqref="BL19 BO19 BC8">
    <cfRule type="colorScale" priority="777">
      <colorScale>
        <cfvo type="min"/>
        <cfvo type="percentile" val="50"/>
        <cfvo type="max"/>
        <color rgb="FF63BE7B"/>
        <color rgb="FFFFEB84"/>
        <color rgb="FFF8696B"/>
      </colorScale>
    </cfRule>
  </conditionalFormatting>
  <conditionalFormatting sqref="X6:X13 X18:X19 X15:X16">
    <cfRule type="colorScale" priority="781">
      <colorScale>
        <cfvo type="min"/>
        <cfvo type="percentile" val="50"/>
        <cfvo type="max"/>
        <color rgb="FF63BE7B"/>
        <color rgb="FFFFEB84"/>
        <color rgb="FFF8696B"/>
      </colorScale>
    </cfRule>
  </conditionalFormatting>
  <conditionalFormatting sqref="Y6:Y13 Y18:Y19 Y15:Y16">
    <cfRule type="colorScale" priority="783">
      <colorScale>
        <cfvo type="min"/>
        <cfvo type="percentile" val="50"/>
        <cfvo type="max"/>
        <color rgb="FF63BE7B"/>
        <color rgb="FFFFEB84"/>
        <color rgb="FFF8696B"/>
      </colorScale>
    </cfRule>
  </conditionalFormatting>
  <conditionalFormatting sqref="U13 U17 R13 O9">
    <cfRule type="colorScale" priority="785">
      <colorScale>
        <cfvo type="min"/>
        <cfvo type="percentile" val="50"/>
        <cfvo type="max"/>
        <color rgb="FF63BE7B"/>
        <color rgb="FFFFEB84"/>
        <color rgb="FFF8696B"/>
      </colorScale>
    </cfRule>
  </conditionalFormatting>
  <conditionalFormatting sqref="V13 V17 S13 P9">
    <cfRule type="colorScale" priority="790">
      <colorScale>
        <cfvo type="min"/>
        <cfvo type="percentile" val="50"/>
        <cfvo type="max"/>
        <color rgb="FF63BE7B"/>
        <color rgb="FFFFEB84"/>
        <color rgb="FFF8696B"/>
      </colorScale>
    </cfRule>
  </conditionalFormatting>
  <conditionalFormatting sqref="X17 AJ13 AD10">
    <cfRule type="colorScale" priority="795">
      <colorScale>
        <cfvo type="min"/>
        <cfvo type="percentile" val="50"/>
        <cfvo type="max"/>
        <color rgb="FF63BE7B"/>
        <color rgb="FFFFEB84"/>
        <color rgb="FFF8696B"/>
      </colorScale>
    </cfRule>
  </conditionalFormatting>
  <conditionalFormatting sqref="AK13 Y17 AE10">
    <cfRule type="colorScale" priority="798">
      <colorScale>
        <cfvo type="min"/>
        <cfvo type="percentile" val="50"/>
        <cfvo type="max"/>
        <color rgb="FF63BE7B"/>
        <color rgb="FFFFEB84"/>
        <color rgb="FFF8696B"/>
      </colorScale>
    </cfRule>
  </conditionalFormatting>
  <conditionalFormatting sqref="BQ15:BQ16">
    <cfRule type="colorScale" priority="801">
      <colorScale>
        <cfvo type="min"/>
        <cfvo type="percentile" val="50"/>
        <cfvo type="max"/>
        <color rgb="FF63BE7B"/>
        <color rgb="FFFFEB84"/>
        <color rgb="FFF8696B"/>
      </colorScale>
    </cfRule>
  </conditionalFormatting>
  <conditionalFormatting sqref="BR15:BR16">
    <cfRule type="colorScale" priority="804">
      <colorScale>
        <cfvo type="min"/>
        <cfvo type="percentile" val="50"/>
        <cfvo type="max"/>
        <color rgb="FF63BE7B"/>
        <color rgb="FFFFEB84"/>
        <color rgb="FFF8696B"/>
      </colorScale>
    </cfRule>
  </conditionalFormatting>
  <conditionalFormatting sqref="I6:I19">
    <cfRule type="colorScale" priority="807">
      <colorScale>
        <cfvo type="min"/>
        <cfvo type="percentile" val="50"/>
        <cfvo type="max"/>
        <color rgb="FF63BE7B"/>
        <color rgb="FFFFEB84"/>
        <color rgb="FFF8696B"/>
      </colorScale>
    </cfRule>
  </conditionalFormatting>
  <conditionalFormatting sqref="J6:J19">
    <cfRule type="colorScale" priority="808">
      <colorScale>
        <cfvo type="min"/>
        <cfvo type="percentile" val="50"/>
        <cfvo type="max"/>
        <color rgb="FF63BE7B"/>
        <color rgb="FFFFEB84"/>
        <color rgb="FFF8696B"/>
      </colorScale>
    </cfRule>
  </conditionalFormatting>
  <conditionalFormatting sqref="AA18:AB19">
    <cfRule type="colorScale" priority="7">
      <colorScale>
        <cfvo type="min"/>
        <cfvo type="percentile" val="50"/>
        <cfvo type="max"/>
        <color rgb="FF63BE7B"/>
        <color rgb="FFFFEB84"/>
        <color rgb="FFF8696B"/>
      </colorScale>
    </cfRule>
  </conditionalFormatting>
  <conditionalFormatting sqref="F19:G19">
    <cfRule type="colorScale" priority="5">
      <colorScale>
        <cfvo type="min"/>
        <cfvo type="percentile" val="50"/>
        <cfvo type="max"/>
        <color rgb="FF63BE7B"/>
        <color rgb="FFFFEB84"/>
        <color rgb="FFF8696B"/>
      </colorScale>
    </cfRule>
  </conditionalFormatting>
  <conditionalFormatting sqref="F6:F18">
    <cfRule type="colorScale" priority="809">
      <colorScale>
        <cfvo type="min"/>
        <cfvo type="percentile" val="50"/>
        <cfvo type="max"/>
        <color rgb="FF63BE7B"/>
        <color rgb="FFFFEB84"/>
        <color rgb="FFF8696B"/>
      </colorScale>
    </cfRule>
  </conditionalFormatting>
  <conditionalFormatting sqref="R9:S9 R15:S15">
    <cfRule type="colorScale" priority="4">
      <colorScale>
        <cfvo type="min"/>
        <cfvo type="percentile" val="50"/>
        <cfvo type="max"/>
        <color rgb="FF63BE7B"/>
        <color rgb="FFFFEB84"/>
        <color rgb="FFF8696B"/>
      </colorScale>
    </cfRule>
  </conditionalFormatting>
  <conditionalFormatting sqref="AV17:AW18 AV8:AW8 AP9:AQ9 AM19:AN19 AM17:AN17 AG14:AH14 AD14:AE14 AA13:AB14 AA8:AB8 X14:Y14 U18:V19 U14:V15 U8:V8">
    <cfRule type="colorScale" priority="2">
      <colorScale>
        <cfvo type="min"/>
        <cfvo type="percentile" val="50"/>
        <cfvo type="max"/>
        <color rgb="FF63BE7B"/>
        <color rgb="FFFFEB84"/>
        <color rgb="FFF8696B"/>
      </colorScale>
    </cfRule>
  </conditionalFormatting>
  <conditionalFormatting sqref="BQ18:BR19 BQ6:BR8 BN8:BO8 BK18:BL18 BK16:BL16 BK7:BL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10D3-BDAD-484C-9BC8-431658109481}">
  <sheetPr codeName="Feuil5"/>
  <dimension ref="A1:AA28"/>
  <sheetViews>
    <sheetView zoomScale="60" zoomScaleNormal="60" workbookViewId="0">
      <pane xSplit="2" topLeftCell="L1" activePane="topRight" state="frozen"/>
      <selection pane="topRight" activeCell="AD19" sqref="AD19"/>
    </sheetView>
  </sheetViews>
  <sheetFormatPr defaultColWidth="10.6640625" defaultRowHeight="17.5" x14ac:dyDescent="0.3"/>
  <cols>
    <col min="1" max="1" width="18.75" style="13" customWidth="1"/>
    <col min="2" max="2" width="13.5" style="263" customWidth="1"/>
    <col min="3" max="3" width="13.4140625" style="263" customWidth="1"/>
    <col min="4" max="4" width="7.83203125" style="263" customWidth="1"/>
    <col min="5" max="5" width="7.58203125" style="263" customWidth="1"/>
    <col min="6" max="6" width="8.08203125" style="263" customWidth="1"/>
    <col min="7" max="7" width="9.58203125" style="263" customWidth="1"/>
    <col min="8" max="8" width="10.6640625" style="263" customWidth="1"/>
    <col min="9" max="9" width="10" style="263" customWidth="1"/>
    <col min="10" max="10" width="11.1640625" style="263" customWidth="1"/>
    <col min="11" max="11" width="8.4140625" style="263" customWidth="1"/>
    <col min="12" max="12" width="9.58203125" style="263" customWidth="1"/>
    <col min="13" max="13" width="8" style="263" customWidth="1"/>
    <col min="14" max="14" width="9" style="263" customWidth="1"/>
    <col min="15" max="15" width="9.58203125" style="263" customWidth="1"/>
    <col min="16" max="16" width="8.75" style="263" customWidth="1"/>
    <col min="17" max="17" width="9.08203125" style="263" customWidth="1"/>
    <col min="18" max="18" width="9.1640625" style="263" customWidth="1"/>
    <col min="19" max="19" width="6.9140625" style="263" customWidth="1"/>
    <col min="20" max="20" width="8.83203125" style="263" customWidth="1"/>
    <col min="21" max="21" width="10.6640625" style="263"/>
    <col min="22" max="22" width="9.83203125" style="263" customWidth="1"/>
    <col min="23" max="23" width="10.6640625" style="263"/>
    <col min="24" max="24" width="9.58203125" style="13" customWidth="1"/>
    <col min="25" max="16384" width="10.6640625" style="13"/>
  </cols>
  <sheetData>
    <row r="1" spans="1:27" x14ac:dyDescent="0.3">
      <c r="A1" s="13" t="s">
        <v>950</v>
      </c>
    </row>
    <row r="4" spans="1:27" ht="40" customHeight="1" x14ac:dyDescent="0.3">
      <c r="A4" s="26" t="s">
        <v>895</v>
      </c>
      <c r="B4" s="27" t="s">
        <v>896</v>
      </c>
      <c r="C4" s="28" t="s">
        <v>35</v>
      </c>
      <c r="D4" s="28" t="s">
        <v>36</v>
      </c>
      <c r="E4" s="28" t="s">
        <v>37</v>
      </c>
      <c r="F4" s="28" t="s">
        <v>38</v>
      </c>
      <c r="G4" s="28" t="s">
        <v>39</v>
      </c>
      <c r="H4" s="28" t="s">
        <v>40</v>
      </c>
      <c r="I4" s="28" t="s">
        <v>41</v>
      </c>
      <c r="J4" s="28" t="s">
        <v>42</v>
      </c>
      <c r="K4" s="28" t="s">
        <v>43</v>
      </c>
      <c r="L4" s="28" t="s">
        <v>44</v>
      </c>
      <c r="M4" s="28" t="s">
        <v>45</v>
      </c>
      <c r="N4" s="28" t="s">
        <v>46</v>
      </c>
      <c r="O4" s="28" t="s">
        <v>47</v>
      </c>
      <c r="P4" s="28" t="s">
        <v>48</v>
      </c>
      <c r="Q4" s="28" t="s">
        <v>951</v>
      </c>
      <c r="R4" s="28" t="s">
        <v>50</v>
      </c>
      <c r="S4" s="28" t="s">
        <v>51</v>
      </c>
      <c r="T4" s="28" t="s">
        <v>52</v>
      </c>
      <c r="U4" s="28" t="s">
        <v>53</v>
      </c>
      <c r="V4" s="28" t="s">
        <v>910</v>
      </c>
      <c r="W4" s="28" t="s">
        <v>55</v>
      </c>
      <c r="X4" s="28" t="s">
        <v>56</v>
      </c>
      <c r="Y4" s="28" t="s">
        <v>952</v>
      </c>
    </row>
    <row r="5" spans="1:27" x14ac:dyDescent="0.3">
      <c r="A5" s="14" t="s">
        <v>912</v>
      </c>
      <c r="B5" s="15" t="s">
        <v>913</v>
      </c>
      <c r="C5" s="20">
        <v>3500</v>
      </c>
      <c r="D5" s="20">
        <v>2500</v>
      </c>
      <c r="E5" s="20">
        <v>4000</v>
      </c>
      <c r="F5" s="20">
        <v>5000</v>
      </c>
      <c r="G5" s="20">
        <v>2500</v>
      </c>
      <c r="H5" s="20">
        <v>15000</v>
      </c>
      <c r="I5" s="20">
        <v>4000</v>
      </c>
      <c r="J5" s="20">
        <v>8000</v>
      </c>
      <c r="K5" s="20">
        <v>350</v>
      </c>
      <c r="L5" s="20">
        <v>350</v>
      </c>
      <c r="M5" s="20">
        <v>300</v>
      </c>
      <c r="N5" s="20">
        <v>400</v>
      </c>
      <c r="O5" s="20">
        <v>500</v>
      </c>
      <c r="P5" s="20">
        <v>1500</v>
      </c>
      <c r="Q5" s="20">
        <v>2000</v>
      </c>
      <c r="R5" s="20">
        <v>250</v>
      </c>
      <c r="S5" s="20">
        <v>200</v>
      </c>
      <c r="T5" s="20">
        <v>300</v>
      </c>
      <c r="U5" s="20">
        <v>2000</v>
      </c>
      <c r="V5" s="20">
        <v>3000</v>
      </c>
      <c r="W5" s="20">
        <v>100</v>
      </c>
      <c r="X5" s="20">
        <v>1500</v>
      </c>
      <c r="Y5" s="266">
        <v>50</v>
      </c>
      <c r="AA5" s="264"/>
    </row>
    <row r="6" spans="1:27" x14ac:dyDescent="0.3">
      <c r="A6" s="14" t="s">
        <v>914</v>
      </c>
      <c r="B6" s="15" t="s">
        <v>914</v>
      </c>
      <c r="C6" s="267">
        <v>1250</v>
      </c>
      <c r="D6" s="20">
        <v>1350</v>
      </c>
      <c r="E6" s="20">
        <v>2000</v>
      </c>
      <c r="F6" s="20">
        <v>3000</v>
      </c>
      <c r="G6" s="20">
        <v>3000</v>
      </c>
      <c r="H6" s="20">
        <v>8000</v>
      </c>
      <c r="I6" s="20">
        <v>3500</v>
      </c>
      <c r="J6" s="20">
        <v>6000</v>
      </c>
      <c r="K6" s="20">
        <v>245</v>
      </c>
      <c r="L6" s="20">
        <v>250</v>
      </c>
      <c r="M6" s="20">
        <v>250</v>
      </c>
      <c r="N6" s="20">
        <v>250</v>
      </c>
      <c r="O6" s="20">
        <v>250</v>
      </c>
      <c r="P6" s="20">
        <v>3000</v>
      </c>
      <c r="Q6" s="20">
        <v>1100</v>
      </c>
      <c r="R6" s="20">
        <v>100</v>
      </c>
      <c r="S6" s="20">
        <v>100</v>
      </c>
      <c r="T6" s="20">
        <v>150</v>
      </c>
      <c r="U6" s="20">
        <v>1000</v>
      </c>
      <c r="V6" s="20">
        <v>1500</v>
      </c>
      <c r="W6" s="266">
        <v>100</v>
      </c>
      <c r="X6" s="20">
        <v>1550</v>
      </c>
      <c r="Y6" s="266">
        <v>50</v>
      </c>
      <c r="AA6" s="264"/>
    </row>
    <row r="7" spans="1:27" x14ac:dyDescent="0.3">
      <c r="A7" s="14" t="s">
        <v>1853</v>
      </c>
      <c r="B7" s="15" t="s">
        <v>1071</v>
      </c>
      <c r="C7" s="20">
        <v>1500</v>
      </c>
      <c r="D7" s="20">
        <v>3000</v>
      </c>
      <c r="E7" s="20">
        <v>8000</v>
      </c>
      <c r="F7" s="20">
        <v>3500</v>
      </c>
      <c r="G7" s="20">
        <v>4000</v>
      </c>
      <c r="H7" s="20">
        <v>10000</v>
      </c>
      <c r="I7" s="266">
        <v>5000</v>
      </c>
      <c r="J7" s="20">
        <v>7000</v>
      </c>
      <c r="K7" s="266">
        <v>245</v>
      </c>
      <c r="L7" s="20">
        <v>125</v>
      </c>
      <c r="M7" s="20">
        <v>500</v>
      </c>
      <c r="N7" s="20">
        <v>300</v>
      </c>
      <c r="O7" s="267">
        <v>150</v>
      </c>
      <c r="P7" s="20">
        <v>1000</v>
      </c>
      <c r="Q7" s="20">
        <v>2500</v>
      </c>
      <c r="R7" s="266">
        <v>200</v>
      </c>
      <c r="S7" s="20">
        <v>150</v>
      </c>
      <c r="T7" s="20">
        <v>250</v>
      </c>
      <c r="U7" s="20">
        <v>1500</v>
      </c>
      <c r="V7" s="20">
        <v>3500</v>
      </c>
      <c r="W7" s="266">
        <v>100</v>
      </c>
      <c r="X7" s="266">
        <v>1625</v>
      </c>
      <c r="Y7" s="266">
        <v>50</v>
      </c>
      <c r="AA7" s="264"/>
    </row>
    <row r="8" spans="1:27" x14ac:dyDescent="0.3">
      <c r="A8" s="355" t="s">
        <v>917</v>
      </c>
      <c r="B8" s="15" t="s">
        <v>918</v>
      </c>
      <c r="C8" s="20">
        <v>2500</v>
      </c>
      <c r="D8" s="20">
        <v>2500</v>
      </c>
      <c r="E8" s="20">
        <v>6000</v>
      </c>
      <c r="F8" s="20">
        <v>7500</v>
      </c>
      <c r="G8" s="267">
        <v>3000</v>
      </c>
      <c r="H8" s="266">
        <v>10750</v>
      </c>
      <c r="I8" s="20">
        <v>6500</v>
      </c>
      <c r="J8" s="20">
        <v>13500</v>
      </c>
      <c r="K8" s="267">
        <v>245</v>
      </c>
      <c r="L8" s="20">
        <v>425</v>
      </c>
      <c r="M8" s="20">
        <v>450</v>
      </c>
      <c r="N8" s="20">
        <v>750</v>
      </c>
      <c r="O8" s="20">
        <v>135</v>
      </c>
      <c r="P8" s="266">
        <v>1900</v>
      </c>
      <c r="Q8" s="20">
        <v>4000</v>
      </c>
      <c r="R8" s="20">
        <v>500</v>
      </c>
      <c r="S8" s="20">
        <v>150</v>
      </c>
      <c r="T8" s="20">
        <v>500</v>
      </c>
      <c r="U8" s="267">
        <v>1500</v>
      </c>
      <c r="V8" s="20">
        <v>5000</v>
      </c>
      <c r="W8" s="20">
        <v>100</v>
      </c>
      <c r="X8" s="20">
        <v>3000</v>
      </c>
      <c r="Y8" s="20">
        <v>100</v>
      </c>
      <c r="AA8" s="264"/>
    </row>
    <row r="9" spans="1:27" x14ac:dyDescent="0.3">
      <c r="A9" s="356"/>
      <c r="B9" s="15" t="s">
        <v>919</v>
      </c>
      <c r="C9" s="20">
        <v>2000</v>
      </c>
      <c r="D9" s="20">
        <v>5000</v>
      </c>
      <c r="E9" s="20">
        <v>10000</v>
      </c>
      <c r="F9" s="20">
        <v>10000</v>
      </c>
      <c r="G9" s="20">
        <v>5000</v>
      </c>
      <c r="H9" s="20">
        <v>7000</v>
      </c>
      <c r="I9" s="20">
        <v>5000</v>
      </c>
      <c r="J9" s="20">
        <v>12000</v>
      </c>
      <c r="K9" s="20">
        <v>200</v>
      </c>
      <c r="L9" s="20">
        <v>175</v>
      </c>
      <c r="M9" s="20">
        <v>250</v>
      </c>
      <c r="N9" s="20">
        <v>300</v>
      </c>
      <c r="O9" s="267">
        <v>150</v>
      </c>
      <c r="P9" s="20">
        <v>1500</v>
      </c>
      <c r="Q9" s="20">
        <v>2000</v>
      </c>
      <c r="R9" s="20">
        <v>200</v>
      </c>
      <c r="S9" s="20">
        <v>150</v>
      </c>
      <c r="T9" s="20">
        <v>500</v>
      </c>
      <c r="U9" s="20">
        <v>3000</v>
      </c>
      <c r="V9" s="20">
        <v>2500</v>
      </c>
      <c r="W9" s="20">
        <v>500</v>
      </c>
      <c r="X9" s="20">
        <v>3000</v>
      </c>
      <c r="Y9" s="20">
        <v>100</v>
      </c>
      <c r="AA9" s="264"/>
    </row>
    <row r="10" spans="1:27" x14ac:dyDescent="0.3">
      <c r="A10" s="14" t="s">
        <v>915</v>
      </c>
      <c r="B10" s="15" t="s">
        <v>916</v>
      </c>
      <c r="C10" s="20">
        <v>1500</v>
      </c>
      <c r="D10" s="20">
        <v>2500</v>
      </c>
      <c r="E10" s="20">
        <v>3000</v>
      </c>
      <c r="F10" s="20">
        <v>5000</v>
      </c>
      <c r="G10" s="20">
        <v>3500</v>
      </c>
      <c r="H10" s="267">
        <v>10750</v>
      </c>
      <c r="I10" s="20">
        <v>5500</v>
      </c>
      <c r="J10" s="20">
        <v>6000</v>
      </c>
      <c r="K10" s="20">
        <v>200</v>
      </c>
      <c r="L10" s="20">
        <v>400</v>
      </c>
      <c r="M10" s="20">
        <v>150</v>
      </c>
      <c r="N10" s="20">
        <v>400</v>
      </c>
      <c r="O10" s="20">
        <v>100</v>
      </c>
      <c r="P10" s="20">
        <v>3000</v>
      </c>
      <c r="Q10" s="20">
        <v>2000</v>
      </c>
      <c r="R10" s="20">
        <v>200</v>
      </c>
      <c r="S10" s="20">
        <v>100</v>
      </c>
      <c r="T10" s="20">
        <v>250</v>
      </c>
      <c r="U10" s="20">
        <v>1500</v>
      </c>
      <c r="V10" s="20">
        <v>2500</v>
      </c>
      <c r="W10" s="20">
        <v>100</v>
      </c>
      <c r="X10" s="20">
        <v>2500</v>
      </c>
      <c r="Y10" s="20">
        <v>50</v>
      </c>
      <c r="AA10" s="264"/>
    </row>
    <row r="11" spans="1:27" x14ac:dyDescent="0.3">
      <c r="A11" s="15" t="s">
        <v>920</v>
      </c>
      <c r="B11" s="15" t="s">
        <v>921</v>
      </c>
      <c r="C11" s="20">
        <v>500</v>
      </c>
      <c r="D11" s="20">
        <v>1500</v>
      </c>
      <c r="E11" s="20">
        <v>6250</v>
      </c>
      <c r="F11" s="20">
        <v>3000</v>
      </c>
      <c r="G11" s="20">
        <v>3000</v>
      </c>
      <c r="H11" s="267">
        <v>10750</v>
      </c>
      <c r="I11" s="20">
        <v>1833</v>
      </c>
      <c r="J11" s="20">
        <v>6250</v>
      </c>
      <c r="K11" s="20">
        <v>875</v>
      </c>
      <c r="L11" s="267">
        <v>225</v>
      </c>
      <c r="M11" s="20">
        <v>325</v>
      </c>
      <c r="N11" s="267">
        <v>375</v>
      </c>
      <c r="O11" s="267">
        <v>150</v>
      </c>
      <c r="P11" s="20">
        <v>1800</v>
      </c>
      <c r="Q11" s="20">
        <v>1875</v>
      </c>
      <c r="R11" s="20">
        <v>200</v>
      </c>
      <c r="S11" s="20">
        <v>150</v>
      </c>
      <c r="T11" s="20">
        <v>250</v>
      </c>
      <c r="U11" s="20">
        <v>1500</v>
      </c>
      <c r="V11" s="20">
        <v>2000</v>
      </c>
      <c r="W11" s="20">
        <v>500</v>
      </c>
      <c r="X11" s="20">
        <v>1700</v>
      </c>
      <c r="Y11" s="20">
        <v>15</v>
      </c>
      <c r="AA11" s="264"/>
    </row>
    <row r="12" spans="1:27" x14ac:dyDescent="0.3">
      <c r="A12" s="14" t="s">
        <v>925</v>
      </c>
      <c r="B12" s="15" t="s">
        <v>926</v>
      </c>
      <c r="C12" s="20">
        <v>1000</v>
      </c>
      <c r="D12" s="20">
        <v>3000</v>
      </c>
      <c r="E12" s="20">
        <v>3750</v>
      </c>
      <c r="F12" s="20">
        <v>4500</v>
      </c>
      <c r="G12" s="20">
        <v>3500</v>
      </c>
      <c r="H12" s="20">
        <v>11500</v>
      </c>
      <c r="I12" s="267">
        <v>5000</v>
      </c>
      <c r="J12" s="20">
        <v>10000</v>
      </c>
      <c r="K12" s="266">
        <v>245</v>
      </c>
      <c r="L12" s="20">
        <v>100</v>
      </c>
      <c r="M12" s="20">
        <v>250</v>
      </c>
      <c r="N12" s="20">
        <v>300</v>
      </c>
      <c r="O12" s="20">
        <v>100</v>
      </c>
      <c r="P12" s="20">
        <v>2000</v>
      </c>
      <c r="Q12" s="20">
        <v>2500</v>
      </c>
      <c r="R12" s="20">
        <v>300</v>
      </c>
      <c r="S12" s="20">
        <v>100</v>
      </c>
      <c r="T12" s="20">
        <v>300</v>
      </c>
      <c r="U12" s="20">
        <v>2250</v>
      </c>
      <c r="V12" s="20">
        <v>4000</v>
      </c>
      <c r="W12" s="20">
        <v>50</v>
      </c>
      <c r="X12" s="20">
        <v>1700</v>
      </c>
      <c r="Y12" s="267">
        <v>50</v>
      </c>
      <c r="AA12" s="264"/>
    </row>
    <row r="13" spans="1:27" x14ac:dyDescent="0.3">
      <c r="A13" s="14" t="s">
        <v>927</v>
      </c>
      <c r="B13" s="15" t="s">
        <v>928</v>
      </c>
      <c r="C13" s="20">
        <v>1000</v>
      </c>
      <c r="D13" s="20">
        <v>2000</v>
      </c>
      <c r="E13" s="20">
        <v>14000</v>
      </c>
      <c r="F13" s="20">
        <v>6000</v>
      </c>
      <c r="G13" s="20">
        <v>3000</v>
      </c>
      <c r="H13" s="20">
        <v>14000</v>
      </c>
      <c r="I13" s="266">
        <v>5000</v>
      </c>
      <c r="J13" s="266">
        <v>7500</v>
      </c>
      <c r="K13" s="266">
        <v>245</v>
      </c>
      <c r="L13" s="266">
        <v>225</v>
      </c>
      <c r="M13" s="266">
        <v>250</v>
      </c>
      <c r="N13" s="20">
        <v>500</v>
      </c>
      <c r="O13" s="20">
        <v>300</v>
      </c>
      <c r="P13" s="20">
        <v>2500</v>
      </c>
      <c r="Q13" s="20">
        <v>1000</v>
      </c>
      <c r="R13" s="20">
        <v>200</v>
      </c>
      <c r="S13" s="20">
        <v>50</v>
      </c>
      <c r="T13" s="20">
        <v>250</v>
      </c>
      <c r="U13" s="20">
        <v>2000</v>
      </c>
      <c r="V13" s="20">
        <v>2000</v>
      </c>
      <c r="W13" s="20">
        <v>100</v>
      </c>
      <c r="X13" s="20">
        <v>1400</v>
      </c>
      <c r="Y13" s="20">
        <v>50</v>
      </c>
      <c r="AA13" s="264"/>
    </row>
    <row r="14" spans="1:27" x14ac:dyDescent="0.3">
      <c r="A14" s="15" t="s">
        <v>2245</v>
      </c>
      <c r="B14" s="15" t="s">
        <v>931</v>
      </c>
      <c r="C14" s="20">
        <v>1000</v>
      </c>
      <c r="D14" s="20">
        <v>1500</v>
      </c>
      <c r="E14" s="20">
        <v>2750</v>
      </c>
      <c r="F14" s="20">
        <v>4000</v>
      </c>
      <c r="G14" s="20">
        <v>3000</v>
      </c>
      <c r="H14" s="266">
        <v>10750</v>
      </c>
      <c r="I14" s="266">
        <v>5000</v>
      </c>
      <c r="J14" s="267">
        <v>7500</v>
      </c>
      <c r="K14" s="20">
        <v>200</v>
      </c>
      <c r="L14" s="20">
        <v>300</v>
      </c>
      <c r="M14" s="20">
        <v>250</v>
      </c>
      <c r="N14" s="20">
        <v>250</v>
      </c>
      <c r="O14" s="20">
        <v>500</v>
      </c>
      <c r="P14" s="20">
        <v>1000</v>
      </c>
      <c r="Q14" s="20">
        <v>1500</v>
      </c>
      <c r="R14" s="20">
        <v>250</v>
      </c>
      <c r="S14" s="20">
        <v>100</v>
      </c>
      <c r="T14" s="20">
        <v>250</v>
      </c>
      <c r="U14" s="20">
        <v>1000</v>
      </c>
      <c r="V14" s="20">
        <v>2500</v>
      </c>
      <c r="W14" s="20">
        <v>100</v>
      </c>
      <c r="X14" s="20">
        <v>1200</v>
      </c>
      <c r="Y14" s="20">
        <v>10</v>
      </c>
      <c r="AA14" s="264"/>
    </row>
    <row r="15" spans="1:27" x14ac:dyDescent="0.3">
      <c r="A15" s="15" t="s">
        <v>932</v>
      </c>
      <c r="B15" s="15" t="s">
        <v>1082</v>
      </c>
      <c r="C15" s="20">
        <v>500</v>
      </c>
      <c r="D15" s="20">
        <v>1500</v>
      </c>
      <c r="E15" s="20">
        <v>3000</v>
      </c>
      <c r="F15" s="20">
        <v>6000</v>
      </c>
      <c r="G15" s="20">
        <v>3000</v>
      </c>
      <c r="H15" s="20">
        <v>10000</v>
      </c>
      <c r="I15" s="20">
        <v>5000</v>
      </c>
      <c r="J15" s="20">
        <v>7500</v>
      </c>
      <c r="K15" s="20">
        <v>245</v>
      </c>
      <c r="L15" s="20">
        <v>125</v>
      </c>
      <c r="M15" s="20">
        <v>250</v>
      </c>
      <c r="N15" s="20">
        <v>400</v>
      </c>
      <c r="O15" s="20">
        <v>150</v>
      </c>
      <c r="P15" s="20">
        <v>1500</v>
      </c>
      <c r="Q15" s="20">
        <v>1500</v>
      </c>
      <c r="R15" s="20">
        <v>200</v>
      </c>
      <c r="S15" s="20">
        <v>105</v>
      </c>
      <c r="T15" s="20">
        <v>200</v>
      </c>
      <c r="U15" s="20">
        <v>1500</v>
      </c>
      <c r="V15" s="20">
        <v>3000</v>
      </c>
      <c r="W15" s="266">
        <v>100</v>
      </c>
      <c r="X15" s="20">
        <v>1500</v>
      </c>
      <c r="Y15" s="20">
        <v>100</v>
      </c>
      <c r="AA15" s="264"/>
    </row>
    <row r="16" spans="1:27" x14ac:dyDescent="0.3">
      <c r="A16" s="361" t="s">
        <v>935</v>
      </c>
      <c r="B16" s="15" t="s">
        <v>936</v>
      </c>
      <c r="C16" s="20">
        <v>450</v>
      </c>
      <c r="D16" s="20">
        <v>2000</v>
      </c>
      <c r="E16" s="20">
        <v>5750</v>
      </c>
      <c r="F16" s="20">
        <v>4500</v>
      </c>
      <c r="G16" s="20">
        <v>1900</v>
      </c>
      <c r="H16" s="20">
        <v>11500</v>
      </c>
      <c r="I16" s="20">
        <v>9000</v>
      </c>
      <c r="J16" s="20">
        <v>12000</v>
      </c>
      <c r="K16" s="20">
        <v>500</v>
      </c>
      <c r="L16" s="20">
        <v>500</v>
      </c>
      <c r="M16" s="267">
        <v>250</v>
      </c>
      <c r="N16" s="20">
        <v>700</v>
      </c>
      <c r="O16" s="266">
        <v>150</v>
      </c>
      <c r="P16" s="20">
        <v>2000</v>
      </c>
      <c r="Q16" s="20">
        <v>1500</v>
      </c>
      <c r="R16" s="266">
        <v>200</v>
      </c>
      <c r="S16" s="267">
        <v>105</v>
      </c>
      <c r="T16" s="20">
        <v>300</v>
      </c>
      <c r="U16" s="20">
        <v>1725</v>
      </c>
      <c r="V16" s="20">
        <v>1500</v>
      </c>
      <c r="W16" s="20">
        <v>100</v>
      </c>
      <c r="X16" s="20">
        <v>1500</v>
      </c>
      <c r="Y16" s="20">
        <v>50</v>
      </c>
      <c r="AA16" s="264"/>
    </row>
    <row r="17" spans="1:27" x14ac:dyDescent="0.3">
      <c r="A17" s="362"/>
      <c r="B17" s="15" t="s">
        <v>937</v>
      </c>
      <c r="C17" s="267">
        <v>1250</v>
      </c>
      <c r="D17" s="267">
        <v>2250</v>
      </c>
      <c r="E17" s="267">
        <v>4000</v>
      </c>
      <c r="F17" s="20">
        <v>3000</v>
      </c>
      <c r="G17" s="267">
        <v>3000</v>
      </c>
      <c r="H17" s="20">
        <v>7750</v>
      </c>
      <c r="I17" s="266">
        <v>5000</v>
      </c>
      <c r="J17" s="267">
        <v>7500</v>
      </c>
      <c r="K17" s="266">
        <v>245</v>
      </c>
      <c r="L17" s="20">
        <v>200</v>
      </c>
      <c r="M17" s="267">
        <v>250</v>
      </c>
      <c r="N17" s="20">
        <v>375</v>
      </c>
      <c r="O17" s="20">
        <v>75</v>
      </c>
      <c r="P17" s="267">
        <v>1900</v>
      </c>
      <c r="Q17" s="20">
        <v>1500</v>
      </c>
      <c r="R17" s="266">
        <v>200</v>
      </c>
      <c r="S17" s="20">
        <v>75</v>
      </c>
      <c r="T17" s="20">
        <v>500</v>
      </c>
      <c r="U17" s="267">
        <v>1500</v>
      </c>
      <c r="V17" s="267">
        <v>2500</v>
      </c>
      <c r="W17" s="266">
        <v>100</v>
      </c>
      <c r="X17" s="267">
        <v>1625</v>
      </c>
      <c r="Y17" s="266">
        <v>50</v>
      </c>
      <c r="AA17" s="264"/>
    </row>
    <row r="18" spans="1:27" ht="18" thickBot="1" x14ac:dyDescent="0.35">
      <c r="A18" s="16" t="s">
        <v>941</v>
      </c>
      <c r="B18" s="215" t="s">
        <v>942</v>
      </c>
      <c r="C18" s="20">
        <v>2500</v>
      </c>
      <c r="D18" s="266">
        <v>2250</v>
      </c>
      <c r="E18" s="20">
        <v>4000</v>
      </c>
      <c r="F18" s="20">
        <v>5000</v>
      </c>
      <c r="G18" s="20">
        <v>3000</v>
      </c>
      <c r="H18" s="20">
        <v>13500</v>
      </c>
      <c r="I18" s="266">
        <v>5000</v>
      </c>
      <c r="J18" s="20">
        <v>6000</v>
      </c>
      <c r="K18" s="266">
        <v>245</v>
      </c>
      <c r="L18" s="20">
        <v>200</v>
      </c>
      <c r="M18" s="20">
        <v>500</v>
      </c>
      <c r="N18" s="20">
        <v>250</v>
      </c>
      <c r="O18" s="266">
        <v>150</v>
      </c>
      <c r="P18" s="20">
        <v>2500</v>
      </c>
      <c r="Q18" s="20">
        <v>2000</v>
      </c>
      <c r="R18" s="20">
        <v>350</v>
      </c>
      <c r="S18" s="20">
        <v>150</v>
      </c>
      <c r="T18" s="20">
        <v>400</v>
      </c>
      <c r="U18" s="20">
        <v>1000</v>
      </c>
      <c r="V18" s="20">
        <v>1500</v>
      </c>
      <c r="W18" s="20">
        <v>500</v>
      </c>
      <c r="X18" s="20">
        <v>2000</v>
      </c>
      <c r="Y18" s="266">
        <v>50</v>
      </c>
      <c r="AA18" s="264"/>
    </row>
    <row r="19" spans="1:27" ht="35" customHeight="1" thickBot="1" x14ac:dyDescent="0.35">
      <c r="A19" s="360" t="s">
        <v>953</v>
      </c>
      <c r="B19" s="360"/>
      <c r="C19" s="25">
        <f>MEDIAN(C5,C7:C16,C18)</f>
        <v>1250</v>
      </c>
      <c r="D19" s="25">
        <f>MEDIAN(D5:D16)</f>
        <v>2250</v>
      </c>
      <c r="E19" s="25">
        <f>MEDIAN(E5:E16,E18)</f>
        <v>4000</v>
      </c>
      <c r="F19" s="25">
        <f>MEDIAN(F5:F18)</f>
        <v>4750</v>
      </c>
      <c r="G19" s="25">
        <f>MEDIAN(G5:G7,G9:G16,G18)</f>
        <v>3000</v>
      </c>
      <c r="H19" s="25">
        <f>MEDIAN(H5:H7,H9,H12:H13,H15:H18)</f>
        <v>10750</v>
      </c>
      <c r="I19" s="25">
        <f>MEDIAN(I5:I6,I8:I11,I15:I16)</f>
        <v>5000</v>
      </c>
      <c r="J19" s="25">
        <f>MEDIAN(J5:J12,J15:J16,J18)</f>
        <v>7500</v>
      </c>
      <c r="K19" s="25">
        <f>MEDIAN(K5:K6,K9:K11,K14:K16)</f>
        <v>245</v>
      </c>
      <c r="L19" s="25">
        <f>MEDIAN(L5:L10,L12,L14:L18)</f>
        <v>225</v>
      </c>
      <c r="M19" s="25">
        <f>MEDIAN(M5:M12,M14:M15,M18)</f>
        <v>250</v>
      </c>
      <c r="N19" s="25">
        <f>MEDIAN(N5:N10,N12:N18)</f>
        <v>375</v>
      </c>
      <c r="O19" s="25">
        <f>MEDIAN(O5:O6,O8,O10,O12:O15,O17)</f>
        <v>150</v>
      </c>
      <c r="P19" s="25">
        <f>MEDIAN(P5:P7,P9:P16,P18)</f>
        <v>1900</v>
      </c>
      <c r="Q19" s="25">
        <f>MEDIAN(Q5:Q18)</f>
        <v>1937.5</v>
      </c>
      <c r="R19" s="25">
        <f>MEDIAN(R5:R6,R8:R15,R18)</f>
        <v>200</v>
      </c>
      <c r="S19" s="25">
        <f>MEDIAN(S5:S15,S17:S18)</f>
        <v>105</v>
      </c>
      <c r="T19" s="25">
        <f>MEDIAN(T5:T18)</f>
        <v>275</v>
      </c>
      <c r="U19" s="25">
        <f>MEDIAN(U5:U7,U9:U16,U18)</f>
        <v>1500</v>
      </c>
      <c r="V19" s="25">
        <f>MEDIAN(V5:V16,V18)</f>
        <v>2500</v>
      </c>
      <c r="W19" s="25">
        <f>MEDIAN(W5,W8:W14,W16,W18)</f>
        <v>100</v>
      </c>
      <c r="X19" s="25">
        <f>MEDIAN(X5:X6,X8:X16,X18)</f>
        <v>1625</v>
      </c>
      <c r="Y19" s="25">
        <f>MEDIAN(Y8:Y11,Y13:Y16)</f>
        <v>50</v>
      </c>
      <c r="AA19" s="264"/>
    </row>
    <row r="22" spans="1:27" ht="16.5" customHeight="1" x14ac:dyDescent="0.3">
      <c r="A22" s="214" t="s">
        <v>948</v>
      </c>
      <c r="B22" s="265"/>
      <c r="C22" s="265"/>
      <c r="D22" s="268"/>
      <c r="E22" s="268"/>
      <c r="F22" s="268"/>
      <c r="K22" s="357" t="s">
        <v>954</v>
      </c>
      <c r="L22" s="357"/>
      <c r="M22" s="357"/>
      <c r="N22" s="357"/>
      <c r="O22" s="357"/>
      <c r="P22" s="357"/>
    </row>
    <row r="23" spans="1:27" ht="16.5" customHeight="1" x14ac:dyDescent="0.3">
      <c r="A23" s="267">
        <v>1000</v>
      </c>
      <c r="B23" s="263" t="s">
        <v>955</v>
      </c>
      <c r="C23" s="269"/>
      <c r="D23" s="269"/>
      <c r="E23" s="269"/>
      <c r="K23" s="357"/>
      <c r="L23" s="357"/>
      <c r="M23" s="357"/>
      <c r="N23" s="357"/>
      <c r="O23" s="357"/>
      <c r="P23" s="357"/>
    </row>
    <row r="24" spans="1:27" ht="16.5" customHeight="1" x14ac:dyDescent="0.3">
      <c r="A24" s="266">
        <v>1000</v>
      </c>
      <c r="B24" s="358" t="s">
        <v>956</v>
      </c>
      <c r="C24" s="359"/>
      <c r="D24" s="359"/>
      <c r="E24" s="359"/>
      <c r="F24" s="359"/>
      <c r="K24" s="357"/>
      <c r="L24" s="357"/>
      <c r="M24" s="357"/>
      <c r="N24" s="357"/>
      <c r="O24" s="357"/>
      <c r="P24" s="357"/>
    </row>
    <row r="25" spans="1:27" x14ac:dyDescent="0.3">
      <c r="K25" s="357"/>
      <c r="L25" s="357"/>
      <c r="M25" s="357"/>
      <c r="N25" s="357"/>
      <c r="O25" s="357"/>
      <c r="P25" s="357"/>
    </row>
    <row r="26" spans="1:27" x14ac:dyDescent="0.3">
      <c r="K26" s="357"/>
      <c r="L26" s="357"/>
      <c r="M26" s="357"/>
      <c r="N26" s="357"/>
      <c r="O26" s="357"/>
      <c r="P26" s="357"/>
    </row>
    <row r="27" spans="1:27" x14ac:dyDescent="0.3">
      <c r="A27" s="214" t="s">
        <v>957</v>
      </c>
      <c r="K27" s="357"/>
      <c r="L27" s="357"/>
      <c r="M27" s="357"/>
      <c r="N27" s="357"/>
      <c r="O27" s="357"/>
      <c r="P27" s="357"/>
    </row>
    <row r="28" spans="1:27" x14ac:dyDescent="0.3">
      <c r="K28" s="357"/>
      <c r="L28" s="357"/>
      <c r="M28" s="357"/>
      <c r="N28" s="357"/>
      <c r="O28" s="357"/>
      <c r="P28" s="357"/>
    </row>
  </sheetData>
  <mergeCells count="5">
    <mergeCell ref="A8:A9"/>
    <mergeCell ref="K22:P28"/>
    <mergeCell ref="B24:F24"/>
    <mergeCell ref="A19:B19"/>
    <mergeCell ref="A16:A17"/>
  </mergeCells>
  <conditionalFormatting sqref="C22">
    <cfRule type="colorScale" priority="48">
      <colorScale>
        <cfvo type="min"/>
        <cfvo type="percentile" val="50"/>
        <cfvo type="max"/>
        <color rgb="FF63BE7B"/>
        <color rgb="FFFFEB84"/>
        <color rgb="FFF8696B"/>
      </colorScale>
    </cfRule>
  </conditionalFormatting>
  <conditionalFormatting sqref="B22">
    <cfRule type="colorScale" priority="49">
      <colorScale>
        <cfvo type="min"/>
        <cfvo type="percentile" val="50"/>
        <cfvo type="max"/>
        <color rgb="FF63BE7B"/>
        <color rgb="FFFFEB84"/>
        <color rgb="FFF8696B"/>
      </colorScale>
    </cfRule>
  </conditionalFormatting>
  <conditionalFormatting sqref="B24">
    <cfRule type="colorScale" priority="50">
      <colorScale>
        <cfvo type="min"/>
        <cfvo type="percentile" val="50"/>
        <cfvo type="max"/>
        <color rgb="FF63BE7B"/>
        <color rgb="FFFFEB84"/>
        <color rgb="FFF8696B"/>
      </colorScale>
    </cfRule>
  </conditionalFormatting>
  <conditionalFormatting sqref="Y8:Y11 Y13:Y16">
    <cfRule type="colorScale" priority="234">
      <colorScale>
        <cfvo type="min"/>
        <cfvo type="percentile" val="50"/>
        <cfvo type="max"/>
        <color rgb="FF63BE7B"/>
        <color rgb="FFFFEB84"/>
        <color rgb="FFF8696B"/>
      </colorScale>
    </cfRule>
  </conditionalFormatting>
  <conditionalFormatting sqref="D5:D16">
    <cfRule type="colorScale" priority="642">
      <colorScale>
        <cfvo type="min"/>
        <cfvo type="percentile" val="50"/>
        <cfvo type="max"/>
        <color rgb="FF63BE7B"/>
        <color rgb="FFFFEB84"/>
        <color rgb="FFF8696B"/>
      </colorScale>
    </cfRule>
  </conditionalFormatting>
  <conditionalFormatting sqref="I5:I6 I15:I16 I8:I11">
    <cfRule type="colorScale" priority="644">
      <colorScale>
        <cfvo type="min"/>
        <cfvo type="percentile" val="50"/>
        <cfvo type="max"/>
        <color rgb="FF63BE7B"/>
        <color rgb="FFFFEB84"/>
        <color rgb="FFF8696B"/>
      </colorScale>
    </cfRule>
  </conditionalFormatting>
  <conditionalFormatting sqref="J5:J12 J15:J16 J18">
    <cfRule type="colorScale" priority="647">
      <colorScale>
        <cfvo type="min"/>
        <cfvo type="percentile" val="50"/>
        <cfvo type="max"/>
        <color rgb="FF63BE7B"/>
        <color rgb="FFFFEB84"/>
        <color rgb="FFF8696B"/>
      </colorScale>
    </cfRule>
  </conditionalFormatting>
  <conditionalFormatting sqref="K5:K6 K14:K16 K9:K11">
    <cfRule type="colorScale" priority="650">
      <colorScale>
        <cfvo type="min"/>
        <cfvo type="percentile" val="50"/>
        <cfvo type="max"/>
        <color rgb="FF63BE7B"/>
        <color rgb="FFFFEB84"/>
        <color rgb="FFF8696B"/>
      </colorScale>
    </cfRule>
  </conditionalFormatting>
  <conditionalFormatting sqref="M5:M12 M14:M15 M18">
    <cfRule type="colorScale" priority="653">
      <colorScale>
        <cfvo type="min"/>
        <cfvo type="percentile" val="50"/>
        <cfvo type="max"/>
        <color rgb="FF63BE7B"/>
        <color rgb="FFFFEB84"/>
        <color rgb="FFF8696B"/>
      </colorScale>
    </cfRule>
  </conditionalFormatting>
  <conditionalFormatting sqref="U5:U7 U9:U16 U18">
    <cfRule type="colorScale" priority="654">
      <colorScale>
        <cfvo type="min"/>
        <cfvo type="percentile" val="50"/>
        <cfvo type="max"/>
        <color rgb="FF63BE7B"/>
        <color rgb="FFFFEB84"/>
        <color rgb="FFF8696B"/>
      </colorScale>
    </cfRule>
  </conditionalFormatting>
  <conditionalFormatting sqref="V5:V16 V18">
    <cfRule type="colorScale" priority="657">
      <colorScale>
        <cfvo type="min"/>
        <cfvo type="percentile" val="50"/>
        <cfvo type="max"/>
        <color rgb="FF63BE7B"/>
        <color rgb="FFFFEB84"/>
        <color rgb="FFF8696B"/>
      </colorScale>
    </cfRule>
  </conditionalFormatting>
  <conditionalFormatting sqref="W8:W14 W5 W16 W18">
    <cfRule type="colorScale" priority="661">
      <colorScale>
        <cfvo type="min"/>
        <cfvo type="percentile" val="50"/>
        <cfvo type="max"/>
        <color rgb="FF63BE7B"/>
        <color rgb="FFFFEB84"/>
        <color rgb="FFF8696B"/>
      </colorScale>
    </cfRule>
  </conditionalFormatting>
  <conditionalFormatting sqref="X5:X6 X18 X8:X16">
    <cfRule type="colorScale" priority="663">
      <colorScale>
        <cfvo type="min"/>
        <cfvo type="percentile" val="50"/>
        <cfvo type="max"/>
        <color rgb="FF63BE7B"/>
        <color rgb="FFFFEB84"/>
        <color rgb="FFF8696B"/>
      </colorScale>
    </cfRule>
  </conditionalFormatting>
  <conditionalFormatting sqref="L5:L10 L14:L18 L12">
    <cfRule type="colorScale" priority="666">
      <colorScale>
        <cfvo type="min"/>
        <cfvo type="percentile" val="50"/>
        <cfvo type="max"/>
        <color rgb="FF63BE7B"/>
        <color rgb="FFFFEB84"/>
        <color rgb="FFF8696B"/>
      </colorScale>
    </cfRule>
  </conditionalFormatting>
  <conditionalFormatting sqref="O5:O6 O12:O15 O10 O8 O17">
    <cfRule type="colorScale" priority="668">
      <colorScale>
        <cfvo type="min"/>
        <cfvo type="percentile" val="50"/>
        <cfvo type="max"/>
        <color rgb="FF63BE7B"/>
        <color rgb="FFFFEB84"/>
        <color rgb="FFF8696B"/>
      </colorScale>
    </cfRule>
  </conditionalFormatting>
  <conditionalFormatting sqref="R5:R6 R18 R8:R15">
    <cfRule type="colorScale" priority="670">
      <colorScale>
        <cfvo type="min"/>
        <cfvo type="percentile" val="50"/>
        <cfvo type="max"/>
        <color rgb="FF63BE7B"/>
        <color rgb="FFFFEB84"/>
        <color rgb="FFF8696B"/>
      </colorScale>
    </cfRule>
  </conditionalFormatting>
  <conditionalFormatting sqref="T5:T18">
    <cfRule type="colorScale" priority="672">
      <colorScale>
        <cfvo type="min"/>
        <cfvo type="percentile" val="50"/>
        <cfvo type="max"/>
        <color rgb="FF63BE7B"/>
        <color rgb="FFFFEB84"/>
        <color rgb="FFF8696B"/>
      </colorScale>
    </cfRule>
  </conditionalFormatting>
  <conditionalFormatting sqref="H5:H7 H12:H13 H9 H15:H18">
    <cfRule type="colorScale" priority="674">
      <colorScale>
        <cfvo type="min"/>
        <cfvo type="percentile" val="50"/>
        <cfvo type="max"/>
        <color rgb="FF63BE7B"/>
        <color rgb="FFFFEB84"/>
        <color rgb="FFF8696B"/>
      </colorScale>
    </cfRule>
  </conditionalFormatting>
  <conditionalFormatting sqref="C7:C16 C5 C18">
    <cfRule type="colorScale" priority="678">
      <colorScale>
        <cfvo type="min"/>
        <cfvo type="percentile" val="50"/>
        <cfvo type="max"/>
        <color rgb="FF63BE7B"/>
        <color rgb="FFFFEB84"/>
        <color rgb="FFF8696B"/>
      </colorScale>
    </cfRule>
  </conditionalFormatting>
  <conditionalFormatting sqref="P5:P7 P9:P16 P18">
    <cfRule type="colorScale" priority="680">
      <colorScale>
        <cfvo type="min"/>
        <cfvo type="percentile" val="50"/>
        <cfvo type="max"/>
        <color rgb="FF63BE7B"/>
        <color rgb="FFFFEB84"/>
        <color rgb="FFF8696B"/>
      </colorScale>
    </cfRule>
  </conditionalFormatting>
  <conditionalFormatting sqref="E5:E16 E18">
    <cfRule type="colorScale" priority="683">
      <colorScale>
        <cfvo type="min"/>
        <cfvo type="percentile" val="50"/>
        <cfvo type="max"/>
        <color rgb="FF63BE7B"/>
        <color rgb="FFFFEB84"/>
        <color rgb="FFF8696B"/>
      </colorScale>
    </cfRule>
  </conditionalFormatting>
  <conditionalFormatting sqref="F5:F18">
    <cfRule type="colorScale" priority="684">
      <colorScale>
        <cfvo type="min"/>
        <cfvo type="percentile" val="50"/>
        <cfvo type="max"/>
        <color rgb="FF63BE7B"/>
        <color rgb="FFFFEB84"/>
        <color rgb="FFF8696B"/>
      </colorScale>
    </cfRule>
  </conditionalFormatting>
  <conditionalFormatting sqref="G5:G7 G9:G16 G18">
    <cfRule type="colorScale" priority="685">
      <colorScale>
        <cfvo type="min"/>
        <cfvo type="percentile" val="50"/>
        <cfvo type="max"/>
        <color rgb="FF63BE7B"/>
        <color rgb="FFFFEB84"/>
        <color rgb="FFF8696B"/>
      </colorScale>
    </cfRule>
  </conditionalFormatting>
  <conditionalFormatting sqref="N5:N10 N12:N18">
    <cfRule type="colorScale" priority="687">
      <colorScale>
        <cfvo type="min"/>
        <cfvo type="percentile" val="50"/>
        <cfvo type="max"/>
        <color rgb="FF63BE7B"/>
        <color rgb="FFFFEB84"/>
        <color rgb="FFF8696B"/>
      </colorScale>
    </cfRule>
  </conditionalFormatting>
  <conditionalFormatting sqref="Q5:Q18">
    <cfRule type="colorScale" priority="689">
      <colorScale>
        <cfvo type="min"/>
        <cfvo type="percentile" val="50"/>
        <cfvo type="max"/>
        <color rgb="FF63BE7B"/>
        <color rgb="FFFFEB84"/>
        <color rgb="FFF8696B"/>
      </colorScale>
    </cfRule>
  </conditionalFormatting>
  <conditionalFormatting sqref="S5:S15 S17:S18">
    <cfRule type="colorScale" priority="69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R19" formula="1"/>
    <ignoredError sqref="D19"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7C91-2CE2-48FA-AF09-188C45D2D3F2}">
  <sheetPr codeName="Feuil6"/>
  <dimension ref="A1:X31"/>
  <sheetViews>
    <sheetView zoomScale="60" zoomScaleNormal="60" workbookViewId="0">
      <pane xSplit="2" topLeftCell="R1" activePane="topRight" state="frozen"/>
      <selection pane="topRight" activeCell="U20" sqref="U20:X20"/>
    </sheetView>
  </sheetViews>
  <sheetFormatPr defaultColWidth="10.6640625" defaultRowHeight="17.5" x14ac:dyDescent="0.3"/>
  <cols>
    <col min="1" max="1" width="19.25" style="270" customWidth="1"/>
    <col min="2" max="2" width="13.4140625" style="270" customWidth="1"/>
    <col min="3" max="3" width="14.1640625" style="270" customWidth="1"/>
    <col min="4" max="4" width="11.4140625" style="270" customWidth="1"/>
    <col min="5" max="5" width="9.4140625" style="270" customWidth="1"/>
    <col min="6" max="7" width="10.6640625" style="270" customWidth="1"/>
    <col min="8" max="8" width="10.75" style="270" customWidth="1"/>
    <col min="9" max="9" width="14.5" style="270" customWidth="1"/>
    <col min="10" max="10" width="14.6640625" style="270" customWidth="1"/>
    <col min="11" max="13" width="10.6640625" style="270" customWidth="1"/>
    <col min="14" max="14" width="11.4140625" style="270" customWidth="1"/>
    <col min="15" max="15" width="13.58203125" style="270" customWidth="1"/>
    <col min="16" max="16" width="10.6640625" style="270" customWidth="1"/>
    <col min="17" max="17" width="10" style="270" customWidth="1"/>
    <col min="18" max="18" width="11.08203125" style="270" customWidth="1"/>
    <col min="19" max="19" width="15.33203125" style="270" customWidth="1"/>
    <col min="20" max="20" width="9.33203125" style="270" customWidth="1"/>
    <col min="21" max="21" width="12.1640625" style="270" customWidth="1"/>
    <col min="22" max="22" width="13.25" style="270" customWidth="1"/>
    <col min="23" max="23" width="12.33203125" style="270" customWidth="1"/>
    <col min="24" max="24" width="10.6640625" style="270" customWidth="1"/>
    <col min="25" max="16384" width="10.6640625" style="270"/>
  </cols>
  <sheetData>
    <row r="1" spans="1:24" s="273" customFormat="1" x14ac:dyDescent="0.3">
      <c r="A1" s="272" t="s">
        <v>2</v>
      </c>
    </row>
    <row r="2" spans="1:24" s="273" customFormat="1" x14ac:dyDescent="0.3">
      <c r="A2" s="273" t="s">
        <v>2242</v>
      </c>
    </row>
    <row r="5" spans="1:24" ht="54.5" customHeight="1" x14ac:dyDescent="0.3">
      <c r="A5" s="26" t="s">
        <v>895</v>
      </c>
      <c r="B5" s="27" t="s">
        <v>896</v>
      </c>
      <c r="C5" s="28" t="s">
        <v>958</v>
      </c>
      <c r="D5" s="28" t="s">
        <v>959</v>
      </c>
      <c r="E5" s="28" t="s">
        <v>960</v>
      </c>
      <c r="F5" s="28" t="s">
        <v>961</v>
      </c>
      <c r="G5" s="28" t="s">
        <v>962</v>
      </c>
      <c r="H5" s="28" t="s">
        <v>963</v>
      </c>
      <c r="I5" s="28" t="s">
        <v>2188</v>
      </c>
      <c r="J5" s="28" t="s">
        <v>2189</v>
      </c>
      <c r="K5" s="28" t="s">
        <v>964</v>
      </c>
      <c r="L5" s="28" t="s">
        <v>965</v>
      </c>
      <c r="M5" s="28" t="s">
        <v>966</v>
      </c>
      <c r="N5" s="28" t="s">
        <v>967</v>
      </c>
      <c r="O5" s="28" t="s">
        <v>968</v>
      </c>
      <c r="P5" s="28" t="s">
        <v>969</v>
      </c>
      <c r="Q5" s="28" t="s">
        <v>970</v>
      </c>
      <c r="R5" s="28" t="s">
        <v>971</v>
      </c>
      <c r="S5" s="28" t="s">
        <v>972</v>
      </c>
      <c r="U5" s="28" t="s">
        <v>973</v>
      </c>
      <c r="V5" s="28" t="s">
        <v>974</v>
      </c>
      <c r="W5" s="28" t="s">
        <v>975</v>
      </c>
      <c r="X5" s="28" t="s">
        <v>976</v>
      </c>
    </row>
    <row r="6" spans="1:24" x14ac:dyDescent="0.3">
      <c r="A6" s="14" t="s">
        <v>912</v>
      </c>
      <c r="B6" s="15" t="s">
        <v>913</v>
      </c>
      <c r="C6" s="20">
        <f>IFERROR(('Prix médians'!C5/6),"")</f>
        <v>583.33333333333337</v>
      </c>
      <c r="D6" s="20">
        <f>IFERROR(('Prix médians'!D5/6),"")</f>
        <v>416.66666666666669</v>
      </c>
      <c r="E6" s="20">
        <f>IFERROR(('Prix médians'!E5/6),"")</f>
        <v>666.66666666666663</v>
      </c>
      <c r="F6" s="20">
        <f>IFERROR(('Prix médians'!G5/6),"")</f>
        <v>416.66666666666669</v>
      </c>
      <c r="G6" s="20">
        <f>IFERROR(('Prix médians'!H5/6),"")</f>
        <v>2500</v>
      </c>
      <c r="H6" s="20">
        <f>IFERROR(('Prix médians'!I5/6),"")</f>
        <v>666.66666666666663</v>
      </c>
      <c r="I6" s="20">
        <f>IFERROR(((12000*'Prix médians'!K5)/350),"")</f>
        <v>12000</v>
      </c>
      <c r="J6" s="20">
        <f>IFERROR(((30000*'Prix médians'!L5)/500),"")</f>
        <v>21000</v>
      </c>
      <c r="K6" s="20">
        <f>IFERROR(((15000*'Prix médians'!M5)/500),"")</f>
        <v>9000</v>
      </c>
      <c r="L6" s="20">
        <f>IFERROR(((18000*'Prix médians'!N5)/500),"")</f>
        <v>14400</v>
      </c>
      <c r="M6" s="20">
        <f>IFERROR(((6000*'Prix médians'!O5)/150),"")</f>
        <v>20000</v>
      </c>
      <c r="N6" s="20">
        <f>IFERROR((2*'Prix médians'!P5),"")</f>
        <v>3000</v>
      </c>
      <c r="O6" s="20">
        <f>IFERROR((5*'Prix médians'!Q5),"")</f>
        <v>10000</v>
      </c>
      <c r="P6" s="20">
        <f>IFERROR(((5000*'Prix médians'!R5)/200),"")</f>
        <v>6250</v>
      </c>
      <c r="Q6" s="20">
        <f>IFERROR(((1000*'Prix médians'!S5)/150),"")</f>
        <v>1333.3333333333333</v>
      </c>
      <c r="R6" s="20">
        <f>IFERROR((10*'Prix médians'!T5),"")</f>
        <v>3000</v>
      </c>
      <c r="S6" s="20">
        <f>IFERROR((((15*'Prix médians'!V5)/20)/6),"")</f>
        <v>375</v>
      </c>
      <c r="T6" s="264"/>
      <c r="U6" s="20">
        <f>SUM(C6:S6)</f>
        <v>105608.33333333333</v>
      </c>
      <c r="V6" s="20">
        <f>SUM(I6:Q6)</f>
        <v>96983.333333333328</v>
      </c>
      <c r="W6" s="20">
        <f>SUM(C6:H6)</f>
        <v>5250</v>
      </c>
      <c r="X6" s="20">
        <f>SUM(R6:S6)</f>
        <v>3375</v>
      </c>
    </row>
    <row r="7" spans="1:24" x14ac:dyDescent="0.3">
      <c r="A7" s="14" t="s">
        <v>914</v>
      </c>
      <c r="B7" s="15" t="s">
        <v>914</v>
      </c>
      <c r="C7" s="267">
        <f>IFERROR(('Prix médians'!C6/6),"")</f>
        <v>208.33333333333334</v>
      </c>
      <c r="D7" s="20">
        <f>IFERROR(('Prix médians'!D6/6),"")</f>
        <v>225</v>
      </c>
      <c r="E7" s="20">
        <f>IFERROR(('Prix médians'!E6/6),"")</f>
        <v>333.33333333333331</v>
      </c>
      <c r="F7" s="20">
        <f>IFERROR(('Prix médians'!G6/6),"")</f>
        <v>500</v>
      </c>
      <c r="G7" s="20">
        <f>IFERROR(('Prix médians'!H6/6),"")</f>
        <v>1333.3333333333333</v>
      </c>
      <c r="H7" s="20">
        <f>IFERROR(('Prix médians'!I6/6),"")</f>
        <v>583.33333333333337</v>
      </c>
      <c r="I7" s="20">
        <f>IFERROR(((12000*'Prix médians'!K6)/350),"")</f>
        <v>8400</v>
      </c>
      <c r="J7" s="20">
        <f>IFERROR(((30000*'Prix médians'!L6)/500),"")</f>
        <v>15000</v>
      </c>
      <c r="K7" s="20">
        <f>IFERROR(((15000*'Prix médians'!M6)/500),"")</f>
        <v>7500</v>
      </c>
      <c r="L7" s="20">
        <f>IFERROR(((18000*'Prix médians'!N6)/500),"")</f>
        <v>9000</v>
      </c>
      <c r="M7" s="20">
        <f>IFERROR(((6000*'Prix médians'!O6)/150),"")</f>
        <v>10000</v>
      </c>
      <c r="N7" s="20">
        <f>IFERROR((2*'Prix médians'!P6),"")</f>
        <v>6000</v>
      </c>
      <c r="O7" s="20">
        <f>IFERROR((5*'Prix médians'!Q6),"")</f>
        <v>5500</v>
      </c>
      <c r="P7" s="20">
        <f>IFERROR(((5000*'Prix médians'!R6)/200),"")</f>
        <v>2500</v>
      </c>
      <c r="Q7" s="20">
        <f>IFERROR(((1000*'Prix médians'!S6)/150),"")</f>
        <v>666.66666666666663</v>
      </c>
      <c r="R7" s="20">
        <f>IFERROR((10*'Prix médians'!T6),"")</f>
        <v>1500</v>
      </c>
      <c r="S7" s="20">
        <f>IFERROR((((15*'Prix médians'!V6)/20)/6),"")</f>
        <v>187.5</v>
      </c>
      <c r="T7" s="264"/>
      <c r="U7" s="20">
        <f t="shared" ref="U7:U19" si="0">SUM(C7:S7)</f>
        <v>69437.500000000015</v>
      </c>
      <c r="V7" s="20">
        <f t="shared" ref="V7:V19" si="1">SUM(I7:Q7)</f>
        <v>64566.666666666664</v>
      </c>
      <c r="W7" s="20">
        <f t="shared" ref="W7:W19" si="2">SUM(C7:H7)</f>
        <v>3183.3333333333335</v>
      </c>
      <c r="X7" s="20">
        <f t="shared" ref="X7:X19" si="3">SUM(R7:S7)</f>
        <v>1687.5</v>
      </c>
    </row>
    <row r="8" spans="1:24" x14ac:dyDescent="0.3">
      <c r="A8" s="14" t="s">
        <v>1853</v>
      </c>
      <c r="B8" s="15" t="s">
        <v>1071</v>
      </c>
      <c r="C8" s="20">
        <f>IFERROR(('Prix médians'!C7/6),"")</f>
        <v>250</v>
      </c>
      <c r="D8" s="20">
        <f>IFERROR(('Prix médians'!D7/6),"")</f>
        <v>500</v>
      </c>
      <c r="E8" s="20">
        <f>IFERROR(('Prix médians'!E7/6),"")</f>
        <v>1333.3333333333333</v>
      </c>
      <c r="F8" s="20">
        <f>IFERROR(('Prix médians'!G7/6),"")</f>
        <v>666.66666666666663</v>
      </c>
      <c r="G8" s="20">
        <f>IFERROR(('Prix médians'!H7/6),"")</f>
        <v>1666.6666666666667</v>
      </c>
      <c r="H8" s="266">
        <f>IFERROR(('Prix médians'!I7/6),"")</f>
        <v>833.33333333333337</v>
      </c>
      <c r="I8" s="266">
        <f>IFERROR(((12000*'Prix médians'!K7)/350),"")</f>
        <v>8400</v>
      </c>
      <c r="J8" s="20">
        <f>IFERROR(((30000*'Prix médians'!L7)/500),"")</f>
        <v>7500</v>
      </c>
      <c r="K8" s="20">
        <f>IFERROR(((15000*'Prix médians'!M7)/500),"")</f>
        <v>15000</v>
      </c>
      <c r="L8" s="20">
        <f>IFERROR(((18000*'Prix médians'!N7)/500),"")</f>
        <v>10800</v>
      </c>
      <c r="M8" s="267">
        <f>IFERROR(((6000*'Prix médians'!O7)/150),"")</f>
        <v>6000</v>
      </c>
      <c r="N8" s="20">
        <f>IFERROR((2*'Prix médians'!P7),"")</f>
        <v>2000</v>
      </c>
      <c r="O8" s="20">
        <f>IFERROR((5*'Prix médians'!Q7),"")</f>
        <v>12500</v>
      </c>
      <c r="P8" s="266">
        <f>IFERROR(((5000*'Prix médians'!R7)/200),"")</f>
        <v>5000</v>
      </c>
      <c r="Q8" s="20">
        <f>IFERROR(((1000*'Prix médians'!S7)/150),"")</f>
        <v>1000</v>
      </c>
      <c r="R8" s="20">
        <f>IFERROR((10*'Prix médians'!T7),"")</f>
        <v>2500</v>
      </c>
      <c r="S8" s="20">
        <f>IFERROR((((15*'Prix médians'!V7)/20)/6),"")</f>
        <v>437.5</v>
      </c>
      <c r="T8" s="264"/>
      <c r="U8" s="20">
        <f t="shared" si="0"/>
        <v>76387.5</v>
      </c>
      <c r="V8" s="20">
        <f t="shared" si="1"/>
        <v>68200</v>
      </c>
      <c r="W8" s="20">
        <f t="shared" si="2"/>
        <v>5249.9999999999991</v>
      </c>
      <c r="X8" s="20">
        <f t="shared" si="3"/>
        <v>2937.5</v>
      </c>
    </row>
    <row r="9" spans="1:24" x14ac:dyDescent="0.3">
      <c r="A9" s="355" t="s">
        <v>917</v>
      </c>
      <c r="B9" s="15" t="s">
        <v>918</v>
      </c>
      <c r="C9" s="20">
        <f>IFERROR(('Prix médians'!C8/6),"")</f>
        <v>416.66666666666669</v>
      </c>
      <c r="D9" s="20">
        <f>IFERROR(('Prix médians'!D8/6),"")</f>
        <v>416.66666666666669</v>
      </c>
      <c r="E9" s="20">
        <f>IFERROR(('Prix médians'!E8/6),"")</f>
        <v>1000</v>
      </c>
      <c r="F9" s="267">
        <f>IFERROR(('Prix médians'!G8/6),"")</f>
        <v>500</v>
      </c>
      <c r="G9" s="266">
        <f>IFERROR(('Prix médians'!H8/6),"")</f>
        <v>1791.6666666666667</v>
      </c>
      <c r="H9" s="20">
        <f>IFERROR(('Prix médians'!I8/6),"")</f>
        <v>1083.3333333333333</v>
      </c>
      <c r="I9" s="267">
        <f>IFERROR(((12000*'Prix médians'!K8)/350),"")</f>
        <v>8400</v>
      </c>
      <c r="J9" s="20">
        <f>IFERROR(((30000*'Prix médians'!L8)/500),"")</f>
        <v>25500</v>
      </c>
      <c r="K9" s="20">
        <f>IFERROR(((15000*'Prix médians'!M8)/500),"")</f>
        <v>13500</v>
      </c>
      <c r="L9" s="20">
        <f>IFERROR(((18000*'Prix médians'!N8)/500),"")</f>
        <v>27000</v>
      </c>
      <c r="M9" s="20">
        <f>IFERROR(((6000*'Prix médians'!O8)/150),"")</f>
        <v>5400</v>
      </c>
      <c r="N9" s="266">
        <f>IFERROR((2*'Prix médians'!P8),"")</f>
        <v>3800</v>
      </c>
      <c r="O9" s="20">
        <f>IFERROR((5*'Prix médians'!Q8),"")</f>
        <v>20000</v>
      </c>
      <c r="P9" s="20">
        <f>IFERROR(((5000*'Prix médians'!R8)/200),"")</f>
        <v>12500</v>
      </c>
      <c r="Q9" s="20">
        <f>IFERROR(((1000*'Prix médians'!S8)/150),"")</f>
        <v>1000</v>
      </c>
      <c r="R9" s="20">
        <f>IFERROR((10*'Prix médians'!T8),"")</f>
        <v>5000</v>
      </c>
      <c r="S9" s="20">
        <f>IFERROR((((15*'Prix médians'!V8)/20)/6),"")</f>
        <v>625</v>
      </c>
      <c r="T9" s="264"/>
      <c r="U9" s="20">
        <f t="shared" si="0"/>
        <v>127933.33333333333</v>
      </c>
      <c r="V9" s="20">
        <f t="shared" si="1"/>
        <v>117100</v>
      </c>
      <c r="W9" s="20">
        <f t="shared" si="2"/>
        <v>5208.333333333333</v>
      </c>
      <c r="X9" s="20">
        <f t="shared" si="3"/>
        <v>5625</v>
      </c>
    </row>
    <row r="10" spans="1:24" x14ac:dyDescent="0.3">
      <c r="A10" s="356"/>
      <c r="B10" s="15" t="s">
        <v>919</v>
      </c>
      <c r="C10" s="20">
        <f>IFERROR(('Prix médians'!C9/6),"")</f>
        <v>333.33333333333331</v>
      </c>
      <c r="D10" s="20">
        <f>IFERROR(('Prix médians'!D9/6),"")</f>
        <v>833.33333333333337</v>
      </c>
      <c r="E10" s="20">
        <f>IFERROR(('Prix médians'!E9/6),"")</f>
        <v>1666.6666666666667</v>
      </c>
      <c r="F10" s="20">
        <f>IFERROR(('Prix médians'!G9/6),"")</f>
        <v>833.33333333333337</v>
      </c>
      <c r="G10" s="20">
        <f>IFERROR(('Prix médians'!H9/6),"")</f>
        <v>1166.6666666666667</v>
      </c>
      <c r="H10" s="20">
        <f>IFERROR(('Prix médians'!I9/6),"")</f>
        <v>833.33333333333337</v>
      </c>
      <c r="I10" s="20">
        <f>IFERROR(((12000*'Prix médians'!K9)/350),"")</f>
        <v>6857.1428571428569</v>
      </c>
      <c r="J10" s="20">
        <f>IFERROR(((30000*'Prix médians'!L9)/500),"")</f>
        <v>10500</v>
      </c>
      <c r="K10" s="20">
        <f>IFERROR(((15000*'Prix médians'!M9)/500),"")</f>
        <v>7500</v>
      </c>
      <c r="L10" s="20">
        <f>IFERROR(((18000*'Prix médians'!N9)/500),"")</f>
        <v>10800</v>
      </c>
      <c r="M10" s="267">
        <f>IFERROR(((6000*'Prix médians'!O9)/150),"")</f>
        <v>6000</v>
      </c>
      <c r="N10" s="20">
        <f>IFERROR((2*'Prix médians'!P9),"")</f>
        <v>3000</v>
      </c>
      <c r="O10" s="20">
        <f>IFERROR((5*'Prix médians'!Q9),"")</f>
        <v>10000</v>
      </c>
      <c r="P10" s="20">
        <f>IFERROR(((5000*'Prix médians'!R9)/200),"")</f>
        <v>5000</v>
      </c>
      <c r="Q10" s="20">
        <f>IFERROR(((1000*'Prix médians'!S9)/150),"")</f>
        <v>1000</v>
      </c>
      <c r="R10" s="20">
        <f>IFERROR((10*'Prix médians'!T9),"")</f>
        <v>5000</v>
      </c>
      <c r="S10" s="20">
        <f>IFERROR((((15*'Prix médians'!V9)/20)/6),"")</f>
        <v>312.5</v>
      </c>
      <c r="T10" s="264"/>
      <c r="U10" s="20">
        <f t="shared" si="0"/>
        <v>71636.309523809527</v>
      </c>
      <c r="V10" s="20">
        <f t="shared" si="1"/>
        <v>60657.142857142855</v>
      </c>
      <c r="W10" s="20">
        <f t="shared" si="2"/>
        <v>5666.666666666667</v>
      </c>
      <c r="X10" s="20">
        <f t="shared" si="3"/>
        <v>5312.5</v>
      </c>
    </row>
    <row r="11" spans="1:24" x14ac:dyDescent="0.3">
      <c r="A11" s="14" t="s">
        <v>915</v>
      </c>
      <c r="B11" s="15" t="s">
        <v>916</v>
      </c>
      <c r="C11" s="20">
        <f>IFERROR(('Prix médians'!C10/6),"")</f>
        <v>250</v>
      </c>
      <c r="D11" s="20">
        <f>IFERROR(('Prix médians'!D10/6),"")</f>
        <v>416.66666666666669</v>
      </c>
      <c r="E11" s="20">
        <f>IFERROR(('Prix médians'!E10/6),"")</f>
        <v>500</v>
      </c>
      <c r="F11" s="20">
        <f>IFERROR(('Prix médians'!G10/6),"")</f>
        <v>583.33333333333337</v>
      </c>
      <c r="G11" s="267">
        <f>IFERROR(('Prix médians'!H10/6),"")</f>
        <v>1791.6666666666667</v>
      </c>
      <c r="H11" s="20">
        <f>IFERROR(('Prix médians'!I10/6),"")</f>
        <v>916.66666666666663</v>
      </c>
      <c r="I11" s="20">
        <f>IFERROR(((12000*'Prix médians'!K10)/350),"")</f>
        <v>6857.1428571428569</v>
      </c>
      <c r="J11" s="20">
        <f>IFERROR(((30000*'Prix médians'!L10)/500),"")</f>
        <v>24000</v>
      </c>
      <c r="K11" s="20">
        <f>IFERROR(((15000*'Prix médians'!M10)/500),"")</f>
        <v>4500</v>
      </c>
      <c r="L11" s="20">
        <f>IFERROR(((18000*'Prix médians'!N10)/500),"")</f>
        <v>14400</v>
      </c>
      <c r="M11" s="20">
        <f>IFERROR(((6000*'Prix médians'!O10)/150),"")</f>
        <v>4000</v>
      </c>
      <c r="N11" s="20">
        <f>IFERROR((2*'Prix médians'!P10),"")</f>
        <v>6000</v>
      </c>
      <c r="O11" s="20">
        <f>IFERROR((5*'Prix médians'!Q10),"")</f>
        <v>10000</v>
      </c>
      <c r="P11" s="20">
        <f>IFERROR(((5000*'Prix médians'!R10)/200),"")</f>
        <v>5000</v>
      </c>
      <c r="Q11" s="20">
        <f>IFERROR(((1000*'Prix médians'!S10)/150),"")</f>
        <v>666.66666666666663</v>
      </c>
      <c r="R11" s="20">
        <f>IFERROR((10*'Prix médians'!T10),"")</f>
        <v>2500</v>
      </c>
      <c r="S11" s="20">
        <f>IFERROR((((15*'Prix médians'!V10)/20)/6),"")</f>
        <v>312.5</v>
      </c>
      <c r="T11" s="264"/>
      <c r="U11" s="20">
        <f t="shared" si="0"/>
        <v>82694.642857142855</v>
      </c>
      <c r="V11" s="20">
        <f t="shared" si="1"/>
        <v>75423.809523809527</v>
      </c>
      <c r="W11" s="20">
        <f t="shared" si="2"/>
        <v>4458.3333333333339</v>
      </c>
      <c r="X11" s="20">
        <f t="shared" si="3"/>
        <v>2812.5</v>
      </c>
    </row>
    <row r="12" spans="1:24" x14ac:dyDescent="0.3">
      <c r="A12" s="15" t="s">
        <v>920</v>
      </c>
      <c r="B12" s="15" t="s">
        <v>921</v>
      </c>
      <c r="C12" s="20">
        <f>IFERROR(('Prix médians'!C11/6),"")</f>
        <v>83.333333333333329</v>
      </c>
      <c r="D12" s="20">
        <f>IFERROR(('Prix médians'!D11/6),"")</f>
        <v>250</v>
      </c>
      <c r="E12" s="20">
        <f>IFERROR(('Prix médians'!E11/6),"")</f>
        <v>1041.6666666666667</v>
      </c>
      <c r="F12" s="20">
        <f>IFERROR(('Prix médians'!G11/6),"")</f>
        <v>500</v>
      </c>
      <c r="G12" s="267">
        <f>IFERROR(('Prix médians'!H11/6),"")</f>
        <v>1791.6666666666667</v>
      </c>
      <c r="H12" s="20">
        <f>IFERROR(('Prix médians'!I11/6),"")</f>
        <v>305.5</v>
      </c>
      <c r="I12" s="20">
        <f>IFERROR(((12000*'Prix médians'!K11)/350),"")</f>
        <v>30000</v>
      </c>
      <c r="J12" s="267">
        <f>IFERROR(((30000*'Prix médians'!L11)/500),"")</f>
        <v>13500</v>
      </c>
      <c r="K12" s="20">
        <f>IFERROR(((15000*'Prix médians'!M11)/500),"")</f>
        <v>9750</v>
      </c>
      <c r="L12" s="267">
        <f>IFERROR(((18000*'Prix médians'!N11)/500),"")</f>
        <v>13500</v>
      </c>
      <c r="M12" s="267">
        <f>IFERROR(((6000*'Prix médians'!O11)/150),"")</f>
        <v>6000</v>
      </c>
      <c r="N12" s="20">
        <f>IFERROR((2*'Prix médians'!P11),"")</f>
        <v>3600</v>
      </c>
      <c r="O12" s="20">
        <f>IFERROR((5*'Prix médians'!Q11),"")</f>
        <v>9375</v>
      </c>
      <c r="P12" s="20">
        <f>IFERROR(((5000*'Prix médians'!R11)/200),"")</f>
        <v>5000</v>
      </c>
      <c r="Q12" s="20">
        <f>IFERROR(((1000*'Prix médians'!S11)/150),"")</f>
        <v>1000</v>
      </c>
      <c r="R12" s="20">
        <f>IFERROR((10*'Prix médians'!T11),"")</f>
        <v>2500</v>
      </c>
      <c r="S12" s="20">
        <f>IFERROR((((15*'Prix médians'!V11)/20)/6),"")</f>
        <v>250</v>
      </c>
      <c r="T12" s="264"/>
      <c r="U12" s="20">
        <f t="shared" si="0"/>
        <v>98447.166666666657</v>
      </c>
      <c r="V12" s="20">
        <f t="shared" si="1"/>
        <v>91725</v>
      </c>
      <c r="W12" s="20">
        <f t="shared" si="2"/>
        <v>3972.166666666667</v>
      </c>
      <c r="X12" s="20">
        <f t="shared" si="3"/>
        <v>2750</v>
      </c>
    </row>
    <row r="13" spans="1:24" x14ac:dyDescent="0.3">
      <c r="A13" s="14" t="s">
        <v>925</v>
      </c>
      <c r="B13" s="15" t="s">
        <v>926</v>
      </c>
      <c r="C13" s="20">
        <f>IFERROR(('Prix médians'!C12/6),"")</f>
        <v>166.66666666666666</v>
      </c>
      <c r="D13" s="20">
        <f>IFERROR(('Prix médians'!D12/6),"")</f>
        <v>500</v>
      </c>
      <c r="E13" s="20">
        <f>IFERROR(('Prix médians'!E12/6),"")</f>
        <v>625</v>
      </c>
      <c r="F13" s="20">
        <f>IFERROR(('Prix médians'!G12/6),"")</f>
        <v>583.33333333333337</v>
      </c>
      <c r="G13" s="20">
        <f>IFERROR(('Prix médians'!H12/6),"")</f>
        <v>1916.6666666666667</v>
      </c>
      <c r="H13" s="267">
        <f>IFERROR(('Prix médians'!I12/6),"")</f>
        <v>833.33333333333337</v>
      </c>
      <c r="I13" s="266">
        <f>IFERROR(((12000*'Prix médians'!K12)/350),"")</f>
        <v>8400</v>
      </c>
      <c r="J13" s="20">
        <f>IFERROR(((30000*'Prix médians'!L12)/500),"")</f>
        <v>6000</v>
      </c>
      <c r="K13" s="20">
        <f>IFERROR(((15000*'Prix médians'!M12)/500),"")</f>
        <v>7500</v>
      </c>
      <c r="L13" s="20">
        <f>IFERROR(((18000*'Prix médians'!N12)/500),"")</f>
        <v>10800</v>
      </c>
      <c r="M13" s="20">
        <f>IFERROR(((6000*'Prix médians'!O12)/150),"")</f>
        <v>4000</v>
      </c>
      <c r="N13" s="20">
        <f>IFERROR((2*'Prix médians'!P12),"")</f>
        <v>4000</v>
      </c>
      <c r="O13" s="20">
        <f>IFERROR((5*'Prix médians'!Q12),"")</f>
        <v>12500</v>
      </c>
      <c r="P13" s="20">
        <f>IFERROR(((5000*'Prix médians'!R12)/200),"")</f>
        <v>7500</v>
      </c>
      <c r="Q13" s="20">
        <f>IFERROR(((1000*'Prix médians'!S12)/150),"")</f>
        <v>666.66666666666663</v>
      </c>
      <c r="R13" s="20">
        <f>IFERROR((10*'Prix médians'!T12),"")</f>
        <v>3000</v>
      </c>
      <c r="S13" s="20">
        <f>IFERROR((((15*'Prix médians'!V12)/20)/6),"")</f>
        <v>500</v>
      </c>
      <c r="T13" s="264"/>
      <c r="U13" s="20">
        <f t="shared" si="0"/>
        <v>69491.666666666672</v>
      </c>
      <c r="V13" s="20">
        <f t="shared" si="1"/>
        <v>61366.666666666664</v>
      </c>
      <c r="W13" s="20">
        <f t="shared" si="2"/>
        <v>4625</v>
      </c>
      <c r="X13" s="20">
        <f t="shared" si="3"/>
        <v>3500</v>
      </c>
    </row>
    <row r="14" spans="1:24" x14ac:dyDescent="0.3">
      <c r="A14" s="14" t="s">
        <v>927</v>
      </c>
      <c r="B14" s="15" t="s">
        <v>928</v>
      </c>
      <c r="C14" s="20">
        <f>IFERROR(('Prix médians'!C13/6),"")</f>
        <v>166.66666666666666</v>
      </c>
      <c r="D14" s="20">
        <f>IFERROR(('Prix médians'!D13/6),"")</f>
        <v>333.33333333333331</v>
      </c>
      <c r="E14" s="20">
        <f>IFERROR(('Prix médians'!E13/6),"")</f>
        <v>2333.3333333333335</v>
      </c>
      <c r="F14" s="20">
        <f>IFERROR(('Prix médians'!G13/6),"")</f>
        <v>500</v>
      </c>
      <c r="G14" s="20">
        <f>IFERROR(('Prix médians'!H13/6),"")</f>
        <v>2333.3333333333335</v>
      </c>
      <c r="H14" s="266">
        <f>IFERROR(('Prix médians'!I13/6),"")</f>
        <v>833.33333333333337</v>
      </c>
      <c r="I14" s="266">
        <f>IFERROR(((12000*'Prix médians'!K13)/350),"")</f>
        <v>8400</v>
      </c>
      <c r="J14" s="266">
        <f>IFERROR(((30000*'Prix médians'!L13)/500),"")</f>
        <v>13500</v>
      </c>
      <c r="K14" s="266">
        <f>IFERROR(((15000*'Prix médians'!M13)/500),"")</f>
        <v>7500</v>
      </c>
      <c r="L14" s="20">
        <f>IFERROR(((18000*'Prix médians'!N13)/500),"")</f>
        <v>18000</v>
      </c>
      <c r="M14" s="20">
        <f>IFERROR(((6000*'Prix médians'!O13)/150),"")</f>
        <v>12000</v>
      </c>
      <c r="N14" s="20">
        <f>IFERROR((2*'Prix médians'!P13),"")</f>
        <v>5000</v>
      </c>
      <c r="O14" s="20">
        <f>IFERROR((5*'Prix médians'!Q13),"")</f>
        <v>5000</v>
      </c>
      <c r="P14" s="20">
        <f>IFERROR(((5000*'Prix médians'!R13)/200),"")</f>
        <v>5000</v>
      </c>
      <c r="Q14" s="20">
        <f>IFERROR(((1000*'Prix médians'!S13)/150),"")</f>
        <v>333.33333333333331</v>
      </c>
      <c r="R14" s="20">
        <f>IFERROR((10*'Prix médians'!T13),"")</f>
        <v>2500</v>
      </c>
      <c r="S14" s="20">
        <f>IFERROR((((15*'Prix médians'!V13)/20)/6),"")</f>
        <v>250</v>
      </c>
      <c r="T14" s="264"/>
      <c r="U14" s="20">
        <f t="shared" si="0"/>
        <v>83983.333333333328</v>
      </c>
      <c r="V14" s="20">
        <f t="shared" si="1"/>
        <v>74733.333333333328</v>
      </c>
      <c r="W14" s="20">
        <f t="shared" si="2"/>
        <v>6500</v>
      </c>
      <c r="X14" s="20">
        <f t="shared" si="3"/>
        <v>2750</v>
      </c>
    </row>
    <row r="15" spans="1:24" x14ac:dyDescent="0.3">
      <c r="A15" s="15" t="s">
        <v>2245</v>
      </c>
      <c r="B15" s="15" t="s">
        <v>931</v>
      </c>
      <c r="C15" s="20">
        <f>IFERROR(('Prix médians'!C14/6),"")</f>
        <v>166.66666666666666</v>
      </c>
      <c r="D15" s="20">
        <f>IFERROR(('Prix médians'!D14/6),"")</f>
        <v>250</v>
      </c>
      <c r="E15" s="20">
        <f>IFERROR(('Prix médians'!E14/6),"")</f>
        <v>458.33333333333331</v>
      </c>
      <c r="F15" s="20">
        <f>IFERROR(('Prix médians'!G14/6),"")</f>
        <v>500</v>
      </c>
      <c r="G15" s="266">
        <f>IFERROR(('Prix médians'!H14/6),"")</f>
        <v>1791.6666666666667</v>
      </c>
      <c r="H15" s="266">
        <f>IFERROR(('Prix médians'!I14/6),"")</f>
        <v>833.33333333333337</v>
      </c>
      <c r="I15" s="20">
        <f>IFERROR(((12000*'Prix médians'!K14)/350),"")</f>
        <v>6857.1428571428569</v>
      </c>
      <c r="J15" s="20">
        <f>IFERROR(((30000*'Prix médians'!L14)/500),"")</f>
        <v>18000</v>
      </c>
      <c r="K15" s="20">
        <f>IFERROR(((15000*'Prix médians'!M14)/500),"")</f>
        <v>7500</v>
      </c>
      <c r="L15" s="20">
        <f>IFERROR(((18000*'Prix médians'!N14)/500),"")</f>
        <v>9000</v>
      </c>
      <c r="M15" s="20">
        <f>IFERROR(((6000*'Prix médians'!O14)/150),"")</f>
        <v>20000</v>
      </c>
      <c r="N15" s="20">
        <f>IFERROR((2*'Prix médians'!P14),"")</f>
        <v>2000</v>
      </c>
      <c r="O15" s="20">
        <f>IFERROR((5*'Prix médians'!Q14),"")</f>
        <v>7500</v>
      </c>
      <c r="P15" s="20">
        <f>IFERROR(((5000*'Prix médians'!R14)/200),"")</f>
        <v>6250</v>
      </c>
      <c r="Q15" s="20">
        <f>IFERROR(((1000*'Prix médians'!S14)/150),"")</f>
        <v>666.66666666666663</v>
      </c>
      <c r="R15" s="20">
        <f>IFERROR((10*'Prix médians'!T14),"")</f>
        <v>2500</v>
      </c>
      <c r="S15" s="20">
        <f>IFERROR((((15*'Prix médians'!V14)/20)/6),"")</f>
        <v>312.5</v>
      </c>
      <c r="T15" s="264"/>
      <c r="U15" s="20">
        <f t="shared" si="0"/>
        <v>84586.309523809527</v>
      </c>
      <c r="V15" s="20">
        <f t="shared" si="1"/>
        <v>77773.809523809527</v>
      </c>
      <c r="W15" s="20">
        <f t="shared" si="2"/>
        <v>4000.0000000000005</v>
      </c>
      <c r="X15" s="20">
        <f t="shared" si="3"/>
        <v>2812.5</v>
      </c>
    </row>
    <row r="16" spans="1:24" x14ac:dyDescent="0.3">
      <c r="A16" s="15" t="s">
        <v>932</v>
      </c>
      <c r="B16" s="15" t="s">
        <v>1082</v>
      </c>
      <c r="C16" s="20">
        <f>IFERROR(('Prix médians'!C15/6),"")</f>
        <v>83.333333333333329</v>
      </c>
      <c r="D16" s="20">
        <f>IFERROR(('Prix médians'!D15/6),"")</f>
        <v>250</v>
      </c>
      <c r="E16" s="20">
        <f>IFERROR(('Prix médians'!E15/6),"")</f>
        <v>500</v>
      </c>
      <c r="F16" s="20">
        <f>IFERROR(('Prix médians'!G15/6),"")</f>
        <v>500</v>
      </c>
      <c r="G16" s="20">
        <f>IFERROR(('Prix médians'!H15/6),"")</f>
        <v>1666.6666666666667</v>
      </c>
      <c r="H16" s="20">
        <f>IFERROR(('Prix médians'!I15/6),"")</f>
        <v>833.33333333333337</v>
      </c>
      <c r="I16" s="20">
        <f>IFERROR(((12000*'Prix médians'!K15)/350),"")</f>
        <v>8400</v>
      </c>
      <c r="J16" s="20">
        <f>IFERROR(((30000*'Prix médians'!L15)/500),"")</f>
        <v>7500</v>
      </c>
      <c r="K16" s="20">
        <f>IFERROR(((15000*'Prix médians'!M15)/500),"")</f>
        <v>7500</v>
      </c>
      <c r="L16" s="20">
        <f>IFERROR(((18000*'Prix médians'!N15)/500),"")</f>
        <v>14400</v>
      </c>
      <c r="M16" s="20">
        <f>IFERROR(((6000*'Prix médians'!O15)/150),"")</f>
        <v>6000</v>
      </c>
      <c r="N16" s="20">
        <f>IFERROR((2*'Prix médians'!P15),"")</f>
        <v>3000</v>
      </c>
      <c r="O16" s="20">
        <f>IFERROR((5*'Prix médians'!Q15),"")</f>
        <v>7500</v>
      </c>
      <c r="P16" s="20">
        <f>IFERROR(((5000*'Prix médians'!R15)/200),"")</f>
        <v>5000</v>
      </c>
      <c r="Q16" s="20">
        <f>IFERROR(((1000*'Prix médians'!S15)/150),"")</f>
        <v>700</v>
      </c>
      <c r="R16" s="20">
        <f>IFERROR((10*'Prix médians'!T15),"")</f>
        <v>2000</v>
      </c>
      <c r="S16" s="20">
        <f>IFERROR((((15*'Prix médians'!V15)/20)/6),"")</f>
        <v>375</v>
      </c>
      <c r="T16" s="264"/>
      <c r="U16" s="20">
        <f t="shared" si="0"/>
        <v>66208.333333333343</v>
      </c>
      <c r="V16" s="20">
        <f t="shared" si="1"/>
        <v>60000</v>
      </c>
      <c r="W16" s="20">
        <f t="shared" si="2"/>
        <v>3833.3333333333335</v>
      </c>
      <c r="X16" s="20">
        <f t="shared" si="3"/>
        <v>2375</v>
      </c>
    </row>
    <row r="17" spans="1:24" x14ac:dyDescent="0.3">
      <c r="A17" s="361" t="s">
        <v>935</v>
      </c>
      <c r="B17" s="15" t="s">
        <v>936</v>
      </c>
      <c r="C17" s="20">
        <f>IFERROR(('Prix médians'!C16/6),"")</f>
        <v>75</v>
      </c>
      <c r="D17" s="20">
        <f>IFERROR(('Prix médians'!D16/6),"")</f>
        <v>333.33333333333331</v>
      </c>
      <c r="E17" s="20">
        <f>IFERROR(('Prix médians'!E16/6),"")</f>
        <v>958.33333333333337</v>
      </c>
      <c r="F17" s="20">
        <f>IFERROR(('Prix médians'!G16/6),"")</f>
        <v>316.66666666666669</v>
      </c>
      <c r="G17" s="20">
        <f>IFERROR(('Prix médians'!H16/6),"")</f>
        <v>1916.6666666666667</v>
      </c>
      <c r="H17" s="20">
        <f>IFERROR(('Prix médians'!I16/6),"")</f>
        <v>1500</v>
      </c>
      <c r="I17" s="20">
        <f>IFERROR(((12000*'Prix médians'!K16)/350),"")</f>
        <v>17142.857142857141</v>
      </c>
      <c r="J17" s="20">
        <f>IFERROR(((30000*'Prix médians'!L16)/500),"")</f>
        <v>30000</v>
      </c>
      <c r="K17" s="267">
        <f>IFERROR(((15000*'Prix médians'!M16)/500),"")</f>
        <v>7500</v>
      </c>
      <c r="L17" s="20">
        <f>IFERROR(((18000*'Prix médians'!N16)/500),"")</f>
        <v>25200</v>
      </c>
      <c r="M17" s="266">
        <f>IFERROR(((6000*'Prix médians'!O16)/150),"")</f>
        <v>6000</v>
      </c>
      <c r="N17" s="20">
        <f>IFERROR((2*'Prix médians'!P16),"")</f>
        <v>4000</v>
      </c>
      <c r="O17" s="20">
        <f>IFERROR((5*'Prix médians'!Q16),"")</f>
        <v>7500</v>
      </c>
      <c r="P17" s="266">
        <f>IFERROR(((5000*'Prix médians'!R16)/200),"")</f>
        <v>5000</v>
      </c>
      <c r="Q17" s="267">
        <f>IFERROR(((1000*'Prix médians'!S16)/150),"")</f>
        <v>700</v>
      </c>
      <c r="R17" s="20">
        <f>IFERROR((10*'Prix médians'!T16),"")</f>
        <v>3000</v>
      </c>
      <c r="S17" s="20">
        <f>IFERROR((((15*'Prix médians'!V16)/20)/6),"")</f>
        <v>187.5</v>
      </c>
      <c r="T17" s="264"/>
      <c r="U17" s="20">
        <f t="shared" si="0"/>
        <v>111330.35714285714</v>
      </c>
      <c r="V17" s="20">
        <f t="shared" si="1"/>
        <v>103042.85714285714</v>
      </c>
      <c r="W17" s="20">
        <f t="shared" si="2"/>
        <v>5100</v>
      </c>
      <c r="X17" s="20">
        <f t="shared" si="3"/>
        <v>3187.5</v>
      </c>
    </row>
    <row r="18" spans="1:24" x14ac:dyDescent="0.3">
      <c r="A18" s="362"/>
      <c r="B18" s="15" t="s">
        <v>937</v>
      </c>
      <c r="C18" s="267">
        <f>IFERROR(('Prix médians'!C17/6),"")</f>
        <v>208.33333333333334</v>
      </c>
      <c r="D18" s="267">
        <f>IFERROR(('Prix médians'!D17/6),"")</f>
        <v>375</v>
      </c>
      <c r="E18" s="267">
        <f>IFERROR(('Prix médians'!E17/6),"")</f>
        <v>666.66666666666663</v>
      </c>
      <c r="F18" s="267">
        <f>IFERROR(('Prix médians'!G17/6),"")</f>
        <v>500</v>
      </c>
      <c r="G18" s="20">
        <f>IFERROR(('Prix médians'!H17/6),"")</f>
        <v>1291.6666666666667</v>
      </c>
      <c r="H18" s="266">
        <f>IFERROR(('Prix médians'!I17/6),"")</f>
        <v>833.33333333333337</v>
      </c>
      <c r="I18" s="266">
        <f>IFERROR(((12000*'Prix médians'!K17)/350),"")</f>
        <v>8400</v>
      </c>
      <c r="J18" s="20">
        <f>IFERROR(((30000*'Prix médians'!L17)/500),"")</f>
        <v>12000</v>
      </c>
      <c r="K18" s="267">
        <f>IFERROR(((15000*'Prix médians'!M17)/500),"")</f>
        <v>7500</v>
      </c>
      <c r="L18" s="20">
        <f>IFERROR(((18000*'Prix médians'!N17)/500),"")</f>
        <v>13500</v>
      </c>
      <c r="M18" s="20">
        <f>IFERROR(((6000*'Prix médians'!O17)/150),"")</f>
        <v>3000</v>
      </c>
      <c r="N18" s="267">
        <f>IFERROR((2*'Prix médians'!P17),"")</f>
        <v>3800</v>
      </c>
      <c r="O18" s="20">
        <f>IFERROR((5*'Prix médians'!Q17),"")</f>
        <v>7500</v>
      </c>
      <c r="P18" s="266">
        <f>IFERROR(((5000*'Prix médians'!R17)/200),"")</f>
        <v>5000</v>
      </c>
      <c r="Q18" s="20">
        <f>IFERROR(((1000*'Prix médians'!S17)/150),"")</f>
        <v>500</v>
      </c>
      <c r="R18" s="20">
        <f>IFERROR((10*'Prix médians'!T17),"")</f>
        <v>5000</v>
      </c>
      <c r="S18" s="267">
        <f>IFERROR((((15*'Prix médians'!V17)/20)/6),"")</f>
        <v>312.5</v>
      </c>
      <c r="T18" s="264"/>
      <c r="U18" s="20">
        <f t="shared" si="0"/>
        <v>70387.5</v>
      </c>
      <c r="V18" s="20">
        <f t="shared" si="1"/>
        <v>61200</v>
      </c>
      <c r="W18" s="20">
        <f t="shared" si="2"/>
        <v>3875.0000000000005</v>
      </c>
      <c r="X18" s="20">
        <f t="shared" si="3"/>
        <v>5312.5</v>
      </c>
    </row>
    <row r="19" spans="1:24" ht="18" thickBot="1" x14ac:dyDescent="0.35">
      <c r="A19" s="16" t="s">
        <v>941</v>
      </c>
      <c r="B19" s="215" t="s">
        <v>942</v>
      </c>
      <c r="C19" s="20">
        <f>IFERROR(('Prix médians'!C18/6),"")</f>
        <v>416.66666666666669</v>
      </c>
      <c r="D19" s="266">
        <f>IFERROR(('Prix médians'!D18/6),"")</f>
        <v>375</v>
      </c>
      <c r="E19" s="20">
        <f>IFERROR(('Prix médians'!E18/6),"")</f>
        <v>666.66666666666663</v>
      </c>
      <c r="F19" s="20">
        <f>IFERROR(('Prix médians'!G18/6),"")</f>
        <v>500</v>
      </c>
      <c r="G19" s="20">
        <f>IFERROR(('Prix médians'!H18/6),"")</f>
        <v>2250</v>
      </c>
      <c r="H19" s="266">
        <f>IFERROR(('Prix médians'!I18/6),"")</f>
        <v>833.33333333333337</v>
      </c>
      <c r="I19" s="266">
        <f>IFERROR(((12000*'Prix médians'!K18)/350),"")</f>
        <v>8400</v>
      </c>
      <c r="J19" s="20">
        <f>IFERROR(((30000*'Prix médians'!L18)/500),"")</f>
        <v>12000</v>
      </c>
      <c r="K19" s="20">
        <f>IFERROR(((15000*'Prix médians'!M18)/500),"")</f>
        <v>15000</v>
      </c>
      <c r="L19" s="20">
        <f>IFERROR(((18000*'Prix médians'!N18)/500),"")</f>
        <v>9000</v>
      </c>
      <c r="M19" s="266">
        <f>IFERROR(((6000*'Prix médians'!O18)/150),"")</f>
        <v>6000</v>
      </c>
      <c r="N19" s="20">
        <f>IFERROR((2*'Prix médians'!P18),"")</f>
        <v>5000</v>
      </c>
      <c r="O19" s="20">
        <f>IFERROR((5*'Prix médians'!Q18),"")</f>
        <v>10000</v>
      </c>
      <c r="P19" s="20">
        <f>IFERROR(((5000*'Prix médians'!R18)/200),"")</f>
        <v>8750</v>
      </c>
      <c r="Q19" s="20">
        <f>IFERROR(((1000*'Prix médians'!S18)/150),"")</f>
        <v>1000</v>
      </c>
      <c r="R19" s="20">
        <f>IFERROR((10*'Prix médians'!T18),"")</f>
        <v>4000</v>
      </c>
      <c r="S19" s="20">
        <f>IFERROR((((15*'Prix médians'!V18)/20)/6),"")</f>
        <v>187.5</v>
      </c>
      <c r="T19" s="264"/>
      <c r="U19" s="20">
        <f t="shared" si="0"/>
        <v>84379.166666666672</v>
      </c>
      <c r="V19" s="20">
        <f t="shared" si="1"/>
        <v>75150</v>
      </c>
      <c r="W19" s="20">
        <f t="shared" si="2"/>
        <v>5041.666666666667</v>
      </c>
      <c r="X19" s="20">
        <f t="shared" si="3"/>
        <v>4187.5</v>
      </c>
    </row>
    <row r="20" spans="1:24" ht="36" customHeight="1" thickBot="1" x14ac:dyDescent="0.35">
      <c r="A20" s="360" t="s">
        <v>953</v>
      </c>
      <c r="B20" s="360"/>
      <c r="C20" s="25">
        <f>IFERROR(('Prix médians'!C19/6),"")</f>
        <v>208.33333333333334</v>
      </c>
      <c r="D20" s="25">
        <f>IFERROR(('Prix médians'!D19/6),"")</f>
        <v>375</v>
      </c>
      <c r="E20" s="25">
        <f>IFERROR(('Prix médians'!E19/6),"")</f>
        <v>666.66666666666663</v>
      </c>
      <c r="F20" s="25">
        <f>IFERROR(('Prix médians'!G19/6),"")</f>
        <v>500</v>
      </c>
      <c r="G20" s="25">
        <f>IFERROR(('Prix médians'!H19/6),"")</f>
        <v>1791.6666666666667</v>
      </c>
      <c r="H20" s="25">
        <f>IFERROR(('Prix médians'!I19/6),"")</f>
        <v>833.33333333333337</v>
      </c>
      <c r="I20" s="25">
        <f>IFERROR(((12000*'Prix médians'!K19)/350),"")</f>
        <v>8400</v>
      </c>
      <c r="J20" s="25">
        <f>IFERROR(((30000*'Prix médians'!L19)/500),"")</f>
        <v>13500</v>
      </c>
      <c r="K20" s="25">
        <f>IFERROR(((15000*'Prix médians'!M19)/500),"")</f>
        <v>7500</v>
      </c>
      <c r="L20" s="25">
        <f>IFERROR(((18000*'Prix médians'!N19)/500),"")</f>
        <v>13500</v>
      </c>
      <c r="M20" s="25">
        <f>IFERROR(((6000*'Prix médians'!O19)/150),"")</f>
        <v>6000</v>
      </c>
      <c r="N20" s="25">
        <f>IFERROR((2*'Prix médians'!P19),"")</f>
        <v>3800</v>
      </c>
      <c r="O20" s="25">
        <f>IFERROR((5*'Prix médians'!Q19),"")</f>
        <v>9687.5</v>
      </c>
      <c r="P20" s="25">
        <f>IFERROR(((5000*'Prix médians'!R19)/200),"")</f>
        <v>5000</v>
      </c>
      <c r="Q20" s="25">
        <f>IFERROR(((1000*'Prix médians'!S19)/150),"")</f>
        <v>700</v>
      </c>
      <c r="R20" s="25">
        <f>IFERROR((10*'Prix médians'!T19),"")</f>
        <v>2750</v>
      </c>
      <c r="S20" s="25">
        <f>IFERROR((((15*'Prix médians'!V19)/20)/6),"")</f>
        <v>312.5</v>
      </c>
      <c r="T20" s="271"/>
      <c r="U20" s="25">
        <f t="shared" ref="U20" si="4">SUM(C20:S20)</f>
        <v>75525</v>
      </c>
      <c r="V20" s="25">
        <f t="shared" ref="V20" si="5">SUM(I20:Q20)</f>
        <v>68087.5</v>
      </c>
      <c r="W20" s="25">
        <f t="shared" ref="W20" si="6">SUM(C20:H20)</f>
        <v>4375</v>
      </c>
      <c r="X20" s="25">
        <f>SUM(R20:S20)</f>
        <v>3062.5</v>
      </c>
    </row>
    <row r="22" spans="1:24" s="273" customFormat="1" x14ac:dyDescent="0.3">
      <c r="A22" s="276" t="s">
        <v>948</v>
      </c>
      <c r="B22" s="274"/>
      <c r="G22" s="274"/>
      <c r="L22" s="275"/>
      <c r="M22" s="275"/>
    </row>
    <row r="23" spans="1:24" s="273" customFormat="1" x14ac:dyDescent="0.3">
      <c r="A23" s="277">
        <v>166.66666666666666</v>
      </c>
      <c r="B23" s="278" t="s">
        <v>955</v>
      </c>
      <c r="C23" s="278"/>
      <c r="D23" s="278"/>
      <c r="E23" s="278"/>
      <c r="L23" s="275"/>
      <c r="M23" s="275"/>
    </row>
    <row r="24" spans="1:24" s="273" customFormat="1" x14ac:dyDescent="0.3">
      <c r="A24" s="279">
        <v>166.666666666667</v>
      </c>
      <c r="B24" s="273" t="s">
        <v>956</v>
      </c>
      <c r="L24" s="275"/>
      <c r="M24" s="275"/>
    </row>
    <row r="25" spans="1:24" s="273" customFormat="1" x14ac:dyDescent="0.3">
      <c r="B25" s="275"/>
      <c r="C25" s="275"/>
      <c r="D25" s="275"/>
      <c r="L25" s="275"/>
      <c r="M25" s="275"/>
    </row>
    <row r="26" spans="1:24" s="273" customFormat="1" ht="14.5" customHeight="1" x14ac:dyDescent="0.3">
      <c r="A26" s="363" t="s">
        <v>954</v>
      </c>
      <c r="B26" s="363"/>
      <c r="C26" s="363"/>
      <c r="D26" s="363"/>
      <c r="E26" s="363"/>
      <c r="F26" s="280"/>
      <c r="L26" s="275"/>
      <c r="M26" s="275"/>
    </row>
    <row r="27" spans="1:24" s="273" customFormat="1" x14ac:dyDescent="0.3">
      <c r="A27" s="363"/>
      <c r="B27" s="363"/>
      <c r="C27" s="363"/>
      <c r="D27" s="363"/>
      <c r="E27" s="363"/>
      <c r="F27" s="280"/>
      <c r="L27" s="275"/>
      <c r="M27" s="275"/>
    </row>
    <row r="28" spans="1:24" s="273" customFormat="1" x14ac:dyDescent="0.3">
      <c r="A28" s="363"/>
      <c r="B28" s="363"/>
      <c r="C28" s="363"/>
      <c r="D28" s="363"/>
      <c r="E28" s="363"/>
      <c r="F28" s="280"/>
    </row>
    <row r="29" spans="1:24" s="273" customFormat="1" x14ac:dyDescent="0.3">
      <c r="A29" s="363"/>
      <c r="B29" s="363"/>
      <c r="C29" s="363"/>
      <c r="D29" s="363"/>
      <c r="E29" s="363"/>
    </row>
    <row r="30" spans="1:24" s="273" customFormat="1" x14ac:dyDescent="0.3">
      <c r="A30" s="363"/>
      <c r="B30" s="363"/>
      <c r="C30" s="363"/>
      <c r="D30" s="363"/>
      <c r="E30" s="363"/>
    </row>
    <row r="31" spans="1:24" s="273" customFormat="1" x14ac:dyDescent="0.3">
      <c r="A31" s="363"/>
      <c r="B31" s="363"/>
      <c r="C31" s="363"/>
      <c r="D31" s="363"/>
      <c r="E31" s="363"/>
    </row>
  </sheetData>
  <mergeCells count="4">
    <mergeCell ref="A9:A10"/>
    <mergeCell ref="A17:A18"/>
    <mergeCell ref="A20:B20"/>
    <mergeCell ref="A26:E31"/>
  </mergeCells>
  <conditionalFormatting sqref="B22:B23">
    <cfRule type="colorScale" priority="35">
      <colorScale>
        <cfvo type="min"/>
        <cfvo type="percentile" val="50"/>
        <cfvo type="max"/>
        <color rgb="FF63BE7B"/>
        <color rgb="FFFFEB84"/>
        <color rgb="FFF8696B"/>
      </colorScale>
    </cfRule>
  </conditionalFormatting>
  <conditionalFormatting sqref="G22">
    <cfRule type="colorScale" priority="624">
      <colorScale>
        <cfvo type="min"/>
        <cfvo type="percentile" val="50"/>
        <cfvo type="max"/>
        <color rgb="FF63BE7B"/>
        <color rgb="FFFFEB84"/>
        <color rgb="FFF8696B"/>
      </colorScale>
    </cfRule>
  </conditionalFormatting>
  <conditionalFormatting sqref="U6:U19">
    <cfRule type="colorScale" priority="625">
      <colorScale>
        <cfvo type="min"/>
        <cfvo type="percentile" val="50"/>
        <cfvo type="max"/>
        <color rgb="FF63BE7B"/>
        <color rgb="FFFFEB84"/>
        <color rgb="FFF8696B"/>
      </colorScale>
    </cfRule>
  </conditionalFormatting>
  <conditionalFormatting sqref="V6:V19">
    <cfRule type="colorScale" priority="627">
      <colorScale>
        <cfvo type="min"/>
        <cfvo type="percentile" val="50"/>
        <cfvo type="max"/>
        <color rgb="FF63BE7B"/>
        <color rgb="FFFFEB84"/>
        <color rgb="FFF8696B"/>
      </colorScale>
    </cfRule>
  </conditionalFormatting>
  <conditionalFormatting sqref="W6:W19">
    <cfRule type="colorScale" priority="629">
      <colorScale>
        <cfvo type="min"/>
        <cfvo type="percentile" val="50"/>
        <cfvo type="max"/>
        <color rgb="FF63BE7B"/>
        <color rgb="FFFFEB84"/>
        <color rgb="FFF8696B"/>
      </colorScale>
    </cfRule>
  </conditionalFormatting>
  <conditionalFormatting sqref="X6:X19">
    <cfRule type="colorScale" priority="631">
      <colorScale>
        <cfvo type="min"/>
        <cfvo type="percentile" val="50"/>
        <cfvo type="max"/>
        <color rgb="FF63BE7B"/>
        <color rgb="FFFFEB84"/>
        <color rgb="FFF8696B"/>
      </colorScale>
    </cfRule>
  </conditionalFormatting>
  <conditionalFormatting sqref="C8:C17 C6 C19">
    <cfRule type="colorScale" priority="17">
      <colorScale>
        <cfvo type="min"/>
        <cfvo type="percentile" val="50"/>
        <cfvo type="max"/>
        <color rgb="FF63BE7B"/>
        <color rgb="FFFFEB84"/>
        <color rgb="FFF8696B"/>
      </colorScale>
    </cfRule>
  </conditionalFormatting>
  <conditionalFormatting sqref="D6:D17">
    <cfRule type="colorScale" priority="16">
      <colorScale>
        <cfvo type="min"/>
        <cfvo type="percentile" val="50"/>
        <cfvo type="max"/>
        <color rgb="FF63BE7B"/>
        <color rgb="FFFFEB84"/>
        <color rgb="FFF8696B"/>
      </colorScale>
    </cfRule>
  </conditionalFormatting>
  <conditionalFormatting sqref="E6:E17 E19">
    <cfRule type="colorScale" priority="15">
      <colorScale>
        <cfvo type="min"/>
        <cfvo type="percentile" val="50"/>
        <cfvo type="max"/>
        <color rgb="FF63BE7B"/>
        <color rgb="FFFFEB84"/>
        <color rgb="FFF8696B"/>
      </colorScale>
    </cfRule>
  </conditionalFormatting>
  <conditionalFormatting sqref="F6:F8 F10:F17 F19">
    <cfRule type="colorScale" priority="14">
      <colorScale>
        <cfvo type="min"/>
        <cfvo type="percentile" val="50"/>
        <cfvo type="max"/>
        <color rgb="FF63BE7B"/>
        <color rgb="FFFFEB84"/>
        <color rgb="FFF8696B"/>
      </colorScale>
    </cfRule>
  </conditionalFormatting>
  <conditionalFormatting sqref="G6:G8 G13:G14 G10 G16:G19">
    <cfRule type="colorScale" priority="13">
      <colorScale>
        <cfvo type="min"/>
        <cfvo type="percentile" val="50"/>
        <cfvo type="max"/>
        <color rgb="FF63BE7B"/>
        <color rgb="FFFFEB84"/>
        <color rgb="FFF8696B"/>
      </colorScale>
    </cfRule>
  </conditionalFormatting>
  <conditionalFormatting sqref="H6:H7 H16:H17 H9:H12">
    <cfRule type="colorScale" priority="12">
      <colorScale>
        <cfvo type="min"/>
        <cfvo type="percentile" val="50"/>
        <cfvo type="max"/>
        <color rgb="FF63BE7B"/>
        <color rgb="FFFFEB84"/>
        <color rgb="FFF8696B"/>
      </colorScale>
    </cfRule>
  </conditionalFormatting>
  <conditionalFormatting sqref="I6:I7 I15:I17 I10:I12">
    <cfRule type="colorScale" priority="11">
      <colorScale>
        <cfvo type="min"/>
        <cfvo type="percentile" val="50"/>
        <cfvo type="max"/>
        <color rgb="FF63BE7B"/>
        <color rgb="FFFFEB84"/>
        <color rgb="FFF8696B"/>
      </colorScale>
    </cfRule>
  </conditionalFormatting>
  <conditionalFormatting sqref="J6:J11 J15:J19 J13">
    <cfRule type="colorScale" priority="10">
      <colorScale>
        <cfvo type="min"/>
        <cfvo type="percentile" val="50"/>
        <cfvo type="max"/>
        <color rgb="FF63BE7B"/>
        <color rgb="FFFFEB84"/>
        <color rgb="FFF8696B"/>
      </colorScale>
    </cfRule>
  </conditionalFormatting>
  <conditionalFormatting sqref="K6:K13 K15:K16 K19">
    <cfRule type="colorScale" priority="9">
      <colorScale>
        <cfvo type="min"/>
        <cfvo type="percentile" val="50"/>
        <cfvo type="max"/>
        <color rgb="FF63BE7B"/>
        <color rgb="FFFFEB84"/>
        <color rgb="FFF8696B"/>
      </colorScale>
    </cfRule>
  </conditionalFormatting>
  <conditionalFormatting sqref="L6:L11 L13:L19">
    <cfRule type="colorScale" priority="8">
      <colorScale>
        <cfvo type="min"/>
        <cfvo type="percentile" val="50"/>
        <cfvo type="max"/>
        <color rgb="FF63BE7B"/>
        <color rgb="FFFFEB84"/>
        <color rgb="FFF8696B"/>
      </colorScale>
    </cfRule>
  </conditionalFormatting>
  <conditionalFormatting sqref="M6:M7 M13:M16 M11 M9 M18">
    <cfRule type="colorScale" priority="7">
      <colorScale>
        <cfvo type="min"/>
        <cfvo type="percentile" val="50"/>
        <cfvo type="max"/>
        <color rgb="FF63BE7B"/>
        <color rgb="FFFFEB84"/>
        <color rgb="FFF8696B"/>
      </colorScale>
    </cfRule>
  </conditionalFormatting>
  <conditionalFormatting sqref="N6:N8 N10:N17 N19">
    <cfRule type="colorScale" priority="6">
      <colorScale>
        <cfvo type="min"/>
        <cfvo type="percentile" val="50"/>
        <cfvo type="max"/>
        <color rgb="FF63BE7B"/>
        <color rgb="FFFFEB84"/>
        <color rgb="FFF8696B"/>
      </colorScale>
    </cfRule>
  </conditionalFormatting>
  <conditionalFormatting sqref="O6:O19">
    <cfRule type="colorScale" priority="5">
      <colorScale>
        <cfvo type="min"/>
        <cfvo type="percentile" val="50"/>
        <cfvo type="max"/>
        <color rgb="FF63BE7B"/>
        <color rgb="FFFFEB84"/>
        <color rgb="FFF8696B"/>
      </colorScale>
    </cfRule>
  </conditionalFormatting>
  <conditionalFormatting sqref="P6:P7 P19 P9:P16">
    <cfRule type="colorScale" priority="4">
      <colorScale>
        <cfvo type="min"/>
        <cfvo type="percentile" val="50"/>
        <cfvo type="max"/>
        <color rgb="FF63BE7B"/>
        <color rgb="FFFFEB84"/>
        <color rgb="FFF8696B"/>
      </colorScale>
    </cfRule>
  </conditionalFormatting>
  <conditionalFormatting sqref="Q6:Q16 Q18:Q19">
    <cfRule type="colorScale" priority="3">
      <colorScale>
        <cfvo type="min"/>
        <cfvo type="percentile" val="50"/>
        <cfvo type="max"/>
        <color rgb="FF63BE7B"/>
        <color rgb="FFFFEB84"/>
        <color rgb="FFF8696B"/>
      </colorScale>
    </cfRule>
  </conditionalFormatting>
  <conditionalFormatting sqref="R6:R19">
    <cfRule type="colorScale" priority="2">
      <colorScale>
        <cfvo type="min"/>
        <cfvo type="percentile" val="50"/>
        <cfvo type="max"/>
        <color rgb="FF63BE7B"/>
        <color rgb="FFFFEB84"/>
        <color rgb="FFF8696B"/>
      </colorScale>
    </cfRule>
  </conditionalFormatting>
  <conditionalFormatting sqref="S6:S17 S1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ignoredErrors>
    <ignoredError sqref="C7:S1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2708-D282-44C1-89B0-0414FEC37E65}">
  <sheetPr codeName="Feuil7"/>
  <dimension ref="A1:CQ163"/>
  <sheetViews>
    <sheetView zoomScale="60" zoomScaleNormal="60" workbookViewId="0">
      <pane xSplit="1" topLeftCell="CP1" activePane="topRight" state="frozen"/>
      <selection pane="topRight" activeCell="A14" sqref="A14:XFD14"/>
    </sheetView>
  </sheetViews>
  <sheetFormatPr defaultColWidth="9" defaultRowHeight="16.5" x14ac:dyDescent="0.3"/>
  <cols>
    <col min="1" max="1" width="12.83203125" style="11" customWidth="1"/>
    <col min="2" max="2" width="10.9140625" style="11" customWidth="1"/>
    <col min="3" max="4" width="9.58203125" style="11" customWidth="1"/>
    <col min="5" max="5" width="9" style="11"/>
    <col min="6" max="6" width="9.33203125" style="11" customWidth="1"/>
    <col min="7" max="7" width="9.58203125" style="11" customWidth="1"/>
    <col min="8" max="8" width="10" style="11" customWidth="1"/>
    <col min="9" max="9" width="9.6640625" style="11" customWidth="1"/>
    <col min="10" max="10" width="10.4140625" style="11" customWidth="1"/>
    <col min="11" max="11" width="9.6640625" style="11" customWidth="1"/>
    <col min="12" max="12" width="10.33203125" style="11" customWidth="1"/>
    <col min="13" max="13" width="10.58203125" style="11" customWidth="1"/>
    <col min="14" max="14" width="10.4140625" style="11" customWidth="1"/>
    <col min="15" max="15" width="10.1640625" style="11" customWidth="1"/>
    <col min="16" max="16" width="10.6640625" style="11" customWidth="1"/>
    <col min="17" max="18" width="10.08203125" style="11" customWidth="1"/>
    <col min="19" max="19" width="10.33203125" style="11" customWidth="1"/>
    <col min="20" max="20" width="10.4140625" style="11" customWidth="1"/>
    <col min="21" max="21" width="10.58203125" style="11" customWidth="1"/>
    <col min="22" max="22" width="10.4140625" style="11" customWidth="1"/>
    <col min="23" max="23" width="10.08203125" style="11" customWidth="1"/>
    <col min="24" max="24" width="10.4140625" style="11" customWidth="1"/>
    <col min="25" max="25" width="10.08203125" style="11" customWidth="1"/>
    <col min="26" max="26" width="10.58203125" style="11" customWidth="1"/>
    <col min="27" max="28" width="10.4140625" style="11" customWidth="1"/>
    <col min="29" max="29" width="10" style="11" customWidth="1"/>
    <col min="30" max="30" width="10.08203125" style="11" customWidth="1"/>
    <col min="31" max="31" width="9.4140625" style="11" customWidth="1"/>
    <col min="32" max="44" width="10.58203125" style="11" customWidth="1"/>
    <col min="45" max="45" width="10.9140625" style="11" customWidth="1"/>
    <col min="46" max="46" width="11.9140625" style="11" customWidth="1"/>
    <col min="47" max="47" width="11.4140625" style="11" customWidth="1"/>
    <col min="48" max="48" width="11.6640625" style="304" customWidth="1"/>
    <col min="49" max="49" width="11.6640625" style="11" customWidth="1"/>
    <col min="50" max="50" width="9" style="11"/>
    <col min="51" max="51" width="9.9140625" style="11" customWidth="1"/>
    <col min="52" max="52" width="9.5" style="11" customWidth="1"/>
    <col min="53" max="53" width="9.4140625" style="11" customWidth="1"/>
    <col min="54" max="54" width="9.75" style="11" customWidth="1"/>
    <col min="55" max="55" width="9" style="11" customWidth="1"/>
    <col min="56" max="57" width="9.33203125" style="11" customWidth="1"/>
    <col min="58" max="58" width="9.08203125" style="11" customWidth="1"/>
    <col min="59" max="60" width="8.9140625" style="11" customWidth="1"/>
    <col min="61" max="61" width="9" style="11" customWidth="1"/>
    <col min="62" max="62" width="9.4140625" style="11" customWidth="1"/>
    <col min="63" max="63" width="9" style="11" customWidth="1"/>
    <col min="64" max="64" width="10.25" style="11" customWidth="1"/>
    <col min="65" max="65" width="10" style="11" customWidth="1"/>
    <col min="66" max="66" width="10.1640625" style="11" customWidth="1"/>
    <col min="67" max="67" width="10.08203125" style="11" customWidth="1"/>
    <col min="68" max="68" width="9.25" style="11" customWidth="1"/>
    <col min="69" max="69" width="9.83203125" style="11" customWidth="1"/>
    <col min="70" max="71" width="9.1640625" style="11" customWidth="1"/>
    <col min="72" max="72" width="9.08203125" style="11" customWidth="1"/>
    <col min="73" max="73" width="9.4140625" style="11" customWidth="1"/>
    <col min="74" max="74" width="9.08203125" style="11" customWidth="1"/>
    <col min="75" max="75" width="11.5" style="11" customWidth="1"/>
    <col min="76" max="76" width="10.1640625" style="11" customWidth="1"/>
    <col min="77" max="77" width="10.9140625" style="11" customWidth="1"/>
    <col min="78" max="78" width="10" style="11" customWidth="1"/>
    <col min="79" max="79" width="11.08203125" style="11" customWidth="1"/>
    <col min="80" max="81" width="10" style="11" customWidth="1"/>
    <col min="82" max="85" width="9" style="88" customWidth="1"/>
    <col min="86" max="86" width="9.83203125" style="88" customWidth="1"/>
    <col min="87" max="87" width="10.75" style="88" customWidth="1"/>
    <col min="88" max="89" width="10.5" style="88" customWidth="1"/>
    <col min="90" max="90" width="11.5" style="88" customWidth="1"/>
    <col min="91" max="91" width="10.5" style="88" customWidth="1"/>
    <col min="92" max="92" width="9.75" style="11" customWidth="1"/>
    <col min="93" max="93" width="9.83203125" style="11" customWidth="1"/>
    <col min="94" max="16384" width="9" style="11"/>
  </cols>
  <sheetData>
    <row r="1" spans="1:94" x14ac:dyDescent="0.3">
      <c r="A1" s="37" t="s">
        <v>977</v>
      </c>
    </row>
    <row r="2" spans="1:94" x14ac:dyDescent="0.3">
      <c r="A2" s="38"/>
      <c r="B2" s="11" t="s">
        <v>978</v>
      </c>
    </row>
    <row r="3" spans="1:94" x14ac:dyDescent="0.3">
      <c r="A3" s="40"/>
      <c r="B3" s="11" t="s">
        <v>979</v>
      </c>
      <c r="CD3" s="11"/>
      <c r="CE3" s="11"/>
    </row>
    <row r="4" spans="1:94" s="12" customFormat="1" x14ac:dyDescent="0.45">
      <c r="A4" s="41" t="s">
        <v>947</v>
      </c>
      <c r="B4" s="12" t="s">
        <v>980</v>
      </c>
      <c r="AV4" s="305"/>
      <c r="CF4" s="227"/>
      <c r="CG4" s="227"/>
      <c r="CH4" s="227"/>
      <c r="CI4" s="227"/>
      <c r="CJ4" s="227"/>
      <c r="CK4" s="227"/>
      <c r="CL4" s="227"/>
      <c r="CM4" s="227"/>
    </row>
    <row r="5" spans="1:94" s="12" customFormat="1" x14ac:dyDescent="0.45">
      <c r="AV5" s="305"/>
      <c r="CF5" s="227"/>
      <c r="CG5" s="227"/>
      <c r="CH5" s="227"/>
      <c r="CI5" s="227"/>
      <c r="CJ5" s="227"/>
      <c r="CK5" s="227"/>
      <c r="CL5" s="227"/>
      <c r="CM5" s="227"/>
    </row>
    <row r="6" spans="1:94" ht="43.5" customHeight="1" x14ac:dyDescent="0.3">
      <c r="A6" s="380" t="s">
        <v>2195</v>
      </c>
      <c r="B6" s="380"/>
      <c r="C6" s="380"/>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172"/>
      <c r="CK6" s="172"/>
      <c r="CL6" s="172"/>
      <c r="CM6" s="172"/>
    </row>
    <row r="8" spans="1:94" x14ac:dyDescent="0.3">
      <c r="A8" s="364" t="s">
        <v>981</v>
      </c>
      <c r="B8" s="364"/>
      <c r="C8" s="36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219"/>
      <c r="AQ8" s="219"/>
      <c r="AR8" s="219"/>
      <c r="AS8" s="219"/>
      <c r="AT8" s="219"/>
      <c r="AU8" s="219"/>
      <c r="AV8" s="219"/>
      <c r="AW8" s="219"/>
      <c r="AY8" s="381"/>
      <c r="AZ8" s="381"/>
      <c r="BA8" s="381"/>
      <c r="BB8" s="381"/>
      <c r="BC8" s="381"/>
      <c r="BD8" s="381"/>
      <c r="BE8" s="381"/>
      <c r="BF8" s="238"/>
    </row>
    <row r="9" spans="1:94" s="239" customFormat="1" x14ac:dyDescent="0.3">
      <c r="AV9" s="306"/>
      <c r="CD9" s="240"/>
      <c r="CE9" s="240"/>
      <c r="CF9" s="240"/>
      <c r="CG9" s="240"/>
      <c r="CH9" s="240"/>
      <c r="CI9" s="240"/>
      <c r="CJ9" s="240"/>
      <c r="CK9" s="240"/>
      <c r="CL9" s="240"/>
      <c r="CM9" s="240"/>
    </row>
    <row r="11" spans="1:94" x14ac:dyDescent="0.3">
      <c r="A11" s="382" t="s">
        <v>982</v>
      </c>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296"/>
      <c r="AY11" s="364" t="s">
        <v>983</v>
      </c>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row>
    <row r="14" spans="1:94" ht="68" customHeight="1" x14ac:dyDescent="0.3">
      <c r="A14" s="217" t="s">
        <v>984</v>
      </c>
      <c r="B14" s="32" t="s">
        <v>985</v>
      </c>
      <c r="C14" s="32" t="s">
        <v>986</v>
      </c>
      <c r="D14" s="32" t="s">
        <v>987</v>
      </c>
      <c r="E14" s="32" t="s">
        <v>988</v>
      </c>
      <c r="F14" s="241" t="s">
        <v>989</v>
      </c>
      <c r="G14" s="32" t="s">
        <v>990</v>
      </c>
      <c r="H14" s="241" t="s">
        <v>991</v>
      </c>
      <c r="I14" s="32" t="s">
        <v>992</v>
      </c>
      <c r="J14" s="241" t="s">
        <v>993</v>
      </c>
      <c r="K14" s="366" t="s">
        <v>994</v>
      </c>
      <c r="L14" s="32" t="s">
        <v>995</v>
      </c>
      <c r="M14" s="32" t="s">
        <v>996</v>
      </c>
      <c r="N14" s="32" t="s">
        <v>997</v>
      </c>
      <c r="O14" s="32" t="s">
        <v>998</v>
      </c>
      <c r="P14" s="32" t="s">
        <v>999</v>
      </c>
      <c r="Q14" s="32" t="s">
        <v>1000</v>
      </c>
      <c r="R14" s="32" t="s">
        <v>1001</v>
      </c>
      <c r="S14" s="241" t="s">
        <v>1002</v>
      </c>
      <c r="T14" s="241" t="s">
        <v>1003</v>
      </c>
      <c r="U14" s="241" t="s">
        <v>1004</v>
      </c>
      <c r="V14" s="241" t="s">
        <v>1005</v>
      </c>
      <c r="W14" s="241" t="s">
        <v>1006</v>
      </c>
      <c r="X14" s="241" t="s">
        <v>1007</v>
      </c>
      <c r="Y14" s="241" t="s">
        <v>1008</v>
      </c>
      <c r="Z14" s="241" t="s">
        <v>1009</v>
      </c>
      <c r="AA14" s="241" t="s">
        <v>1010</v>
      </c>
      <c r="AB14" s="241" t="s">
        <v>1011</v>
      </c>
      <c r="AC14" s="241" t="s">
        <v>1012</v>
      </c>
      <c r="AD14" s="241" t="s">
        <v>1013</v>
      </c>
      <c r="AE14" s="241" t="s">
        <v>1014</v>
      </c>
      <c r="AF14" s="241" t="s">
        <v>1015</v>
      </c>
      <c r="AG14" s="241" t="s">
        <v>1016</v>
      </c>
      <c r="AH14" s="241" t="s">
        <v>1017</v>
      </c>
      <c r="AI14" s="241" t="s">
        <v>1018</v>
      </c>
      <c r="AJ14" s="241" t="s">
        <v>1019</v>
      </c>
      <c r="AK14" s="241" t="s">
        <v>1020</v>
      </c>
      <c r="AL14" s="241" t="s">
        <v>1021</v>
      </c>
      <c r="AM14" s="241" t="s">
        <v>1022</v>
      </c>
      <c r="AN14" s="241" t="s">
        <v>1023</v>
      </c>
      <c r="AO14" s="241" t="s">
        <v>1024</v>
      </c>
      <c r="AP14" s="241" t="s">
        <v>1025</v>
      </c>
      <c r="AQ14" s="241" t="s">
        <v>1026</v>
      </c>
      <c r="AR14" s="241" t="s">
        <v>1027</v>
      </c>
      <c r="AS14" s="241" t="s">
        <v>1028</v>
      </c>
      <c r="AT14" s="241" t="s">
        <v>1029</v>
      </c>
      <c r="AU14" s="241" t="s">
        <v>2063</v>
      </c>
      <c r="AV14" s="241" t="s">
        <v>2190</v>
      </c>
      <c r="AW14" s="241" t="s">
        <v>2244</v>
      </c>
      <c r="AY14" s="31" t="s">
        <v>1030</v>
      </c>
      <c r="AZ14" s="31" t="s">
        <v>1031</v>
      </c>
      <c r="BA14" s="31" t="s">
        <v>1032</v>
      </c>
      <c r="BB14" s="31" t="s">
        <v>1033</v>
      </c>
      <c r="BC14" s="31" t="s">
        <v>1034</v>
      </c>
      <c r="BD14" s="83" t="s">
        <v>1035</v>
      </c>
      <c r="BE14" s="31" t="s">
        <v>1036</v>
      </c>
      <c r="BF14" s="31" t="s">
        <v>1037</v>
      </c>
      <c r="BG14" s="31" t="s">
        <v>1038</v>
      </c>
      <c r="BH14" s="31" t="s">
        <v>1039</v>
      </c>
      <c r="BI14" s="31" t="s">
        <v>1040</v>
      </c>
      <c r="BJ14" s="31" t="s">
        <v>1041</v>
      </c>
      <c r="BK14" s="31" t="s">
        <v>1042</v>
      </c>
      <c r="BL14" s="31" t="s">
        <v>1043</v>
      </c>
      <c r="BM14" s="31" t="s">
        <v>1044</v>
      </c>
      <c r="BN14" s="31" t="s">
        <v>1045</v>
      </c>
      <c r="BO14" s="31" t="s">
        <v>1046</v>
      </c>
      <c r="BP14" s="31" t="s">
        <v>1047</v>
      </c>
      <c r="BQ14" s="31" t="s">
        <v>1048</v>
      </c>
      <c r="BR14" s="31" t="s">
        <v>1049</v>
      </c>
      <c r="BS14" s="31" t="s">
        <v>1050</v>
      </c>
      <c r="BT14" s="31" t="s">
        <v>1051</v>
      </c>
      <c r="BU14" s="31" t="s">
        <v>1052</v>
      </c>
      <c r="BV14" s="31" t="s">
        <v>1053</v>
      </c>
      <c r="BW14" s="31" t="s">
        <v>1054</v>
      </c>
      <c r="BX14" s="31" t="s">
        <v>1055</v>
      </c>
      <c r="BY14" s="31" t="s">
        <v>1056</v>
      </c>
      <c r="BZ14" s="31" t="s">
        <v>1057</v>
      </c>
      <c r="CA14" s="31" t="s">
        <v>1058</v>
      </c>
      <c r="CB14" s="31" t="s">
        <v>1059</v>
      </c>
      <c r="CC14" s="31" t="s">
        <v>1060</v>
      </c>
      <c r="CD14" s="86" t="s">
        <v>1061</v>
      </c>
      <c r="CE14" s="31" t="s">
        <v>1062</v>
      </c>
      <c r="CF14" s="86" t="s">
        <v>1063</v>
      </c>
      <c r="CG14" s="31" t="s">
        <v>1064</v>
      </c>
      <c r="CH14" s="86" t="s">
        <v>1065</v>
      </c>
      <c r="CI14" s="31" t="s">
        <v>1066</v>
      </c>
      <c r="CJ14" s="31" t="s">
        <v>1067</v>
      </c>
      <c r="CK14" s="31" t="s">
        <v>1068</v>
      </c>
      <c r="CL14" s="31" t="s">
        <v>1069</v>
      </c>
      <c r="CM14" s="31" t="s">
        <v>1070</v>
      </c>
      <c r="CN14" s="31" t="s">
        <v>2064</v>
      </c>
      <c r="CO14" s="86" t="s">
        <v>2191</v>
      </c>
      <c r="CP14" s="31" t="s">
        <v>2249</v>
      </c>
    </row>
    <row r="15" spans="1:94" ht="14.4" customHeight="1" x14ac:dyDescent="0.3">
      <c r="A15" s="11" t="s">
        <v>1071</v>
      </c>
      <c r="B15" s="38" t="s">
        <v>1072</v>
      </c>
      <c r="C15" s="38" t="s">
        <v>1072</v>
      </c>
      <c r="D15" s="38" t="s">
        <v>1072</v>
      </c>
      <c r="E15" s="38" t="s">
        <v>1072</v>
      </c>
      <c r="F15" s="38" t="s">
        <v>1072</v>
      </c>
      <c r="G15" s="38" t="s">
        <v>1072</v>
      </c>
      <c r="H15" s="38" t="s">
        <v>1072</v>
      </c>
      <c r="I15" s="377" t="s">
        <v>1073</v>
      </c>
      <c r="J15" s="38" t="s">
        <v>1072</v>
      </c>
      <c r="K15" s="373"/>
      <c r="L15" s="52">
        <v>72692.5</v>
      </c>
      <c r="M15" s="52">
        <v>59189.485714285714</v>
      </c>
      <c r="N15" s="52">
        <v>56157.738095238092</v>
      </c>
      <c r="O15" s="52">
        <v>60775.476190476191</v>
      </c>
      <c r="P15" s="52">
        <v>58012.023809523809</v>
      </c>
      <c r="Q15" s="52">
        <v>59086.109523809522</v>
      </c>
      <c r="R15" s="52">
        <v>59249.166666666672</v>
      </c>
      <c r="S15" s="52">
        <v>58149.642857142862</v>
      </c>
      <c r="T15" s="52">
        <v>48916.607142857145</v>
      </c>
      <c r="U15" s="52">
        <v>45261.190476190473</v>
      </c>
      <c r="V15" s="52">
        <v>46114.761904761908</v>
      </c>
      <c r="W15" s="52">
        <v>44443.690476190473</v>
      </c>
      <c r="X15" s="52">
        <v>48650.476190476191</v>
      </c>
      <c r="Y15" s="52">
        <v>49262.142857142855</v>
      </c>
      <c r="Z15" s="52">
        <v>58870.238095238092</v>
      </c>
      <c r="AA15" s="38" t="s">
        <v>1072</v>
      </c>
      <c r="AB15" s="38" t="s">
        <v>1072</v>
      </c>
      <c r="AC15" s="52">
        <v>56561.309523809527</v>
      </c>
      <c r="AD15" s="52">
        <v>46637.976190476191</v>
      </c>
      <c r="AE15" s="52">
        <v>44837.976190476191</v>
      </c>
      <c r="AF15" s="52">
        <v>44631.309523809527</v>
      </c>
      <c r="AG15" s="38" t="s">
        <v>1072</v>
      </c>
      <c r="AH15" s="52">
        <v>44310.178571428572</v>
      </c>
      <c r="AI15" s="52">
        <v>44445.595238095237</v>
      </c>
      <c r="AJ15" s="52">
        <v>49264.642857142855</v>
      </c>
      <c r="AK15" s="52">
        <v>51406.785714285717</v>
      </c>
      <c r="AL15" s="61">
        <v>60832.738095238092</v>
      </c>
      <c r="AM15" s="52">
        <v>60229.309523809527</v>
      </c>
      <c r="AN15" s="52">
        <v>60471.904761904763</v>
      </c>
      <c r="AO15" s="38" t="s">
        <v>1072</v>
      </c>
      <c r="AP15" s="52">
        <v>58923.809523809527</v>
      </c>
      <c r="AQ15" s="52">
        <v>57707.142857142855</v>
      </c>
      <c r="AR15" s="38" t="s">
        <v>1072</v>
      </c>
      <c r="AS15" s="52">
        <v>65311.309523809527</v>
      </c>
      <c r="AT15" s="38" t="s">
        <v>1072</v>
      </c>
      <c r="AU15" s="52">
        <v>79094.642857142855</v>
      </c>
      <c r="AV15" s="302">
        <v>76416.071428571435</v>
      </c>
      <c r="AW15" s="52">
        <f>'Coût médian du PMAS'!U8</f>
        <v>76387.5</v>
      </c>
      <c r="AY15" s="242"/>
      <c r="AZ15" s="242"/>
      <c r="BA15" s="242"/>
      <c r="BB15" s="242"/>
      <c r="BC15" s="242"/>
      <c r="BD15" s="243"/>
      <c r="BE15" s="36" t="s">
        <v>1074</v>
      </c>
      <c r="BF15" s="36">
        <v>-0.18575526066257575</v>
      </c>
      <c r="BG15" s="36">
        <v>-5.1221050199391938E-2</v>
      </c>
      <c r="BH15" s="36">
        <v>8.2227993004398758E-2</v>
      </c>
      <c r="BI15" s="36">
        <v>-4.5469859788370148E-2</v>
      </c>
      <c r="BJ15" s="36">
        <v>1.8514880946273404E-2</v>
      </c>
      <c r="BK15" s="36">
        <v>2.7596527199247323E-3</v>
      </c>
      <c r="BL15" s="36">
        <v>-1.8557624881201829E-2</v>
      </c>
      <c r="BM15" s="36">
        <v>-0.15878060914266767</v>
      </c>
      <c r="BN15" s="36">
        <v>-7.4727518529470238E-2</v>
      </c>
      <c r="BO15" s="36">
        <v>1.8858793142448427E-2</v>
      </c>
      <c r="BP15" s="36">
        <v>-3.6237234229303805E-2</v>
      </c>
      <c r="BQ15" s="36">
        <v>9.4654284313751891E-2</v>
      </c>
      <c r="BR15" s="36">
        <v>1.2572675841277858E-2</v>
      </c>
      <c r="BS15" s="36">
        <v>0.19504013997032388</v>
      </c>
      <c r="BT15" s="36"/>
      <c r="BU15" s="36"/>
      <c r="BV15" s="36"/>
      <c r="BW15" s="36">
        <v>-0.17544383991244228</v>
      </c>
      <c r="BX15" s="36">
        <v>-3.859515671624647E-2</v>
      </c>
      <c r="BY15" s="36">
        <v>-4.6091881085070785E-3</v>
      </c>
      <c r="BZ15" s="36"/>
      <c r="CA15" s="88"/>
      <c r="CB15" s="88">
        <v>3.056107446020917E-3</v>
      </c>
      <c r="CC15" s="88">
        <v>0.10842576397575421</v>
      </c>
      <c r="CD15" s="88">
        <v>4.3482358399605792E-2</v>
      </c>
      <c r="CE15" s="88">
        <v>0.1833600807749578</v>
      </c>
      <c r="CF15" s="88">
        <v>-9.9194708363093964E-3</v>
      </c>
      <c r="CG15" s="88">
        <v>4.0278601898853239E-3</v>
      </c>
      <c r="CI15" s="23"/>
      <c r="CJ15" s="23">
        <v>-2.0648133182479489E-2</v>
      </c>
      <c r="CK15" s="244"/>
      <c r="CL15" s="23"/>
      <c r="CM15" s="23"/>
      <c r="CN15" s="23"/>
      <c r="CO15" s="23">
        <f>AV15/AU15-1</f>
        <v>-3.3865396338021658E-2</v>
      </c>
      <c r="CP15" s="23">
        <f>AW15/AV15-1</f>
        <v>-3.7389292641332172E-4</v>
      </c>
    </row>
    <row r="16" spans="1:94" ht="13.75" customHeight="1" x14ac:dyDescent="0.3">
      <c r="A16" s="11" t="s">
        <v>933</v>
      </c>
      <c r="B16" s="38" t="s">
        <v>1072</v>
      </c>
      <c r="C16" s="52">
        <v>73050</v>
      </c>
      <c r="D16" s="52">
        <v>62439</v>
      </c>
      <c r="E16" s="52">
        <v>59822</v>
      </c>
      <c r="F16" s="52">
        <v>52770</v>
      </c>
      <c r="G16" s="52">
        <v>43536</v>
      </c>
      <c r="H16" s="38" t="s">
        <v>1072</v>
      </c>
      <c r="I16" s="378"/>
      <c r="J16" s="52">
        <v>55943.833333333336</v>
      </c>
      <c r="K16" s="373"/>
      <c r="L16" s="52">
        <v>58842.023809523809</v>
      </c>
      <c r="M16" s="52">
        <v>69429.166666666672</v>
      </c>
      <c r="N16" s="52">
        <v>68579.166666666657</v>
      </c>
      <c r="O16" s="52">
        <v>68783.809523809527</v>
      </c>
      <c r="P16" s="38" t="s">
        <v>1072</v>
      </c>
      <c r="Q16" s="52">
        <v>75744.761904761908</v>
      </c>
      <c r="R16" s="52">
        <v>56660.21428571429</v>
      </c>
      <c r="S16" s="52">
        <v>87080.357142857145</v>
      </c>
      <c r="T16" s="52">
        <v>58881.190476190473</v>
      </c>
      <c r="U16" s="52">
        <v>61453.571428571428</v>
      </c>
      <c r="V16" s="52">
        <v>56876.488095238099</v>
      </c>
      <c r="W16" s="52">
        <v>54051.190476190473</v>
      </c>
      <c r="X16" s="52">
        <v>61148.809523809519</v>
      </c>
      <c r="Y16" s="52">
        <v>66196.42857142858</v>
      </c>
      <c r="Z16" s="52">
        <v>74794.047619047618</v>
      </c>
      <c r="AA16" s="38" t="s">
        <v>1072</v>
      </c>
      <c r="AB16" s="52">
        <v>71665.476190476198</v>
      </c>
      <c r="AC16" s="52">
        <v>75763.095238095251</v>
      </c>
      <c r="AD16" s="52">
        <v>76363.095238095251</v>
      </c>
      <c r="AE16" s="52">
        <v>73627.976190476184</v>
      </c>
      <c r="AF16" s="52">
        <v>73315.476190476198</v>
      </c>
      <c r="AG16" s="38" t="s">
        <v>1072</v>
      </c>
      <c r="AH16" s="52">
        <v>74069.642857142855</v>
      </c>
      <c r="AI16" s="52">
        <v>62201.309523809527</v>
      </c>
      <c r="AJ16" s="52">
        <v>66752.095238095237</v>
      </c>
      <c r="AK16" s="52">
        <v>71717.142857142855</v>
      </c>
      <c r="AL16" s="61">
        <v>74179.642857142855</v>
      </c>
      <c r="AM16" s="52">
        <v>76178.642857142855</v>
      </c>
      <c r="AN16" s="52">
        <v>80735.119047619053</v>
      </c>
      <c r="AO16" s="52">
        <v>83786.309523809527</v>
      </c>
      <c r="AP16" s="52">
        <v>85544.642857142855</v>
      </c>
      <c r="AQ16" s="52">
        <v>78294.642857142855</v>
      </c>
      <c r="AR16" s="52">
        <v>56307.142857142855</v>
      </c>
      <c r="AS16" s="52">
        <v>61888.095238095237</v>
      </c>
      <c r="AT16" s="52">
        <v>55812.142857142862</v>
      </c>
      <c r="AU16" s="52">
        <v>59769.047619047618</v>
      </c>
      <c r="AV16" s="303" t="s">
        <v>1072</v>
      </c>
      <c r="AW16" s="303" t="s">
        <v>1072</v>
      </c>
      <c r="AY16" s="36">
        <v>-0.14525667351129368</v>
      </c>
      <c r="AZ16" s="94">
        <v>-4.1912906997229271E-2</v>
      </c>
      <c r="BA16" s="94">
        <v>-0.11788305305740365</v>
      </c>
      <c r="BB16" s="36">
        <v>-0.17498578737919268</v>
      </c>
      <c r="BC16" s="36" t="s">
        <v>1074</v>
      </c>
      <c r="BD16" s="36" t="s">
        <v>1074</v>
      </c>
      <c r="BE16" s="36">
        <v>0.11303386347105793</v>
      </c>
      <c r="BF16" s="36">
        <v>0.17992485933886737</v>
      </c>
      <c r="BG16" s="36">
        <v>-1.2242693392546578E-2</v>
      </c>
      <c r="BH16" s="36">
        <v>2.9840382595716086E-3</v>
      </c>
      <c r="BI16" s="36" t="s">
        <v>1074</v>
      </c>
      <c r="BJ16" s="36" t="s">
        <v>1074</v>
      </c>
      <c r="BK16" s="36">
        <v>-0.25195864557662317</v>
      </c>
      <c r="BL16" s="36">
        <v>0.53688718337256036</v>
      </c>
      <c r="BM16" s="36">
        <v>-0.32382924911992894</v>
      </c>
      <c r="BN16" s="36">
        <v>4.3687651889802392E-2</v>
      </c>
      <c r="BO16" s="36">
        <v>-7.4480347145541415E-2</v>
      </c>
      <c r="BP16" s="36">
        <v>-4.9674262839800254E-2</v>
      </c>
      <c r="BQ16" s="36">
        <v>0.1313129088386229</v>
      </c>
      <c r="BR16" s="36">
        <v>8.2546481066874566E-2</v>
      </c>
      <c r="BS16" s="36">
        <v>0.1298804064382697</v>
      </c>
      <c r="BT16" s="36"/>
      <c r="BU16" s="36"/>
      <c r="BV16" s="36">
        <v>5.7177029518762801E-2</v>
      </c>
      <c r="BW16" s="36">
        <v>7.9194230134662646E-3</v>
      </c>
      <c r="BX16" s="36">
        <v>-3.5817288954712256E-2</v>
      </c>
      <c r="BY16" s="36">
        <v>-4.2443106026919253E-3</v>
      </c>
      <c r="BZ16" s="36"/>
      <c r="CA16" s="88"/>
      <c r="CB16" s="88">
        <v>-0.16023208531224631</v>
      </c>
      <c r="CC16" s="88">
        <v>7.3162217148237785E-2</v>
      </c>
      <c r="CD16" s="88">
        <v>7.438040111457167E-2</v>
      </c>
      <c r="CE16" s="88">
        <v>3.4336281423050785E-2</v>
      </c>
      <c r="CF16" s="88">
        <v>2.6948094153671276E-2</v>
      </c>
      <c r="CG16" s="88">
        <v>5.9813039712730554E-2</v>
      </c>
      <c r="CH16" s="88">
        <v>3.7792605153537107E-2</v>
      </c>
      <c r="CI16" s="23">
        <v>2.0985926499527574E-2</v>
      </c>
      <c r="CJ16" s="23">
        <v>-8.475106982569669E-2</v>
      </c>
      <c r="CK16" s="23">
        <v>-0.28083019728589353</v>
      </c>
      <c r="CL16" s="23">
        <v>9.9116241701551866E-2</v>
      </c>
      <c r="CM16" s="23">
        <v>-9.8176432116338863E-2</v>
      </c>
      <c r="CN16" s="23">
        <f t="shared" ref="CN16:CN46" si="0">AU16/AT16-1</f>
        <v>7.0896843578159618E-2</v>
      </c>
      <c r="CO16" s="23"/>
      <c r="CP16" s="23"/>
    </row>
    <row r="17" spans="1:94" x14ac:dyDescent="0.3">
      <c r="A17" s="11" t="s">
        <v>926</v>
      </c>
      <c r="B17" s="52">
        <v>80258.333333333328</v>
      </c>
      <c r="C17" s="52">
        <v>54724</v>
      </c>
      <c r="D17" s="52">
        <v>64073</v>
      </c>
      <c r="E17" s="38" t="s">
        <v>1072</v>
      </c>
      <c r="F17" s="52">
        <v>62250</v>
      </c>
      <c r="G17" s="52">
        <v>42446</v>
      </c>
      <c r="H17" s="52">
        <v>67610.119047619053</v>
      </c>
      <c r="I17" s="378"/>
      <c r="J17" s="52">
        <v>58898.809523809527</v>
      </c>
      <c r="K17" s="373"/>
      <c r="L17" s="52">
        <v>60839.666666666657</v>
      </c>
      <c r="M17" s="52">
        <v>61191.169047619049</v>
      </c>
      <c r="N17" s="52">
        <v>64330.638095238093</v>
      </c>
      <c r="O17" s="52">
        <v>78008.809523809527</v>
      </c>
      <c r="P17" s="52">
        <v>58286.666666666672</v>
      </c>
      <c r="Q17" s="52">
        <v>65732.142857142855</v>
      </c>
      <c r="R17" s="52">
        <v>53444.642857142855</v>
      </c>
      <c r="S17" s="52">
        <v>68041.309523809527</v>
      </c>
      <c r="T17" s="52">
        <v>60701.190476190481</v>
      </c>
      <c r="U17" s="52">
        <v>63738.690476190481</v>
      </c>
      <c r="V17" s="52">
        <v>60758.928571428572</v>
      </c>
      <c r="W17" s="52">
        <v>62244.940476190473</v>
      </c>
      <c r="X17" s="52">
        <v>62590.476190476191</v>
      </c>
      <c r="Y17" s="38" t="s">
        <v>1072</v>
      </c>
      <c r="Z17" s="38" t="s">
        <v>1072</v>
      </c>
      <c r="AA17" s="52">
        <v>63719.047619047626</v>
      </c>
      <c r="AB17" s="52">
        <v>73398.809523809512</v>
      </c>
      <c r="AC17" s="52">
        <v>74832.142857142855</v>
      </c>
      <c r="AD17" s="52">
        <v>80323.809523809527</v>
      </c>
      <c r="AE17" s="52">
        <v>78227.559523809527</v>
      </c>
      <c r="AF17" s="52">
        <v>66770.654761904763</v>
      </c>
      <c r="AG17" s="52">
        <v>72083.92857142858</v>
      </c>
      <c r="AH17" s="52">
        <v>73475.595238095237</v>
      </c>
      <c r="AI17" s="52">
        <v>73642.261904761908</v>
      </c>
      <c r="AJ17" s="52">
        <v>76202.976190476184</v>
      </c>
      <c r="AK17" s="52">
        <v>79536.309523809512</v>
      </c>
      <c r="AL17" s="61">
        <v>80927.976190476198</v>
      </c>
      <c r="AM17" s="52">
        <v>78136.309523809512</v>
      </c>
      <c r="AN17" s="52">
        <v>73969.642857142855</v>
      </c>
      <c r="AO17" s="52">
        <v>70886.309523809527</v>
      </c>
      <c r="AP17" s="52">
        <v>97927.976190476198</v>
      </c>
      <c r="AQ17" s="52">
        <v>103011.30952380953</v>
      </c>
      <c r="AR17" s="52">
        <v>57170.238095238092</v>
      </c>
      <c r="AS17" s="52">
        <v>58095.238095238092</v>
      </c>
      <c r="AT17" s="52">
        <v>64782.142857142855</v>
      </c>
      <c r="AU17" s="52">
        <v>66523.809523809527</v>
      </c>
      <c r="AV17" s="302">
        <v>76223.809523809527</v>
      </c>
      <c r="AW17" s="52">
        <f>'Coût médian du PMAS'!U13</f>
        <v>69491.666666666672</v>
      </c>
      <c r="AY17" s="36">
        <v>0.17083911994737222</v>
      </c>
      <c r="AZ17" s="36" t="s">
        <v>1074</v>
      </c>
      <c r="BA17" s="36" t="s">
        <v>1074</v>
      </c>
      <c r="BB17" s="36">
        <v>-0.31698447179982303</v>
      </c>
      <c r="BC17" s="36">
        <v>0.59285018724070704</v>
      </c>
      <c r="BD17" s="36">
        <v>-0.13571369458995475</v>
      </c>
      <c r="BE17" s="36">
        <v>7.7003941384537367E-2</v>
      </c>
      <c r="BF17" s="36">
        <v>5.77751983550856E-3</v>
      </c>
      <c r="BG17" s="36">
        <v>5.1305917119771172E-2</v>
      </c>
      <c r="BH17" s="36">
        <v>0.21262297147312026</v>
      </c>
      <c r="BI17" s="36">
        <v>-0.25281943126081607</v>
      </c>
      <c r="BJ17" s="36">
        <v>0.12773892583454516</v>
      </c>
      <c r="BK17" s="36">
        <v>-0.18693289866884</v>
      </c>
      <c r="BL17" s="36">
        <v>0.27311748916881062</v>
      </c>
      <c r="BM17" s="36">
        <v>-0.10787739241042293</v>
      </c>
      <c r="BN17" s="36">
        <v>5.0040204750044115E-2</v>
      </c>
      <c r="BO17" s="36">
        <v>-4.6749656801860273E-2</v>
      </c>
      <c r="BP17" s="36">
        <v>2.4457506735243717E-2</v>
      </c>
      <c r="BQ17" s="36">
        <v>5.551225716375896E-3</v>
      </c>
      <c r="BR17" s="36"/>
      <c r="BS17" s="36"/>
      <c r="BT17" s="36"/>
      <c r="BU17" s="36">
        <v>0.15191316045138592</v>
      </c>
      <c r="BV17" s="36">
        <v>1.9528018814370496E-2</v>
      </c>
      <c r="BW17" s="36">
        <v>7.3386468127078164E-2</v>
      </c>
      <c r="BX17" s="36">
        <v>-2.6097492293099323E-2</v>
      </c>
      <c r="BY17" s="36">
        <v>-0.1464561189387189</v>
      </c>
      <c r="BZ17" s="36">
        <v>7.9574984377047686E-2</v>
      </c>
      <c r="CA17" s="88">
        <v>1.9306198957894427E-2</v>
      </c>
      <c r="CB17" s="88">
        <v>2.2683268659013933E-3</v>
      </c>
      <c r="CC17" s="88">
        <v>3.4772347012180793E-2</v>
      </c>
      <c r="CD17" s="88">
        <v>4.3742823443028822E-2</v>
      </c>
      <c r="CE17" s="88">
        <v>1.7497249683807503E-2</v>
      </c>
      <c r="CF17" s="88">
        <v>-3.4495693554674856E-2</v>
      </c>
      <c r="CG17" s="88">
        <v>-5.3325613815904616E-2</v>
      </c>
      <c r="CH17" s="88">
        <v>-4.1683766667471311E-2</v>
      </c>
      <c r="CI17" s="23">
        <v>0.38147939776133821</v>
      </c>
      <c r="CJ17" s="23">
        <v>5.1908898060406328E-2</v>
      </c>
      <c r="CK17" s="23">
        <v>-0.44501008326640057</v>
      </c>
      <c r="CL17" s="23">
        <v>1.6179747204464467E-2</v>
      </c>
      <c r="CM17" s="23">
        <v>0.11510245901639338</v>
      </c>
      <c r="CN17" s="23">
        <f t="shared" si="0"/>
        <v>2.6884980796442415E-2</v>
      </c>
      <c r="CO17" s="23">
        <f t="shared" ref="CO17:CO46" si="1">AV17/AU17-1</f>
        <v>0.14581245526127407</v>
      </c>
      <c r="CP17" s="23">
        <f t="shared" ref="CP17:CP78" si="2">AW17/AV17-1</f>
        <v>-8.8320734678578039E-2</v>
      </c>
    </row>
    <row r="18" spans="1:94" x14ac:dyDescent="0.3">
      <c r="A18" s="11" t="s">
        <v>914</v>
      </c>
      <c r="B18" s="38" t="s">
        <v>1072</v>
      </c>
      <c r="C18" s="38" t="s">
        <v>1072</v>
      </c>
      <c r="D18" s="38" t="s">
        <v>1072</v>
      </c>
      <c r="E18" s="38" t="s">
        <v>1072</v>
      </c>
      <c r="F18" s="38" t="s">
        <v>1075</v>
      </c>
      <c r="G18" s="52">
        <v>58027.976190476191</v>
      </c>
      <c r="H18" s="52">
        <v>71577.952380952382</v>
      </c>
      <c r="I18" s="378"/>
      <c r="J18" s="52">
        <v>86856.904761904749</v>
      </c>
      <c r="K18" s="373"/>
      <c r="L18" s="38" t="s">
        <v>1072</v>
      </c>
      <c r="M18" s="38" t="s">
        <v>1072</v>
      </c>
      <c r="N18" s="52">
        <v>91945.190476190488</v>
      </c>
      <c r="O18" s="52">
        <v>86407.985119047618</v>
      </c>
      <c r="P18" s="52">
        <v>72764.28571428571</v>
      </c>
      <c r="Q18" s="52">
        <v>96083.333333333328</v>
      </c>
      <c r="R18" s="52">
        <v>90060.119047619053</v>
      </c>
      <c r="S18" s="52">
        <v>84310.119047619024</v>
      </c>
      <c r="T18" s="52">
        <v>77362.5</v>
      </c>
      <c r="U18" s="52">
        <v>76722.5</v>
      </c>
      <c r="V18" s="52">
        <v>68121.636904761894</v>
      </c>
      <c r="W18" s="52">
        <v>73716.547619047604</v>
      </c>
      <c r="X18" s="52">
        <v>68914.880952380947</v>
      </c>
      <c r="Y18" s="52">
        <v>70761.309523809527</v>
      </c>
      <c r="Z18" s="52">
        <v>80046.42857142858</v>
      </c>
      <c r="AA18" s="52">
        <v>90156.696428571435</v>
      </c>
      <c r="AB18" s="52">
        <v>80842.261904761908</v>
      </c>
      <c r="AC18" s="52">
        <v>90592.261904761908</v>
      </c>
      <c r="AD18" s="52">
        <v>87377.261904761908</v>
      </c>
      <c r="AE18" s="52">
        <v>87738.095238095251</v>
      </c>
      <c r="AF18" s="52">
        <v>90513.095238095251</v>
      </c>
      <c r="AG18" s="52">
        <v>88592.261904761908</v>
      </c>
      <c r="AH18" s="52">
        <v>82952.976190476198</v>
      </c>
      <c r="AI18" s="52">
        <v>86086.309523809527</v>
      </c>
      <c r="AJ18" s="52">
        <v>83419.642857142855</v>
      </c>
      <c r="AK18" s="52">
        <v>80325.476190476198</v>
      </c>
      <c r="AL18" s="61">
        <v>74586.309523809527</v>
      </c>
      <c r="AM18" s="52">
        <v>72044.642857142855</v>
      </c>
      <c r="AN18" s="52">
        <v>71127.976190476198</v>
      </c>
      <c r="AO18" s="52">
        <v>70919.642857142855</v>
      </c>
      <c r="AP18" s="52">
        <v>73961.309523809527</v>
      </c>
      <c r="AQ18" s="52">
        <v>74819.642857142855</v>
      </c>
      <c r="AR18" s="52">
        <v>60494.642857142855</v>
      </c>
      <c r="AS18" s="52">
        <v>72827.976190476198</v>
      </c>
      <c r="AT18" s="52">
        <v>73352.976190476198</v>
      </c>
      <c r="AU18" s="52">
        <v>75094.642857142855</v>
      </c>
      <c r="AV18" s="302">
        <v>74944.642857142855</v>
      </c>
      <c r="AW18" s="52">
        <f>'Coût médian du PMAS'!U7</f>
        <v>69437.500000000015</v>
      </c>
      <c r="AY18" s="36" t="s">
        <v>1074</v>
      </c>
      <c r="AZ18" s="36" t="s">
        <v>1074</v>
      </c>
      <c r="BA18" s="36" t="s">
        <v>1074</v>
      </c>
      <c r="BB18" s="36" t="s">
        <v>1074</v>
      </c>
      <c r="BC18" s="36" t="s">
        <v>1074</v>
      </c>
      <c r="BD18" s="36" t="s">
        <v>1074</v>
      </c>
      <c r="BE18" s="36" t="s">
        <v>1074</v>
      </c>
      <c r="BF18" s="36" t="s">
        <v>1074</v>
      </c>
      <c r="BG18" s="36" t="s">
        <v>1074</v>
      </c>
      <c r="BH18" s="36">
        <v>-6.0222892882871859E-2</v>
      </c>
      <c r="BI18" s="36">
        <v>-0.15789859451026955</v>
      </c>
      <c r="BJ18" s="36">
        <v>0.32047380648538981</v>
      </c>
      <c r="BK18" s="36">
        <v>-6.268739933093781E-2</v>
      </c>
      <c r="BL18" s="36">
        <v>-6.3846240276006383E-2</v>
      </c>
      <c r="BM18" s="36">
        <v>-8.2405518176233983E-2</v>
      </c>
      <c r="BN18" s="36">
        <v>-8.2727419615447051E-3</v>
      </c>
      <c r="BO18" s="36">
        <v>-0.11210353019307384</v>
      </c>
      <c r="BP18" s="36">
        <v>8.2131184283016134E-2</v>
      </c>
      <c r="BQ18" s="36">
        <v>-6.5136890179403273E-2</v>
      </c>
      <c r="BR18" s="36">
        <v>2.6792886324572329E-2</v>
      </c>
      <c r="BS18" s="36">
        <v>0.1312174564052524</v>
      </c>
      <c r="BT18" s="36">
        <v>0.12630504617855709</v>
      </c>
      <c r="BU18" s="36">
        <v>-0.10331384015594547</v>
      </c>
      <c r="BV18" s="36">
        <v>0.12060523506240095</v>
      </c>
      <c r="BW18" s="36">
        <v>-3.5488682282597939E-2</v>
      </c>
      <c r="BX18" s="36">
        <v>4.1296022039079006E-3</v>
      </c>
      <c r="BY18" s="36">
        <v>3.1628222523744975E-2</v>
      </c>
      <c r="BZ18" s="36">
        <v>-2.1221606976101981E-2</v>
      </c>
      <c r="CA18" s="88">
        <v>-6.3654382369738305E-2</v>
      </c>
      <c r="CB18" s="88">
        <v>3.7772404044172925E-2</v>
      </c>
      <c r="CC18" s="88">
        <v>-3.0976663785652558E-2</v>
      </c>
      <c r="CD18" s="88">
        <v>-3.7091583716864607E-2</v>
      </c>
      <c r="CE18" s="88">
        <v>-7.1448896898629766E-2</v>
      </c>
      <c r="CF18" s="88">
        <v>-3.407685247994896E-2</v>
      </c>
      <c r="CG18" s="88">
        <v>-1.2723592349320301E-2</v>
      </c>
      <c r="CH18" s="88">
        <v>-2.9289928448890112E-3</v>
      </c>
      <c r="CI18" s="23">
        <v>4.2888916866003601E-2</v>
      </c>
      <c r="CJ18" s="23">
        <v>1.1605166794092625E-2</v>
      </c>
      <c r="CK18" s="23">
        <v>-0.19146041671638947</v>
      </c>
      <c r="CL18" s="23">
        <v>0.20387480197971097</v>
      </c>
      <c r="CM18" s="23">
        <v>7.2087682160342226E-3</v>
      </c>
      <c r="CN18" s="23">
        <f t="shared" si="0"/>
        <v>2.3743640096402618E-2</v>
      </c>
      <c r="CO18" s="23">
        <f t="shared" si="1"/>
        <v>-1.9974793712695948E-3</v>
      </c>
      <c r="CP18" s="23">
        <f t="shared" si="2"/>
        <v>-7.3482808739783856E-2</v>
      </c>
    </row>
    <row r="19" spans="1:94" x14ac:dyDescent="0.3">
      <c r="A19" s="11" t="s">
        <v>1076</v>
      </c>
      <c r="B19" s="38" t="s">
        <v>1072</v>
      </c>
      <c r="C19" s="38" t="s">
        <v>1072</v>
      </c>
      <c r="D19" s="38" t="s">
        <v>1072</v>
      </c>
      <c r="E19" s="38" t="s">
        <v>1072</v>
      </c>
      <c r="F19" s="38" t="s">
        <v>1072</v>
      </c>
      <c r="G19" s="38" t="s">
        <v>1072</v>
      </c>
      <c r="H19" s="38" t="s">
        <v>1072</v>
      </c>
      <c r="I19" s="378"/>
      <c r="J19" s="38" t="s">
        <v>1072</v>
      </c>
      <c r="K19" s="373"/>
      <c r="L19" s="38" t="s">
        <v>1072</v>
      </c>
      <c r="M19" s="38" t="s">
        <v>1072</v>
      </c>
      <c r="N19" s="38" t="s">
        <v>1072</v>
      </c>
      <c r="O19" s="38" t="s">
        <v>1072</v>
      </c>
      <c r="P19" s="38" t="s">
        <v>1072</v>
      </c>
      <c r="Q19" s="38" t="s">
        <v>1072</v>
      </c>
      <c r="R19" s="38" t="s">
        <v>1072</v>
      </c>
      <c r="S19" s="38" t="s">
        <v>1072</v>
      </c>
      <c r="T19" s="38" t="s">
        <v>1072</v>
      </c>
      <c r="U19" s="38" t="s">
        <v>1072</v>
      </c>
      <c r="V19" s="38" t="s">
        <v>1072</v>
      </c>
      <c r="W19" s="38" t="s">
        <v>1072</v>
      </c>
      <c r="X19" s="38" t="s">
        <v>1072</v>
      </c>
      <c r="Y19" s="38" t="s">
        <v>1072</v>
      </c>
      <c r="Z19" s="38" t="s">
        <v>1072</v>
      </c>
      <c r="AA19" s="52">
        <v>82539.880952380947</v>
      </c>
      <c r="AB19" s="52">
        <v>75979.464285714275</v>
      </c>
      <c r="AC19" s="52">
        <v>64140.476190476191</v>
      </c>
      <c r="AD19" s="52">
        <v>63240.476190476191</v>
      </c>
      <c r="AE19" s="52">
        <v>63567.261904761908</v>
      </c>
      <c r="AF19" s="52">
        <v>64717.261904761908</v>
      </c>
      <c r="AG19" s="38" t="s">
        <v>1072</v>
      </c>
      <c r="AH19" s="52">
        <v>68996.428571428565</v>
      </c>
      <c r="AI19" s="52">
        <v>68433.92857142858</v>
      </c>
      <c r="AJ19" s="52">
        <v>68475.595238095237</v>
      </c>
      <c r="AK19" s="52">
        <v>65142.261904761908</v>
      </c>
      <c r="AL19" s="61">
        <v>69571.42857142858</v>
      </c>
      <c r="AM19" s="52">
        <v>74321.42857142858</v>
      </c>
      <c r="AN19" s="52">
        <v>71654.761904761908</v>
      </c>
      <c r="AO19" s="52">
        <v>70073.809523809527</v>
      </c>
      <c r="AP19" s="52">
        <v>69494.642857142855</v>
      </c>
      <c r="AQ19" s="52">
        <v>72475.595238095237</v>
      </c>
      <c r="AR19" s="38" t="s">
        <v>1072</v>
      </c>
      <c r="AS19" s="38" t="s">
        <v>1072</v>
      </c>
      <c r="AT19" s="38" t="s">
        <v>1072</v>
      </c>
      <c r="AU19" s="52">
        <v>89275</v>
      </c>
      <c r="AV19" s="302">
        <v>90250.595238095237</v>
      </c>
      <c r="AW19" s="303" t="s">
        <v>1072</v>
      </c>
      <c r="AY19" s="36"/>
      <c r="AZ19" s="36"/>
      <c r="BA19" s="36"/>
      <c r="BB19" s="36"/>
      <c r="BC19" s="36"/>
      <c r="BD19" s="36"/>
      <c r="BE19" s="36"/>
      <c r="BF19" s="36"/>
      <c r="BG19" s="36"/>
      <c r="BH19" s="36"/>
      <c r="BI19" s="36"/>
      <c r="BJ19" s="36"/>
      <c r="BK19" s="36"/>
      <c r="BL19" s="36"/>
      <c r="BM19" s="36"/>
      <c r="BN19" s="36"/>
      <c r="BO19" s="36"/>
      <c r="BP19" s="36"/>
      <c r="BQ19" s="36"/>
      <c r="BR19" s="36"/>
      <c r="BS19" s="36"/>
      <c r="BT19" s="36"/>
      <c r="BU19" s="36">
        <v>-7.9481780091874898E-2</v>
      </c>
      <c r="BV19" s="36">
        <v>-0.15581826229675144</v>
      </c>
      <c r="BW19" s="36">
        <v>-1.4031701250974415E-2</v>
      </c>
      <c r="BX19" s="36">
        <v>5.1673506268590241E-3</v>
      </c>
      <c r="BY19" s="36">
        <v>1.8091073384959744E-2</v>
      </c>
      <c r="BZ19" s="36"/>
      <c r="CA19" s="88"/>
      <c r="CB19" s="88">
        <v>-8.1525958900562356E-3</v>
      </c>
      <c r="CC19" s="88">
        <v>6.0885977959257431E-4</v>
      </c>
      <c r="CD19" s="88">
        <v>-4.8679143594780871E-2</v>
      </c>
      <c r="CE19" s="88">
        <v>6.7992214841144483E-2</v>
      </c>
      <c r="CF19" s="88">
        <v>6.8275154004106664E-2</v>
      </c>
      <c r="CG19" s="88">
        <v>-3.5880185808105147E-2</v>
      </c>
      <c r="CH19" s="88">
        <v>-2.206346569197537E-2</v>
      </c>
      <c r="CI19" s="23">
        <v>-8.265094628113312E-3</v>
      </c>
      <c r="CJ19" s="23">
        <v>4.289470753997815E-2</v>
      </c>
      <c r="CK19" s="23"/>
      <c r="CL19" s="23"/>
      <c r="CM19" s="23"/>
      <c r="CN19" s="23"/>
      <c r="CO19" s="23">
        <f t="shared" si="1"/>
        <v>1.092797802402945E-2</v>
      </c>
      <c r="CP19" s="23"/>
    </row>
    <row r="20" spans="1:94" x14ac:dyDescent="0.3">
      <c r="A20" s="11" t="s">
        <v>1077</v>
      </c>
      <c r="B20" s="38" t="s">
        <v>1072</v>
      </c>
      <c r="C20" s="38" t="s">
        <v>1072</v>
      </c>
      <c r="D20" s="38" t="s">
        <v>1072</v>
      </c>
      <c r="E20" s="38" t="s">
        <v>1072</v>
      </c>
      <c r="F20" s="38" t="s">
        <v>1072</v>
      </c>
      <c r="G20" s="38" t="s">
        <v>1072</v>
      </c>
      <c r="H20" s="38" t="s">
        <v>1072</v>
      </c>
      <c r="I20" s="378"/>
      <c r="J20" s="38" t="s">
        <v>1072</v>
      </c>
      <c r="K20" s="373"/>
      <c r="L20" s="38" t="s">
        <v>1072</v>
      </c>
      <c r="M20" s="38" t="s">
        <v>1072</v>
      </c>
      <c r="N20" s="38" t="s">
        <v>1072</v>
      </c>
      <c r="O20" s="38" t="s">
        <v>1072</v>
      </c>
      <c r="P20" s="52">
        <v>65958.738095238106</v>
      </c>
      <c r="Q20" s="38" t="s">
        <v>1072</v>
      </c>
      <c r="R20" s="38" t="s">
        <v>1072</v>
      </c>
      <c r="S20" s="38" t="s">
        <v>1072</v>
      </c>
      <c r="T20" s="52">
        <v>68675.595238095237</v>
      </c>
      <c r="U20" s="38" t="s">
        <v>1072</v>
      </c>
      <c r="V20" s="38" t="s">
        <v>1072</v>
      </c>
      <c r="W20" s="52">
        <v>73767.261904761894</v>
      </c>
      <c r="X20" s="38" t="s">
        <v>1072</v>
      </c>
      <c r="Y20" s="38" t="s">
        <v>1072</v>
      </c>
      <c r="Z20" s="38" t="s">
        <v>1072</v>
      </c>
      <c r="AA20" s="38" t="s">
        <v>1072</v>
      </c>
      <c r="AB20" s="38" t="s">
        <v>1072</v>
      </c>
      <c r="AC20" s="38" t="s">
        <v>1072</v>
      </c>
      <c r="AD20" s="38" t="s">
        <v>1072</v>
      </c>
      <c r="AE20" s="38" t="s">
        <v>1072</v>
      </c>
      <c r="AF20" s="38" t="s">
        <v>1072</v>
      </c>
      <c r="AG20" s="38" t="s">
        <v>1072</v>
      </c>
      <c r="AH20" s="38" t="s">
        <v>1072</v>
      </c>
      <c r="AI20" s="38" t="s">
        <v>1072</v>
      </c>
      <c r="AJ20" s="38" t="s">
        <v>1072</v>
      </c>
      <c r="AK20" s="38" t="s">
        <v>1072</v>
      </c>
      <c r="AL20" s="69" t="s">
        <v>1072</v>
      </c>
      <c r="AM20" s="38" t="s">
        <v>1072</v>
      </c>
      <c r="AN20" s="38" t="s">
        <v>1072</v>
      </c>
      <c r="AO20" s="38" t="s">
        <v>1072</v>
      </c>
      <c r="AP20" s="38" t="s">
        <v>1072</v>
      </c>
      <c r="AQ20" s="38" t="s">
        <v>1072</v>
      </c>
      <c r="AR20" s="38" t="s">
        <v>1072</v>
      </c>
      <c r="AS20" s="38" t="s">
        <v>1072</v>
      </c>
      <c r="AT20" s="38" t="s">
        <v>1072</v>
      </c>
      <c r="AU20" s="38" t="s">
        <v>1072</v>
      </c>
      <c r="AV20" s="303" t="s">
        <v>1072</v>
      </c>
      <c r="AW20" s="303" t="s">
        <v>1072</v>
      </c>
      <c r="AY20" s="36"/>
      <c r="AZ20" s="36"/>
      <c r="BA20" s="36"/>
      <c r="BB20" s="36"/>
      <c r="BC20" s="36"/>
      <c r="BD20" s="36"/>
      <c r="BE20" s="36"/>
      <c r="BF20" s="36"/>
      <c r="BG20" s="36"/>
      <c r="BH20" s="36"/>
      <c r="BI20" s="36" t="s">
        <v>1074</v>
      </c>
      <c r="BJ20" s="36" t="s">
        <v>1074</v>
      </c>
      <c r="BK20" s="36" t="s">
        <v>1074</v>
      </c>
      <c r="BL20" s="36" t="s">
        <v>1074</v>
      </c>
      <c r="BM20" s="36" t="s">
        <v>1074</v>
      </c>
      <c r="BN20" s="36" t="s">
        <v>1074</v>
      </c>
      <c r="BO20" s="36" t="s">
        <v>1074</v>
      </c>
      <c r="BP20" s="36" t="s">
        <v>1074</v>
      </c>
      <c r="BQ20" s="36"/>
      <c r="BR20" s="36"/>
      <c r="BS20" s="36"/>
      <c r="BT20" s="36"/>
      <c r="BU20" s="36"/>
      <c r="BV20" s="36"/>
      <c r="BW20" s="36"/>
      <c r="BX20" s="36"/>
      <c r="BY20" s="36"/>
      <c r="BZ20" s="36"/>
      <c r="CA20" s="88"/>
      <c r="CB20" s="88"/>
      <c r="CC20" s="88"/>
      <c r="CI20" s="23"/>
      <c r="CJ20" s="23"/>
      <c r="CK20" s="23"/>
      <c r="CL20" s="23"/>
      <c r="CM20" s="23"/>
      <c r="CN20" s="23"/>
      <c r="CO20" s="23"/>
      <c r="CP20" s="23"/>
    </row>
    <row r="21" spans="1:94" x14ac:dyDescent="0.3">
      <c r="A21" s="11" t="s">
        <v>924</v>
      </c>
      <c r="B21" s="38" t="s">
        <v>1072</v>
      </c>
      <c r="C21" s="38" t="s">
        <v>1072</v>
      </c>
      <c r="D21" s="38" t="s">
        <v>1072</v>
      </c>
      <c r="E21" s="38" t="s">
        <v>1072</v>
      </c>
      <c r="F21" s="38" t="s">
        <v>1072</v>
      </c>
      <c r="G21" s="38" t="s">
        <v>1072</v>
      </c>
      <c r="H21" s="38" t="s">
        <v>1072</v>
      </c>
      <c r="I21" s="378"/>
      <c r="J21" s="38" t="s">
        <v>1072</v>
      </c>
      <c r="K21" s="373"/>
      <c r="L21" s="38" t="s">
        <v>1072</v>
      </c>
      <c r="M21" s="38" t="s">
        <v>1072</v>
      </c>
      <c r="N21" s="38" t="s">
        <v>1072</v>
      </c>
      <c r="O21" s="52">
        <v>64340.71428571429</v>
      </c>
      <c r="P21" s="38" t="s">
        <v>1072</v>
      </c>
      <c r="Q21" s="52">
        <v>65667.14285714287</v>
      </c>
      <c r="R21" s="38" t="s">
        <v>1072</v>
      </c>
      <c r="S21" s="52">
        <v>62193.809523809527</v>
      </c>
      <c r="T21" s="52">
        <v>69791.726190476184</v>
      </c>
      <c r="U21" s="52">
        <v>58546.190476190473</v>
      </c>
      <c r="V21" s="38" t="s">
        <v>1072</v>
      </c>
      <c r="W21" s="52">
        <v>75987.5</v>
      </c>
      <c r="X21" s="38" t="s">
        <v>1072</v>
      </c>
      <c r="Y21" s="52">
        <v>67744.047619047618</v>
      </c>
      <c r="Z21" s="52">
        <v>64927.380952380954</v>
      </c>
      <c r="AA21" s="52">
        <v>64510.714285714283</v>
      </c>
      <c r="AB21" s="52">
        <v>71456.96428571429</v>
      </c>
      <c r="AC21" s="52">
        <v>69619.047619047618</v>
      </c>
      <c r="AD21" s="52">
        <v>71285.71428571429</v>
      </c>
      <c r="AE21" s="52">
        <v>70460.71428571429</v>
      </c>
      <c r="AF21" s="52">
        <v>71735.71428571429</v>
      </c>
      <c r="AG21" s="52">
        <v>81934.047619047618</v>
      </c>
      <c r="AH21" s="52">
        <v>80145.000000000015</v>
      </c>
      <c r="AI21" s="52">
        <v>81931.547619047618</v>
      </c>
      <c r="AJ21" s="52">
        <v>59778.21428571429</v>
      </c>
      <c r="AK21" s="52">
        <v>77011.666666666672</v>
      </c>
      <c r="AL21" s="61">
        <v>69873.21428571429</v>
      </c>
      <c r="AM21" s="52">
        <v>77765.833333333328</v>
      </c>
      <c r="AN21" s="52">
        <v>83122.380952380947</v>
      </c>
      <c r="AO21" s="52">
        <v>82095</v>
      </c>
      <c r="AP21" s="52">
        <v>82511.666666666672</v>
      </c>
      <c r="AQ21" s="52">
        <v>71416.666666666672</v>
      </c>
      <c r="AR21" s="52">
        <v>62835.71428571429</v>
      </c>
      <c r="AS21" s="38" t="s">
        <v>1072</v>
      </c>
      <c r="AT21" s="52">
        <v>99111.833333333328</v>
      </c>
      <c r="AU21" s="38" t="s">
        <v>1072</v>
      </c>
      <c r="AV21" s="303" t="s">
        <v>1072</v>
      </c>
      <c r="AW21" s="303" t="s">
        <v>1072</v>
      </c>
      <c r="AY21" s="36"/>
      <c r="AZ21" s="36"/>
      <c r="BA21" s="36"/>
      <c r="BB21" s="36"/>
      <c r="BC21" s="36"/>
      <c r="BD21" s="36"/>
      <c r="BE21" s="36"/>
      <c r="BF21" s="36"/>
      <c r="BG21" s="36"/>
      <c r="BH21" s="36" t="s">
        <v>1074</v>
      </c>
      <c r="BI21" s="36" t="s">
        <v>1074</v>
      </c>
      <c r="BJ21" s="36" t="s">
        <v>1074</v>
      </c>
      <c r="BK21" s="36" t="s">
        <v>1074</v>
      </c>
      <c r="BL21" s="36" t="s">
        <v>1074</v>
      </c>
      <c r="BM21" s="36">
        <v>0.1221651596009401</v>
      </c>
      <c r="BN21" s="36">
        <v>-0.16112992654164038</v>
      </c>
      <c r="BO21" s="36" t="s">
        <v>1074</v>
      </c>
      <c r="BP21" s="36" t="s">
        <v>1074</v>
      </c>
      <c r="BQ21" s="36"/>
      <c r="BR21" s="36"/>
      <c r="BS21" s="36">
        <v>-4.1578068711009553E-2</v>
      </c>
      <c r="BT21" s="36">
        <v>-6.417426062084064E-3</v>
      </c>
      <c r="BU21" s="36">
        <v>0.10767591208547866</v>
      </c>
      <c r="BV21" s="36">
        <v>-2.5720609391100435E-2</v>
      </c>
      <c r="BW21" s="36">
        <v>2.3939808481532321E-2</v>
      </c>
      <c r="BX21" s="36">
        <v>-1.1573146292585212E-2</v>
      </c>
      <c r="BY21" s="36">
        <v>1.8095189822089353E-2</v>
      </c>
      <c r="BZ21" s="36">
        <v>0.14216535563742561</v>
      </c>
      <c r="CA21" s="88">
        <v>-2.1835215896641391E-2</v>
      </c>
      <c r="CB21" s="88">
        <v>2.2291441999471084E-2</v>
      </c>
      <c r="CC21" s="88">
        <v>-0.27038831777398376</v>
      </c>
      <c r="CD21" s="88">
        <v>0.28828984918458511</v>
      </c>
      <c r="CE21" s="88">
        <v>-9.2693129365062243E-2</v>
      </c>
      <c r="CF21" s="88">
        <v>0.11295628987877682</v>
      </c>
      <c r="CG21" s="88">
        <v>6.8880476032288529E-2</v>
      </c>
      <c r="CH21" s="88">
        <v>-1.235985953012475E-2</v>
      </c>
      <c r="CI21" s="23">
        <v>5.0754207523804329E-3</v>
      </c>
      <c r="CJ21" s="23">
        <v>-0.1344658331145091</v>
      </c>
      <c r="CK21" s="23">
        <v>-0.12015335889314882</v>
      </c>
      <c r="CL21" s="23"/>
      <c r="CM21" s="23"/>
      <c r="CN21" s="23"/>
      <c r="CO21" s="23"/>
      <c r="CP21" s="23"/>
    </row>
    <row r="22" spans="1:94" x14ac:dyDescent="0.3">
      <c r="A22" s="11" t="s">
        <v>1078</v>
      </c>
      <c r="B22" s="38" t="s">
        <v>1072</v>
      </c>
      <c r="C22" s="38" t="s">
        <v>1072</v>
      </c>
      <c r="D22" s="38" t="s">
        <v>1072</v>
      </c>
      <c r="E22" s="38" t="s">
        <v>1072</v>
      </c>
      <c r="F22" s="38" t="s">
        <v>1072</v>
      </c>
      <c r="G22" s="38" t="s">
        <v>1072</v>
      </c>
      <c r="H22" s="38" t="s">
        <v>1072</v>
      </c>
      <c r="I22" s="378"/>
      <c r="J22" s="38" t="s">
        <v>1072</v>
      </c>
      <c r="K22" s="373"/>
      <c r="L22" s="38" t="s">
        <v>1072</v>
      </c>
      <c r="M22" s="38" t="s">
        <v>1072</v>
      </c>
      <c r="N22" s="52">
        <v>57494.894761904769</v>
      </c>
      <c r="O22" s="52">
        <v>62281.071428571428</v>
      </c>
      <c r="P22" s="52">
        <v>62791.690476190473</v>
      </c>
      <c r="Q22" s="52">
        <v>85032.442857142858</v>
      </c>
      <c r="R22" s="38" t="s">
        <v>1072</v>
      </c>
      <c r="S22" s="38" t="s">
        <v>1072</v>
      </c>
      <c r="T22" s="52">
        <v>66549.607142857145</v>
      </c>
      <c r="U22" s="52">
        <v>66768.92857142858</v>
      </c>
      <c r="V22" s="38" t="s">
        <v>1072</v>
      </c>
      <c r="W22" s="52">
        <v>75719.940476190473</v>
      </c>
      <c r="X22" s="38" t="s">
        <v>1072</v>
      </c>
      <c r="Y22" s="38" t="s">
        <v>1072</v>
      </c>
      <c r="Z22" s="52">
        <v>88693.452380952382</v>
      </c>
      <c r="AA22" s="38" t="s">
        <v>1072</v>
      </c>
      <c r="AB22" s="38" t="s">
        <v>1072</v>
      </c>
      <c r="AC22" s="38" t="s">
        <v>1072</v>
      </c>
      <c r="AD22" s="38" t="s">
        <v>1072</v>
      </c>
      <c r="AE22" s="38" t="s">
        <v>1072</v>
      </c>
      <c r="AF22" s="38" t="s">
        <v>1072</v>
      </c>
      <c r="AG22" s="38" t="s">
        <v>1072</v>
      </c>
      <c r="AH22" s="38" t="s">
        <v>1072</v>
      </c>
      <c r="AI22" s="38" t="s">
        <v>1072</v>
      </c>
      <c r="AJ22" s="38" t="s">
        <v>1072</v>
      </c>
      <c r="AK22" s="38" t="s">
        <v>1072</v>
      </c>
      <c r="AL22" s="69" t="s">
        <v>1072</v>
      </c>
      <c r="AM22" s="38" t="s">
        <v>1072</v>
      </c>
      <c r="AN22" s="38" t="s">
        <v>1072</v>
      </c>
      <c r="AO22" s="38" t="s">
        <v>1072</v>
      </c>
      <c r="AP22" s="38" t="s">
        <v>1072</v>
      </c>
      <c r="AQ22" s="38" t="s">
        <v>1072</v>
      </c>
      <c r="AR22" s="38" t="s">
        <v>1072</v>
      </c>
      <c r="AS22" s="38" t="s">
        <v>1072</v>
      </c>
      <c r="AT22" s="38" t="s">
        <v>1072</v>
      </c>
      <c r="AU22" s="38" t="s">
        <v>1072</v>
      </c>
      <c r="AV22" s="303" t="s">
        <v>1072</v>
      </c>
      <c r="AW22" s="303" t="s">
        <v>1072</v>
      </c>
      <c r="AY22" s="36"/>
      <c r="AZ22" s="36"/>
      <c r="BA22" s="36"/>
      <c r="BB22" s="36"/>
      <c r="BC22" s="36"/>
      <c r="BD22" s="36"/>
      <c r="BE22" s="36"/>
      <c r="BF22" s="36"/>
      <c r="BG22" s="36" t="s">
        <v>1074</v>
      </c>
      <c r="BH22" s="36">
        <v>8.3245246147278795E-2</v>
      </c>
      <c r="BI22" s="36">
        <v>8.198623368331992E-3</v>
      </c>
      <c r="BJ22" s="36">
        <v>0.35419897461409633</v>
      </c>
      <c r="BK22" s="36" t="s">
        <v>1074</v>
      </c>
      <c r="BL22" s="36" t="s">
        <v>1074</v>
      </c>
      <c r="BM22" s="36" t="s">
        <v>1074</v>
      </c>
      <c r="BN22" s="36">
        <v>3.2956081634056833E-3</v>
      </c>
      <c r="BO22" s="36" t="s">
        <v>1074</v>
      </c>
      <c r="BP22" s="36" t="s">
        <v>1074</v>
      </c>
      <c r="BQ22" s="36"/>
      <c r="BR22" s="36"/>
      <c r="BS22" s="36"/>
      <c r="BT22" s="36"/>
      <c r="BU22" s="36"/>
      <c r="BV22" s="36"/>
      <c r="BW22" s="36"/>
      <c r="BX22" s="36"/>
      <c r="BY22" s="36"/>
      <c r="BZ22" s="36"/>
      <c r="CA22" s="88"/>
      <c r="CB22" s="88"/>
      <c r="CC22" s="88"/>
      <c r="CI22" s="23"/>
      <c r="CJ22" s="23"/>
      <c r="CK22" s="23"/>
      <c r="CL22" s="23"/>
      <c r="CM22" s="23"/>
      <c r="CN22" s="23"/>
      <c r="CO22" s="23"/>
      <c r="CP22" s="23"/>
    </row>
    <row r="23" spans="1:94" x14ac:dyDescent="0.3">
      <c r="A23" s="11" t="s">
        <v>942</v>
      </c>
      <c r="B23" s="38" t="s">
        <v>1072</v>
      </c>
      <c r="C23" s="38" t="s">
        <v>1072</v>
      </c>
      <c r="D23" s="38" t="s">
        <v>1072</v>
      </c>
      <c r="E23" s="38" t="s">
        <v>1072</v>
      </c>
      <c r="F23" s="38" t="s">
        <v>1072</v>
      </c>
      <c r="G23" s="38" t="s">
        <v>1072</v>
      </c>
      <c r="H23" s="38" t="s">
        <v>1072</v>
      </c>
      <c r="I23" s="378"/>
      <c r="J23" s="38" t="s">
        <v>1072</v>
      </c>
      <c r="K23" s="373"/>
      <c r="L23" s="38" t="s">
        <v>1072</v>
      </c>
      <c r="M23" s="38" t="s">
        <v>1072</v>
      </c>
      <c r="N23" s="38" t="s">
        <v>1072</v>
      </c>
      <c r="O23" s="38" t="s">
        <v>1072</v>
      </c>
      <c r="P23" s="38" t="s">
        <v>1072</v>
      </c>
      <c r="Q23" s="38" t="s">
        <v>1072</v>
      </c>
      <c r="R23" s="38" t="s">
        <v>1072</v>
      </c>
      <c r="S23" s="38" t="s">
        <v>1072</v>
      </c>
      <c r="T23" s="38" t="s">
        <v>1072</v>
      </c>
      <c r="U23" s="52">
        <v>73476.190476190473</v>
      </c>
      <c r="V23" s="52">
        <v>58938.928571428572</v>
      </c>
      <c r="W23" s="52">
        <v>63104.416666666664</v>
      </c>
      <c r="X23" s="52">
        <v>59053.517857142855</v>
      </c>
      <c r="Y23" s="52">
        <v>59908.142857142862</v>
      </c>
      <c r="Z23" s="52">
        <v>64288.363095238092</v>
      </c>
      <c r="AA23" s="52">
        <v>63354.657738095237</v>
      </c>
      <c r="AB23" s="52">
        <v>71938.351190476184</v>
      </c>
      <c r="AC23" s="52">
        <v>61508.892857142862</v>
      </c>
      <c r="AD23" s="52">
        <v>62332.642857142862</v>
      </c>
      <c r="AE23" s="52">
        <v>65066.059523809527</v>
      </c>
      <c r="AF23" s="52">
        <v>64616.059523809527</v>
      </c>
      <c r="AG23" s="38" t="s">
        <v>1072</v>
      </c>
      <c r="AH23" s="38" t="s">
        <v>1072</v>
      </c>
      <c r="AI23" s="52">
        <v>75304.904761904763</v>
      </c>
      <c r="AJ23" s="52">
        <v>70212.976190476198</v>
      </c>
      <c r="AK23" s="52">
        <v>74330.119047619053</v>
      </c>
      <c r="AL23" s="61">
        <v>81082.738095238092</v>
      </c>
      <c r="AM23" s="52">
        <v>80369.642857142855</v>
      </c>
      <c r="AN23" s="52">
        <v>80761.904761904763</v>
      </c>
      <c r="AO23" s="52">
        <v>86177.976190476198</v>
      </c>
      <c r="AP23" s="52">
        <v>82417.559523809527</v>
      </c>
      <c r="AQ23" s="52">
        <v>81136.309523809527</v>
      </c>
      <c r="AR23" s="52">
        <v>67994.642857142855</v>
      </c>
      <c r="AS23" s="52">
        <v>71836.309523809527</v>
      </c>
      <c r="AT23" s="52">
        <v>70369.642857142855</v>
      </c>
      <c r="AU23" s="52">
        <v>71361.309523809527</v>
      </c>
      <c r="AV23" s="302">
        <v>70236.309523809527</v>
      </c>
      <c r="AW23" s="52">
        <f>'Coût médian du PMAS'!U19</f>
        <v>84379.166666666672</v>
      </c>
      <c r="AY23" s="36"/>
      <c r="AZ23" s="36"/>
      <c r="BA23" s="36"/>
      <c r="BB23" s="36"/>
      <c r="BC23" s="36"/>
      <c r="BD23" s="36"/>
      <c r="BE23" s="36"/>
      <c r="BF23" s="36"/>
      <c r="BG23" s="36"/>
      <c r="BH23" s="36"/>
      <c r="BI23" s="36"/>
      <c r="BJ23" s="36"/>
      <c r="BK23" s="36"/>
      <c r="BL23" s="36"/>
      <c r="BM23" s="36"/>
      <c r="BN23" s="36" t="s">
        <v>1074</v>
      </c>
      <c r="BO23" s="36">
        <v>-0.19784996759559292</v>
      </c>
      <c r="BP23" s="36">
        <v>7.0674649102076881E-2</v>
      </c>
      <c r="BQ23" s="36">
        <v>-6.4193586178312501E-2</v>
      </c>
      <c r="BR23" s="36">
        <v>1.4472042157885445E-2</v>
      </c>
      <c r="BS23" s="36">
        <v>7.3115607147768102E-2</v>
      </c>
      <c r="BT23" s="36">
        <v>-1.4523707125030483E-2</v>
      </c>
      <c r="BU23" s="36">
        <v>0.13548638346158337</v>
      </c>
      <c r="BV23" s="36">
        <v>-0.14497772274094134</v>
      </c>
      <c r="BW23" s="36">
        <v>1.3392372415370835E-2</v>
      </c>
      <c r="BX23" s="36">
        <v>4.3852090034610658E-2</v>
      </c>
      <c r="BY23" s="36">
        <v>-6.9160481408180319E-3</v>
      </c>
      <c r="BZ23" s="36"/>
      <c r="CA23" s="88"/>
      <c r="CB23" s="88"/>
      <c r="CC23" s="88">
        <v>-6.7617489027148592E-2</v>
      </c>
      <c r="CD23" s="88">
        <v>5.8637919662794635E-2</v>
      </c>
      <c r="CE23" s="88">
        <v>9.0846337045323633E-2</v>
      </c>
      <c r="CF23" s="88">
        <v>-8.7946615376709447E-3</v>
      </c>
      <c r="CG23" s="88">
        <v>4.8807222580191656E-3</v>
      </c>
      <c r="CH23" s="88">
        <v>6.7062205188679336E-2</v>
      </c>
      <c r="CI23" s="23">
        <v>-4.3635471995247976E-2</v>
      </c>
      <c r="CJ23" s="23">
        <v>-1.5545837651621541E-2</v>
      </c>
      <c r="CK23" s="23">
        <v>-0.16197022940524841</v>
      </c>
      <c r="CL23" s="23">
        <v>5.6499549159160001E-2</v>
      </c>
      <c r="CM23" s="23">
        <v>-2.0416787504660916E-2</v>
      </c>
      <c r="CN23" s="23">
        <f t="shared" si="0"/>
        <v>1.4092250953722241E-2</v>
      </c>
      <c r="CO23" s="23">
        <f t="shared" si="1"/>
        <v>-1.5764845229257585E-2</v>
      </c>
      <c r="CP23" s="23">
        <f t="shared" si="2"/>
        <v>0.20136105155215822</v>
      </c>
    </row>
    <row r="24" spans="1:94" x14ac:dyDescent="0.3">
      <c r="A24" s="11" t="s">
        <v>939</v>
      </c>
      <c r="B24" s="52">
        <v>37541.666666666672</v>
      </c>
      <c r="C24" s="52">
        <v>63352</v>
      </c>
      <c r="D24" s="52">
        <v>64764</v>
      </c>
      <c r="E24" s="52">
        <v>65043</v>
      </c>
      <c r="F24" s="52">
        <v>59710</v>
      </c>
      <c r="G24" s="52">
        <v>69593</v>
      </c>
      <c r="H24" s="52">
        <v>75080.952380952382</v>
      </c>
      <c r="I24" s="378"/>
      <c r="J24" s="38" t="s">
        <v>1072</v>
      </c>
      <c r="K24" s="373"/>
      <c r="L24" s="38" t="s">
        <v>1072</v>
      </c>
      <c r="M24" s="52">
        <v>36722.619047619053</v>
      </c>
      <c r="N24" s="52">
        <v>32951.78571428571</v>
      </c>
      <c r="O24" s="38" t="s">
        <v>1072</v>
      </c>
      <c r="P24" s="38" t="s">
        <v>1072</v>
      </c>
      <c r="Q24" s="52">
        <v>70057.142857142855</v>
      </c>
      <c r="R24" s="52">
        <v>70015.476190476184</v>
      </c>
      <c r="S24" s="52">
        <v>57598.809523809519</v>
      </c>
      <c r="T24" s="52">
        <v>56342.857142857138</v>
      </c>
      <c r="U24" s="52">
        <v>64926.190476190473</v>
      </c>
      <c r="V24" s="52">
        <v>63167.857142857138</v>
      </c>
      <c r="W24" s="52">
        <v>55834.523809523809</v>
      </c>
      <c r="X24" s="52">
        <v>55834.523809523809</v>
      </c>
      <c r="Y24" s="52">
        <v>63751.190476190473</v>
      </c>
      <c r="Z24" s="52">
        <v>68917.857142857145</v>
      </c>
      <c r="AA24" s="52">
        <v>83815.476190476198</v>
      </c>
      <c r="AB24" s="52">
        <v>83815.476190476198</v>
      </c>
      <c r="AC24" s="52">
        <v>58499.404761904763</v>
      </c>
      <c r="AD24" s="52">
        <v>68276.190476190473</v>
      </c>
      <c r="AE24" s="52">
        <v>56961.904761904763</v>
      </c>
      <c r="AF24" s="52">
        <v>53320.238095238092</v>
      </c>
      <c r="AG24" s="52">
        <v>58320.238095238092</v>
      </c>
      <c r="AH24" s="52">
        <v>73086.904761904763</v>
      </c>
      <c r="AI24" s="52">
        <v>72336.904761904763</v>
      </c>
      <c r="AJ24" s="52">
        <v>63441.071428571428</v>
      </c>
      <c r="AK24" s="52">
        <v>63336.904761904756</v>
      </c>
      <c r="AL24" s="61">
        <v>63441.071428571428</v>
      </c>
      <c r="AM24" s="52">
        <v>63441.071428571428</v>
      </c>
      <c r="AN24" s="52">
        <v>66170.238095238092</v>
      </c>
      <c r="AO24" s="52">
        <v>69970.238095238092</v>
      </c>
      <c r="AP24" s="52">
        <v>69463.392857142855</v>
      </c>
      <c r="AQ24" s="52">
        <v>65780.35714285713</v>
      </c>
      <c r="AR24" s="52">
        <v>69859.226190476184</v>
      </c>
      <c r="AS24" s="38" t="s">
        <v>1072</v>
      </c>
      <c r="AT24" s="52">
        <v>54153.571428571428</v>
      </c>
      <c r="AU24" s="52">
        <v>102596.72619047618</v>
      </c>
      <c r="AV24" s="302">
        <v>102636.16071428571</v>
      </c>
      <c r="AW24" s="303" t="s">
        <v>1072</v>
      </c>
      <c r="AY24" s="36">
        <v>2.2288167697941619E-2</v>
      </c>
      <c r="AZ24" s="36">
        <v>4.3079488604780281E-3</v>
      </c>
      <c r="BA24" s="36">
        <v>-8.1991913042141373E-2</v>
      </c>
      <c r="BB24" s="36">
        <v>0.16551666387539776</v>
      </c>
      <c r="BC24" s="36">
        <v>7.8857821633675496E-2</v>
      </c>
      <c r="BD24" s="36">
        <v>-0.13741104839221163</v>
      </c>
      <c r="BE24" s="36" t="s">
        <v>1074</v>
      </c>
      <c r="BF24" s="36" t="s">
        <v>1074</v>
      </c>
      <c r="BG24" s="36">
        <v>-0.10268421564495767</v>
      </c>
      <c r="BH24" s="36" t="s">
        <v>1074</v>
      </c>
      <c r="BI24" s="36" t="s">
        <v>1074</v>
      </c>
      <c r="BJ24" s="36" t="s">
        <v>1074</v>
      </c>
      <c r="BK24" s="36">
        <v>-5.9475258292551736E-4</v>
      </c>
      <c r="BL24" s="36">
        <v>-0.17734174417220683</v>
      </c>
      <c r="BM24" s="36">
        <v>-2.1805179505198113E-2</v>
      </c>
      <c r="BN24" s="36">
        <v>0.15234110885733609</v>
      </c>
      <c r="BO24" s="36">
        <v>-2.7082034544721134E-2</v>
      </c>
      <c r="BP24" s="36">
        <v>-0.11609279885414892</v>
      </c>
      <c r="BQ24" s="36">
        <v>0</v>
      </c>
      <c r="BR24" s="36">
        <v>0.14178802157736503</v>
      </c>
      <c r="BS24" s="36">
        <v>8.1044238202834684E-2</v>
      </c>
      <c r="BT24" s="36">
        <v>0.21616486155015457</v>
      </c>
      <c r="BU24" s="36">
        <v>0</v>
      </c>
      <c r="BV24" s="36">
        <v>-0.30204530928201123</v>
      </c>
      <c r="BW24" s="36">
        <v>0.16712624263576137</v>
      </c>
      <c r="BX24" s="36">
        <v>-0.16571348863160829</v>
      </c>
      <c r="BY24" s="36">
        <v>-6.3931616786490619E-2</v>
      </c>
      <c r="BZ24" s="36">
        <v>9.3773024626582435E-2</v>
      </c>
      <c r="CA24" s="88">
        <v>0.25319969789136354</v>
      </c>
      <c r="CB24" s="88">
        <v>-1.0261756226279894E-2</v>
      </c>
      <c r="CC24" s="88">
        <v>-0.12297779898951666</v>
      </c>
      <c r="CD24" s="88">
        <v>-1.6419436860228842E-3</v>
      </c>
      <c r="CE24" s="88">
        <v>1.6446440990169897E-3</v>
      </c>
      <c r="CF24" s="88">
        <v>0</v>
      </c>
      <c r="CG24" s="88">
        <v>4.301892457379819E-2</v>
      </c>
      <c r="CH24" s="88">
        <v>5.7427630750409353E-2</v>
      </c>
      <c r="CI24" s="23">
        <v>-7.2437260740110254E-3</v>
      </c>
      <c r="CJ24" s="23">
        <v>-5.3021247059730992E-2</v>
      </c>
      <c r="CK24" s="23">
        <v>6.2007401978083632E-2</v>
      </c>
      <c r="CL24" s="23"/>
      <c r="CM24" s="23"/>
      <c r="CN24" s="23">
        <f t="shared" si="0"/>
        <v>0.89455143001604775</v>
      </c>
      <c r="CO24" s="23">
        <f t="shared" si="1"/>
        <v>3.8436434839361766E-4</v>
      </c>
      <c r="CP24" s="23"/>
    </row>
    <row r="25" spans="1:94" x14ac:dyDescent="0.3">
      <c r="A25" s="11" t="s">
        <v>1079</v>
      </c>
      <c r="B25" s="52">
        <v>33979</v>
      </c>
      <c r="C25" s="52">
        <v>46208</v>
      </c>
      <c r="D25" s="52">
        <v>50358</v>
      </c>
      <c r="E25" s="52">
        <v>52242</v>
      </c>
      <c r="F25" s="52">
        <v>50242</v>
      </c>
      <c r="G25" s="52">
        <v>47283</v>
      </c>
      <c r="H25" s="38" t="s">
        <v>1072</v>
      </c>
      <c r="I25" s="378"/>
      <c r="J25" s="52">
        <v>60076.190476190481</v>
      </c>
      <c r="K25" s="373"/>
      <c r="L25" s="52">
        <v>77163.690476190473</v>
      </c>
      <c r="M25" s="38" t="s">
        <v>1072</v>
      </c>
      <c r="N25" s="52">
        <v>81517.857142857145</v>
      </c>
      <c r="O25" s="52">
        <v>78409.523809523816</v>
      </c>
      <c r="P25" s="52">
        <v>80497.023809523802</v>
      </c>
      <c r="Q25" s="52">
        <v>83099.999999999985</v>
      </c>
      <c r="R25" s="38" t="s">
        <v>1072</v>
      </c>
      <c r="S25" s="52">
        <v>88352.976190476198</v>
      </c>
      <c r="T25" s="38" t="s">
        <v>1072</v>
      </c>
      <c r="U25" s="52">
        <v>54340.476190476191</v>
      </c>
      <c r="V25" s="38" t="s">
        <v>1072</v>
      </c>
      <c r="W25" s="38" t="s">
        <v>1072</v>
      </c>
      <c r="X25" s="38" t="s">
        <v>1072</v>
      </c>
      <c r="Y25" s="38" t="s">
        <v>1072</v>
      </c>
      <c r="Z25" s="38" t="s">
        <v>1072</v>
      </c>
      <c r="AA25" s="52">
        <v>76579.6875</v>
      </c>
      <c r="AB25" s="52">
        <v>82991.738095238092</v>
      </c>
      <c r="AC25" s="52">
        <v>72251.666666666657</v>
      </c>
      <c r="AD25" s="52">
        <v>62585.595238095237</v>
      </c>
      <c r="AE25" s="52">
        <v>54050.309523809527</v>
      </c>
      <c r="AF25" s="52">
        <v>65902.976190476184</v>
      </c>
      <c r="AG25" s="38" t="s">
        <v>1072</v>
      </c>
      <c r="AH25" s="52">
        <v>48896.309523809527</v>
      </c>
      <c r="AI25" s="52">
        <v>54246.309523809527</v>
      </c>
      <c r="AJ25" s="52">
        <v>72819.642857142855</v>
      </c>
      <c r="AK25" s="52">
        <v>76617.261904761908</v>
      </c>
      <c r="AL25" s="61">
        <v>63979.642857142855</v>
      </c>
      <c r="AM25" s="52">
        <v>78532.976190476198</v>
      </c>
      <c r="AN25" s="52">
        <v>83968.21428571429</v>
      </c>
      <c r="AO25" s="52">
        <v>81712.5</v>
      </c>
      <c r="AP25" s="52">
        <v>85527.976190476198</v>
      </c>
      <c r="AQ25" s="52">
        <v>85761.309523809527</v>
      </c>
      <c r="AR25" s="52">
        <v>66827.142857142855</v>
      </c>
      <c r="AS25" s="38" t="s">
        <v>1072</v>
      </c>
      <c r="AT25" s="38" t="s">
        <v>1072</v>
      </c>
      <c r="AU25" s="38" t="s">
        <v>1072</v>
      </c>
      <c r="AV25" s="303" t="s">
        <v>1072</v>
      </c>
      <c r="AW25" s="303" t="s">
        <v>1072</v>
      </c>
      <c r="AY25" s="36">
        <v>8.9811288088642582E-2</v>
      </c>
      <c r="AZ25" s="36">
        <v>3.7412129155248497E-2</v>
      </c>
      <c r="BA25" s="36">
        <v>-3.828337353087552E-2</v>
      </c>
      <c r="BB25" s="36">
        <v>-5.8894948449504381E-2</v>
      </c>
      <c r="BC25" s="36" t="s">
        <v>1074</v>
      </c>
      <c r="BD25" s="36" t="s">
        <v>1074</v>
      </c>
      <c r="BE25" s="36">
        <v>0.28403416296766082</v>
      </c>
      <c r="BF25" s="36"/>
      <c r="BG25" s="36" t="s">
        <v>1074</v>
      </c>
      <c r="BH25" s="36">
        <v>-3.813070463672863E-2</v>
      </c>
      <c r="BI25" s="36">
        <v>2.6623041418680771E-2</v>
      </c>
      <c r="BJ25" s="36">
        <v>3.2336303471734329E-2</v>
      </c>
      <c r="BK25" s="36" t="s">
        <v>1074</v>
      </c>
      <c r="BL25" s="36" t="s">
        <v>1074</v>
      </c>
      <c r="BM25" s="36" t="s">
        <v>1074</v>
      </c>
      <c r="BN25" s="36" t="s">
        <v>1074</v>
      </c>
      <c r="BO25" s="36" t="s">
        <v>1074</v>
      </c>
      <c r="BP25" s="36" t="s">
        <v>1074</v>
      </c>
      <c r="BQ25" s="36"/>
      <c r="BR25" s="36"/>
      <c r="BS25" s="36"/>
      <c r="BT25" s="36"/>
      <c r="BU25" s="36">
        <v>8.3730435635926304E-2</v>
      </c>
      <c r="BV25" s="36">
        <v>-0.12941133268285754</v>
      </c>
      <c r="BW25" s="36">
        <v>-0.13378336963721371</v>
      </c>
      <c r="BX25" s="36">
        <v>-0.13637779878604339</v>
      </c>
      <c r="BY25" s="36">
        <v>0.21928952435407378</v>
      </c>
      <c r="BZ25" s="36"/>
      <c r="CA25" s="88"/>
      <c r="CB25" s="88">
        <v>0.10941521051593628</v>
      </c>
      <c r="CC25" s="88">
        <v>0.34238888315860838</v>
      </c>
      <c r="CD25" s="88">
        <v>5.2151025446103949E-2</v>
      </c>
      <c r="CE25" s="88">
        <v>-0.16494480138598633</v>
      </c>
      <c r="CF25" s="88">
        <v>0.22746818649533251</v>
      </c>
      <c r="CG25" s="88">
        <v>6.9209628348418928E-2</v>
      </c>
      <c r="CH25" s="88">
        <v>-2.6863906835494777E-2</v>
      </c>
      <c r="CI25" s="23">
        <v>4.6693910851781428E-2</v>
      </c>
      <c r="CJ25" s="23">
        <v>2.7281521640787343E-3</v>
      </c>
      <c r="CK25" s="23">
        <v>-0.22077749012694425</v>
      </c>
      <c r="CL25" s="23"/>
      <c r="CM25" s="23"/>
      <c r="CN25" s="23"/>
      <c r="CO25" s="23"/>
      <c r="CP25" s="23"/>
    </row>
    <row r="26" spans="1:94" x14ac:dyDescent="0.3">
      <c r="A26" s="11" t="s">
        <v>931</v>
      </c>
      <c r="B26" s="52">
        <v>29527.166666666664</v>
      </c>
      <c r="C26" s="38" t="s">
        <v>1072</v>
      </c>
      <c r="D26" s="38" t="s">
        <v>1072</v>
      </c>
      <c r="E26" s="38" t="s">
        <v>1072</v>
      </c>
      <c r="F26" s="52">
        <v>67432</v>
      </c>
      <c r="G26" s="38" t="s">
        <v>1072</v>
      </c>
      <c r="H26" s="38" t="s">
        <v>1072</v>
      </c>
      <c r="I26" s="378"/>
      <c r="J26" s="38" t="s">
        <v>1072</v>
      </c>
      <c r="K26" s="373"/>
      <c r="L26" s="52">
        <v>85454.999999999985</v>
      </c>
      <c r="M26" s="52">
        <v>81947.916666666672</v>
      </c>
      <c r="N26" s="52">
        <v>94955.357142857145</v>
      </c>
      <c r="O26" s="52">
        <v>97867.857142857145</v>
      </c>
      <c r="P26" s="52">
        <v>56997.857142857145</v>
      </c>
      <c r="Q26" s="52">
        <v>54241.071428571428</v>
      </c>
      <c r="R26" s="52">
        <v>54741.071428571428</v>
      </c>
      <c r="S26" s="38" t="s">
        <v>1072</v>
      </c>
      <c r="T26" s="52">
        <v>72141.07142857142</v>
      </c>
      <c r="U26" s="52">
        <v>69491.07142857142</v>
      </c>
      <c r="V26" s="38" t="s">
        <v>1072</v>
      </c>
      <c r="W26" s="38" t="s">
        <v>1072</v>
      </c>
      <c r="X26" s="52">
        <v>87002.976190476198</v>
      </c>
      <c r="Y26" s="52">
        <v>87627.976190476198</v>
      </c>
      <c r="Z26" s="52">
        <v>94419.642857142855</v>
      </c>
      <c r="AA26" s="52">
        <v>91586.309523809527</v>
      </c>
      <c r="AB26" s="52">
        <v>91586.309523809527</v>
      </c>
      <c r="AC26" s="52">
        <v>91669.642857142855</v>
      </c>
      <c r="AD26" s="52">
        <v>91919.642857142855</v>
      </c>
      <c r="AE26" s="52">
        <v>97089.880952380961</v>
      </c>
      <c r="AF26" s="52">
        <v>81394.642857142855</v>
      </c>
      <c r="AG26" s="38" t="s">
        <v>1072</v>
      </c>
      <c r="AH26" s="52">
        <v>79703.571428571435</v>
      </c>
      <c r="AI26" s="52">
        <v>81199.404761904763</v>
      </c>
      <c r="AJ26" s="52">
        <v>82752.976190476198</v>
      </c>
      <c r="AK26" s="52">
        <v>81502.976190476198</v>
      </c>
      <c r="AL26" s="61">
        <v>84669.642857142855</v>
      </c>
      <c r="AM26" s="52">
        <v>84711.309523809527</v>
      </c>
      <c r="AN26" s="52">
        <v>84627.976190476198</v>
      </c>
      <c r="AO26" s="52">
        <v>84752.976190476198</v>
      </c>
      <c r="AP26" s="52">
        <v>82357.142857142855</v>
      </c>
      <c r="AQ26" s="52">
        <v>82752.976190476198</v>
      </c>
      <c r="AR26" s="52">
        <v>84752.976190476198</v>
      </c>
      <c r="AS26" s="52">
        <v>80086.309523809527</v>
      </c>
      <c r="AT26" s="52">
        <v>81419.642857142855</v>
      </c>
      <c r="AU26" s="52">
        <v>80319.642857142855</v>
      </c>
      <c r="AV26" s="303" t="s">
        <v>1072</v>
      </c>
      <c r="AW26" s="52">
        <f>'Coût médian du PMAS'!U15</f>
        <v>84586.309523809527</v>
      </c>
      <c r="AY26" s="36" t="s">
        <v>1074</v>
      </c>
      <c r="AZ26" s="36" t="s">
        <v>1074</v>
      </c>
      <c r="BA26" s="36" t="s">
        <v>1074</v>
      </c>
      <c r="BB26" s="36" t="s">
        <v>1074</v>
      </c>
      <c r="BC26" s="36" t="s">
        <v>1074</v>
      </c>
      <c r="BD26" s="36" t="s">
        <v>1074</v>
      </c>
      <c r="BE26" s="36" t="s">
        <v>1074</v>
      </c>
      <c r="BF26" s="36">
        <v>-4.1040118580929263E-2</v>
      </c>
      <c r="BG26" s="36">
        <v>0.15872814105939814</v>
      </c>
      <c r="BH26" s="36">
        <v>3.0672308415608862E-2</v>
      </c>
      <c r="BI26" s="36">
        <v>-0.41760391198044011</v>
      </c>
      <c r="BJ26" s="36">
        <v>-4.8366479942855034E-2</v>
      </c>
      <c r="BK26" s="36">
        <v>9.2181069958847672E-3</v>
      </c>
      <c r="BL26" s="36" t="s">
        <v>1074</v>
      </c>
      <c r="BM26" s="36" t="s">
        <v>1074</v>
      </c>
      <c r="BN26" s="36">
        <v>-3.6733582514418717E-2</v>
      </c>
      <c r="BO26" s="36" t="s">
        <v>1074</v>
      </c>
      <c r="BP26" s="36" t="s">
        <v>1074</v>
      </c>
      <c r="BQ26" s="36"/>
      <c r="BR26" s="36">
        <v>7.1836622994561061E-3</v>
      </c>
      <c r="BS26" s="36">
        <v>7.7505688958326102E-2</v>
      </c>
      <c r="BT26" s="36">
        <v>-3.0007880220646155E-2</v>
      </c>
      <c r="BU26" s="36">
        <v>0</v>
      </c>
      <c r="BV26" s="36">
        <v>9.0988853865403563E-4</v>
      </c>
      <c r="BW26" s="36">
        <v>2.7271841823317544E-3</v>
      </c>
      <c r="BX26" s="36">
        <v>5.6247369273110026E-2</v>
      </c>
      <c r="BY26" s="36">
        <v>-0.16165678586974519</v>
      </c>
      <c r="BZ26" s="36"/>
      <c r="CA26" s="88"/>
      <c r="CB26" s="88">
        <v>1.8767456796761728E-2</v>
      </c>
      <c r="CC26" s="88">
        <v>1.9132793314518226E-2</v>
      </c>
      <c r="CD26" s="88">
        <v>-1.510519690703116E-2</v>
      </c>
      <c r="CE26" s="88">
        <v>3.8853386890633335E-2</v>
      </c>
      <c r="CF26" s="88">
        <v>4.9210868571836208E-4</v>
      </c>
      <c r="CG26" s="88">
        <v>-9.837332677510302E-4</v>
      </c>
      <c r="CH26" s="88">
        <v>1.4770529277299271E-3</v>
      </c>
      <c r="CI26" s="23">
        <v>-2.8268427151736608E-2</v>
      </c>
      <c r="CJ26" s="23">
        <v>4.8063023995374987E-3</v>
      </c>
      <c r="CK26" s="23">
        <v>2.4168315051249722E-2</v>
      </c>
      <c r="CL26" s="23">
        <v>-5.5061979843382458E-2</v>
      </c>
      <c r="CM26" s="23">
        <v>1.664870489427317E-2</v>
      </c>
      <c r="CN26" s="23">
        <f t="shared" si="0"/>
        <v>-1.3510253317249754E-2</v>
      </c>
      <c r="CO26" s="23"/>
      <c r="CP26" s="23"/>
    </row>
    <row r="27" spans="1:94" x14ac:dyDescent="0.3">
      <c r="A27" s="11" t="s">
        <v>930</v>
      </c>
      <c r="B27" s="52">
        <v>38450</v>
      </c>
      <c r="C27" s="52">
        <v>73438.095238095251</v>
      </c>
      <c r="D27" s="52">
        <v>68098</v>
      </c>
      <c r="E27" s="38" t="s">
        <v>1072</v>
      </c>
      <c r="F27" s="38" t="s">
        <v>1072</v>
      </c>
      <c r="G27" s="38" t="s">
        <v>1072</v>
      </c>
      <c r="H27" s="38" t="s">
        <v>1072</v>
      </c>
      <c r="I27" s="378"/>
      <c r="J27" s="52">
        <v>65956</v>
      </c>
      <c r="K27" s="373"/>
      <c r="L27" s="38" t="s">
        <v>1072</v>
      </c>
      <c r="M27" s="52">
        <v>70166.666666666657</v>
      </c>
      <c r="N27" s="38" t="s">
        <v>1072</v>
      </c>
      <c r="O27" s="52">
        <v>67854.761904761908</v>
      </c>
      <c r="P27" s="52">
        <v>66792.261904761908</v>
      </c>
      <c r="Q27" s="52">
        <v>70348.214077380951</v>
      </c>
      <c r="R27" s="52">
        <v>71019.047619047633</v>
      </c>
      <c r="S27" s="52">
        <v>71905.714285714304</v>
      </c>
      <c r="T27" s="52">
        <v>65758.92857142858</v>
      </c>
      <c r="U27" s="38" t="s">
        <v>1072</v>
      </c>
      <c r="V27" s="52">
        <v>71146.42857142858</v>
      </c>
      <c r="W27" s="52">
        <v>65271.428571428572</v>
      </c>
      <c r="X27" s="52">
        <v>69529.761904761908</v>
      </c>
      <c r="Y27" s="52">
        <v>72106.547619047633</v>
      </c>
      <c r="Z27" s="52">
        <v>66739.404761904763</v>
      </c>
      <c r="AA27" s="52">
        <v>68675.595238095237</v>
      </c>
      <c r="AB27" s="52">
        <v>54180.208333333328</v>
      </c>
      <c r="AC27" s="52">
        <v>49712.5</v>
      </c>
      <c r="AD27" s="52">
        <v>46425</v>
      </c>
      <c r="AE27" s="52">
        <v>56725</v>
      </c>
      <c r="AF27" s="52">
        <v>50501.309523809527</v>
      </c>
      <c r="AG27" s="52">
        <v>52549.404761904763</v>
      </c>
      <c r="AH27" s="52">
        <v>50876.309523809527</v>
      </c>
      <c r="AI27" s="52">
        <v>49924.166666666664</v>
      </c>
      <c r="AJ27" s="52">
        <v>49937.5</v>
      </c>
      <c r="AK27" s="52">
        <v>56938.452380952382</v>
      </c>
      <c r="AL27" s="61">
        <v>57004.166666666664</v>
      </c>
      <c r="AM27" s="52">
        <v>65477.976190476191</v>
      </c>
      <c r="AN27" s="52">
        <v>68112.5</v>
      </c>
      <c r="AO27" s="52">
        <v>66882.5</v>
      </c>
      <c r="AP27" s="52">
        <v>83086.309523809527</v>
      </c>
      <c r="AQ27" s="52">
        <v>86186.309523809527</v>
      </c>
      <c r="AR27" s="52">
        <v>60265.476190476191</v>
      </c>
      <c r="AS27" s="52">
        <v>59257.500000000007</v>
      </c>
      <c r="AT27" s="52">
        <v>64972.976190476191</v>
      </c>
      <c r="AU27" s="52">
        <v>61865.833333333336</v>
      </c>
      <c r="AV27" s="303" t="s">
        <v>1072</v>
      </c>
      <c r="AW27" s="303" t="s">
        <v>1072</v>
      </c>
      <c r="AY27" s="36">
        <v>-6.7789185489390835E-2</v>
      </c>
      <c r="AZ27" s="94" t="s">
        <v>1074</v>
      </c>
      <c r="BA27" s="94" t="s">
        <v>1074</v>
      </c>
      <c r="BB27" s="36" t="s">
        <v>1074</v>
      </c>
      <c r="BC27" s="36" t="s">
        <v>1074</v>
      </c>
      <c r="BD27" s="36" t="s">
        <v>1074</v>
      </c>
      <c r="BE27" s="36" t="s">
        <v>1074</v>
      </c>
      <c r="BF27" s="36" t="s">
        <v>1074</v>
      </c>
      <c r="BG27" s="36" t="s">
        <v>1074</v>
      </c>
      <c r="BH27" s="36" t="s">
        <v>1074</v>
      </c>
      <c r="BI27" s="36">
        <v>-1.5658444155935314E-2</v>
      </c>
      <c r="BJ27" s="36">
        <v>5.3238984145939305E-2</v>
      </c>
      <c r="BK27" s="36">
        <v>9.5359001001615873E-3</v>
      </c>
      <c r="BL27" s="36">
        <v>1.2484913504090089E-2</v>
      </c>
      <c r="BM27" s="36">
        <v>-8.5483967099773683E-2</v>
      </c>
      <c r="BN27" s="36" t="s">
        <v>1074</v>
      </c>
      <c r="BO27" s="36" t="s">
        <v>1074</v>
      </c>
      <c r="BP27" s="36">
        <v>-8.2576175894784498E-2</v>
      </c>
      <c r="BQ27" s="36">
        <v>6.5240388122856929E-2</v>
      </c>
      <c r="BR27" s="36">
        <v>3.7060183203492914E-2</v>
      </c>
      <c r="BS27" s="36">
        <v>-7.4433502010087693E-2</v>
      </c>
      <c r="BT27" s="36">
        <v>2.9011203847230993E-2</v>
      </c>
      <c r="BU27" s="36">
        <v>-0.21107042253521135</v>
      </c>
      <c r="BV27" s="36">
        <v>-8.246015419222108E-2</v>
      </c>
      <c r="BW27" s="36">
        <v>-6.6130248931355329E-2</v>
      </c>
      <c r="BX27" s="36">
        <v>0.22186322024771132</v>
      </c>
      <c r="BY27" s="36">
        <v>-0.10971688807739932</v>
      </c>
      <c r="BZ27" s="36">
        <v>4.0555289702530084E-2</v>
      </c>
      <c r="CA27" s="88">
        <v>-3.1838519307227919E-2</v>
      </c>
      <c r="CB27" s="88">
        <v>-1.8714856994438089E-2</v>
      </c>
      <c r="CC27" s="88">
        <v>2.6707172545026303E-4</v>
      </c>
      <c r="CD27" s="88">
        <v>0.14019429048215026</v>
      </c>
      <c r="CE27" s="88">
        <v>1.1541284135123675E-3</v>
      </c>
      <c r="CF27" s="88">
        <v>0.14865245857132425</v>
      </c>
      <c r="CG27" s="88">
        <v>4.0235266310918893E-2</v>
      </c>
      <c r="CH27" s="88">
        <v>-1.8058359331987517E-2</v>
      </c>
      <c r="CI27" s="23">
        <v>0.24227278471662284</v>
      </c>
      <c r="CJ27" s="23">
        <v>3.7310599276426659E-2</v>
      </c>
      <c r="CK27" s="23">
        <v>-0.30075348946426972</v>
      </c>
      <c r="CL27" s="23">
        <v>-1.6725599036011229E-2</v>
      </c>
      <c r="CM27" s="23">
        <v>9.6451524118907894E-2</v>
      </c>
      <c r="CN27" s="23">
        <f t="shared" si="0"/>
        <v>-4.7822079875699197E-2</v>
      </c>
      <c r="CO27" s="23"/>
      <c r="CP27" s="23"/>
    </row>
    <row r="28" spans="1:94" x14ac:dyDescent="0.3">
      <c r="A28" s="11" t="s">
        <v>940</v>
      </c>
      <c r="B28" s="38" t="s">
        <v>1072</v>
      </c>
      <c r="C28" s="38" t="s">
        <v>1072</v>
      </c>
      <c r="D28" s="38" t="s">
        <v>1072</v>
      </c>
      <c r="E28" s="38" t="s">
        <v>1072</v>
      </c>
      <c r="F28" s="38" t="s">
        <v>1072</v>
      </c>
      <c r="G28" s="38" t="s">
        <v>1072</v>
      </c>
      <c r="H28" s="38" t="s">
        <v>1072</v>
      </c>
      <c r="I28" s="378"/>
      <c r="J28" s="38" t="s">
        <v>1072</v>
      </c>
      <c r="K28" s="373"/>
      <c r="L28" s="38" t="s">
        <v>1072</v>
      </c>
      <c r="M28" s="38" t="s">
        <v>1072</v>
      </c>
      <c r="N28" s="38" t="s">
        <v>1072</v>
      </c>
      <c r="O28" s="38" t="s">
        <v>1072</v>
      </c>
      <c r="P28" s="52">
        <v>61435.357142857145</v>
      </c>
      <c r="Q28" s="52">
        <v>60686.309523809527</v>
      </c>
      <c r="R28" s="52">
        <v>60727.976190476191</v>
      </c>
      <c r="S28" s="38" t="s">
        <v>1072</v>
      </c>
      <c r="T28" s="38" t="s">
        <v>1072</v>
      </c>
      <c r="U28" s="38" t="s">
        <v>1072</v>
      </c>
      <c r="V28" s="38" t="s">
        <v>1072</v>
      </c>
      <c r="W28" s="38" t="s">
        <v>1072</v>
      </c>
      <c r="X28" s="38" t="s">
        <v>1072</v>
      </c>
      <c r="Y28" s="38" t="s">
        <v>1072</v>
      </c>
      <c r="Z28" s="38" t="s">
        <v>1072</v>
      </c>
      <c r="AA28" s="38" t="s">
        <v>1072</v>
      </c>
      <c r="AB28" s="38" t="s">
        <v>1072</v>
      </c>
      <c r="AC28" s="38" t="s">
        <v>1072</v>
      </c>
      <c r="AD28" s="38" t="s">
        <v>1072</v>
      </c>
      <c r="AE28" s="38" t="s">
        <v>1072</v>
      </c>
      <c r="AF28" s="38" t="s">
        <v>1072</v>
      </c>
      <c r="AG28" s="38" t="s">
        <v>1072</v>
      </c>
      <c r="AH28" s="38" t="s">
        <v>1072</v>
      </c>
      <c r="AI28" s="38" t="s">
        <v>1072</v>
      </c>
      <c r="AJ28" s="38" t="s">
        <v>1072</v>
      </c>
      <c r="AK28" s="38" t="s">
        <v>1072</v>
      </c>
      <c r="AL28" s="69" t="s">
        <v>1072</v>
      </c>
      <c r="AM28" s="38" t="s">
        <v>1072</v>
      </c>
      <c r="AN28" s="52">
        <v>91316.666666666657</v>
      </c>
      <c r="AO28" s="52">
        <v>60813.690476190481</v>
      </c>
      <c r="AP28" s="52">
        <v>68819.642857142855</v>
      </c>
      <c r="AQ28" s="52">
        <v>62147.023809523809</v>
      </c>
      <c r="AR28" s="52">
        <v>66882.14285714287</v>
      </c>
      <c r="AS28" s="52">
        <v>53330.892857142862</v>
      </c>
      <c r="AT28" s="52">
        <v>63306.845238095244</v>
      </c>
      <c r="AU28" s="52">
        <v>61592.559523809527</v>
      </c>
      <c r="AV28" s="302">
        <v>61092.559523809527</v>
      </c>
      <c r="AW28" s="303" t="s">
        <v>1072</v>
      </c>
      <c r="AY28" s="36"/>
      <c r="AZ28" s="36"/>
      <c r="BA28" s="36"/>
      <c r="BB28" s="36"/>
      <c r="BC28" s="36"/>
      <c r="BD28" s="36"/>
      <c r="BE28" s="36"/>
      <c r="BF28" s="36"/>
      <c r="BG28" s="36"/>
      <c r="BH28" s="36"/>
      <c r="BI28" s="36" t="s">
        <v>1074</v>
      </c>
      <c r="BJ28" s="36">
        <v>-1.219245160902771E-2</v>
      </c>
      <c r="BK28" s="36">
        <v>6.8659088011147063E-4</v>
      </c>
      <c r="BL28" s="36" t="s">
        <v>1074</v>
      </c>
      <c r="BM28" s="36" t="s">
        <v>1074</v>
      </c>
      <c r="BN28" s="36" t="s">
        <v>1074</v>
      </c>
      <c r="BO28" s="36" t="s">
        <v>1074</v>
      </c>
      <c r="BP28" s="36" t="s">
        <v>1074</v>
      </c>
      <c r="BQ28" s="36"/>
      <c r="BR28" s="36"/>
      <c r="BS28" s="36"/>
      <c r="BT28" s="36"/>
      <c r="BU28" s="36"/>
      <c r="BV28" s="36"/>
      <c r="BW28" s="36"/>
      <c r="BX28" s="36"/>
      <c r="BY28" s="36"/>
      <c r="BZ28" s="36"/>
      <c r="CA28" s="88"/>
      <c r="CB28" s="88"/>
      <c r="CC28" s="88"/>
      <c r="CG28" s="245"/>
      <c r="CH28" s="88">
        <v>-0.33403514718535698</v>
      </c>
      <c r="CI28" s="23">
        <v>0.13164720506621497</v>
      </c>
      <c r="CJ28" s="23">
        <v>-9.6958059800894336E-2</v>
      </c>
      <c r="CK28" s="23">
        <v>7.6192209334623451E-2</v>
      </c>
      <c r="CL28" s="23">
        <v>-0.20261387301756828</v>
      </c>
      <c r="CM28" s="23">
        <v>0.18705766670126645</v>
      </c>
      <c r="CN28" s="23">
        <f t="shared" si="0"/>
        <v>-2.7078994504280529E-2</v>
      </c>
      <c r="CO28" s="23">
        <f t="shared" si="1"/>
        <v>-8.1178636488831168E-3</v>
      </c>
      <c r="CP28" s="23"/>
    </row>
    <row r="29" spans="1:94" x14ac:dyDescent="0.3">
      <c r="A29" s="11" t="s">
        <v>1080</v>
      </c>
      <c r="B29" s="38" t="s">
        <v>1072</v>
      </c>
      <c r="C29" s="38" t="s">
        <v>1072</v>
      </c>
      <c r="D29" s="38" t="s">
        <v>1072</v>
      </c>
      <c r="E29" s="52">
        <v>60539</v>
      </c>
      <c r="F29" s="52">
        <v>69331</v>
      </c>
      <c r="G29" s="38" t="s">
        <v>1072</v>
      </c>
      <c r="H29" s="52">
        <v>80360.119047619039</v>
      </c>
      <c r="I29" s="378"/>
      <c r="J29" s="52">
        <v>86164.28571428571</v>
      </c>
      <c r="K29" s="373"/>
      <c r="L29" s="52">
        <v>90577.976190476184</v>
      </c>
      <c r="M29" s="52">
        <v>84015.476190476198</v>
      </c>
      <c r="N29" s="52">
        <v>108405.35714285714</v>
      </c>
      <c r="O29" s="52">
        <v>114488.69047619047</v>
      </c>
      <c r="P29" s="52">
        <v>116955.35714285714</v>
      </c>
      <c r="Q29" s="52">
        <v>100536.30952380953</v>
      </c>
      <c r="R29" s="52">
        <v>85552.976190476198</v>
      </c>
      <c r="S29" s="52">
        <v>85719.642857142855</v>
      </c>
      <c r="T29" s="52">
        <v>92586.309523809527</v>
      </c>
      <c r="U29" s="52">
        <v>92586.309523809527</v>
      </c>
      <c r="V29" s="52">
        <v>91494.642857142855</v>
      </c>
      <c r="W29" s="52">
        <v>91952.976190476184</v>
      </c>
      <c r="X29" s="52">
        <v>115482.14285714286</v>
      </c>
      <c r="Y29" s="52">
        <v>93744.642857142855</v>
      </c>
      <c r="Z29" s="52">
        <v>103252.97619047618</v>
      </c>
      <c r="AA29" s="52">
        <v>102995.16369047618</v>
      </c>
      <c r="AB29" s="52">
        <v>91825.892857142855</v>
      </c>
      <c r="AC29" s="52">
        <v>93544.642857142855</v>
      </c>
      <c r="AD29" s="52">
        <v>89527.976190476198</v>
      </c>
      <c r="AE29" s="52">
        <v>89611.309523809527</v>
      </c>
      <c r="AF29" s="52">
        <v>89569.642857142855</v>
      </c>
      <c r="AG29" s="52">
        <v>91819.642857142855</v>
      </c>
      <c r="AH29" s="52">
        <v>91694.642857142855</v>
      </c>
      <c r="AI29" s="52">
        <v>91902.976190476198</v>
      </c>
      <c r="AJ29" s="52">
        <v>91902.976190476198</v>
      </c>
      <c r="AK29" s="52">
        <v>94319.642857142855</v>
      </c>
      <c r="AL29" s="61">
        <v>92736.309523809527</v>
      </c>
      <c r="AM29" s="52">
        <v>94236.309523809527</v>
      </c>
      <c r="AN29" s="52">
        <v>92236.309523809527</v>
      </c>
      <c r="AO29" s="52">
        <v>90986.309523809527</v>
      </c>
      <c r="AP29" s="52">
        <v>88152.976190476198</v>
      </c>
      <c r="AQ29" s="52">
        <v>88486.309523809527</v>
      </c>
      <c r="AR29" s="52">
        <v>94694.642857142855</v>
      </c>
      <c r="AS29" s="52">
        <v>91819.642857142855</v>
      </c>
      <c r="AT29" s="52">
        <v>83402.976190476198</v>
      </c>
      <c r="AU29" s="52">
        <v>83469.642857142855</v>
      </c>
      <c r="AV29" s="302">
        <v>83319.642857142855</v>
      </c>
      <c r="AW29" s="52">
        <f>'Coût médian du PMAS'!U11</f>
        <v>82694.642857142855</v>
      </c>
      <c r="AY29" s="36" t="s">
        <v>1074</v>
      </c>
      <c r="AZ29" s="36" t="s">
        <v>1074</v>
      </c>
      <c r="BA29" s="36">
        <v>0.14522869555162798</v>
      </c>
      <c r="BB29" s="36" t="s">
        <v>1074</v>
      </c>
      <c r="BC29" s="36" t="s">
        <v>1074</v>
      </c>
      <c r="BD29" s="36" t="s">
        <v>1074</v>
      </c>
      <c r="BE29" s="36">
        <v>8.5954986321810312E-2</v>
      </c>
      <c r="BF29" s="36">
        <v>-7.2451386926549621E-2</v>
      </c>
      <c r="BG29" s="36">
        <v>0.29030224023351692</v>
      </c>
      <c r="BH29" s="36">
        <v>5.6116537906117259E-2</v>
      </c>
      <c r="BI29" s="36">
        <v>2.1545068394154265E-2</v>
      </c>
      <c r="BJ29" s="36">
        <v>-0.14038730691910328</v>
      </c>
      <c r="BK29" s="36">
        <v>-0.1490340495319743</v>
      </c>
      <c r="BL29" s="36">
        <v>1.9481106805165904E-3</v>
      </c>
      <c r="BM29" s="36">
        <v>8.0106104479581219E-2</v>
      </c>
      <c r="BN29" s="36">
        <v>0</v>
      </c>
      <c r="BO29" s="36">
        <v>-1.1790800090006215E-2</v>
      </c>
      <c r="BP29" s="36">
        <v>5.0094007585663736E-3</v>
      </c>
      <c r="BQ29" s="36">
        <v>0.25588260044924627</v>
      </c>
      <c r="BR29" s="36">
        <v>-0.18823256533168398</v>
      </c>
      <c r="BS29" s="36">
        <v>0.10142801810897129</v>
      </c>
      <c r="BT29" s="36">
        <v>-2.4969013922117034E-3</v>
      </c>
      <c r="BU29" s="36">
        <v>-0.10844461461219213</v>
      </c>
      <c r="BV29" s="36">
        <v>1.8717487481160866E-2</v>
      </c>
      <c r="BW29" s="36">
        <v>-4.2938500206802122E-2</v>
      </c>
      <c r="BX29" s="36">
        <v>9.3080774166098834E-4</v>
      </c>
      <c r="BY29" s="36">
        <v>-4.6497107215692779E-4</v>
      </c>
      <c r="BZ29" s="36">
        <v>2.5120118024681615E-2</v>
      </c>
      <c r="CA29" s="88">
        <v>-1.3613644761664156E-3</v>
      </c>
      <c r="CB29" s="88">
        <v>2.2720338597961298E-3</v>
      </c>
      <c r="CC29" s="88">
        <v>0</v>
      </c>
      <c r="CD29" s="88">
        <v>2.6295847717248355E-2</v>
      </c>
      <c r="CE29" s="88">
        <v>-1.6786888556516888E-2</v>
      </c>
      <c r="CF29" s="88">
        <v>1.6174894253419447E-2</v>
      </c>
      <c r="CG29" s="88">
        <v>-2.1223241976540685E-2</v>
      </c>
      <c r="CH29" s="88">
        <v>-1.3552146724575165E-2</v>
      </c>
      <c r="CI29" s="23">
        <v>-3.1140216018893385E-2</v>
      </c>
      <c r="CJ29" s="23">
        <v>3.7813054957223091E-3</v>
      </c>
      <c r="CK29" s="23">
        <v>7.0161512744102206E-2</v>
      </c>
      <c r="CL29" s="23">
        <v>-3.0360746006901862E-2</v>
      </c>
      <c r="CM29" s="23">
        <v>-9.1665208061870618E-2</v>
      </c>
      <c r="CN29" s="23">
        <f t="shared" si="0"/>
        <v>7.993319868393467E-4</v>
      </c>
      <c r="CO29" s="23">
        <f t="shared" si="1"/>
        <v>-1.7970605224311154E-3</v>
      </c>
      <c r="CP29" s="23">
        <f t="shared" si="2"/>
        <v>-7.5012323453138574E-3</v>
      </c>
    </row>
    <row r="30" spans="1:94" x14ac:dyDescent="0.3">
      <c r="A30" s="11" t="s">
        <v>921</v>
      </c>
      <c r="B30" s="38" t="s">
        <v>1072</v>
      </c>
      <c r="C30" s="38" t="s">
        <v>1072</v>
      </c>
      <c r="D30" s="38" t="s">
        <v>1072</v>
      </c>
      <c r="E30" s="38" t="s">
        <v>1072</v>
      </c>
      <c r="F30" s="38" t="s">
        <v>1072</v>
      </c>
      <c r="G30" s="38" t="s">
        <v>1072</v>
      </c>
      <c r="H30" s="38" t="s">
        <v>1072</v>
      </c>
      <c r="I30" s="378"/>
      <c r="J30" s="38" t="s">
        <v>1072</v>
      </c>
      <c r="K30" s="373"/>
      <c r="L30" s="38" t="s">
        <v>1072</v>
      </c>
      <c r="M30" s="38" t="s">
        <v>1072</v>
      </c>
      <c r="N30" s="38" t="s">
        <v>1072</v>
      </c>
      <c r="O30" s="38" t="s">
        <v>1072</v>
      </c>
      <c r="P30" s="38" t="s">
        <v>1072</v>
      </c>
      <c r="Q30" s="38" t="s">
        <v>1072</v>
      </c>
      <c r="R30" s="38" t="s">
        <v>1072</v>
      </c>
      <c r="S30" s="38" t="s">
        <v>1072</v>
      </c>
      <c r="T30" s="38" t="s">
        <v>1072</v>
      </c>
      <c r="U30" s="38" t="s">
        <v>1072</v>
      </c>
      <c r="V30" s="38" t="s">
        <v>1072</v>
      </c>
      <c r="W30" s="38" t="s">
        <v>1072</v>
      </c>
      <c r="X30" s="51">
        <v>52318.452380952382</v>
      </c>
      <c r="Y30" s="52">
        <v>53223.428571428572</v>
      </c>
      <c r="Z30" s="52">
        <v>59754.666666666664</v>
      </c>
      <c r="AA30" s="52">
        <v>69240.773809523816</v>
      </c>
      <c r="AB30" s="52">
        <v>75610.892857142855</v>
      </c>
      <c r="AC30" s="52">
        <v>71950.476190476184</v>
      </c>
      <c r="AD30" s="52">
        <v>83743.452380952382</v>
      </c>
      <c r="AE30" s="52">
        <v>75592.261904761908</v>
      </c>
      <c r="AF30" s="52">
        <v>64944.642857142862</v>
      </c>
      <c r="AG30" s="52">
        <v>49860.119047619046</v>
      </c>
      <c r="AH30" s="52">
        <v>52443.452380952382</v>
      </c>
      <c r="AI30" s="52">
        <v>59045.53571428571</v>
      </c>
      <c r="AJ30" s="52">
        <v>70169.642857142855</v>
      </c>
      <c r="AK30" s="52">
        <v>80361.309523809527</v>
      </c>
      <c r="AL30" s="61">
        <v>98160.71428571429</v>
      </c>
      <c r="AM30" s="52">
        <v>98994.047619047618</v>
      </c>
      <c r="AN30" s="52">
        <v>91139.880952380961</v>
      </c>
      <c r="AO30" s="52">
        <v>98931.547619047618</v>
      </c>
      <c r="AP30" s="38" t="s">
        <v>1072</v>
      </c>
      <c r="AQ30" s="52">
        <v>80773.809523809527</v>
      </c>
      <c r="AR30" s="52">
        <v>65444.642857142855</v>
      </c>
      <c r="AS30" s="52">
        <v>44245.238095238092</v>
      </c>
      <c r="AT30" s="52">
        <v>47799.404761904756</v>
      </c>
      <c r="AU30" s="52">
        <v>41924.404761904756</v>
      </c>
      <c r="AV30" s="302">
        <v>73444.642857142855</v>
      </c>
      <c r="AW30" s="52">
        <f>'Coût médian du PMAS'!U12</f>
        <v>98447.166666666657</v>
      </c>
      <c r="BR30" s="36">
        <v>1.729745719324205E-2</v>
      </c>
      <c r="BS30" s="36">
        <v>0.1227135919376714</v>
      </c>
      <c r="BT30" s="36">
        <v>0.15875090050747209</v>
      </c>
      <c r="BU30" s="36">
        <v>9.1999535781370101E-2</v>
      </c>
      <c r="BV30" s="36">
        <v>-4.8411234523874302E-2</v>
      </c>
      <c r="BW30" s="36">
        <v>0.16390407423095255</v>
      </c>
      <c r="BX30" s="36">
        <v>-9.7335257198501668E-2</v>
      </c>
      <c r="BY30" s="36">
        <v>-0.14085593921020512</v>
      </c>
      <c r="BZ30" s="36">
        <v>-0.23226740722410122</v>
      </c>
      <c r="CA30" s="88">
        <v>5.1811615830000601E-2</v>
      </c>
      <c r="CB30" s="88">
        <v>0.12588956358889947</v>
      </c>
      <c r="CC30" s="88">
        <v>0.18839878423129863</v>
      </c>
      <c r="CD30" s="88">
        <v>0.14524324553590362</v>
      </c>
      <c r="CE30" s="88">
        <v>0.2214922189219819</v>
      </c>
      <c r="CF30" s="88">
        <v>8.4894791098173439E-3</v>
      </c>
      <c r="CG30" s="88">
        <v>-7.9339787144489082E-2</v>
      </c>
      <c r="CH30" s="88">
        <v>8.549129739084993E-2</v>
      </c>
      <c r="CI30" s="23"/>
      <c r="CJ30" s="23"/>
      <c r="CK30" s="23">
        <v>-0.18977892409727348</v>
      </c>
      <c r="CL30" s="23">
        <v>-0.32392880205917396</v>
      </c>
      <c r="CM30" s="23">
        <v>8.0328795135338638E-2</v>
      </c>
      <c r="CN30" s="23">
        <f t="shared" si="0"/>
        <v>-0.12290948034320015</v>
      </c>
      <c r="CO30" s="23">
        <f t="shared" si="1"/>
        <v>0.7518350773075122</v>
      </c>
      <c r="CP30" s="23">
        <f t="shared" si="2"/>
        <v>0.34042678726283948</v>
      </c>
    </row>
    <row r="31" spans="1:94" x14ac:dyDescent="0.3">
      <c r="A31" s="11" t="s">
        <v>1081</v>
      </c>
      <c r="B31" s="38" t="s">
        <v>1072</v>
      </c>
      <c r="C31" s="38" t="s">
        <v>1072</v>
      </c>
      <c r="D31" s="38" t="s">
        <v>1072</v>
      </c>
      <c r="E31" s="38" t="s">
        <v>1072</v>
      </c>
      <c r="F31" s="38" t="s">
        <v>1072</v>
      </c>
      <c r="G31" s="38" t="s">
        <v>1072</v>
      </c>
      <c r="H31" s="38" t="s">
        <v>1072</v>
      </c>
      <c r="I31" s="378"/>
      <c r="J31" s="38" t="s">
        <v>1072</v>
      </c>
      <c r="K31" s="373"/>
      <c r="L31" s="38" t="s">
        <v>1072</v>
      </c>
      <c r="M31" s="38" t="s">
        <v>1072</v>
      </c>
      <c r="N31" s="38" t="s">
        <v>1072</v>
      </c>
      <c r="O31" s="38" t="s">
        <v>1072</v>
      </c>
      <c r="P31" s="52">
        <v>73302.023809523816</v>
      </c>
      <c r="Q31" s="52">
        <v>81461.309523809527</v>
      </c>
      <c r="R31" s="52">
        <v>75019.833333333328</v>
      </c>
      <c r="S31" s="52">
        <v>65065.476190476198</v>
      </c>
      <c r="T31" s="52">
        <v>61792.857142857138</v>
      </c>
      <c r="U31" s="52">
        <v>52647.023809523809</v>
      </c>
      <c r="V31" s="52">
        <v>69517.142857142855</v>
      </c>
      <c r="W31" s="52">
        <v>71642.142857142855</v>
      </c>
      <c r="X31" s="52">
        <v>75742.142857142855</v>
      </c>
      <c r="Y31" s="52">
        <v>71642.142857142855</v>
      </c>
      <c r="Z31" s="52">
        <v>68942.142857142855</v>
      </c>
      <c r="AA31" s="52">
        <v>76772.142857142855</v>
      </c>
      <c r="AB31" s="52">
        <v>76342.142857142855</v>
      </c>
      <c r="AC31" s="52">
        <v>77062.142857142855</v>
      </c>
      <c r="AD31" s="38" t="s">
        <v>1072</v>
      </c>
      <c r="AE31" s="52">
        <v>79812.142857142855</v>
      </c>
      <c r="AF31" s="52">
        <v>73462.142857142855</v>
      </c>
      <c r="AG31" s="38" t="s">
        <v>1072</v>
      </c>
      <c r="AH31" s="52">
        <v>71703.571428571435</v>
      </c>
      <c r="AI31" s="52">
        <v>70370.833333333343</v>
      </c>
      <c r="AJ31" s="52">
        <v>47924.642857142855</v>
      </c>
      <c r="AK31" s="52">
        <v>44022.142857142855</v>
      </c>
      <c r="AL31" s="69" t="s">
        <v>1072</v>
      </c>
      <c r="AM31" s="52">
        <v>48812.976190476191</v>
      </c>
      <c r="AN31" s="38" t="s">
        <v>1072</v>
      </c>
      <c r="AO31" s="52">
        <v>48291.309523809527</v>
      </c>
      <c r="AP31" s="52">
        <v>64483.809523809527</v>
      </c>
      <c r="AQ31" s="52">
        <v>45042.142857142855</v>
      </c>
      <c r="AR31" s="52">
        <v>49242.142857142855</v>
      </c>
      <c r="AS31" s="38" t="s">
        <v>1072</v>
      </c>
      <c r="AT31" s="38" t="s">
        <v>1072</v>
      </c>
      <c r="AU31" s="38" t="s">
        <v>1072</v>
      </c>
      <c r="AV31" s="303" t="s">
        <v>1072</v>
      </c>
      <c r="AW31" s="303" t="s">
        <v>1072</v>
      </c>
      <c r="AY31" s="36"/>
      <c r="AZ31" s="36"/>
      <c r="BA31" s="36"/>
      <c r="BB31" s="36"/>
      <c r="BC31" s="36"/>
      <c r="BD31" s="36"/>
      <c r="BE31" s="36"/>
      <c r="BF31" s="36"/>
      <c r="BG31" s="36"/>
      <c r="BH31" s="36"/>
      <c r="BI31" s="36" t="s">
        <v>1074</v>
      </c>
      <c r="BJ31" s="36">
        <v>0.11131051081874244</v>
      </c>
      <c r="BK31" s="36">
        <v>-7.9074056483139143E-2</v>
      </c>
      <c r="BL31" s="36">
        <v>-0.13268967285793931</v>
      </c>
      <c r="BM31" s="36">
        <v>-5.0297319549904129E-2</v>
      </c>
      <c r="BN31" s="36">
        <v>-0.14800793742534579</v>
      </c>
      <c r="BO31" s="36">
        <v>0.32043822854364756</v>
      </c>
      <c r="BP31" s="36">
        <v>3.0567999671201385E-2</v>
      </c>
      <c r="BQ31" s="36">
        <v>5.7228885631960491E-2</v>
      </c>
      <c r="BR31" s="36">
        <v>-5.413102726355401E-2</v>
      </c>
      <c r="BS31" s="36">
        <v>-3.7687314928364191E-2</v>
      </c>
      <c r="BT31" s="36">
        <v>0.11357349330183686</v>
      </c>
      <c r="BU31" s="36">
        <v>-5.6009899424084297E-3</v>
      </c>
      <c r="BV31" s="36">
        <v>9.4312259658118069E-3</v>
      </c>
      <c r="BW31" s="36"/>
      <c r="BX31" s="36"/>
      <c r="BY31" s="36">
        <v>-7.9561828221627606E-2</v>
      </c>
      <c r="BZ31" s="36"/>
      <c r="CA31" s="88"/>
      <c r="CB31" s="88">
        <v>-1.8586774252461358E-2</v>
      </c>
      <c r="CC31" s="88">
        <v>-0.31897008196374665</v>
      </c>
      <c r="CD31" s="88">
        <v>-8.1429923466155962E-2</v>
      </c>
      <c r="CI31" s="23">
        <v>0.33530877832203854</v>
      </c>
      <c r="CJ31" s="23">
        <v>-0.30149686890766236</v>
      </c>
      <c r="CK31" s="23">
        <v>9.3246007707068035E-2</v>
      </c>
      <c r="CL31" s="23"/>
      <c r="CM31" s="23"/>
      <c r="CN31" s="23"/>
      <c r="CO31" s="23"/>
      <c r="CP31" s="23"/>
    </row>
    <row r="32" spans="1:94" x14ac:dyDescent="0.3">
      <c r="A32" s="11" t="s">
        <v>934</v>
      </c>
      <c r="B32" s="38" t="s">
        <v>1072</v>
      </c>
      <c r="C32" s="38" t="s">
        <v>1072</v>
      </c>
      <c r="D32" s="38" t="s">
        <v>1072</v>
      </c>
      <c r="E32" s="38" t="s">
        <v>1072</v>
      </c>
      <c r="F32" s="38" t="s">
        <v>1072</v>
      </c>
      <c r="G32" s="38" t="s">
        <v>1072</v>
      </c>
      <c r="H32" s="38" t="s">
        <v>1072</v>
      </c>
      <c r="I32" s="378"/>
      <c r="J32" s="38" t="s">
        <v>1072</v>
      </c>
      <c r="K32" s="373"/>
      <c r="L32" s="38" t="s">
        <v>1072</v>
      </c>
      <c r="M32" s="38" t="s">
        <v>1072</v>
      </c>
      <c r="N32" s="52">
        <v>67662.5</v>
      </c>
      <c r="O32" s="52">
        <v>66505.35714285713</v>
      </c>
      <c r="P32" s="38" t="s">
        <v>1072</v>
      </c>
      <c r="Q32" s="52">
        <v>67236.309523809527</v>
      </c>
      <c r="R32" s="52">
        <v>71275</v>
      </c>
      <c r="S32" s="38" t="s">
        <v>1072</v>
      </c>
      <c r="T32" s="52">
        <v>60107.738095238092</v>
      </c>
      <c r="U32" s="38" t="s">
        <v>1072</v>
      </c>
      <c r="V32" s="38" t="s">
        <v>1072</v>
      </c>
      <c r="W32" s="38" t="s">
        <v>1072</v>
      </c>
      <c r="X32" s="38" t="s">
        <v>1072</v>
      </c>
      <c r="Y32" s="38" t="s">
        <v>1072</v>
      </c>
      <c r="Z32" s="38" t="s">
        <v>1072</v>
      </c>
      <c r="AA32" s="38" t="s">
        <v>1072</v>
      </c>
      <c r="AB32" s="38" t="s">
        <v>1072</v>
      </c>
      <c r="AC32" s="38" t="s">
        <v>1072</v>
      </c>
      <c r="AD32" s="52">
        <v>106226.19047619047</v>
      </c>
      <c r="AE32" s="52">
        <v>106309.52380952382</v>
      </c>
      <c r="AF32" s="52">
        <v>88175.297619047618</v>
      </c>
      <c r="AG32" s="52">
        <v>87514.880952380947</v>
      </c>
      <c r="AH32" s="52">
        <v>93330.357142857145</v>
      </c>
      <c r="AI32" s="52">
        <v>94809.523809523816</v>
      </c>
      <c r="AJ32" s="52">
        <v>103038.69047619047</v>
      </c>
      <c r="AK32" s="52">
        <v>102284.52380952382</v>
      </c>
      <c r="AL32" s="61">
        <v>93667.023809523816</v>
      </c>
      <c r="AM32" s="52">
        <v>101538.69047619047</v>
      </c>
      <c r="AN32" s="52">
        <v>102538.69047619047</v>
      </c>
      <c r="AO32" s="38" t="s">
        <v>1072</v>
      </c>
      <c r="AP32" s="52">
        <v>100038.69047619047</v>
      </c>
      <c r="AQ32" s="52">
        <v>100038.69047619047</v>
      </c>
      <c r="AR32" s="52">
        <v>57424.404761904763</v>
      </c>
      <c r="AS32" s="52">
        <v>56591.071428571428</v>
      </c>
      <c r="AT32" s="52">
        <v>61007.738095238092</v>
      </c>
      <c r="AU32" s="38" t="s">
        <v>1072</v>
      </c>
      <c r="AV32" s="303" t="s">
        <v>1072</v>
      </c>
      <c r="AW32" s="303" t="s">
        <v>1072</v>
      </c>
      <c r="AY32" s="36"/>
      <c r="AZ32" s="36"/>
      <c r="BA32" s="36"/>
      <c r="BB32" s="36"/>
      <c r="BC32" s="36"/>
      <c r="BD32" s="36"/>
      <c r="BE32" s="36"/>
      <c r="BF32" s="36"/>
      <c r="BG32" s="36" t="s">
        <v>1074</v>
      </c>
      <c r="BH32" s="36">
        <v>-1.7101686416299611E-2</v>
      </c>
      <c r="BI32" s="36" t="s">
        <v>1074</v>
      </c>
      <c r="BJ32" s="36" t="s">
        <v>1074</v>
      </c>
      <c r="BK32" s="36">
        <v>6.006710518161773E-2</v>
      </c>
      <c r="BL32" s="36" t="s">
        <v>1074</v>
      </c>
      <c r="BM32" s="36" t="s">
        <v>1074</v>
      </c>
      <c r="BN32" s="36" t="s">
        <v>1074</v>
      </c>
      <c r="BO32" s="36" t="s">
        <v>1074</v>
      </c>
      <c r="BP32" s="36" t="s">
        <v>1074</v>
      </c>
      <c r="BQ32" s="36"/>
      <c r="BR32" s="36"/>
      <c r="BS32" s="36"/>
      <c r="BT32" s="36"/>
      <c r="BU32" s="36"/>
      <c r="BV32" s="36"/>
      <c r="BW32" s="36"/>
      <c r="BX32" s="36">
        <v>7.8448952146148443E-4</v>
      </c>
      <c r="BY32" s="36">
        <v>-0.17057950727883542</v>
      </c>
      <c r="BZ32" s="36">
        <v>-7.4898149992068674E-3</v>
      </c>
      <c r="CA32" s="88">
        <v>6.6451283795273097E-2</v>
      </c>
      <c r="CB32" s="88">
        <v>1.5848719665805699E-2</v>
      </c>
      <c r="CC32" s="88">
        <v>8.6796835760924118E-2</v>
      </c>
      <c r="CD32" s="88">
        <v>-7.3192570982928418E-3</v>
      </c>
      <c r="CE32" s="88">
        <v>-8.4250282242577357E-2</v>
      </c>
      <c r="CF32" s="88">
        <v>8.4038825474737511E-2</v>
      </c>
      <c r="CG32" s="88">
        <v>9.8484626432571165E-3</v>
      </c>
      <c r="CI32" s="23"/>
      <c r="CJ32" s="23">
        <v>0</v>
      </c>
      <c r="CK32" s="23">
        <v>-0.42597804420908569</v>
      </c>
      <c r="CL32" s="23">
        <v>-1.4511832326143059E-2</v>
      </c>
      <c r="CM32" s="23">
        <v>7.8045291512837567E-2</v>
      </c>
      <c r="CN32" s="23"/>
      <c r="CO32" s="23"/>
      <c r="CP32" s="23"/>
    </row>
    <row r="33" spans="1:94" x14ac:dyDescent="0.3">
      <c r="A33" s="11" t="s">
        <v>936</v>
      </c>
      <c r="B33" s="38" t="s">
        <v>1072</v>
      </c>
      <c r="C33" s="38" t="s">
        <v>1072</v>
      </c>
      <c r="D33" s="38" t="s">
        <v>1072</v>
      </c>
      <c r="E33" s="38" t="s">
        <v>1072</v>
      </c>
      <c r="F33" s="38" t="s">
        <v>1072</v>
      </c>
      <c r="G33" s="38" t="s">
        <v>1072</v>
      </c>
      <c r="H33" s="38" t="s">
        <v>1072</v>
      </c>
      <c r="I33" s="378"/>
      <c r="J33" s="38" t="s">
        <v>1072</v>
      </c>
      <c r="K33" s="373"/>
      <c r="L33" s="38" t="s">
        <v>1072</v>
      </c>
      <c r="M33" s="38" t="s">
        <v>1072</v>
      </c>
      <c r="N33" s="38" t="s">
        <v>1072</v>
      </c>
      <c r="O33" s="38" t="s">
        <v>1072</v>
      </c>
      <c r="P33" s="38" t="s">
        <v>1072</v>
      </c>
      <c r="Q33" s="38" t="s">
        <v>1072</v>
      </c>
      <c r="R33" s="38" t="s">
        <v>1072</v>
      </c>
      <c r="S33" s="38" t="s">
        <v>1072</v>
      </c>
      <c r="T33" s="38" t="s">
        <v>1072</v>
      </c>
      <c r="U33" s="38" t="s">
        <v>1072</v>
      </c>
      <c r="V33" s="38" t="s">
        <v>1072</v>
      </c>
      <c r="W33" s="38" t="s">
        <v>1072</v>
      </c>
      <c r="X33" s="38" t="s">
        <v>1072</v>
      </c>
      <c r="Y33" s="38" t="s">
        <v>1072</v>
      </c>
      <c r="Z33" s="38" t="s">
        <v>1072</v>
      </c>
      <c r="AA33" s="52">
        <v>98929.75</v>
      </c>
      <c r="AB33" s="38" t="s">
        <v>1072</v>
      </c>
      <c r="AC33" s="38" t="s">
        <v>1072</v>
      </c>
      <c r="AD33" s="38" t="s">
        <v>1072</v>
      </c>
      <c r="AE33" s="38" t="s">
        <v>1072</v>
      </c>
      <c r="AF33" s="38" t="s">
        <v>1072</v>
      </c>
      <c r="AG33" s="38" t="s">
        <v>1072</v>
      </c>
      <c r="AH33" s="38" t="s">
        <v>1072</v>
      </c>
      <c r="AI33" s="38" t="s">
        <v>1072</v>
      </c>
      <c r="AJ33" s="38" t="s">
        <v>1072</v>
      </c>
      <c r="AK33" s="38" t="s">
        <v>1072</v>
      </c>
      <c r="AL33" s="69" t="s">
        <v>1072</v>
      </c>
      <c r="AM33" s="38" t="s">
        <v>1072</v>
      </c>
      <c r="AN33" s="38" t="s">
        <v>1072</v>
      </c>
      <c r="AO33" s="38" t="s">
        <v>1072</v>
      </c>
      <c r="AP33" s="38" t="s">
        <v>1072</v>
      </c>
      <c r="AQ33" s="38" t="s">
        <v>1072</v>
      </c>
      <c r="AR33" s="52">
        <v>54346.726190476191</v>
      </c>
      <c r="AS33" s="52">
        <v>78461.94666666667</v>
      </c>
      <c r="AT33" s="52">
        <v>113307.5</v>
      </c>
      <c r="AU33" s="52">
        <v>59744.226190476191</v>
      </c>
      <c r="AV33" s="302">
        <v>66882.5</v>
      </c>
      <c r="AW33" s="52">
        <f>'Coût médian du PMAS'!U17</f>
        <v>111330.35714285714</v>
      </c>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88"/>
      <c r="CB33" s="88"/>
      <c r="CC33" s="88"/>
      <c r="CI33" s="23"/>
      <c r="CJ33" s="23"/>
      <c r="CK33" s="23">
        <v>-0.28930325603842166</v>
      </c>
      <c r="CL33" s="23">
        <v>0.44372903699241539</v>
      </c>
      <c r="CM33" s="23">
        <v>0.44410768294303504</v>
      </c>
      <c r="CN33" s="23">
        <f t="shared" si="0"/>
        <v>-0.47272487531296525</v>
      </c>
      <c r="CO33" s="23">
        <f t="shared" si="1"/>
        <v>0.1194805634734577</v>
      </c>
      <c r="CP33" s="23">
        <f t="shared" si="2"/>
        <v>0.6645663236699757</v>
      </c>
    </row>
    <row r="34" spans="1:94" x14ac:dyDescent="0.3">
      <c r="A34" s="11" t="s">
        <v>928</v>
      </c>
      <c r="B34" s="52">
        <v>38104.166666666672</v>
      </c>
      <c r="C34" s="52">
        <v>105188</v>
      </c>
      <c r="D34" s="38" t="s">
        <v>1072</v>
      </c>
      <c r="E34" s="52">
        <v>98254</v>
      </c>
      <c r="F34" s="38" t="s">
        <v>1072</v>
      </c>
      <c r="G34" s="52">
        <v>89405</v>
      </c>
      <c r="H34" s="52">
        <v>56107.142857142855</v>
      </c>
      <c r="I34" s="378"/>
      <c r="J34" s="38" t="s">
        <v>1072</v>
      </c>
      <c r="K34" s="373"/>
      <c r="L34" s="38" t="s">
        <v>1072</v>
      </c>
      <c r="M34" s="52">
        <v>85071.42857142858</v>
      </c>
      <c r="N34" s="52">
        <v>78086.904761904763</v>
      </c>
      <c r="O34" s="52">
        <v>82357.5</v>
      </c>
      <c r="P34" s="52">
        <v>71544.642857142855</v>
      </c>
      <c r="Q34" s="38" t="s">
        <v>1072</v>
      </c>
      <c r="R34" s="52">
        <v>54512.5</v>
      </c>
      <c r="S34" s="52">
        <v>68061.904761904763</v>
      </c>
      <c r="T34" s="52">
        <v>56669.166666666672</v>
      </c>
      <c r="U34" s="52">
        <v>53750.833333333336</v>
      </c>
      <c r="V34" s="52">
        <v>54587.738095238099</v>
      </c>
      <c r="W34" s="52">
        <v>60859.642857142855</v>
      </c>
      <c r="X34" s="52">
        <v>64218.809523809519</v>
      </c>
      <c r="Y34" s="52">
        <v>73077.380952380947</v>
      </c>
      <c r="Z34" s="52">
        <v>98335.345238095237</v>
      </c>
      <c r="AA34" s="52">
        <v>95478.970238095237</v>
      </c>
      <c r="AB34" s="52">
        <v>81092.261904761908</v>
      </c>
      <c r="AC34" s="52">
        <v>88528.57142857142</v>
      </c>
      <c r="AD34" s="52">
        <v>85156.547619047618</v>
      </c>
      <c r="AE34" s="52">
        <v>75988.095238095251</v>
      </c>
      <c r="AF34" s="52">
        <v>66215.476190476184</v>
      </c>
      <c r="AG34" s="52">
        <v>72647.330357142855</v>
      </c>
      <c r="AH34" s="52">
        <v>78979.166666666672</v>
      </c>
      <c r="AI34" s="52">
        <v>82395.833333333328</v>
      </c>
      <c r="AJ34" s="52">
        <v>84226.190476190473</v>
      </c>
      <c r="AK34" s="52">
        <v>78723.21428571429</v>
      </c>
      <c r="AL34" s="61">
        <v>115818.45238095238</v>
      </c>
      <c r="AM34" s="52">
        <v>125205.35714285714</v>
      </c>
      <c r="AN34" s="52">
        <v>117538.69047619047</v>
      </c>
      <c r="AO34" s="52">
        <v>123597.02380952382</v>
      </c>
      <c r="AP34" s="52">
        <v>91763.095238095251</v>
      </c>
      <c r="AQ34" s="52">
        <v>94385.71428571429</v>
      </c>
      <c r="AR34" s="52">
        <v>83107.142857142855</v>
      </c>
      <c r="AS34" s="52">
        <v>75360.714285714275</v>
      </c>
      <c r="AT34" s="52">
        <v>93333.333333333328</v>
      </c>
      <c r="AU34" s="52">
        <v>82541.666666666672</v>
      </c>
      <c r="AV34" s="302">
        <v>75791.666666666672</v>
      </c>
      <c r="AW34" s="52">
        <f>'Coût médian du PMAS'!U14</f>
        <v>83983.333333333328</v>
      </c>
      <c r="AY34" s="36" t="s">
        <v>1074</v>
      </c>
      <c r="AZ34" s="36" t="s">
        <v>1074</v>
      </c>
      <c r="BA34" s="36" t="s">
        <v>1074</v>
      </c>
      <c r="BB34" s="36" t="s">
        <v>1074</v>
      </c>
      <c r="BC34" s="36">
        <v>-0.37243842226785018</v>
      </c>
      <c r="BD34" s="36">
        <v>0.75118523233609169</v>
      </c>
      <c r="BE34" s="36" t="s">
        <v>1074</v>
      </c>
      <c r="BF34" s="36" t="s">
        <v>1074</v>
      </c>
      <c r="BG34" s="36">
        <v>-8.2101875174923067E-2</v>
      </c>
      <c r="BH34" s="36">
        <v>5.4690287073315691E-2</v>
      </c>
      <c r="BI34" s="36">
        <v>-0.13129171165779852</v>
      </c>
      <c r="BJ34" s="36" t="s">
        <v>1074</v>
      </c>
      <c r="BK34" s="36" t="s">
        <v>1074</v>
      </c>
      <c r="BL34" s="36">
        <v>0.24855592317183706</v>
      </c>
      <c r="BM34" s="36">
        <v>-0.16738788218008815</v>
      </c>
      <c r="BN34" s="36">
        <v>-5.1497728041409951E-2</v>
      </c>
      <c r="BO34" s="36">
        <v>1.557007975513125E-2</v>
      </c>
      <c r="BP34" s="36">
        <v>0.11489585355162157</v>
      </c>
      <c r="BQ34" s="36">
        <v>5.5195306922055209E-2</v>
      </c>
      <c r="BR34" s="36">
        <v>0.13794356348644321</v>
      </c>
      <c r="BS34" s="36">
        <v>0.34563313513073224</v>
      </c>
      <c r="BT34" s="36">
        <v>-2.9047287047032522E-2</v>
      </c>
      <c r="BU34" s="36">
        <v>-0.15067934119374449</v>
      </c>
      <c r="BV34" s="36">
        <v>9.1701838734539409E-2</v>
      </c>
      <c r="BW34" s="36">
        <v>-3.8089667043192832E-2</v>
      </c>
      <c r="BX34" s="36">
        <v>-0.10766585350509894</v>
      </c>
      <c r="BY34" s="36">
        <v>-0.1286072379758737</v>
      </c>
      <c r="BZ34" s="36">
        <v>9.7135209722946536E-2</v>
      </c>
      <c r="CA34" s="88">
        <v>8.7158554600640592E-2</v>
      </c>
      <c r="CB34" s="88">
        <v>4.3260353468741686E-2</v>
      </c>
      <c r="CC34" s="88">
        <v>2.2214195412678439E-2</v>
      </c>
      <c r="CD34" s="88">
        <v>-6.533568904593634E-2</v>
      </c>
      <c r="CE34" s="88">
        <v>0.47121091830176542</v>
      </c>
      <c r="CF34" s="88">
        <v>8.1048438905306552E-2</v>
      </c>
      <c r="CG34" s="88">
        <v>-6.1232736694478151E-2</v>
      </c>
      <c r="CH34" s="88">
        <v>5.1543311472919351E-2</v>
      </c>
      <c r="CI34" s="23">
        <v>-0.25756225829909984</v>
      </c>
      <c r="CJ34" s="23">
        <v>2.8580324593609152E-2</v>
      </c>
      <c r="CK34" s="23">
        <v>-0.11949447555622827</v>
      </c>
      <c r="CL34" s="23">
        <v>-9.3210141813493852E-2</v>
      </c>
      <c r="CM34" s="23">
        <v>0.23848790736615966</v>
      </c>
      <c r="CN34" s="23">
        <f t="shared" si="0"/>
        <v>-0.11562499999999987</v>
      </c>
      <c r="CO34" s="23">
        <f t="shared" si="1"/>
        <v>-8.1776880363452764E-2</v>
      </c>
      <c r="CP34" s="23">
        <f t="shared" si="2"/>
        <v>0.10808136338647589</v>
      </c>
    </row>
    <row r="35" spans="1:94" x14ac:dyDescent="0.3">
      <c r="A35" s="11" t="s">
        <v>1082</v>
      </c>
      <c r="B35" s="52">
        <v>44935.000000000007</v>
      </c>
      <c r="C35" s="52">
        <v>79175</v>
      </c>
      <c r="D35" s="52">
        <v>138825</v>
      </c>
      <c r="E35" s="38" t="s">
        <v>1072</v>
      </c>
      <c r="F35" s="52">
        <v>74533</v>
      </c>
      <c r="G35" s="52">
        <v>78133</v>
      </c>
      <c r="H35" s="52">
        <v>77983.333333333328</v>
      </c>
      <c r="I35" s="378"/>
      <c r="J35" s="38" t="s">
        <v>1072</v>
      </c>
      <c r="K35" s="373"/>
      <c r="L35" s="52">
        <v>73675</v>
      </c>
      <c r="M35" s="38" t="s">
        <v>1072</v>
      </c>
      <c r="N35" s="52">
        <v>82595.833333333343</v>
      </c>
      <c r="O35" s="52">
        <v>87633.333333333343</v>
      </c>
      <c r="P35" s="52">
        <v>84153.333333333343</v>
      </c>
      <c r="Q35" s="38" t="s">
        <v>1072</v>
      </c>
      <c r="R35" s="52">
        <v>85095.833333333343</v>
      </c>
      <c r="S35" s="52">
        <v>86066.309523809527</v>
      </c>
      <c r="T35" s="150" t="s">
        <v>1072</v>
      </c>
      <c r="U35" s="52">
        <v>85316.666666666672</v>
      </c>
      <c r="V35" s="52">
        <v>84899.642857142855</v>
      </c>
      <c r="W35" s="52">
        <v>89790.833333333328</v>
      </c>
      <c r="X35" s="52">
        <v>82018.809523809527</v>
      </c>
      <c r="Y35" s="52">
        <v>90058.333333333343</v>
      </c>
      <c r="Z35" s="52">
        <v>87220.238095238092</v>
      </c>
      <c r="AA35" s="52">
        <v>75480.282738095237</v>
      </c>
      <c r="AB35" s="52">
        <v>53925.892857142862</v>
      </c>
      <c r="AC35" s="52">
        <v>67832.142857142855</v>
      </c>
      <c r="AD35" s="52">
        <v>70998.809523809527</v>
      </c>
      <c r="AE35" s="52">
        <v>66985.476190476184</v>
      </c>
      <c r="AF35" s="52">
        <v>67375</v>
      </c>
      <c r="AG35" s="38" t="s">
        <v>1072</v>
      </c>
      <c r="AH35" s="52">
        <v>59591.666666666672</v>
      </c>
      <c r="AI35" s="52">
        <v>58691.666666666672</v>
      </c>
      <c r="AJ35" s="52">
        <v>58691.666666666672</v>
      </c>
      <c r="AK35" s="52">
        <v>69351.78571428571</v>
      </c>
      <c r="AL35" s="61">
        <v>81761.07142857142</v>
      </c>
      <c r="AM35" s="52">
        <v>79179.46428571429</v>
      </c>
      <c r="AN35" s="52">
        <v>80277.380952380961</v>
      </c>
      <c r="AO35" s="52">
        <v>78682.142857142855</v>
      </c>
      <c r="AP35" s="52">
        <v>84561.309523809527</v>
      </c>
      <c r="AQ35" s="52">
        <v>70577.976190476198</v>
      </c>
      <c r="AR35" s="38" t="s">
        <v>1072</v>
      </c>
      <c r="AS35" s="38" t="s">
        <v>1072</v>
      </c>
      <c r="AT35" s="38" t="s">
        <v>1072</v>
      </c>
      <c r="AU35" s="52">
        <v>66208.333333333343</v>
      </c>
      <c r="AV35" s="302">
        <v>66208.333333333343</v>
      </c>
      <c r="AW35" s="52">
        <f>'Coût médian du PMAS'!U16</f>
        <v>66208.333333333343</v>
      </c>
      <c r="AY35" s="36">
        <v>0.75339437953899591</v>
      </c>
      <c r="AZ35" s="36" t="s">
        <v>1074</v>
      </c>
      <c r="BA35" s="36" t="s">
        <v>1074</v>
      </c>
      <c r="BB35" s="36">
        <v>4.8300752686729398E-2</v>
      </c>
      <c r="BC35" s="36">
        <v>-1.9155371823259548E-3</v>
      </c>
      <c r="BD35" s="36">
        <v>8.6001282325283146E-3</v>
      </c>
      <c r="BE35" s="36" t="s">
        <v>1074</v>
      </c>
      <c r="BF35" s="36" t="s">
        <v>1074</v>
      </c>
      <c r="BG35" s="36" t="s">
        <v>1074</v>
      </c>
      <c r="BH35" s="36">
        <v>6.0989759370428276E-2</v>
      </c>
      <c r="BI35" s="36">
        <v>-3.9710916698364351E-2</v>
      </c>
      <c r="BJ35" s="36" t="s">
        <v>1074</v>
      </c>
      <c r="BK35" s="36" t="s">
        <v>1074</v>
      </c>
      <c r="BL35" s="36">
        <v>1.1404508922013612E-2</v>
      </c>
      <c r="BM35" s="36" t="s">
        <v>1074</v>
      </c>
      <c r="BN35" s="36" t="s">
        <v>1074</v>
      </c>
      <c r="BO35" s="36">
        <v>-4.8879524460693213E-3</v>
      </c>
      <c r="BP35" s="36">
        <v>5.7611437593685588E-2</v>
      </c>
      <c r="BQ35" s="36">
        <v>-8.6556984950473481E-2</v>
      </c>
      <c r="BR35" s="36">
        <v>9.8020488912241577E-2</v>
      </c>
      <c r="BS35" s="36">
        <v>-3.1513965815807343E-2</v>
      </c>
      <c r="BT35" s="36">
        <v>-0.13460127618917628</v>
      </c>
      <c r="BU35" s="36">
        <v>-0.28556318417278237</v>
      </c>
      <c r="BV35" s="36">
        <v>0.2578770468731888</v>
      </c>
      <c r="BW35" s="36">
        <v>4.6683865985714057E-2</v>
      </c>
      <c r="BX35" s="36">
        <v>-5.6526769395865206E-2</v>
      </c>
      <c r="BY35" s="36">
        <v>5.8150487490182812E-3</v>
      </c>
      <c r="BZ35" s="36"/>
      <c r="CA35" s="88"/>
      <c r="CB35" s="88">
        <v>-1.51027828275766E-2</v>
      </c>
      <c r="CC35" s="88">
        <v>0</v>
      </c>
      <c r="CD35" s="88">
        <v>0.18162917587878535</v>
      </c>
      <c r="CE35" s="88">
        <v>0.17893246131266571</v>
      </c>
      <c r="CF35" s="88">
        <v>-3.1575016052871718E-2</v>
      </c>
      <c r="CG35" s="88">
        <v>1.3866179527369793E-2</v>
      </c>
      <c r="CH35" s="88">
        <v>-1.9871576231222265E-2</v>
      </c>
      <c r="CI35" s="23">
        <v>7.472046964126311E-2</v>
      </c>
      <c r="CJ35" s="23">
        <v>-0.16536325433082499</v>
      </c>
      <c r="CK35" s="23"/>
      <c r="CL35" s="23"/>
      <c r="CM35" s="23"/>
      <c r="CN35" s="23"/>
      <c r="CO35" s="23">
        <f t="shared" si="1"/>
        <v>0</v>
      </c>
      <c r="CP35" s="23">
        <f t="shared" si="2"/>
        <v>0</v>
      </c>
    </row>
    <row r="36" spans="1:94" x14ac:dyDescent="0.3">
      <c r="A36" s="11" t="s">
        <v>937</v>
      </c>
      <c r="B36" s="38" t="s">
        <v>1072</v>
      </c>
      <c r="C36" s="38" t="s">
        <v>1072</v>
      </c>
      <c r="D36" s="38" t="s">
        <v>1072</v>
      </c>
      <c r="E36" s="38" t="s">
        <v>1072</v>
      </c>
      <c r="F36" s="38" t="s">
        <v>1072</v>
      </c>
      <c r="G36" s="38" t="s">
        <v>1072</v>
      </c>
      <c r="H36" s="38" t="s">
        <v>1072</v>
      </c>
      <c r="I36" s="378"/>
      <c r="J36" s="38" t="s">
        <v>1072</v>
      </c>
      <c r="K36" s="373"/>
      <c r="L36" s="38" t="s">
        <v>1072</v>
      </c>
      <c r="M36" s="38" t="s">
        <v>1072</v>
      </c>
      <c r="N36" s="38" t="s">
        <v>1072</v>
      </c>
      <c r="O36" s="38" t="s">
        <v>1072</v>
      </c>
      <c r="P36" s="38" t="s">
        <v>1072</v>
      </c>
      <c r="Q36" s="38" t="s">
        <v>1072</v>
      </c>
      <c r="R36" s="38" t="s">
        <v>1072</v>
      </c>
      <c r="S36" s="38" t="s">
        <v>1072</v>
      </c>
      <c r="T36" s="52">
        <v>84934.523809523802</v>
      </c>
      <c r="U36" s="52">
        <v>66205.357142857145</v>
      </c>
      <c r="V36" s="38" t="s">
        <v>1072</v>
      </c>
      <c r="W36" s="38" t="s">
        <v>1072</v>
      </c>
      <c r="X36" s="38" t="s">
        <v>1072</v>
      </c>
      <c r="Y36" s="38" t="s">
        <v>1072</v>
      </c>
      <c r="Z36" s="38" t="s">
        <v>1072</v>
      </c>
      <c r="AA36" s="38" t="s">
        <v>1072</v>
      </c>
      <c r="AB36" s="38" t="s">
        <v>1072</v>
      </c>
      <c r="AC36" s="38" t="s">
        <v>1072</v>
      </c>
      <c r="AD36" s="38" t="s">
        <v>1072</v>
      </c>
      <c r="AE36" s="38" t="s">
        <v>1072</v>
      </c>
      <c r="AF36" s="38" t="s">
        <v>1072</v>
      </c>
      <c r="AG36" s="38" t="s">
        <v>1072</v>
      </c>
      <c r="AH36" s="52">
        <v>66156.238095238092</v>
      </c>
      <c r="AI36" s="52">
        <v>66932.738095238092</v>
      </c>
      <c r="AJ36" s="52">
        <v>69427.976190476198</v>
      </c>
      <c r="AK36" s="52">
        <v>67364.28571428571</v>
      </c>
      <c r="AL36" s="61">
        <v>82125.595238095251</v>
      </c>
      <c r="AM36" s="52">
        <v>102673.80952380953</v>
      </c>
      <c r="AN36" s="52">
        <v>111466.07142857142</v>
      </c>
      <c r="AO36" s="52">
        <v>99736.309523809527</v>
      </c>
      <c r="AP36" s="52">
        <v>97272.767857142855</v>
      </c>
      <c r="AQ36" s="52">
        <v>93186.309523809527</v>
      </c>
      <c r="AR36" s="52">
        <v>61234.226190476191</v>
      </c>
      <c r="AS36" s="52">
        <v>63491.309523809519</v>
      </c>
      <c r="AT36" s="52">
        <v>100773.80952380953</v>
      </c>
      <c r="AU36" s="52">
        <v>93667.559523809527</v>
      </c>
      <c r="AV36" s="303" t="s">
        <v>1072</v>
      </c>
      <c r="AW36" s="52">
        <f>'Coût médian du PMAS'!U18</f>
        <v>70387.5</v>
      </c>
      <c r="AY36" s="36"/>
      <c r="AZ36" s="36"/>
      <c r="BA36" s="36"/>
      <c r="BB36" s="36"/>
      <c r="BC36" s="36"/>
      <c r="BD36" s="36"/>
      <c r="BE36" s="36"/>
      <c r="BF36" s="36"/>
      <c r="BG36" s="36"/>
      <c r="BH36" s="36"/>
      <c r="BI36" s="36"/>
      <c r="BJ36" s="36"/>
      <c r="BK36" s="36"/>
      <c r="BL36" s="36" t="s">
        <v>1074</v>
      </c>
      <c r="BM36" s="36" t="s">
        <v>1074</v>
      </c>
      <c r="BN36" s="36">
        <v>-0.22051300021024589</v>
      </c>
      <c r="BO36" s="36" t="s">
        <v>1074</v>
      </c>
      <c r="BP36" s="36" t="s">
        <v>1074</v>
      </c>
      <c r="BQ36" s="36"/>
      <c r="BR36" s="36"/>
      <c r="BS36" s="36"/>
      <c r="BT36" s="36"/>
      <c r="BU36" s="36"/>
      <c r="BV36" s="36"/>
      <c r="BW36" s="36"/>
      <c r="BX36" s="36"/>
      <c r="BY36" s="36"/>
      <c r="BZ36" s="36"/>
      <c r="CA36" s="88"/>
      <c r="CB36" s="88">
        <v>1.1737366306744379E-2</v>
      </c>
      <c r="CC36" s="88">
        <v>3.7279785143223165E-2</v>
      </c>
      <c r="CD36" s="88">
        <v>-2.9724191736897776E-2</v>
      </c>
      <c r="CE36" s="88">
        <v>0.21912663909801045</v>
      </c>
      <c r="CF36" s="88">
        <v>0.25020475317276802</v>
      </c>
      <c r="CG36" s="88">
        <v>8.5632956890754341E-2</v>
      </c>
      <c r="CH36" s="88">
        <v>-0.10523167950956669</v>
      </c>
      <c r="CI36" s="23">
        <v>-2.4700549663696614E-2</v>
      </c>
      <c r="CJ36" s="23">
        <v>-4.2010301786979065E-2</v>
      </c>
      <c r="CK36" s="23">
        <v>-0.34288387958071709</v>
      </c>
      <c r="CL36" s="23">
        <v>3.6859832707159645E-2</v>
      </c>
      <c r="CM36" s="23">
        <v>0.58720634807538352</v>
      </c>
      <c r="CN36" s="23">
        <f t="shared" si="0"/>
        <v>-7.0516834022445352E-2</v>
      </c>
      <c r="CO36" s="23"/>
      <c r="CP36" s="23"/>
    </row>
    <row r="37" spans="1:94" x14ac:dyDescent="0.3">
      <c r="A37" s="11" t="s">
        <v>1083</v>
      </c>
      <c r="B37" s="38" t="s">
        <v>1072</v>
      </c>
      <c r="C37" s="38" t="s">
        <v>1072</v>
      </c>
      <c r="D37" s="38" t="s">
        <v>1072</v>
      </c>
      <c r="E37" s="38" t="s">
        <v>1072</v>
      </c>
      <c r="F37" s="38" t="s">
        <v>1072</v>
      </c>
      <c r="G37" s="38" t="s">
        <v>1072</v>
      </c>
      <c r="H37" s="38" t="s">
        <v>1072</v>
      </c>
      <c r="I37" s="378"/>
      <c r="J37" s="38" t="s">
        <v>1072</v>
      </c>
      <c r="K37" s="373"/>
      <c r="L37" s="38" t="s">
        <v>1072</v>
      </c>
      <c r="M37" s="52">
        <v>71056.547619047618</v>
      </c>
      <c r="N37" s="38" t="s">
        <v>1072</v>
      </c>
      <c r="O37" s="38" t="s">
        <v>1072</v>
      </c>
      <c r="P37" s="38" t="s">
        <v>1072</v>
      </c>
      <c r="Q37" s="38" t="s">
        <v>1072</v>
      </c>
      <c r="R37" s="52">
        <v>64512.5</v>
      </c>
      <c r="S37" s="38" t="s">
        <v>1072</v>
      </c>
      <c r="T37" s="52">
        <v>72330.357142857145</v>
      </c>
      <c r="U37" s="38" t="s">
        <v>1072</v>
      </c>
      <c r="V37" s="38" t="s">
        <v>1072</v>
      </c>
      <c r="W37" s="38" t="s">
        <v>1072</v>
      </c>
      <c r="X37" s="38" t="s">
        <v>1072</v>
      </c>
      <c r="Y37" s="38" t="s">
        <v>1072</v>
      </c>
      <c r="Z37" s="38" t="s">
        <v>1072</v>
      </c>
      <c r="AA37" s="38" t="s">
        <v>1072</v>
      </c>
      <c r="AB37" s="38" t="s">
        <v>1072</v>
      </c>
      <c r="AC37" s="38" t="s">
        <v>1072</v>
      </c>
      <c r="AD37" s="38" t="s">
        <v>1072</v>
      </c>
      <c r="AE37" s="52">
        <v>65069.642857142855</v>
      </c>
      <c r="AF37" s="52">
        <v>102845.23809523809</v>
      </c>
      <c r="AG37" s="38" t="s">
        <v>1072</v>
      </c>
      <c r="AH37" s="52">
        <v>53196.726190476191</v>
      </c>
      <c r="AI37" s="52">
        <v>55280.059523809527</v>
      </c>
      <c r="AJ37" s="52">
        <v>60655.059523809527</v>
      </c>
      <c r="AK37" s="52">
        <v>60793.452380952382</v>
      </c>
      <c r="AL37" s="61">
        <v>75753.571428571435</v>
      </c>
      <c r="AM37" s="52">
        <v>82222.142857142855</v>
      </c>
      <c r="AN37" s="52">
        <v>82282.738095238092</v>
      </c>
      <c r="AO37" s="52">
        <v>71282.142857142855</v>
      </c>
      <c r="AP37" s="38" t="s">
        <v>1072</v>
      </c>
      <c r="AQ37" s="38" t="s">
        <v>1072</v>
      </c>
      <c r="AR37" s="38" t="s">
        <v>1072</v>
      </c>
      <c r="AS37" s="38" t="s">
        <v>1072</v>
      </c>
      <c r="AT37" s="38" t="s">
        <v>1072</v>
      </c>
      <c r="AU37" s="38" t="s">
        <v>1072</v>
      </c>
      <c r="AV37" s="303" t="s">
        <v>1072</v>
      </c>
      <c r="AW37" s="303" t="s">
        <v>1072</v>
      </c>
      <c r="BR37" s="36"/>
      <c r="BS37" s="36"/>
      <c r="BT37" s="36"/>
      <c r="BU37" s="36"/>
      <c r="BV37" s="36"/>
      <c r="BW37" s="36"/>
      <c r="BX37" s="36"/>
      <c r="BY37" s="36">
        <v>0.58054099545358917</v>
      </c>
      <c r="BZ37" s="36"/>
      <c r="CA37" s="88"/>
      <c r="CB37" s="88">
        <v>3.9162810994679553E-2</v>
      </c>
      <c r="CC37" s="88">
        <v>9.7232167372847123E-2</v>
      </c>
      <c r="CD37" s="88">
        <v>2.2816374796983396E-3</v>
      </c>
      <c r="CE37" s="88">
        <v>0.2460810903429842</v>
      </c>
      <c r="CF37" s="88">
        <v>8.5389656310404849E-2</v>
      </c>
      <c r="CG37" s="88">
        <v>7.3696982332993599E-4</v>
      </c>
      <c r="CH37" s="88">
        <v>-0.13369262487792521</v>
      </c>
      <c r="CI37" s="23"/>
      <c r="CJ37" s="23"/>
      <c r="CK37" s="23"/>
      <c r="CL37" s="23"/>
      <c r="CM37" s="23"/>
      <c r="CN37" s="23"/>
      <c r="CO37" s="23"/>
      <c r="CP37" s="23"/>
    </row>
    <row r="38" spans="1:94" x14ac:dyDescent="0.3">
      <c r="A38" s="11" t="s">
        <v>1084</v>
      </c>
      <c r="B38" s="38" t="s">
        <v>1072</v>
      </c>
      <c r="C38" s="38" t="s">
        <v>1072</v>
      </c>
      <c r="D38" s="38" t="s">
        <v>1072</v>
      </c>
      <c r="E38" s="38" t="s">
        <v>1072</v>
      </c>
      <c r="F38" s="38" t="s">
        <v>1072</v>
      </c>
      <c r="G38" s="38" t="s">
        <v>1072</v>
      </c>
      <c r="H38" s="38" t="s">
        <v>1072</v>
      </c>
      <c r="I38" s="378"/>
      <c r="J38" s="38" t="s">
        <v>1072</v>
      </c>
      <c r="K38" s="373"/>
      <c r="L38" s="38" t="s">
        <v>1072</v>
      </c>
      <c r="M38" s="38" t="s">
        <v>1072</v>
      </c>
      <c r="N38" s="38" t="s">
        <v>1072</v>
      </c>
      <c r="O38" s="52">
        <v>75152.916666666657</v>
      </c>
      <c r="P38" s="38" t="s">
        <v>1072</v>
      </c>
      <c r="Q38" s="52">
        <v>54620.238095238092</v>
      </c>
      <c r="R38" s="52">
        <v>51673.928571428572</v>
      </c>
      <c r="S38" s="52">
        <v>54691.369047619046</v>
      </c>
      <c r="T38" s="52">
        <v>42038.333333333336</v>
      </c>
      <c r="U38" s="52">
        <v>51625.53571428571</v>
      </c>
      <c r="V38" s="52">
        <v>60047.619047619046</v>
      </c>
      <c r="W38" s="38" t="s">
        <v>1072</v>
      </c>
      <c r="X38" s="38" t="s">
        <v>1072</v>
      </c>
      <c r="Y38" s="38" t="s">
        <v>1072</v>
      </c>
      <c r="Z38" s="38" t="s">
        <v>1072</v>
      </c>
      <c r="AA38" s="38" t="s">
        <v>1072</v>
      </c>
      <c r="AB38" s="38" t="s">
        <v>1072</v>
      </c>
      <c r="AC38" s="38" t="s">
        <v>1072</v>
      </c>
      <c r="AD38" s="38" t="s">
        <v>1072</v>
      </c>
      <c r="AE38" s="38" t="s">
        <v>1072</v>
      </c>
      <c r="AF38" s="38" t="s">
        <v>1072</v>
      </c>
      <c r="AG38" s="38" t="s">
        <v>1072</v>
      </c>
      <c r="AH38" s="38" t="s">
        <v>1072</v>
      </c>
      <c r="AI38" s="38" t="s">
        <v>1072</v>
      </c>
      <c r="AJ38" s="38" t="s">
        <v>1072</v>
      </c>
      <c r="AK38" s="38" t="s">
        <v>1072</v>
      </c>
      <c r="AL38" s="69" t="s">
        <v>1072</v>
      </c>
      <c r="AM38" s="38" t="s">
        <v>1072</v>
      </c>
      <c r="AN38" s="38" t="s">
        <v>1072</v>
      </c>
      <c r="AO38" s="38" t="s">
        <v>1072</v>
      </c>
      <c r="AP38" s="38" t="s">
        <v>1072</v>
      </c>
      <c r="AQ38" s="38" t="s">
        <v>1072</v>
      </c>
      <c r="AR38" s="38" t="s">
        <v>1072</v>
      </c>
      <c r="AS38" s="38" t="s">
        <v>1072</v>
      </c>
      <c r="AT38" s="38" t="s">
        <v>1072</v>
      </c>
      <c r="AU38" s="38" t="s">
        <v>1072</v>
      </c>
      <c r="AV38" s="303" t="s">
        <v>1072</v>
      </c>
      <c r="AW38" s="303" t="s">
        <v>1072</v>
      </c>
      <c r="AY38" s="36"/>
      <c r="AZ38" s="36"/>
      <c r="BA38" s="36"/>
      <c r="BB38" s="36"/>
      <c r="BC38" s="36"/>
      <c r="BD38" s="36"/>
      <c r="BE38" s="36"/>
      <c r="BF38" s="36"/>
      <c r="BG38" s="36"/>
      <c r="BH38" s="36" t="s">
        <v>1074</v>
      </c>
      <c r="BI38" s="36" t="s">
        <v>1074</v>
      </c>
      <c r="BJ38" s="36" t="s">
        <v>1074</v>
      </c>
      <c r="BK38" s="36">
        <v>-5.3941718794272009E-2</v>
      </c>
      <c r="BL38" s="36">
        <v>5.8393866299897956E-2</v>
      </c>
      <c r="BM38" s="36">
        <v>-0.23135342805679049</v>
      </c>
      <c r="BN38" s="36">
        <v>0.22805857465691726</v>
      </c>
      <c r="BO38" s="36">
        <v>0.16313793584524094</v>
      </c>
      <c r="BP38" s="36" t="s">
        <v>1074</v>
      </c>
      <c r="BQ38" s="36"/>
      <c r="BR38" s="36"/>
      <c r="BS38" s="36"/>
      <c r="BT38" s="36"/>
      <c r="BU38" s="36"/>
      <c r="BV38" s="36"/>
      <c r="BW38" s="36"/>
      <c r="BX38" s="36"/>
      <c r="BY38" s="36"/>
      <c r="BZ38" s="36"/>
      <c r="CA38" s="88"/>
      <c r="CB38" s="88"/>
      <c r="CC38" s="88"/>
      <c r="CI38" s="23"/>
      <c r="CJ38" s="23"/>
      <c r="CK38" s="23"/>
      <c r="CL38" s="23"/>
      <c r="CM38" s="23"/>
      <c r="CN38" s="23"/>
      <c r="CO38" s="23"/>
      <c r="CP38" s="23"/>
    </row>
    <row r="39" spans="1:94" x14ac:dyDescent="0.3">
      <c r="A39" s="11" t="s">
        <v>913</v>
      </c>
      <c r="B39" s="38" t="s">
        <v>1072</v>
      </c>
      <c r="C39" s="38" t="s">
        <v>1072</v>
      </c>
      <c r="D39" s="38" t="s">
        <v>1072</v>
      </c>
      <c r="E39" s="38" t="s">
        <v>1072</v>
      </c>
      <c r="F39" s="38" t="s">
        <v>1072</v>
      </c>
      <c r="G39" s="38" t="s">
        <v>1072</v>
      </c>
      <c r="H39" s="38" t="s">
        <v>1072</v>
      </c>
      <c r="I39" s="378"/>
      <c r="J39" s="38" t="s">
        <v>1072</v>
      </c>
      <c r="K39" s="373"/>
      <c r="L39" s="38" t="s">
        <v>1072</v>
      </c>
      <c r="M39" s="38" t="s">
        <v>1072</v>
      </c>
      <c r="N39" s="38" t="s">
        <v>1072</v>
      </c>
      <c r="O39" s="38" t="s">
        <v>1072</v>
      </c>
      <c r="P39" s="38" t="s">
        <v>1072</v>
      </c>
      <c r="Q39" s="38" t="s">
        <v>1072</v>
      </c>
      <c r="R39" s="38" t="s">
        <v>1072</v>
      </c>
      <c r="S39" s="38" t="s">
        <v>1072</v>
      </c>
      <c r="T39" s="38" t="s">
        <v>1072</v>
      </c>
      <c r="U39" s="38" t="s">
        <v>1072</v>
      </c>
      <c r="V39" s="38" t="s">
        <v>1072</v>
      </c>
      <c r="W39" s="38" t="s">
        <v>1072</v>
      </c>
      <c r="X39" s="51">
        <v>54666.071428571428</v>
      </c>
      <c r="Y39" s="51">
        <v>67701.190476190473</v>
      </c>
      <c r="Z39" s="52">
        <v>63515.476190476191</v>
      </c>
      <c r="AA39" s="52">
        <v>73606.547619047618</v>
      </c>
      <c r="AB39" s="52">
        <v>93718.452380952382</v>
      </c>
      <c r="AC39" s="52">
        <v>76169.047619047618</v>
      </c>
      <c r="AD39" s="52">
        <v>60369.642857142855</v>
      </c>
      <c r="AE39" s="52">
        <v>60911.309523809519</v>
      </c>
      <c r="AF39" s="52">
        <v>58702.976190476191</v>
      </c>
      <c r="AG39" s="52">
        <v>77310.71428571429</v>
      </c>
      <c r="AH39" s="52">
        <v>103022.61904761905</v>
      </c>
      <c r="AI39" s="52">
        <v>115273.21428571429</v>
      </c>
      <c r="AJ39" s="52">
        <v>119701.19047618999</v>
      </c>
      <c r="AK39" s="246">
        <v>58648.065476190473</v>
      </c>
      <c r="AL39" s="61">
        <v>60684.523809523809</v>
      </c>
      <c r="AM39" s="52">
        <v>61247.023809523809</v>
      </c>
      <c r="AN39" s="52">
        <v>66020.142857142855</v>
      </c>
      <c r="AO39" s="52">
        <v>80821.42857142858</v>
      </c>
      <c r="AP39" s="52">
        <v>61594.642857142855</v>
      </c>
      <c r="AQ39" s="52">
        <v>78588.095238095237</v>
      </c>
      <c r="AR39" s="52">
        <v>68314.583333333343</v>
      </c>
      <c r="AS39" s="52">
        <v>62319.642857142855</v>
      </c>
      <c r="AT39" s="52">
        <v>94306.547619047618</v>
      </c>
      <c r="AU39" s="52">
        <v>94160.714285714275</v>
      </c>
      <c r="AV39" s="302">
        <v>93910.71428571429</v>
      </c>
      <c r="AW39" s="52">
        <f>'Coût médian du PMAS'!U6</f>
        <v>105608.33333333333</v>
      </c>
      <c r="BR39" s="36">
        <v>0.23844989601367605</v>
      </c>
      <c r="BS39" s="36">
        <v>-6.1826302554994772E-2</v>
      </c>
      <c r="BT39" s="36">
        <v>0.15887578955260251</v>
      </c>
      <c r="BU39" s="36">
        <v>0.27323526795461706</v>
      </c>
      <c r="BV39" s="36">
        <v>-0.18725666414730036</v>
      </c>
      <c r="BW39" s="36">
        <v>-0.20742552592916763</v>
      </c>
      <c r="BX39" s="36">
        <v>8.9725007641414667E-3</v>
      </c>
      <c r="BY39" s="36">
        <v>-3.6254898320157047E-2</v>
      </c>
      <c r="BZ39" s="36">
        <v>0.31698117033897444</v>
      </c>
      <c r="CA39" s="88">
        <v>0.33257880229747006</v>
      </c>
      <c r="CB39" s="88">
        <v>0.11891170454939393</v>
      </c>
      <c r="CC39" s="88">
        <v>3.8412880372200586E-2</v>
      </c>
      <c r="CD39" s="95" t="s">
        <v>947</v>
      </c>
      <c r="CE39" s="88">
        <v>3.4723367545006045E-2</v>
      </c>
      <c r="CF39" s="88">
        <v>9.2692496321726825E-3</v>
      </c>
      <c r="CG39" s="88">
        <v>7.7932261042810591E-2</v>
      </c>
      <c r="CH39" s="88">
        <v>0.22419348207581691</v>
      </c>
      <c r="CI39" s="23">
        <v>-0.23789217852408318</v>
      </c>
      <c r="CJ39" s="23">
        <v>0.27589172682379992</v>
      </c>
      <c r="CK39" s="23">
        <v>-0.13072605810888582</v>
      </c>
      <c r="CL39" s="23">
        <v>-8.7754915329554928E-2</v>
      </c>
      <c r="CM39" s="23">
        <v>0.51327163146986066</v>
      </c>
      <c r="CN39" s="23">
        <f t="shared" si="0"/>
        <v>-1.546375485214857E-3</v>
      </c>
      <c r="CO39" s="23">
        <f t="shared" si="1"/>
        <v>-2.6550350843920212E-3</v>
      </c>
      <c r="CP39" s="23">
        <f t="shared" si="2"/>
        <v>0.12456106991189686</v>
      </c>
    </row>
    <row r="40" spans="1:94" x14ac:dyDescent="0.3">
      <c r="A40" s="11" t="s">
        <v>1085</v>
      </c>
      <c r="B40" s="38" t="s">
        <v>1072</v>
      </c>
      <c r="C40" s="38" t="s">
        <v>1072</v>
      </c>
      <c r="D40" s="38" t="s">
        <v>1072</v>
      </c>
      <c r="E40" s="38" t="s">
        <v>1072</v>
      </c>
      <c r="F40" s="38" t="s">
        <v>1072</v>
      </c>
      <c r="G40" s="38" t="s">
        <v>1072</v>
      </c>
      <c r="H40" s="38" t="s">
        <v>1072</v>
      </c>
      <c r="I40" s="378"/>
      <c r="J40" s="38" t="s">
        <v>1072</v>
      </c>
      <c r="K40" s="373"/>
      <c r="L40" s="52">
        <v>71743</v>
      </c>
      <c r="M40" s="38" t="s">
        <v>1072</v>
      </c>
      <c r="N40" s="38" t="s">
        <v>1072</v>
      </c>
      <c r="O40" s="38" t="s">
        <v>1072</v>
      </c>
      <c r="P40" s="38" t="s">
        <v>1072</v>
      </c>
      <c r="Q40" s="38" t="s">
        <v>1072</v>
      </c>
      <c r="R40" s="38" t="s">
        <v>1072</v>
      </c>
      <c r="S40" s="38" t="s">
        <v>1072</v>
      </c>
      <c r="T40" s="38" t="s">
        <v>1072</v>
      </c>
      <c r="U40" s="38" t="s">
        <v>1072</v>
      </c>
      <c r="V40" s="38" t="s">
        <v>1072</v>
      </c>
      <c r="W40" s="38" t="s">
        <v>1072</v>
      </c>
      <c r="X40" s="38" t="s">
        <v>1072</v>
      </c>
      <c r="Y40" s="38" t="s">
        <v>1072</v>
      </c>
      <c r="Z40" s="38" t="s">
        <v>1072</v>
      </c>
      <c r="AA40" s="38" t="s">
        <v>1072</v>
      </c>
      <c r="AB40" s="38" t="s">
        <v>1072</v>
      </c>
      <c r="AC40" s="38" t="s">
        <v>1072</v>
      </c>
      <c r="AD40" s="38" t="s">
        <v>1072</v>
      </c>
      <c r="AE40" s="38" t="s">
        <v>1072</v>
      </c>
      <c r="AF40" s="38" t="s">
        <v>1072</v>
      </c>
      <c r="AG40" s="38" t="s">
        <v>1072</v>
      </c>
      <c r="AH40" s="38" t="s">
        <v>1072</v>
      </c>
      <c r="AI40" s="38" t="s">
        <v>1072</v>
      </c>
      <c r="AJ40" s="38" t="s">
        <v>1072</v>
      </c>
      <c r="AK40" s="38" t="s">
        <v>1072</v>
      </c>
      <c r="AL40" s="69" t="s">
        <v>1072</v>
      </c>
      <c r="AM40" s="38" t="s">
        <v>1072</v>
      </c>
      <c r="AN40" s="38" t="s">
        <v>1072</v>
      </c>
      <c r="AO40" s="38" t="s">
        <v>1072</v>
      </c>
      <c r="AP40" s="38" t="s">
        <v>1072</v>
      </c>
      <c r="AQ40" s="38" t="s">
        <v>1072</v>
      </c>
      <c r="AR40" s="38" t="s">
        <v>1072</v>
      </c>
      <c r="AS40" s="38" t="s">
        <v>1072</v>
      </c>
      <c r="AT40" s="38" t="s">
        <v>1072</v>
      </c>
      <c r="AU40" s="38" t="s">
        <v>1072</v>
      </c>
      <c r="AV40" s="303" t="s">
        <v>1072</v>
      </c>
      <c r="AW40" s="303" t="s">
        <v>1072</v>
      </c>
      <c r="AY40" s="36"/>
      <c r="AZ40" s="36"/>
      <c r="BA40" s="36"/>
      <c r="BB40" s="36"/>
      <c r="BC40" s="36"/>
      <c r="BD40" s="36"/>
      <c r="BE40" s="36" t="s">
        <v>1074</v>
      </c>
      <c r="BF40" s="36" t="s">
        <v>1074</v>
      </c>
      <c r="BG40" s="36" t="s">
        <v>1074</v>
      </c>
      <c r="BH40" s="36" t="s">
        <v>1074</v>
      </c>
      <c r="BI40" s="36" t="s">
        <v>1074</v>
      </c>
      <c r="BJ40" s="36" t="s">
        <v>1074</v>
      </c>
      <c r="BK40" s="36" t="s">
        <v>1074</v>
      </c>
      <c r="BM40" s="36" t="s">
        <v>1074</v>
      </c>
      <c r="BN40" s="36" t="s">
        <v>1074</v>
      </c>
      <c r="BO40" s="36" t="s">
        <v>1074</v>
      </c>
      <c r="BP40" s="36" t="s">
        <v>1074</v>
      </c>
      <c r="BQ40" s="36"/>
      <c r="BR40" s="36"/>
      <c r="BS40" s="36"/>
      <c r="BT40" s="36"/>
      <c r="BU40" s="36"/>
      <c r="BV40" s="36"/>
      <c r="BW40" s="36"/>
      <c r="BX40" s="36"/>
      <c r="BY40" s="36"/>
      <c r="BZ40" s="36"/>
      <c r="CA40" s="88"/>
      <c r="CB40" s="88"/>
      <c r="CC40" s="88"/>
      <c r="CI40" s="23"/>
      <c r="CJ40" s="23"/>
      <c r="CK40" s="23"/>
      <c r="CL40" s="23"/>
      <c r="CM40" s="23"/>
      <c r="CN40" s="23"/>
      <c r="CO40" s="23"/>
      <c r="CP40" s="23"/>
    </row>
    <row r="41" spans="1:94" x14ac:dyDescent="0.3">
      <c r="A41" s="11" t="s">
        <v>1086</v>
      </c>
      <c r="B41" s="52">
        <v>63903.999999999993</v>
      </c>
      <c r="C41" s="52">
        <v>76363.690476190488</v>
      </c>
      <c r="D41" s="52">
        <v>111769</v>
      </c>
      <c r="E41" s="52">
        <v>76024</v>
      </c>
      <c r="F41" s="38" t="s">
        <v>1072</v>
      </c>
      <c r="G41" s="38" t="s">
        <v>1072</v>
      </c>
      <c r="H41" s="38" t="s">
        <v>1072</v>
      </c>
      <c r="I41" s="378"/>
      <c r="J41" s="52">
        <v>89132.619047619039</v>
      </c>
      <c r="K41" s="373"/>
      <c r="L41" s="38" t="s">
        <v>1072</v>
      </c>
      <c r="M41" s="52">
        <v>80191.369047619053</v>
      </c>
      <c r="N41" s="38" t="s">
        <v>1072</v>
      </c>
      <c r="O41" s="38" t="s">
        <v>1072</v>
      </c>
      <c r="P41" s="38" t="s">
        <v>1072</v>
      </c>
      <c r="Q41" s="38" t="s">
        <v>1072</v>
      </c>
      <c r="R41" s="52">
        <v>88685.833333333328</v>
      </c>
      <c r="S41" s="52">
        <v>83010.833333333343</v>
      </c>
      <c r="T41" s="38" t="s">
        <v>1072</v>
      </c>
      <c r="U41" s="38" t="s">
        <v>1072</v>
      </c>
      <c r="V41" s="52">
        <v>81823.92857142858</v>
      </c>
      <c r="W41" s="52">
        <v>86283.273809523816</v>
      </c>
      <c r="X41" s="52">
        <v>80548.809523809527</v>
      </c>
      <c r="Y41" s="52">
        <v>78162.976190476184</v>
      </c>
      <c r="Z41" s="52">
        <v>109667.26190476191</v>
      </c>
      <c r="AA41" s="52">
        <v>95242.782738095237</v>
      </c>
      <c r="AB41" s="52">
        <v>98892.559523809527</v>
      </c>
      <c r="AC41" s="52">
        <v>163416.66666666669</v>
      </c>
      <c r="AD41" s="52">
        <v>195179.16666666669</v>
      </c>
      <c r="AE41" s="52">
        <v>140561.30952380953</v>
      </c>
      <c r="AF41" s="52">
        <v>133836.30952380953</v>
      </c>
      <c r="AG41" s="52">
        <v>109530.35714285714</v>
      </c>
      <c r="AH41" s="52">
        <v>112471.23809523809</v>
      </c>
      <c r="AI41" s="52">
        <v>115582.73809523809</v>
      </c>
      <c r="AJ41" s="52">
        <v>120361.30952380953</v>
      </c>
      <c r="AK41" s="52">
        <v>102301.78571428571</v>
      </c>
      <c r="AL41" s="61">
        <v>135886.07142857142</v>
      </c>
      <c r="AM41" s="52">
        <v>135877.97619047618</v>
      </c>
      <c r="AN41" s="52">
        <v>136054.64285714284</v>
      </c>
      <c r="AO41" s="52">
        <v>110762.5</v>
      </c>
      <c r="AP41" s="52">
        <v>87183.452380952382</v>
      </c>
      <c r="AQ41" s="52">
        <v>99902.5</v>
      </c>
      <c r="AR41" s="52">
        <v>104277.55952380953</v>
      </c>
      <c r="AS41" s="52">
        <v>98724.654761904763</v>
      </c>
      <c r="AT41" s="52">
        <v>107667.85714285714</v>
      </c>
      <c r="AU41" s="52">
        <v>119587.5</v>
      </c>
      <c r="AV41" s="302">
        <v>119987.97619047618</v>
      </c>
      <c r="AW41" s="52">
        <f>'Coût médian du PMAS'!U9</f>
        <v>127933.33333333333</v>
      </c>
      <c r="AY41" s="36">
        <v>0.46415237696005862</v>
      </c>
      <c r="AZ41" s="94">
        <v>-0.31981139672002079</v>
      </c>
      <c r="BA41" s="94" t="s">
        <v>1074</v>
      </c>
      <c r="BB41" s="36" t="s">
        <v>1074</v>
      </c>
      <c r="BC41" s="36" t="s">
        <v>1074</v>
      </c>
      <c r="BD41" s="36" t="s">
        <v>1074</v>
      </c>
      <c r="BE41" s="36" t="s">
        <v>1074</v>
      </c>
      <c r="BF41" s="36" t="s">
        <v>1074</v>
      </c>
      <c r="BG41" s="36" t="s">
        <v>1074</v>
      </c>
      <c r="BH41" s="36" t="s">
        <v>1074</v>
      </c>
      <c r="BI41" s="36" t="s">
        <v>1074</v>
      </c>
      <c r="BJ41" s="36" t="s">
        <v>1074</v>
      </c>
      <c r="BK41" s="36" t="s">
        <v>1074</v>
      </c>
      <c r="BL41" s="36">
        <v>-6.3989926989466372E-2</v>
      </c>
      <c r="BM41" s="36" t="s">
        <v>1074</v>
      </c>
      <c r="BN41" s="36" t="s">
        <v>1074</v>
      </c>
      <c r="BO41" s="36" t="s">
        <v>1074</v>
      </c>
      <c r="BP41" s="36">
        <v>5.4499280539951567E-2</v>
      </c>
      <c r="BQ41" s="36">
        <v>-6.6460902936686272E-2</v>
      </c>
      <c r="BR41" s="36">
        <v>-2.9619721848627822E-2</v>
      </c>
      <c r="BS41" s="36">
        <v>0.40305893211528443</v>
      </c>
      <c r="BT41" s="36">
        <v>-0.13152949126415947</v>
      </c>
      <c r="BU41" s="36">
        <v>3.832077014959423E-2</v>
      </c>
      <c r="BV41" s="36">
        <v>0.65246675233764417</v>
      </c>
      <c r="BW41" s="36">
        <v>0.19436511983681792</v>
      </c>
      <c r="BX41" s="36">
        <v>-0.2798344622309783</v>
      </c>
      <c r="BY41" s="36">
        <v>-4.7843891201517774E-2</v>
      </c>
      <c r="BZ41" s="36">
        <v>-0.18160955324779293</v>
      </c>
      <c r="CA41" s="88">
        <v>2.6849916581073829E-2</v>
      </c>
      <c r="CB41" s="88">
        <v>2.7664850611542668E-2</v>
      </c>
      <c r="CC41" s="88">
        <v>4.1343296648968186E-2</v>
      </c>
      <c r="CD41" s="88">
        <v>-0.15004426157353612</v>
      </c>
      <c r="CE41" s="88">
        <v>0.32828640751278604</v>
      </c>
      <c r="CF41" s="88">
        <v>-5.9573715025629248E-5</v>
      </c>
      <c r="CG41" s="88">
        <v>1.3001861789507796E-3</v>
      </c>
      <c r="CH41" s="88">
        <v>-0.18589694791745959</v>
      </c>
      <c r="CI41" s="23">
        <v>-0.21287933749281229</v>
      </c>
      <c r="CJ41" s="23">
        <v>0.14588832251642336</v>
      </c>
      <c r="CK41" s="23">
        <v>4.3793293699452285E-2</v>
      </c>
      <c r="CL41" s="23">
        <v>-5.3251196012473634E-2</v>
      </c>
      <c r="CM41" s="23">
        <v>9.0587324944521708E-2</v>
      </c>
      <c r="CN41" s="23">
        <f t="shared" si="0"/>
        <v>0.11070753308786951</v>
      </c>
      <c r="CO41" s="23">
        <f t="shared" si="1"/>
        <v>3.3488131324443948E-3</v>
      </c>
      <c r="CP41" s="23">
        <f t="shared" si="2"/>
        <v>6.6217944456736344E-2</v>
      </c>
    </row>
    <row r="42" spans="1:94" x14ac:dyDescent="0.3">
      <c r="A42" s="11" t="s">
        <v>1087</v>
      </c>
      <c r="B42" s="52">
        <v>25083.333333333332</v>
      </c>
      <c r="C42" s="52">
        <v>40900</v>
      </c>
      <c r="D42" s="52">
        <v>56483</v>
      </c>
      <c r="E42" s="52">
        <v>45367</v>
      </c>
      <c r="F42" s="52">
        <v>46650</v>
      </c>
      <c r="G42" s="38" t="s">
        <v>1072</v>
      </c>
      <c r="H42" s="38" t="s">
        <v>1072</v>
      </c>
      <c r="I42" s="378"/>
      <c r="J42" s="38" t="s">
        <v>1072</v>
      </c>
      <c r="K42" s="373"/>
      <c r="L42" s="38" t="s">
        <v>1072</v>
      </c>
      <c r="M42" s="38" t="s">
        <v>1072</v>
      </c>
      <c r="N42" s="38" t="s">
        <v>1072</v>
      </c>
      <c r="O42" s="38" t="s">
        <v>1072</v>
      </c>
      <c r="P42" s="38" t="s">
        <v>1072</v>
      </c>
      <c r="Q42" s="38" t="s">
        <v>1072</v>
      </c>
      <c r="R42" s="52">
        <v>54247.023809523809</v>
      </c>
      <c r="S42" s="52">
        <v>61284.642857142855</v>
      </c>
      <c r="T42" s="38" t="s">
        <v>1072</v>
      </c>
      <c r="U42" s="52">
        <v>53622.023809523809</v>
      </c>
      <c r="V42" s="52">
        <v>53363.690476190481</v>
      </c>
      <c r="W42" s="52">
        <v>53488.690476190481</v>
      </c>
      <c r="X42" s="52">
        <v>53780.357142857145</v>
      </c>
      <c r="Y42" s="38" t="s">
        <v>1072</v>
      </c>
      <c r="Z42" s="52">
        <v>68436.07142857142</v>
      </c>
      <c r="AA42" s="52">
        <v>56937.261904761908</v>
      </c>
      <c r="AB42" s="52">
        <v>54421.642857142862</v>
      </c>
      <c r="AC42" s="52">
        <v>52730.404761904763</v>
      </c>
      <c r="AD42" s="52">
        <v>44920.976190476191</v>
      </c>
      <c r="AE42" s="52">
        <v>42440.880952380954</v>
      </c>
      <c r="AF42" s="52">
        <v>41252.166666666672</v>
      </c>
      <c r="AG42" s="52">
        <v>42194.238095238092</v>
      </c>
      <c r="AH42" s="52">
        <v>52437.738095238092</v>
      </c>
      <c r="AI42" s="52">
        <v>56824.761904761908</v>
      </c>
      <c r="AJ42" s="52">
        <v>47827.261904761908</v>
      </c>
      <c r="AK42" s="52">
        <v>50197.345238095237</v>
      </c>
      <c r="AL42" s="61">
        <v>54565.738095238092</v>
      </c>
      <c r="AM42" s="52">
        <v>71590.476190476184</v>
      </c>
      <c r="AN42" s="52">
        <v>64636.5</v>
      </c>
      <c r="AO42" s="52">
        <v>58458.309523809527</v>
      </c>
      <c r="AP42" s="52">
        <v>60967.71428571429</v>
      </c>
      <c r="AQ42" s="52">
        <v>55890.404761904763</v>
      </c>
      <c r="AR42" s="52">
        <v>53333.238095238092</v>
      </c>
      <c r="AS42" s="38" t="s">
        <v>1072</v>
      </c>
      <c r="AT42" s="38" t="s">
        <v>1072</v>
      </c>
      <c r="AU42" s="38" t="s">
        <v>1072</v>
      </c>
      <c r="AV42" s="302">
        <v>56761.904761904763</v>
      </c>
      <c r="AW42" s="303" t="s">
        <v>1072</v>
      </c>
      <c r="AY42" s="36">
        <v>0.38100244498777514</v>
      </c>
      <c r="AZ42" s="36">
        <v>-0.19680257776676169</v>
      </c>
      <c r="BA42" s="36">
        <v>2.8280468181717922E-2</v>
      </c>
      <c r="BB42" s="36" t="s">
        <v>1074</v>
      </c>
      <c r="BC42" s="36" t="s">
        <v>1074</v>
      </c>
      <c r="BD42" s="36" t="s">
        <v>1074</v>
      </c>
      <c r="BE42" s="36" t="s">
        <v>1074</v>
      </c>
      <c r="BF42" s="36" t="s">
        <v>1074</v>
      </c>
      <c r="BG42" s="36" t="s">
        <v>1074</v>
      </c>
      <c r="BH42" s="36" t="s">
        <v>1074</v>
      </c>
      <c r="BI42" s="36" t="s">
        <v>1074</v>
      </c>
      <c r="BJ42" s="36" t="s">
        <v>1074</v>
      </c>
      <c r="BK42" s="36" t="s">
        <v>1074</v>
      </c>
      <c r="BL42" s="36">
        <v>0.12973281395731595</v>
      </c>
      <c r="BM42" s="36" t="s">
        <v>1074</v>
      </c>
      <c r="BN42" s="36" t="s">
        <v>1074</v>
      </c>
      <c r="BO42" s="36">
        <v>-4.8176721984791726E-3</v>
      </c>
      <c r="BP42" s="36">
        <v>2.3424167047774169E-3</v>
      </c>
      <c r="BQ42" s="36">
        <v>5.4528660931882911E-3</v>
      </c>
      <c r="BR42" s="36"/>
      <c r="BS42" s="36"/>
      <c r="BT42" s="36">
        <v>-0.16802264191642169</v>
      </c>
      <c r="BU42" s="36">
        <v>-4.4182297558089223E-2</v>
      </c>
      <c r="BV42" s="36">
        <v>-3.1076571864572466E-2</v>
      </c>
      <c r="BW42" s="36">
        <v>-0.1481010549168118</v>
      </c>
      <c r="BX42" s="36">
        <v>-5.5210181265407332E-2</v>
      </c>
      <c r="BY42" s="36">
        <v>-2.8008709033349954E-2</v>
      </c>
      <c r="BZ42" s="36">
        <v>2.2836895724380302E-2</v>
      </c>
      <c r="CA42" s="88">
        <v>0.24277011417717831</v>
      </c>
      <c r="CB42" s="88">
        <v>8.3661575973319913E-2</v>
      </c>
      <c r="CC42" s="88">
        <v>-0.15833766299064789</v>
      </c>
      <c r="CD42" s="88">
        <v>4.9555070454437855E-2</v>
      </c>
      <c r="CE42" s="88">
        <v>8.7024380202235019E-2</v>
      </c>
      <c r="CF42" s="88">
        <v>0.31200417495541632</v>
      </c>
      <c r="CG42" s="88">
        <v>-9.7135492882798879E-2</v>
      </c>
      <c r="CH42" s="88">
        <v>-9.5583617247073649E-2</v>
      </c>
      <c r="CI42" s="23">
        <v>4.2926399725649045E-2</v>
      </c>
      <c r="CJ42" s="23">
        <v>-8.3278659587197601E-2</v>
      </c>
      <c r="CK42" s="23">
        <v>-4.5753232197195515E-2</v>
      </c>
      <c r="CL42" s="23"/>
      <c r="CM42" s="23"/>
      <c r="CN42" s="23"/>
      <c r="CO42" s="23"/>
      <c r="CP42" s="23"/>
    </row>
    <row r="43" spans="1:94" x14ac:dyDescent="0.3">
      <c r="A43" s="11" t="s">
        <v>1088</v>
      </c>
      <c r="B43" s="38" t="s">
        <v>1072</v>
      </c>
      <c r="C43" s="38" t="s">
        <v>1072</v>
      </c>
      <c r="D43" s="38" t="s">
        <v>1072</v>
      </c>
      <c r="E43" s="38" t="s">
        <v>1072</v>
      </c>
      <c r="F43" s="38" t="s">
        <v>1072</v>
      </c>
      <c r="G43" s="38" t="s">
        <v>1072</v>
      </c>
      <c r="H43" s="38" t="s">
        <v>1072</v>
      </c>
      <c r="I43" s="378"/>
      <c r="J43" s="38" t="s">
        <v>1072</v>
      </c>
      <c r="K43" s="373"/>
      <c r="L43" s="38" t="s">
        <v>1072</v>
      </c>
      <c r="M43" s="38" t="s">
        <v>1072</v>
      </c>
      <c r="N43" s="38" t="s">
        <v>1072</v>
      </c>
      <c r="O43" s="38" t="s">
        <v>1072</v>
      </c>
      <c r="P43" s="38" t="s">
        <v>1072</v>
      </c>
      <c r="Q43" s="38" t="s">
        <v>1072</v>
      </c>
      <c r="R43" s="38" t="s">
        <v>1072</v>
      </c>
      <c r="S43" s="38" t="s">
        <v>1072</v>
      </c>
      <c r="T43" s="52">
        <v>75101.190476190473</v>
      </c>
      <c r="U43" s="38" t="s">
        <v>1072</v>
      </c>
      <c r="V43" s="38" t="s">
        <v>1072</v>
      </c>
      <c r="W43" s="38" t="s">
        <v>1072</v>
      </c>
      <c r="X43" s="38" t="s">
        <v>1072</v>
      </c>
      <c r="Y43" s="38" t="s">
        <v>1072</v>
      </c>
      <c r="Z43" s="38" t="s">
        <v>1072</v>
      </c>
      <c r="AA43" s="38" t="s">
        <v>1072</v>
      </c>
      <c r="AB43" s="38" t="s">
        <v>1072</v>
      </c>
      <c r="AC43" s="38" t="s">
        <v>1072</v>
      </c>
      <c r="AD43" s="38" t="s">
        <v>1072</v>
      </c>
      <c r="AE43" s="38" t="s">
        <v>1072</v>
      </c>
      <c r="AF43" s="38" t="s">
        <v>1072</v>
      </c>
      <c r="AG43" s="38" t="s">
        <v>1072</v>
      </c>
      <c r="AH43" s="38" t="s">
        <v>1072</v>
      </c>
      <c r="AI43" s="38" t="s">
        <v>1072</v>
      </c>
      <c r="AJ43" s="38" t="s">
        <v>1072</v>
      </c>
      <c r="AK43" s="38" t="s">
        <v>1072</v>
      </c>
      <c r="AL43" s="69" t="s">
        <v>1072</v>
      </c>
      <c r="AM43" s="38" t="s">
        <v>1072</v>
      </c>
      <c r="AN43" s="38" t="s">
        <v>1072</v>
      </c>
      <c r="AO43" s="38" t="s">
        <v>1072</v>
      </c>
      <c r="AP43" s="38" t="s">
        <v>1072</v>
      </c>
      <c r="AQ43" s="38" t="s">
        <v>1072</v>
      </c>
      <c r="AR43" s="38" t="s">
        <v>1072</v>
      </c>
      <c r="AS43" s="38" t="s">
        <v>1072</v>
      </c>
      <c r="AT43" s="38" t="s">
        <v>1072</v>
      </c>
      <c r="AU43" s="38" t="s">
        <v>1072</v>
      </c>
      <c r="AV43" s="303" t="s">
        <v>1072</v>
      </c>
      <c r="AW43" s="303" t="s">
        <v>1072</v>
      </c>
      <c r="AY43" s="36"/>
      <c r="AZ43" s="36"/>
      <c r="BA43" s="36"/>
      <c r="BB43" s="36"/>
      <c r="BC43" s="36"/>
      <c r="BD43" s="36"/>
      <c r="BE43" s="36"/>
      <c r="BF43" s="36"/>
      <c r="BG43" s="36"/>
      <c r="BH43" s="36"/>
      <c r="BI43" s="36"/>
      <c r="BJ43" s="36"/>
      <c r="BK43" s="36"/>
      <c r="BL43" s="36"/>
      <c r="BM43" s="36" t="s">
        <v>1074</v>
      </c>
      <c r="BN43" s="36" t="s">
        <v>1074</v>
      </c>
      <c r="BO43" s="36" t="s">
        <v>1074</v>
      </c>
      <c r="BP43" s="36" t="s">
        <v>1074</v>
      </c>
      <c r="BQ43" s="36"/>
      <c r="BR43" s="36"/>
      <c r="BS43" s="36"/>
      <c r="BT43" s="36"/>
      <c r="BU43" s="36"/>
      <c r="BV43" s="36"/>
      <c r="BW43" s="36"/>
      <c r="BX43" s="36"/>
      <c r="BY43" s="36"/>
      <c r="BZ43" s="36"/>
      <c r="CA43" s="88"/>
      <c r="CB43" s="88"/>
      <c r="CC43" s="88"/>
      <c r="CI43" s="23"/>
      <c r="CJ43" s="23"/>
      <c r="CK43" s="23"/>
      <c r="CL43" s="23"/>
      <c r="CM43" s="23"/>
      <c r="CN43" s="23"/>
      <c r="CO43" s="23"/>
      <c r="CP43" s="23"/>
    </row>
    <row r="44" spans="1:94" x14ac:dyDescent="0.3">
      <c r="A44" s="11" t="s">
        <v>1089</v>
      </c>
      <c r="B44" s="52">
        <v>39250.000000000007</v>
      </c>
      <c r="C44" s="52">
        <v>69731</v>
      </c>
      <c r="D44" s="52">
        <v>69248</v>
      </c>
      <c r="E44" s="38" t="s">
        <v>1072</v>
      </c>
      <c r="F44" s="52">
        <v>68917</v>
      </c>
      <c r="G44" s="38" t="s">
        <v>1072</v>
      </c>
      <c r="H44" s="52">
        <v>60976.78571428571</v>
      </c>
      <c r="I44" s="378"/>
      <c r="J44" s="52">
        <v>55523.809523809527</v>
      </c>
      <c r="K44" s="373"/>
      <c r="L44" s="52">
        <v>55803.571428571428</v>
      </c>
      <c r="M44" s="38" t="s">
        <v>1072</v>
      </c>
      <c r="N44" s="52">
        <v>58866.071428571428</v>
      </c>
      <c r="O44" s="38" t="s">
        <v>1072</v>
      </c>
      <c r="P44" s="38" t="s">
        <v>1072</v>
      </c>
      <c r="Q44" s="52">
        <v>78211.309523809527</v>
      </c>
      <c r="R44" s="52">
        <v>66268.75</v>
      </c>
      <c r="S44" s="38" t="s">
        <v>1072</v>
      </c>
      <c r="T44" s="38" t="s">
        <v>1072</v>
      </c>
      <c r="U44" s="38" t="s">
        <v>1072</v>
      </c>
      <c r="V44" s="38" t="s">
        <v>1072</v>
      </c>
      <c r="W44" s="38" t="s">
        <v>1072</v>
      </c>
      <c r="X44" s="38" t="s">
        <v>1072</v>
      </c>
      <c r="Y44" s="38" t="s">
        <v>1072</v>
      </c>
      <c r="Z44" s="38" t="s">
        <v>1072</v>
      </c>
      <c r="AA44" s="38" t="s">
        <v>1072</v>
      </c>
      <c r="AB44" s="38" t="s">
        <v>1072</v>
      </c>
      <c r="AC44" s="38" t="s">
        <v>1072</v>
      </c>
      <c r="AD44" s="52">
        <v>60622.5</v>
      </c>
      <c r="AE44" s="52">
        <v>59585.833333333336</v>
      </c>
      <c r="AF44" s="52">
        <v>59979.642857142855</v>
      </c>
      <c r="AG44" s="38" t="s">
        <v>1072</v>
      </c>
      <c r="AH44" s="52">
        <v>68166.666666666672</v>
      </c>
      <c r="AI44" s="52">
        <v>67279.642857142855</v>
      </c>
      <c r="AJ44" s="52">
        <v>68229.642857142855</v>
      </c>
      <c r="AK44" s="52">
        <v>77810.119047619053</v>
      </c>
      <c r="AL44" s="61">
        <v>77810.119047619053</v>
      </c>
      <c r="AM44" s="52">
        <v>77810.119047619053</v>
      </c>
      <c r="AN44" s="52">
        <v>76054.166666666657</v>
      </c>
      <c r="AO44" s="52">
        <v>76054.166666666657</v>
      </c>
      <c r="AP44" s="52">
        <v>78370.833333333328</v>
      </c>
      <c r="AQ44" s="52">
        <v>79377.5</v>
      </c>
      <c r="AR44" s="52">
        <v>71984.642857142855</v>
      </c>
      <c r="AS44" s="52">
        <v>69927.5</v>
      </c>
      <c r="AT44" s="52">
        <v>72927.5</v>
      </c>
      <c r="AU44" s="52">
        <v>71927.5</v>
      </c>
      <c r="AV44" s="303" t="s">
        <v>1072</v>
      </c>
      <c r="AW44" s="303" t="s">
        <v>1072</v>
      </c>
      <c r="AY44" s="36">
        <v>-6.9266180034704972E-3</v>
      </c>
      <c r="AZ44" s="94" t="s">
        <v>1074</v>
      </c>
      <c r="BA44" s="94" t="s">
        <v>1074</v>
      </c>
      <c r="BB44" s="36" t="s">
        <v>1074</v>
      </c>
      <c r="BC44" s="36" t="s">
        <v>1074</v>
      </c>
      <c r="BD44" s="36">
        <v>0.13564529826924776</v>
      </c>
      <c r="BE44" s="36">
        <v>-3.9397512864495221E-3</v>
      </c>
      <c r="BF44" s="36" t="s">
        <v>1074</v>
      </c>
      <c r="BG44" s="36" t="s">
        <v>1074</v>
      </c>
      <c r="BH44" s="36" t="s">
        <v>1074</v>
      </c>
      <c r="BI44" s="36" t="s">
        <v>1074</v>
      </c>
      <c r="BJ44" s="36" t="s">
        <v>1074</v>
      </c>
      <c r="BK44" s="36">
        <v>-0.15269606910460831</v>
      </c>
      <c r="BM44" s="36" t="s">
        <v>1074</v>
      </c>
      <c r="BN44" s="36" t="s">
        <v>1074</v>
      </c>
      <c r="BO44" s="36" t="s">
        <v>1074</v>
      </c>
      <c r="BP44" s="36" t="s">
        <v>1074</v>
      </c>
      <c r="BQ44" s="36"/>
      <c r="BR44" s="36"/>
      <c r="BS44" s="36"/>
      <c r="BT44" s="36"/>
      <c r="BU44" s="36"/>
      <c r="BV44" s="36"/>
      <c r="BW44" s="36"/>
      <c r="BX44" s="36">
        <v>-1.7100361526935726E-2</v>
      </c>
      <c r="BY44" s="36">
        <v>6.6091133039372085E-3</v>
      </c>
      <c r="BZ44" s="36"/>
      <c r="CA44" s="88"/>
      <c r="CB44" s="88">
        <v>-1.3012574222843298E-2</v>
      </c>
      <c r="CC44" s="88">
        <v>1.4120170079041205E-2</v>
      </c>
      <c r="CD44" s="88">
        <v>0.14041515958885364</v>
      </c>
      <c r="CE44" s="88">
        <v>0</v>
      </c>
      <c r="CF44" s="88">
        <v>0</v>
      </c>
      <c r="CG44" s="88">
        <v>-2.2567146824152395E-2</v>
      </c>
      <c r="CH44" s="88">
        <v>0</v>
      </c>
      <c r="CI44" s="23">
        <v>3.0460746178710307E-2</v>
      </c>
      <c r="CJ44" s="23">
        <v>1.2844914668509899E-2</v>
      </c>
      <c r="CK44" s="23">
        <v>-9.3135424306096115E-2</v>
      </c>
      <c r="CL44" s="23">
        <v>-2.8577523975848007E-2</v>
      </c>
      <c r="CM44" s="23">
        <v>4.2901576632941252E-2</v>
      </c>
      <c r="CN44" s="23">
        <f t="shared" si="0"/>
        <v>-1.3712248465942212E-2</v>
      </c>
      <c r="CO44" s="23"/>
      <c r="CP44" s="23"/>
    </row>
    <row r="45" spans="1:94" ht="17" thickBot="1" x14ac:dyDescent="0.35">
      <c r="A45" s="11" t="s">
        <v>1090</v>
      </c>
      <c r="B45" s="38" t="s">
        <v>1072</v>
      </c>
      <c r="C45" s="38" t="s">
        <v>1072</v>
      </c>
      <c r="D45" s="38" t="s">
        <v>1072</v>
      </c>
      <c r="E45" s="38" t="s">
        <v>1072</v>
      </c>
      <c r="F45" s="38" t="s">
        <v>1072</v>
      </c>
      <c r="G45" s="38" t="s">
        <v>1075</v>
      </c>
      <c r="H45" s="52">
        <v>88346.866666666669</v>
      </c>
      <c r="I45" s="378"/>
      <c r="J45" s="52">
        <v>66944.000000000015</v>
      </c>
      <c r="K45" s="373"/>
      <c r="L45" s="220">
        <v>64702.564102564043</v>
      </c>
      <c r="M45" s="220">
        <v>86919.166666666672</v>
      </c>
      <c r="N45" s="220">
        <v>64044.28571428571</v>
      </c>
      <c r="O45" s="220">
        <v>71592.976190476184</v>
      </c>
      <c r="P45" s="220">
        <v>61682.857142857145</v>
      </c>
      <c r="Q45" s="220">
        <v>63280.419047619049</v>
      </c>
      <c r="R45" s="220">
        <v>52901.666666666672</v>
      </c>
      <c r="S45" s="220">
        <v>49242.142857142862</v>
      </c>
      <c r="T45" s="220">
        <v>60459.761904761908</v>
      </c>
      <c r="U45" s="220">
        <v>51575.357142857145</v>
      </c>
      <c r="V45" s="220">
        <v>55201.595238095237</v>
      </c>
      <c r="W45" s="220">
        <v>63958.333333333336</v>
      </c>
      <c r="X45" s="220">
        <v>65152.142857142855</v>
      </c>
      <c r="Y45" s="220">
        <v>68012.142857142855</v>
      </c>
      <c r="Z45" s="220">
        <v>78751.07142857142</v>
      </c>
      <c r="AA45" s="220">
        <v>80197.261904761908</v>
      </c>
      <c r="AB45" s="220">
        <v>85457.559523809512</v>
      </c>
      <c r="AC45" s="220">
        <v>68038.57142857142</v>
      </c>
      <c r="AD45" s="220">
        <v>68363.333333333328</v>
      </c>
      <c r="AE45" s="220">
        <v>84775.476190476184</v>
      </c>
      <c r="AF45" s="220">
        <v>81538.809523809527</v>
      </c>
      <c r="AG45" s="52">
        <v>61665.476190476191</v>
      </c>
      <c r="AH45" s="52">
        <v>63385.238095238092</v>
      </c>
      <c r="AI45" s="52">
        <v>62398.809523809519</v>
      </c>
      <c r="AJ45" s="52">
        <v>63282.142857142855</v>
      </c>
      <c r="AK45" s="52">
        <v>78916.666666666672</v>
      </c>
      <c r="AL45" s="61">
        <v>89009.761904761908</v>
      </c>
      <c r="AM45" s="52">
        <v>93647.142857142855</v>
      </c>
      <c r="AN45" s="38" t="s">
        <v>1072</v>
      </c>
      <c r="AO45" s="52">
        <v>77455.833333333328</v>
      </c>
      <c r="AP45" s="52">
        <v>103710.71428571429</v>
      </c>
      <c r="AQ45" s="52">
        <v>98129.761904761908</v>
      </c>
      <c r="AR45" s="52">
        <v>87962.5</v>
      </c>
      <c r="AS45" s="52">
        <v>63058.333333333336</v>
      </c>
      <c r="AT45" s="52">
        <v>73294.047619047618</v>
      </c>
      <c r="AU45" s="52">
        <v>68627.380952380947</v>
      </c>
      <c r="AV45" s="302">
        <v>71636.309523809527</v>
      </c>
      <c r="AW45" s="52">
        <f>'Coût médian du PMAS'!U10</f>
        <v>71636.309523809527</v>
      </c>
      <c r="AY45" s="36" t="s">
        <v>1074</v>
      </c>
      <c r="AZ45" s="36" t="s">
        <v>1074</v>
      </c>
      <c r="BA45" s="36" t="s">
        <v>1074</v>
      </c>
      <c r="BB45" s="36" t="s">
        <v>1074</v>
      </c>
      <c r="BC45" s="36" t="s">
        <v>1074</v>
      </c>
      <c r="BD45" s="36" t="s">
        <v>1074</v>
      </c>
      <c r="BE45" s="36">
        <v>-0.10289541660538404</v>
      </c>
      <c r="BF45" s="36">
        <v>0.34336510263929743</v>
      </c>
      <c r="BG45" s="36">
        <v>-0.26317418619653465</v>
      </c>
      <c r="BH45" s="36">
        <v>0.11786672912344875</v>
      </c>
      <c r="BI45" s="36">
        <v>-0.13842306291685291</v>
      </c>
      <c r="BJ45" s="36">
        <v>2.5899609368968735E-2</v>
      </c>
      <c r="BK45" s="36">
        <v>-0.16401206782689415</v>
      </c>
      <c r="BL45" s="36">
        <v>-6.9175964390355893E-2</v>
      </c>
      <c r="BM45" s="36">
        <v>0.22780525778828631</v>
      </c>
      <c r="BN45" s="36">
        <v>-0.14694739909660504</v>
      </c>
      <c r="BO45" s="36">
        <v>7.0309510125036612E-2</v>
      </c>
      <c r="BP45" s="36">
        <v>0.15863197535267926</v>
      </c>
      <c r="BQ45" s="36">
        <v>1.866542577943231E-2</v>
      </c>
      <c r="BR45" s="36">
        <v>4.3897251488274724E-2</v>
      </c>
      <c r="BS45" s="36">
        <v>0.15789722423516794</v>
      </c>
      <c r="BT45" s="36">
        <v>1.8364073655838586E-2</v>
      </c>
      <c r="BU45" s="36">
        <v>6.5591985238778516E-2</v>
      </c>
      <c r="BV45" s="36">
        <v>-0.20383203302669728</v>
      </c>
      <c r="BW45" s="36">
        <v>4.7732028751199529E-3</v>
      </c>
      <c r="BX45" s="36">
        <v>0.2400723027521019</v>
      </c>
      <c r="BY45" s="36">
        <v>-3.8179280283774708E-2</v>
      </c>
      <c r="BZ45" s="36">
        <v>-0.24372851957729746</v>
      </c>
      <c r="CA45" s="88">
        <v>2.7888569277399133E-2</v>
      </c>
      <c r="CB45" s="88">
        <v>-1.5562433794859887E-2</v>
      </c>
      <c r="CC45" s="88">
        <v>1.4156252981016859E-2</v>
      </c>
      <c r="CD45" s="88">
        <v>0.24706059408920766</v>
      </c>
      <c r="CE45" s="88">
        <v>0.12789561019761653</v>
      </c>
      <c r="CF45" s="88">
        <v>5.2099689440163077E-2</v>
      </c>
      <c r="CI45" s="23">
        <v>0.33896583152610793</v>
      </c>
      <c r="CJ45" s="23">
        <v>-5.3812688683035459E-2</v>
      </c>
      <c r="CK45" s="23">
        <v>-0.10361037984204591</v>
      </c>
      <c r="CL45" s="23">
        <v>-0.28312254275022497</v>
      </c>
      <c r="CM45" s="23">
        <v>0.16232135777530243</v>
      </c>
      <c r="CN45" s="23">
        <f t="shared" si="0"/>
        <v>-6.3670472818230572E-2</v>
      </c>
      <c r="CO45" s="23">
        <f t="shared" si="1"/>
        <v>4.3844432494319019E-2</v>
      </c>
      <c r="CP45" s="23">
        <f t="shared" si="2"/>
        <v>0</v>
      </c>
    </row>
    <row r="46" spans="1:94" ht="17" thickBot="1" x14ac:dyDescent="0.35">
      <c r="A46" s="11" t="s">
        <v>1091</v>
      </c>
      <c r="B46" s="80">
        <v>38268.75</v>
      </c>
      <c r="C46" s="80">
        <v>65927</v>
      </c>
      <c r="D46" s="80">
        <v>63114</v>
      </c>
      <c r="E46" s="80">
        <v>57165.952380952382</v>
      </c>
      <c r="F46" s="80">
        <v>61321</v>
      </c>
      <c r="G46" s="80">
        <v>56875.976190476191</v>
      </c>
      <c r="H46" s="80">
        <v>72968.452380952382</v>
      </c>
      <c r="I46" s="379"/>
      <c r="J46" s="247">
        <v>60399</v>
      </c>
      <c r="K46" s="376"/>
      <c r="L46" s="80">
        <v>65049.523809523809</v>
      </c>
      <c r="M46" s="80">
        <v>65405.952380952374</v>
      </c>
      <c r="N46" s="80">
        <v>66264.149999999994</v>
      </c>
      <c r="O46" s="80">
        <v>73259</v>
      </c>
      <c r="P46" s="80">
        <v>66523.690476190473</v>
      </c>
      <c r="Q46" s="80">
        <v>68282.142857142855</v>
      </c>
      <c r="R46" s="80">
        <v>60217.499999999993</v>
      </c>
      <c r="S46" s="80">
        <v>63042.976190476191</v>
      </c>
      <c r="T46" s="80">
        <v>56144.107142857145</v>
      </c>
      <c r="U46" s="80">
        <v>57763.690476190473</v>
      </c>
      <c r="V46" s="80">
        <v>58842.261904761901</v>
      </c>
      <c r="W46" s="80">
        <v>62653.273809523809</v>
      </c>
      <c r="X46" s="80">
        <v>61225.476190476191</v>
      </c>
      <c r="Y46" s="80">
        <v>64107.142857142855</v>
      </c>
      <c r="Z46" s="80">
        <v>71204.404761904763</v>
      </c>
      <c r="AA46" s="80">
        <v>70851.11607142858</v>
      </c>
      <c r="AB46" s="80">
        <v>74060.892857142855</v>
      </c>
      <c r="AC46" s="80">
        <v>67152.142857142855</v>
      </c>
      <c r="AD46" s="80">
        <v>70052.976190476198</v>
      </c>
      <c r="AE46" s="80">
        <v>66377.976190476184</v>
      </c>
      <c r="AF46" s="80">
        <v>66236.309523809527</v>
      </c>
      <c r="AG46" s="80">
        <v>59447.023809523809</v>
      </c>
      <c r="AH46" s="80">
        <v>62696.904761904756</v>
      </c>
      <c r="AI46" s="80">
        <v>64995.238095238092</v>
      </c>
      <c r="AJ46" s="80">
        <v>64472.976190476191</v>
      </c>
      <c r="AK46" s="80">
        <v>66526.78571428571</v>
      </c>
      <c r="AL46" s="82">
        <v>69919.404761904763</v>
      </c>
      <c r="AM46" s="80">
        <v>73444.642857142855</v>
      </c>
      <c r="AN46" s="80">
        <v>76532.738095238092</v>
      </c>
      <c r="AO46" s="80">
        <v>73008.809523809527</v>
      </c>
      <c r="AP46" s="80">
        <v>73573.809523809527</v>
      </c>
      <c r="AQ46" s="80">
        <v>73969.642857142855</v>
      </c>
      <c r="AR46" s="80">
        <v>61234.226190476191</v>
      </c>
      <c r="AS46" s="80">
        <v>61624.642857142855</v>
      </c>
      <c r="AT46" s="80">
        <v>67761.309523809527</v>
      </c>
      <c r="AU46" s="80">
        <v>67705.059523809527</v>
      </c>
      <c r="AV46" s="80">
        <v>73482.142857142855</v>
      </c>
      <c r="AW46" s="80">
        <f>'Coût médian du PMAS'!U20</f>
        <v>75525</v>
      </c>
      <c r="AY46" s="248">
        <f t="shared" ref="AY46" si="3">F46/E46-1</f>
        <v>7.2683956900752689E-2</v>
      </c>
      <c r="AZ46" s="248">
        <f t="shared" ref="AZ46" si="4">G46/F46-1</f>
        <v>-7.2487790634918059E-2</v>
      </c>
      <c r="BA46" s="248">
        <f t="shared" ref="BA46" si="5">H46/G46-1</f>
        <v>0.28293977999749664</v>
      </c>
      <c r="BB46" s="248">
        <f t="shared" ref="BB46" si="6">I46/H46-1</f>
        <v>-1</v>
      </c>
      <c r="BC46" s="248" t="e">
        <f t="shared" ref="BC46" si="7">J46/I46-1</f>
        <v>#DIV/0!</v>
      </c>
      <c r="BD46" s="248">
        <f t="shared" ref="BD46" si="8">K46/J46-1</f>
        <v>-1</v>
      </c>
      <c r="BE46" s="248" t="e">
        <f t="shared" ref="BE46" si="9">L46/K46-1</f>
        <v>#DIV/0!</v>
      </c>
      <c r="BF46" s="248">
        <f t="shared" ref="BF46" si="10">M46/L46-1</f>
        <v>5.4793417469471972E-3</v>
      </c>
      <c r="BG46" s="248">
        <f t="shared" ref="BG46" si="11">N46/M46-1</f>
        <v>1.3121093536702988E-2</v>
      </c>
      <c r="BH46" s="248">
        <f t="shared" ref="BH46" si="12">O46/N46-1</f>
        <v>0.10556009546640244</v>
      </c>
      <c r="BI46" s="248">
        <f t="shared" ref="BI46" si="13">P46/O46-1</f>
        <v>-9.193832189641582E-2</v>
      </c>
      <c r="BJ46" s="248">
        <f t="shared" ref="BJ46" si="14">Q46/P46-1</f>
        <v>2.6433476079950058E-2</v>
      </c>
      <c r="BK46" s="248">
        <f t="shared" ref="BK46" si="15">R46/Q46-1</f>
        <v>-0.1181076416130552</v>
      </c>
      <c r="BL46" s="248">
        <f t="shared" ref="BL46" si="16">S46/R46-1</f>
        <v>4.6921180561733777E-2</v>
      </c>
      <c r="BM46" s="248">
        <f t="shared" ref="BM46" si="17">T46/S46-1</f>
        <v>-0.10943120811389051</v>
      </c>
      <c r="BN46" s="248">
        <f t="shared" ref="BN46" si="18">U46/T46-1</f>
        <v>2.8846898022838685E-2</v>
      </c>
      <c r="BO46" s="248">
        <f t="shared" ref="BO46" si="19">V46/U46-1</f>
        <v>1.8672135032923531E-2</v>
      </c>
      <c r="BP46" s="248">
        <f t="shared" ref="BP46" si="20">W46/V46-1</f>
        <v>6.4766577310201967E-2</v>
      </c>
      <c r="BQ46" s="248">
        <f t="shared" ref="BQ46" si="21">X46/W46-1</f>
        <v>-2.2788874902025968E-2</v>
      </c>
      <c r="BR46" s="248">
        <f t="shared" ref="BR46" si="22">Y46/X46-1</f>
        <v>4.7066463929192226E-2</v>
      </c>
      <c r="BS46" s="248">
        <f t="shared" ref="BS46" si="23">Z46/Y46-1</f>
        <v>0.11070937790157842</v>
      </c>
      <c r="BT46" s="248">
        <f t="shared" ref="BT46" si="24">AA46/Z46-1</f>
        <v>-4.9616128616974953E-3</v>
      </c>
      <c r="BU46" s="248">
        <f t="shared" ref="BU46" si="25">AB46/AA46-1</f>
        <v>4.5303122430398135E-2</v>
      </c>
      <c r="BV46" s="248">
        <f t="shared" ref="BV46" si="26">AC46/AB46-1</f>
        <v>-9.328472468359772E-2</v>
      </c>
      <c r="BW46" s="248">
        <f t="shared" ref="BW46" si="27">AD46/AC46-1</f>
        <v>4.3197926527891672E-2</v>
      </c>
      <c r="BX46" s="248">
        <f t="shared" ref="BX46" si="28">AE46/AD46-1</f>
        <v>-5.246029790379747E-2</v>
      </c>
      <c r="BY46" s="248">
        <f t="shared" ref="BY46" si="29">AF46/AE46-1</f>
        <v>-2.1342420302200571E-3</v>
      </c>
      <c r="BZ46" s="248">
        <f t="shared" ref="BZ46" si="30">AG46/AF46-1</f>
        <v>-0.10250096605767589</v>
      </c>
      <c r="CA46" s="248">
        <f t="shared" ref="CA46" si="31">AH46/AG46-1</f>
        <v>5.4668522393888086E-2</v>
      </c>
      <c r="CB46" s="248">
        <f t="shared" ref="CB46" si="32">AI46/AH46-1</f>
        <v>3.6657843669657852E-2</v>
      </c>
      <c r="CC46" s="248">
        <f t="shared" ref="CC46" si="33">AJ46/AI46-1</f>
        <v>-8.0353872078540167E-3</v>
      </c>
      <c r="CD46" s="248">
        <f t="shared" ref="CD46" si="34">AK46/AJ46-1</f>
        <v>3.1855354679793724E-2</v>
      </c>
      <c r="CE46" s="248">
        <f t="shared" ref="CE46" si="35">AL46/AK46-1</f>
        <v>5.0996286851876738E-2</v>
      </c>
      <c r="CF46" s="248">
        <f t="shared" ref="CF46" si="36">AM46/AL46-1</f>
        <v>5.0418594197741307E-2</v>
      </c>
      <c r="CG46" s="248">
        <f t="shared" ref="CG46" si="37">AN46/AM46-1</f>
        <v>4.2046568925413474E-2</v>
      </c>
      <c r="CH46" s="248">
        <f t="shared" ref="CH46" si="38">AO46/AN46-1</f>
        <v>-4.6044720979972698E-2</v>
      </c>
      <c r="CI46" s="248">
        <f t="shared" ref="CI46" si="39">AP46/AO46-1</f>
        <v>7.7387921222813461E-3</v>
      </c>
      <c r="CJ46" s="248">
        <f t="shared" ref="CJ46" si="40">AQ46/AP46-1</f>
        <v>5.3800847869001078E-3</v>
      </c>
      <c r="CK46" s="248">
        <f t="shared" ref="CK46" si="41">AR46/AQ46-1</f>
        <v>-0.17217085516098141</v>
      </c>
      <c r="CL46" s="248">
        <f t="shared" ref="CL46" si="42">AS46/AR46-1</f>
        <v>6.3757916275815063E-3</v>
      </c>
      <c r="CM46" s="248">
        <f t="shared" ref="CM46" si="43">AT46/AS46-1</f>
        <v>9.9581374952429025E-2</v>
      </c>
      <c r="CN46" s="248">
        <f t="shared" si="0"/>
        <v>-8.3011973049662569E-4</v>
      </c>
      <c r="CO46" s="248">
        <f t="shared" si="1"/>
        <v>8.5327202633973531E-2</v>
      </c>
      <c r="CP46" s="248">
        <f>AW46/AV46-1</f>
        <v>2.7800729040097227E-2</v>
      </c>
    </row>
    <row r="47" spans="1:94" x14ac:dyDescent="0.3">
      <c r="BT47" s="36"/>
      <c r="CP47" s="23"/>
    </row>
    <row r="48" spans="1:94" x14ac:dyDescent="0.3">
      <c r="BT48" s="36"/>
      <c r="CP48" s="23"/>
    </row>
    <row r="49" spans="1:94" x14ac:dyDescent="0.3">
      <c r="BT49" s="36"/>
      <c r="CP49" s="23"/>
    </row>
    <row r="50" spans="1:94" x14ac:dyDescent="0.3">
      <c r="A50" s="365" t="s">
        <v>1092</v>
      </c>
      <c r="B50" s="365"/>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297"/>
      <c r="AY50" s="364" t="s">
        <v>1093</v>
      </c>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c r="BV50" s="364"/>
      <c r="BW50" s="364"/>
      <c r="BX50" s="364"/>
      <c r="BY50" s="364"/>
      <c r="BZ50" s="364"/>
      <c r="CA50" s="364"/>
      <c r="CB50" s="364"/>
      <c r="CC50" s="364"/>
      <c r="CD50" s="364"/>
      <c r="CE50" s="364"/>
      <c r="CF50" s="364"/>
      <c r="CG50" s="364"/>
      <c r="CH50" s="364"/>
      <c r="CI50" s="364"/>
      <c r="CJ50" s="364"/>
      <c r="CK50" s="364"/>
      <c r="CL50" s="364"/>
      <c r="CM50" s="364"/>
      <c r="CN50" s="364"/>
      <c r="CO50" s="364"/>
      <c r="CP50" s="364"/>
    </row>
    <row r="51" spans="1:94" s="249" customFormat="1" x14ac:dyDescent="0.45">
      <c r="AV51" s="307"/>
      <c r="BT51" s="36"/>
      <c r="CD51" s="227"/>
      <c r="CE51" s="227"/>
      <c r="CF51" s="227"/>
      <c r="CG51" s="227"/>
      <c r="CH51" s="227"/>
      <c r="CI51" s="227"/>
      <c r="CJ51" s="227"/>
      <c r="CK51" s="227"/>
      <c r="CL51" s="227"/>
      <c r="CM51" s="227"/>
      <c r="CP51" s="23"/>
    </row>
    <row r="52" spans="1:94" x14ac:dyDescent="0.3">
      <c r="BT52" s="36"/>
      <c r="CP52" s="23"/>
    </row>
    <row r="53" spans="1:94" ht="74.5" customHeight="1" x14ac:dyDescent="0.3">
      <c r="A53" s="217" t="s">
        <v>984</v>
      </c>
      <c r="B53" s="32" t="s">
        <v>1094</v>
      </c>
      <c r="C53" s="32" t="s">
        <v>986</v>
      </c>
      <c r="D53" s="241" t="s">
        <v>987</v>
      </c>
      <c r="E53" s="241" t="s">
        <v>988</v>
      </c>
      <c r="F53" s="241" t="s">
        <v>989</v>
      </c>
      <c r="G53" s="241" t="s">
        <v>990</v>
      </c>
      <c r="H53" s="241" t="s">
        <v>991</v>
      </c>
      <c r="I53" s="32" t="s">
        <v>992</v>
      </c>
      <c r="J53" s="241" t="s">
        <v>993</v>
      </c>
      <c r="K53" s="366" t="s">
        <v>994</v>
      </c>
      <c r="L53" s="32" t="s">
        <v>995</v>
      </c>
      <c r="M53" s="32" t="s">
        <v>996</v>
      </c>
      <c r="N53" s="32" t="s">
        <v>997</v>
      </c>
      <c r="O53" s="32" t="s">
        <v>998</v>
      </c>
      <c r="P53" s="32" t="s">
        <v>999</v>
      </c>
      <c r="Q53" s="32" t="s">
        <v>1000</v>
      </c>
      <c r="R53" s="32" t="s">
        <v>1001</v>
      </c>
      <c r="S53" s="241" t="s">
        <v>1002</v>
      </c>
      <c r="T53" s="241" t="s">
        <v>1003</v>
      </c>
      <c r="U53" s="241" t="s">
        <v>1004</v>
      </c>
      <c r="V53" s="241" t="s">
        <v>1005</v>
      </c>
      <c r="W53" s="241" t="s">
        <v>1006</v>
      </c>
      <c r="X53" s="241" t="s">
        <v>1007</v>
      </c>
      <c r="Y53" s="241" t="s">
        <v>1008</v>
      </c>
      <c r="Z53" s="241" t="s">
        <v>1009</v>
      </c>
      <c r="AA53" s="241" t="s">
        <v>1010</v>
      </c>
      <c r="AB53" s="241" t="s">
        <v>1011</v>
      </c>
      <c r="AC53" s="241" t="s">
        <v>1012</v>
      </c>
      <c r="AD53" s="241" t="s">
        <v>1013</v>
      </c>
      <c r="AE53" s="241" t="s">
        <v>1014</v>
      </c>
      <c r="AF53" s="241" t="s">
        <v>1015</v>
      </c>
      <c r="AG53" s="241" t="s">
        <v>1016</v>
      </c>
      <c r="AH53" s="241" t="s">
        <v>1017</v>
      </c>
      <c r="AI53" s="241" t="s">
        <v>1018</v>
      </c>
      <c r="AJ53" s="241" t="s">
        <v>1019</v>
      </c>
      <c r="AK53" s="241" t="s">
        <v>1020</v>
      </c>
      <c r="AL53" s="241" t="s">
        <v>1021</v>
      </c>
      <c r="AM53" s="241" t="s">
        <v>1022</v>
      </c>
      <c r="AN53" s="241" t="s">
        <v>1023</v>
      </c>
      <c r="AO53" s="241" t="s">
        <v>1024</v>
      </c>
      <c r="AP53" s="241" t="s">
        <v>1025</v>
      </c>
      <c r="AQ53" s="241" t="s">
        <v>1026</v>
      </c>
      <c r="AR53" s="241" t="s">
        <v>1027</v>
      </c>
      <c r="AS53" s="241" t="s">
        <v>1028</v>
      </c>
      <c r="AT53" s="241" t="s">
        <v>1029</v>
      </c>
      <c r="AU53" s="241" t="s">
        <v>2063</v>
      </c>
      <c r="AV53" s="241" t="s">
        <v>2190</v>
      </c>
      <c r="AW53" s="241" t="s">
        <v>2244</v>
      </c>
      <c r="AY53" s="31" t="s">
        <v>1030</v>
      </c>
      <c r="AZ53" s="31" t="s">
        <v>1031</v>
      </c>
      <c r="BA53" s="31" t="s">
        <v>1032</v>
      </c>
      <c r="BB53" s="31" t="s">
        <v>1033</v>
      </c>
      <c r="BC53" s="31" t="s">
        <v>1034</v>
      </c>
      <c r="BD53" s="83" t="s">
        <v>1035</v>
      </c>
      <c r="BE53" s="31" t="s">
        <v>1036</v>
      </c>
      <c r="BF53" s="31" t="s">
        <v>1037</v>
      </c>
      <c r="BG53" s="31" t="s">
        <v>1038</v>
      </c>
      <c r="BH53" s="31" t="s">
        <v>1039</v>
      </c>
      <c r="BI53" s="31" t="s">
        <v>1040</v>
      </c>
      <c r="BJ53" s="31" t="s">
        <v>1041</v>
      </c>
      <c r="BK53" s="31" t="s">
        <v>1042</v>
      </c>
      <c r="BL53" s="31" t="s">
        <v>1043</v>
      </c>
      <c r="BM53" s="31" t="s">
        <v>1044</v>
      </c>
      <c r="BN53" s="31" t="s">
        <v>1045</v>
      </c>
      <c r="BO53" s="31" t="s">
        <v>1046</v>
      </c>
      <c r="BP53" s="31" t="s">
        <v>1047</v>
      </c>
      <c r="BQ53" s="31" t="s">
        <v>1048</v>
      </c>
      <c r="BR53" s="31" t="s">
        <v>1049</v>
      </c>
      <c r="BS53" s="31" t="s">
        <v>1050</v>
      </c>
      <c r="BT53" s="31" t="s">
        <v>1051</v>
      </c>
      <c r="BU53" s="31" t="s">
        <v>1052</v>
      </c>
      <c r="BV53" s="31" t="s">
        <v>1053</v>
      </c>
      <c r="BW53" s="31" t="s">
        <v>1054</v>
      </c>
      <c r="BX53" s="31" t="s">
        <v>1055</v>
      </c>
      <c r="BY53" s="31" t="s">
        <v>1056</v>
      </c>
      <c r="BZ53" s="31" t="s">
        <v>1057</v>
      </c>
      <c r="CA53" s="31" t="s">
        <v>1058</v>
      </c>
      <c r="CB53" s="31" t="s">
        <v>1059</v>
      </c>
      <c r="CC53" s="31" t="s">
        <v>1060</v>
      </c>
      <c r="CD53" s="86" t="s">
        <v>1061</v>
      </c>
      <c r="CE53" s="31" t="s">
        <v>1062</v>
      </c>
      <c r="CF53" s="86" t="s">
        <v>1063</v>
      </c>
      <c r="CG53" s="31" t="s">
        <v>1064</v>
      </c>
      <c r="CH53" s="86" t="s">
        <v>1065</v>
      </c>
      <c r="CI53" s="31" t="s">
        <v>1066</v>
      </c>
      <c r="CJ53" s="31" t="s">
        <v>1067</v>
      </c>
      <c r="CK53" s="31" t="s">
        <v>1068</v>
      </c>
      <c r="CL53" s="31" t="s">
        <v>1095</v>
      </c>
      <c r="CM53" s="31" t="s">
        <v>1070</v>
      </c>
      <c r="CN53" s="31" t="s">
        <v>2064</v>
      </c>
      <c r="CO53" s="86" t="s">
        <v>2191</v>
      </c>
      <c r="CP53" s="31" t="s">
        <v>2249</v>
      </c>
    </row>
    <row r="54" spans="1:94" ht="13.75" customHeight="1" x14ac:dyDescent="0.3">
      <c r="A54" s="250" t="s">
        <v>1071</v>
      </c>
      <c r="B54" s="38" t="s">
        <v>1072</v>
      </c>
      <c r="C54" s="38" t="s">
        <v>1072</v>
      </c>
      <c r="D54" s="38" t="s">
        <v>1072</v>
      </c>
      <c r="E54" s="38" t="s">
        <v>1072</v>
      </c>
      <c r="F54" s="38" t="s">
        <v>1072</v>
      </c>
      <c r="G54" s="38" t="s">
        <v>1072</v>
      </c>
      <c r="H54" s="38" t="s">
        <v>1072</v>
      </c>
      <c r="I54" s="370" t="s">
        <v>1073</v>
      </c>
      <c r="J54" s="38" t="s">
        <v>1072</v>
      </c>
      <c r="K54" s="366"/>
      <c r="L54" s="52">
        <v>66880</v>
      </c>
      <c r="M54" s="52">
        <v>53214.485714285714</v>
      </c>
      <c r="N54" s="52">
        <v>50328.571428571428</v>
      </c>
      <c r="O54" s="52">
        <v>54717.142857142855</v>
      </c>
      <c r="P54" s="52">
        <v>52182.857142857145</v>
      </c>
      <c r="Q54" s="52">
        <v>53256.942857142858</v>
      </c>
      <c r="R54" s="52">
        <v>53420</v>
      </c>
      <c r="S54" s="52">
        <v>52237.142857142855</v>
      </c>
      <c r="T54" s="52">
        <v>42822.857142857145</v>
      </c>
      <c r="U54" s="52">
        <v>39202.857142857145</v>
      </c>
      <c r="V54" s="52">
        <v>39031.428571428572</v>
      </c>
      <c r="W54" s="52">
        <v>37222.857142857145</v>
      </c>
      <c r="X54" s="52">
        <v>41367.142857142855</v>
      </c>
      <c r="Y54" s="52">
        <v>42637.142857142855</v>
      </c>
      <c r="Z54" s="52">
        <v>51828.571428571428</v>
      </c>
      <c r="AA54" s="38" t="s">
        <v>1072</v>
      </c>
      <c r="AB54" s="38" t="s">
        <v>1072</v>
      </c>
      <c r="AC54" s="52">
        <v>50207.142857142855</v>
      </c>
      <c r="AD54" s="52">
        <v>39617.142857142855</v>
      </c>
      <c r="AE54" s="52">
        <v>37817.142857142855</v>
      </c>
      <c r="AF54" s="52">
        <v>37527.142857142855</v>
      </c>
      <c r="AG54" s="38" t="s">
        <v>1072</v>
      </c>
      <c r="AH54" s="52">
        <v>38091.428571428572</v>
      </c>
      <c r="AI54" s="52">
        <v>38091.428571428572</v>
      </c>
      <c r="AJ54" s="52">
        <v>42427.142857142855</v>
      </c>
      <c r="AK54" s="52">
        <v>44760.952380952374</v>
      </c>
      <c r="AL54" s="52">
        <v>52978.571428571428</v>
      </c>
      <c r="AM54" s="52">
        <v>52375.142857142855</v>
      </c>
      <c r="AN54" s="52">
        <v>53388.571428571428</v>
      </c>
      <c r="AO54" s="38" t="s">
        <v>1072</v>
      </c>
      <c r="AP54" s="52">
        <v>51207.142857142855</v>
      </c>
      <c r="AQ54" s="52">
        <v>49707.142857142855</v>
      </c>
      <c r="AR54" s="38" t="s">
        <v>1072</v>
      </c>
      <c r="AS54" s="52">
        <v>58357.142857142855</v>
      </c>
      <c r="AT54" s="38" t="s">
        <v>1072</v>
      </c>
      <c r="AU54" s="52">
        <v>72323.809523809527</v>
      </c>
      <c r="AV54" s="302">
        <v>68895.238095238092</v>
      </c>
      <c r="AW54" s="52">
        <f>'Coût médian du PMAS'!V8</f>
        <v>68200</v>
      </c>
      <c r="AY54" s="36"/>
      <c r="AZ54" s="36"/>
      <c r="BA54" s="36"/>
      <c r="BB54" s="36"/>
      <c r="BC54" s="36"/>
      <c r="BD54" s="36"/>
      <c r="BE54" s="36" t="s">
        <v>1074</v>
      </c>
      <c r="BF54" s="36">
        <v>-0.20432886192754618</v>
      </c>
      <c r="BG54" s="36">
        <v>-5.4231742484726286E-2</v>
      </c>
      <c r="BH54" s="36">
        <v>8.7198410445642915E-2</v>
      </c>
      <c r="BI54" s="36">
        <v>-4.6316119262701627E-2</v>
      </c>
      <c r="BJ54" s="36">
        <v>2.0583114323258878E-2</v>
      </c>
      <c r="BK54" s="36">
        <v>3.0617067767957362E-3</v>
      </c>
      <c r="BL54" s="36">
        <v>-2.2142589720276051E-2</v>
      </c>
      <c r="BM54" s="36">
        <v>-0.18022206421265652</v>
      </c>
      <c r="BN54" s="36">
        <v>-8.4534294101948237E-2</v>
      </c>
      <c r="BO54" s="36">
        <v>-4.3728591210553391E-3</v>
      </c>
      <c r="BP54" s="36">
        <v>-4.6336285777029418E-2</v>
      </c>
      <c r="BQ54" s="36">
        <v>0.11133712004912488</v>
      </c>
      <c r="BR54" s="36">
        <v>3.0700694132679507E-2</v>
      </c>
      <c r="BS54" s="36">
        <v>0.21557327615090793</v>
      </c>
      <c r="BT54" s="36"/>
      <c r="BU54" s="36"/>
      <c r="BV54" s="36"/>
      <c r="BW54" s="36">
        <v>-0.21092616303883915</v>
      </c>
      <c r="BX54" s="36">
        <v>-4.5434876676763269E-2</v>
      </c>
      <c r="BY54" s="36">
        <v>-7.668479903294001E-3</v>
      </c>
      <c r="BZ54" s="36"/>
      <c r="CA54" s="88"/>
      <c r="CB54" s="88">
        <v>0</v>
      </c>
      <c r="CC54" s="88">
        <v>0.11382388238823871</v>
      </c>
      <c r="CD54" s="88">
        <v>5.5007463775435639E-2</v>
      </c>
      <c r="CE54" s="88">
        <v>0.18358901253218174</v>
      </c>
      <c r="CF54" s="88">
        <v>-1.1390049885398379E-2</v>
      </c>
      <c r="CG54" s="88">
        <v>1.934941875371643E-2</v>
      </c>
      <c r="CI54" s="23"/>
      <c r="CJ54" s="23">
        <v>-2.9292788394476243E-2</v>
      </c>
      <c r="CK54" s="23"/>
      <c r="CL54" s="23"/>
      <c r="CM54" s="23"/>
      <c r="CN54" s="23"/>
      <c r="CO54" s="23">
        <f>AV54/AU54-1</f>
        <v>-4.7405846721095712E-2</v>
      </c>
      <c r="CP54" s="23">
        <f>AW54/AV54-1</f>
        <v>-1.0091235830798961E-2</v>
      </c>
    </row>
    <row r="55" spans="1:94" ht="13.75" customHeight="1" x14ac:dyDescent="0.3">
      <c r="A55" s="11" t="s">
        <v>933</v>
      </c>
      <c r="B55" s="38" t="s">
        <v>1072</v>
      </c>
      <c r="C55" s="52">
        <v>68008</v>
      </c>
      <c r="D55" s="52">
        <v>58031</v>
      </c>
      <c r="E55" s="52">
        <v>55134</v>
      </c>
      <c r="F55" s="52">
        <v>48749</v>
      </c>
      <c r="G55" s="52">
        <v>38901</v>
      </c>
      <c r="H55" s="38" t="s">
        <v>1072</v>
      </c>
      <c r="I55" s="370"/>
      <c r="J55" s="52">
        <v>51555</v>
      </c>
      <c r="K55" s="366"/>
      <c r="L55" s="52">
        <v>53512.857142857145</v>
      </c>
      <c r="M55" s="52">
        <v>63950</v>
      </c>
      <c r="N55" s="52">
        <v>63600</v>
      </c>
      <c r="O55" s="52">
        <v>63617.142857142855</v>
      </c>
      <c r="P55" s="38" t="s">
        <v>1072</v>
      </c>
      <c r="Q55" s="52">
        <v>69461.42857142858</v>
      </c>
      <c r="R55" s="52">
        <v>50097.71428571429</v>
      </c>
      <c r="S55" s="52">
        <v>82101.190476190473</v>
      </c>
      <c r="T55" s="52">
        <v>53422.857142857145</v>
      </c>
      <c r="U55" s="52">
        <v>55995.238095238092</v>
      </c>
      <c r="V55" s="52">
        <v>51011.904761904763</v>
      </c>
      <c r="W55" s="52">
        <v>47759.523809523809</v>
      </c>
      <c r="X55" s="52">
        <v>55273.809523809519</v>
      </c>
      <c r="Y55" s="52">
        <v>60238.095238095237</v>
      </c>
      <c r="Z55" s="52">
        <v>68502.380952380961</v>
      </c>
      <c r="AA55" s="38" t="s">
        <v>1072</v>
      </c>
      <c r="AB55" s="52">
        <v>65123.809523809519</v>
      </c>
      <c r="AC55" s="52">
        <v>69888.095238095251</v>
      </c>
      <c r="AD55" s="52">
        <v>70488.095238095251</v>
      </c>
      <c r="AE55" s="52">
        <v>67007.142857142855</v>
      </c>
      <c r="AF55" s="52">
        <v>66723.809523809527</v>
      </c>
      <c r="AG55" s="38" t="s">
        <v>1072</v>
      </c>
      <c r="AH55" s="52">
        <v>68923.809523809527</v>
      </c>
      <c r="AI55" s="52">
        <v>56897.142857142855</v>
      </c>
      <c r="AJ55" s="52">
        <v>61593.095238095237</v>
      </c>
      <c r="AK55" s="52">
        <v>66108.809523809527</v>
      </c>
      <c r="AL55" s="52">
        <v>68167.142857142855</v>
      </c>
      <c r="AM55" s="52">
        <v>70417.142857142855</v>
      </c>
      <c r="AN55" s="52">
        <v>74880.952380952382</v>
      </c>
      <c r="AO55" s="52">
        <v>77973.809523809527</v>
      </c>
      <c r="AP55" s="52">
        <v>79523.809523809527</v>
      </c>
      <c r="AQ55" s="52">
        <v>72773.809523809527</v>
      </c>
      <c r="AR55" s="52">
        <v>47807.142857142855</v>
      </c>
      <c r="AS55" s="52">
        <v>55721.428571428572</v>
      </c>
      <c r="AT55" s="52">
        <v>49020.476190476191</v>
      </c>
      <c r="AU55" s="52">
        <v>53102.380952380954</v>
      </c>
      <c r="AV55" s="303" t="s">
        <v>1072</v>
      </c>
      <c r="AW55" s="303" t="s">
        <v>1072</v>
      </c>
      <c r="AY55" s="36">
        <v>-0.14670332902011529</v>
      </c>
      <c r="AZ55" s="36">
        <v>-4.9921593630990357E-2</v>
      </c>
      <c r="BA55" s="36">
        <v>-0.11580875684695469</v>
      </c>
      <c r="BB55" s="36">
        <v>-0.20201440029539064</v>
      </c>
      <c r="BC55" s="36" t="s">
        <v>1074</v>
      </c>
      <c r="BD55" s="36" t="s">
        <v>1074</v>
      </c>
      <c r="BE55" s="36">
        <v>0.13229976308242253</v>
      </c>
      <c r="BF55" s="36">
        <v>0.19503991030193002</v>
      </c>
      <c r="BG55" s="36">
        <v>-5.4730258014072941E-3</v>
      </c>
      <c r="BH55" s="36">
        <v>2.6954177897575704E-4</v>
      </c>
      <c r="BI55" s="36" t="s">
        <v>1074</v>
      </c>
      <c r="BJ55" s="36" t="s">
        <v>1074</v>
      </c>
      <c r="BK55" s="36">
        <v>-0.27876930670670264</v>
      </c>
      <c r="BL55" s="36">
        <v>0.63882108488933986</v>
      </c>
      <c r="BM55" s="36">
        <v>-0.34930471978539834</v>
      </c>
      <c r="BN55" s="36">
        <v>4.8151317431454288E-2</v>
      </c>
      <c r="BO55" s="36">
        <v>-8.8995662896504735E-2</v>
      </c>
      <c r="BP55" s="36">
        <v>-6.3757292882147043E-2</v>
      </c>
      <c r="BQ55" s="36">
        <v>0.15733585921531468</v>
      </c>
      <c r="BR55" s="36">
        <v>8.9812621150118455E-2</v>
      </c>
      <c r="BS55" s="36">
        <v>0.13719367588932818</v>
      </c>
      <c r="BT55" s="36"/>
      <c r="BU55" s="36"/>
      <c r="BV55" s="36">
        <v>7.3157355952033098E-2</v>
      </c>
      <c r="BW55" s="36">
        <v>8.5851531359657507E-3</v>
      </c>
      <c r="BX55" s="36">
        <v>-4.9383550076000926E-2</v>
      </c>
      <c r="BY55" s="36">
        <v>-4.2284049319545325E-3</v>
      </c>
      <c r="BZ55" s="36"/>
      <c r="CA55" s="88"/>
      <c r="CB55" s="88">
        <v>-0.17449219289760953</v>
      </c>
      <c r="CC55" s="88">
        <v>8.2534063138160807E-2</v>
      </c>
      <c r="CD55" s="88">
        <v>7.3315268022467128E-2</v>
      </c>
      <c r="CE55" s="88">
        <v>3.1135537731805663E-2</v>
      </c>
      <c r="CF55" s="88">
        <v>3.3007104386277408E-2</v>
      </c>
      <c r="CG55" s="88">
        <v>6.3390949173631972E-2</v>
      </c>
      <c r="CH55" s="88">
        <v>4.1303656597774241E-2</v>
      </c>
      <c r="CI55" s="23">
        <v>1.9878469571589896E-2</v>
      </c>
      <c r="CJ55" s="23">
        <v>-8.4880239520958134E-2</v>
      </c>
      <c r="CK55" s="23">
        <v>-0.34307214133813191</v>
      </c>
      <c r="CL55" s="23">
        <v>0.16554609293291511</v>
      </c>
      <c r="CM55" s="23">
        <v>-0.12025808657009784</v>
      </c>
      <c r="CN55" s="23">
        <f t="shared" ref="CN55:CP85" si="44">AU55/AT55-1</f>
        <v>8.3269382085231713E-2</v>
      </c>
      <c r="CO55" s="23"/>
      <c r="CP55" s="23"/>
    </row>
    <row r="56" spans="1:94" x14ac:dyDescent="0.3">
      <c r="A56" s="11" t="s">
        <v>926</v>
      </c>
      <c r="B56" s="52">
        <v>73800</v>
      </c>
      <c r="C56" s="52">
        <v>48974</v>
      </c>
      <c r="D56" s="52">
        <v>58531</v>
      </c>
      <c r="E56" s="38" t="s">
        <v>1072</v>
      </c>
      <c r="F56" s="52">
        <v>57583</v>
      </c>
      <c r="G56" s="52">
        <v>36363</v>
      </c>
      <c r="H56" s="52">
        <v>62922.619047619046</v>
      </c>
      <c r="I56" s="370"/>
      <c r="J56" s="52">
        <v>53665.476190476191</v>
      </c>
      <c r="K56" s="366"/>
      <c r="L56" s="52">
        <v>52297.999999999993</v>
      </c>
      <c r="M56" s="52">
        <v>54764.085714285713</v>
      </c>
      <c r="N56" s="52">
        <v>55163.971428571429</v>
      </c>
      <c r="O56" s="52">
        <v>69917.142857142855</v>
      </c>
      <c r="P56" s="52">
        <v>51245</v>
      </c>
      <c r="Q56" s="52">
        <v>58607.142857142855</v>
      </c>
      <c r="R56" s="52">
        <v>45423.809523809527</v>
      </c>
      <c r="S56" s="52">
        <v>60853.809523809519</v>
      </c>
      <c r="T56" s="52">
        <v>53826.190476190481</v>
      </c>
      <c r="U56" s="52">
        <v>56551.190476190481</v>
      </c>
      <c r="V56" s="52">
        <v>53738.095238095237</v>
      </c>
      <c r="W56" s="52">
        <v>54692.857142857145</v>
      </c>
      <c r="X56" s="52">
        <v>55507.142857142855</v>
      </c>
      <c r="Y56" s="38" t="s">
        <v>1072</v>
      </c>
      <c r="Z56" s="38" t="s">
        <v>1072</v>
      </c>
      <c r="AA56" s="52">
        <v>56469.047619047626</v>
      </c>
      <c r="AB56" s="52">
        <v>66040.476190476184</v>
      </c>
      <c r="AC56" s="52">
        <v>66540.476190476184</v>
      </c>
      <c r="AD56" s="52">
        <v>72657.142857142855</v>
      </c>
      <c r="AE56" s="52">
        <v>70533.809523809527</v>
      </c>
      <c r="AF56" s="52">
        <v>58968.571428571428</v>
      </c>
      <c r="AG56" s="52">
        <v>64688.095238095237</v>
      </c>
      <c r="AH56" s="52">
        <v>66121.42857142858</v>
      </c>
      <c r="AI56" s="52">
        <v>65871.42857142858</v>
      </c>
      <c r="AJ56" s="52">
        <v>68657.142857142855</v>
      </c>
      <c r="AK56" s="52">
        <v>71990.476190476184</v>
      </c>
      <c r="AL56" s="52">
        <v>73323.809523809527</v>
      </c>
      <c r="AM56" s="52">
        <v>70240.476190476184</v>
      </c>
      <c r="AN56" s="52">
        <v>66157.142857142855</v>
      </c>
      <c r="AO56" s="52">
        <v>62823.809523809519</v>
      </c>
      <c r="AP56" s="52">
        <v>89823.809523809527</v>
      </c>
      <c r="AQ56" s="52">
        <v>94823.809523809527</v>
      </c>
      <c r="AR56" s="52">
        <v>48628.571428571428</v>
      </c>
      <c r="AS56" s="52">
        <v>50595.238095238092</v>
      </c>
      <c r="AT56" s="52">
        <v>56823.809523809519</v>
      </c>
      <c r="AU56" s="52">
        <v>58323.809523809519</v>
      </c>
      <c r="AV56" s="302">
        <v>67807.142857142855</v>
      </c>
      <c r="AW56" s="52">
        <f>'Coût médian du PMAS'!V13</f>
        <v>61366.666666666664</v>
      </c>
      <c r="AY56" s="36">
        <v>0.19514436231469756</v>
      </c>
      <c r="AZ56" s="36" t="s">
        <v>1074</v>
      </c>
      <c r="BA56" s="36" t="s">
        <v>1074</v>
      </c>
      <c r="BB56" s="36">
        <v>-0.36851153986419605</v>
      </c>
      <c r="BC56" s="36">
        <v>0.73040230584987609</v>
      </c>
      <c r="BD56" s="36">
        <v>-0.14711947781666823</v>
      </c>
      <c r="BE56" s="36">
        <v>5.7998624636748763E-2</v>
      </c>
      <c r="BF56" s="36">
        <v>4.7154493752834092E-2</v>
      </c>
      <c r="BG56" s="36">
        <v>7.3019700606706817E-3</v>
      </c>
      <c r="BH56" s="36">
        <v>0.26744215556841189</v>
      </c>
      <c r="BI56" s="36">
        <v>-0.26706101099260349</v>
      </c>
      <c r="BJ56" s="36">
        <v>0.14366558409879704</v>
      </c>
      <c r="BK56" s="36">
        <v>-0.22494413975218353</v>
      </c>
      <c r="BL56" s="36">
        <v>0.33968969493657597</v>
      </c>
      <c r="BM56" s="36">
        <v>-0.11548363368885606</v>
      </c>
      <c r="BN56" s="36">
        <v>5.0625912328039924E-2</v>
      </c>
      <c r="BO56" s="36">
        <v>-4.9744226680420334E-2</v>
      </c>
      <c r="BP56" s="36">
        <v>1.7766947275144052E-2</v>
      </c>
      <c r="BQ56" s="36">
        <v>1.4888337468982549E-2</v>
      </c>
      <c r="BR56" s="36"/>
      <c r="BS56" s="36"/>
      <c r="BT56" s="36"/>
      <c r="BU56" s="36">
        <v>0.16949867183876521</v>
      </c>
      <c r="BV56" s="36">
        <v>7.571114395933165E-3</v>
      </c>
      <c r="BW56" s="36">
        <v>9.1923998998103551E-2</v>
      </c>
      <c r="BX56" s="36">
        <v>-2.9224013632192847E-2</v>
      </c>
      <c r="BY56" s="36">
        <v>-0.1639672970071766</v>
      </c>
      <c r="BZ56" s="36">
        <v>9.6992748356671044E-2</v>
      </c>
      <c r="CA56" s="88">
        <v>2.2157606095182247E-2</v>
      </c>
      <c r="CB56" s="88">
        <v>-3.7809225451009842E-3</v>
      </c>
      <c r="CC56" s="88">
        <v>4.2290175666883423E-2</v>
      </c>
      <c r="CD56" s="88">
        <v>4.8550423082258209E-2</v>
      </c>
      <c r="CE56" s="88">
        <v>1.8520968382061298E-2</v>
      </c>
      <c r="CF56" s="88">
        <v>-4.2050915703338188E-2</v>
      </c>
      <c r="CG56" s="88">
        <v>-5.8133622589064737E-2</v>
      </c>
      <c r="CH56" s="88">
        <v>-5.0385086014539726E-2</v>
      </c>
      <c r="CI56" s="23">
        <v>0.42977336466307903</v>
      </c>
      <c r="CJ56" s="23">
        <v>5.5664528441923267E-2</v>
      </c>
      <c r="CK56" s="23">
        <v>-0.48716918595892134</v>
      </c>
      <c r="CL56" s="23">
        <v>4.0442616529573039E-2</v>
      </c>
      <c r="CM56" s="23">
        <v>0.12310588235294118</v>
      </c>
      <c r="CN56" s="23">
        <f t="shared" si="44"/>
        <v>2.6397385401826901E-2</v>
      </c>
      <c r="CO56" s="23">
        <f t="shared" si="44"/>
        <v>0.16259797517962116</v>
      </c>
      <c r="CP56" s="23">
        <f t="shared" si="2"/>
        <v>-9.4982267635801865E-2</v>
      </c>
    </row>
    <row r="57" spans="1:94" x14ac:dyDescent="0.3">
      <c r="A57" s="11" t="s">
        <v>914</v>
      </c>
      <c r="B57" s="38" t="s">
        <v>1072</v>
      </c>
      <c r="C57" s="38" t="s">
        <v>1072</v>
      </c>
      <c r="D57" s="38" t="s">
        <v>1072</v>
      </c>
      <c r="E57" s="38" t="s">
        <v>1072</v>
      </c>
      <c r="F57" s="38" t="s">
        <v>1075</v>
      </c>
      <c r="G57" s="52">
        <v>53257</v>
      </c>
      <c r="H57" s="52">
        <v>67536.28571428571</v>
      </c>
      <c r="I57" s="370"/>
      <c r="J57" s="52">
        <v>82481.904761904749</v>
      </c>
      <c r="K57" s="366"/>
      <c r="L57" s="38" t="s">
        <v>1072</v>
      </c>
      <c r="M57" s="38" t="s">
        <v>1072</v>
      </c>
      <c r="N57" s="52">
        <v>85228.523809523816</v>
      </c>
      <c r="O57" s="52">
        <v>78510.71428571429</v>
      </c>
      <c r="P57" s="52">
        <v>66714.28571428571</v>
      </c>
      <c r="Q57" s="52">
        <v>89750</v>
      </c>
      <c r="R57" s="52">
        <v>83664.28571428571</v>
      </c>
      <c r="S57" s="52">
        <v>77914.285714285696</v>
      </c>
      <c r="T57" s="52">
        <v>72098.333333333343</v>
      </c>
      <c r="U57" s="52">
        <v>72160</v>
      </c>
      <c r="V57" s="52">
        <v>62558.095238095237</v>
      </c>
      <c r="W57" s="52">
        <v>67112.380952380947</v>
      </c>
      <c r="X57" s="52">
        <v>62102.380952380954</v>
      </c>
      <c r="Y57" s="52">
        <v>64323.809523809519</v>
      </c>
      <c r="Z57" s="52">
        <v>73488.095238095251</v>
      </c>
      <c r="AA57" s="52">
        <v>84245.238095238092</v>
      </c>
      <c r="AB57" s="52">
        <v>74738.095238095251</v>
      </c>
      <c r="AC57" s="52">
        <v>84488.095238095251</v>
      </c>
      <c r="AD57" s="52">
        <v>81613.095238095251</v>
      </c>
      <c r="AE57" s="52">
        <v>81863.095238095251</v>
      </c>
      <c r="AF57" s="52">
        <v>84788.095238095251</v>
      </c>
      <c r="AG57" s="52">
        <v>83488.095238095251</v>
      </c>
      <c r="AH57" s="52">
        <v>77473.809523809527</v>
      </c>
      <c r="AI57" s="52">
        <v>80023.809523809527</v>
      </c>
      <c r="AJ57" s="52">
        <v>77523.809523809527</v>
      </c>
      <c r="AK57" s="52">
        <v>74273.809523809527</v>
      </c>
      <c r="AL57" s="52">
        <v>68773.809523809527</v>
      </c>
      <c r="AM57" s="52">
        <v>65773.809523809527</v>
      </c>
      <c r="AN57" s="52">
        <v>65023.809523809519</v>
      </c>
      <c r="AO57" s="52">
        <v>64773.809523809519</v>
      </c>
      <c r="AP57" s="52">
        <v>68273.809523809527</v>
      </c>
      <c r="AQ57" s="52">
        <v>68673.809523809527</v>
      </c>
      <c r="AR57" s="52">
        <v>53473.809523809519</v>
      </c>
      <c r="AS57" s="52">
        <v>66873.809523809527</v>
      </c>
      <c r="AT57" s="52">
        <v>67123.809523809527</v>
      </c>
      <c r="AU57" s="52">
        <v>69107.142857142855</v>
      </c>
      <c r="AV57" s="302">
        <v>69173.809523809527</v>
      </c>
      <c r="AW57" s="52">
        <f>'Coût médian du PMAS'!V7</f>
        <v>64566.666666666664</v>
      </c>
      <c r="AY57" s="36" t="s">
        <v>1074</v>
      </c>
      <c r="AZ57" s="36" t="s">
        <v>1074</v>
      </c>
      <c r="BA57" s="36" t="s">
        <v>1074</v>
      </c>
      <c r="BB57" s="36">
        <v>-0.61990236521689479</v>
      </c>
      <c r="BC57" s="36">
        <v>0.2681203544000923</v>
      </c>
      <c r="BD57" s="36">
        <v>0.22129761637835599</v>
      </c>
      <c r="BE57" s="36" t="s">
        <v>1074</v>
      </c>
      <c r="BF57" s="36" t="s">
        <v>1074</v>
      </c>
      <c r="BG57" s="36" t="s">
        <v>1074</v>
      </c>
      <c r="BH57" s="36">
        <v>-7.8821141368388359E-2</v>
      </c>
      <c r="BI57" s="36">
        <v>-0.15025246781603974</v>
      </c>
      <c r="BJ57" s="36">
        <v>0.34528907922912211</v>
      </c>
      <c r="BK57" s="36">
        <v>-6.7807401512136933E-2</v>
      </c>
      <c r="BL57" s="36">
        <v>-6.8727055408520643E-2</v>
      </c>
      <c r="BM57" s="36">
        <v>-7.4645520107565977E-2</v>
      </c>
      <c r="BN57" s="36">
        <v>8.5531334519961533E-4</v>
      </c>
      <c r="BO57" s="36">
        <v>-0.13306409038116362</v>
      </c>
      <c r="BP57" s="36">
        <v>7.2800901257497719E-2</v>
      </c>
      <c r="BQ57" s="36">
        <v>-7.4650905375489462E-2</v>
      </c>
      <c r="BR57" s="36">
        <v>3.5770425181152365E-2</v>
      </c>
      <c r="BS57" s="36">
        <v>0.14247112822031416</v>
      </c>
      <c r="BT57" s="36">
        <v>0.14637939413575229</v>
      </c>
      <c r="BU57" s="36">
        <v>-0.11285080405844594</v>
      </c>
      <c r="BV57" s="36">
        <v>0.13045555909525319</v>
      </c>
      <c r="BW57" s="36">
        <v>-3.4028462730731235E-2</v>
      </c>
      <c r="BX57" s="36">
        <v>3.0632338997884645E-3</v>
      </c>
      <c r="BY57" s="36">
        <v>3.5730386097578615E-2</v>
      </c>
      <c r="BZ57" s="36">
        <v>-1.5332341130549598E-2</v>
      </c>
      <c r="CA57" s="88">
        <v>-7.2037644374732701E-2</v>
      </c>
      <c r="CB57" s="88">
        <v>3.2914348935124016E-2</v>
      </c>
      <c r="CC57" s="88">
        <v>-3.1240702171972612E-2</v>
      </c>
      <c r="CD57" s="88">
        <v>-4.1922604422604426E-2</v>
      </c>
      <c r="CE57" s="88">
        <v>-7.4050328578297853E-2</v>
      </c>
      <c r="CF57" s="88">
        <v>-4.3621256707633727E-2</v>
      </c>
      <c r="CG57" s="88">
        <v>-1.1402714932126856E-2</v>
      </c>
      <c r="CH57" s="88">
        <v>-3.8447455144635656E-3</v>
      </c>
      <c r="CI57" s="23">
        <v>5.4034184892483017E-2</v>
      </c>
      <c r="CJ57" s="23">
        <v>5.8587619877943364E-3</v>
      </c>
      <c r="CK57" s="23">
        <v>-0.22133619942447047</v>
      </c>
      <c r="CL57" s="23">
        <v>0.25058996393428035</v>
      </c>
      <c r="CM57" s="23">
        <v>3.7383843059066724E-3</v>
      </c>
      <c r="CN57" s="23">
        <f t="shared" si="44"/>
        <v>2.9547389330306428E-2</v>
      </c>
      <c r="CO57" s="23">
        <f t="shared" si="44"/>
        <v>9.6468561584850399E-4</v>
      </c>
      <c r="CP57" s="23">
        <f t="shared" si="2"/>
        <v>-6.6602416273706777E-2</v>
      </c>
    </row>
    <row r="58" spans="1:94" x14ac:dyDescent="0.3">
      <c r="A58" s="11" t="s">
        <v>1076</v>
      </c>
      <c r="B58" s="38" t="s">
        <v>1072</v>
      </c>
      <c r="C58" s="38" t="s">
        <v>1072</v>
      </c>
      <c r="D58" s="38" t="s">
        <v>1072</v>
      </c>
      <c r="E58" s="38" t="s">
        <v>1072</v>
      </c>
      <c r="F58" s="38" t="s">
        <v>1072</v>
      </c>
      <c r="G58" s="38" t="s">
        <v>1072</v>
      </c>
      <c r="H58" s="38" t="s">
        <v>1072</v>
      </c>
      <c r="I58" s="370"/>
      <c r="J58" s="38" t="s">
        <v>1072</v>
      </c>
      <c r="K58" s="366"/>
      <c r="L58" s="38" t="s">
        <v>1072</v>
      </c>
      <c r="M58" s="38" t="s">
        <v>1072</v>
      </c>
      <c r="N58" s="38" t="s">
        <v>1072</v>
      </c>
      <c r="O58" s="38" t="s">
        <v>1072</v>
      </c>
      <c r="P58" s="38" t="s">
        <v>1072</v>
      </c>
      <c r="Q58" s="38" t="s">
        <v>1072</v>
      </c>
      <c r="R58" s="38" t="s">
        <v>1072</v>
      </c>
      <c r="S58" s="38" t="s">
        <v>1072</v>
      </c>
      <c r="T58" s="38" t="s">
        <v>1072</v>
      </c>
      <c r="U58" s="38" t="s">
        <v>1072</v>
      </c>
      <c r="V58" s="38" t="s">
        <v>1072</v>
      </c>
      <c r="W58" s="38" t="s">
        <v>1072</v>
      </c>
      <c r="X58" s="38" t="s">
        <v>1072</v>
      </c>
      <c r="Y58" s="38" t="s">
        <v>1072</v>
      </c>
      <c r="Z58" s="38" t="s">
        <v>1072</v>
      </c>
      <c r="AA58" s="52">
        <v>75061</v>
      </c>
      <c r="AB58" s="52">
        <v>68469.047619047618</v>
      </c>
      <c r="AC58" s="52">
        <v>56807.142857142855</v>
      </c>
      <c r="AD58" s="52">
        <v>55907.142857142855</v>
      </c>
      <c r="AE58" s="52">
        <v>55821.428571428572</v>
      </c>
      <c r="AF58" s="52">
        <v>57071.428571428572</v>
      </c>
      <c r="AG58" s="38" t="s">
        <v>1072</v>
      </c>
      <c r="AH58" s="52">
        <v>60371.428571428572</v>
      </c>
      <c r="AI58" s="52">
        <v>60371.428571428572</v>
      </c>
      <c r="AJ58" s="52">
        <v>60371.428571428572</v>
      </c>
      <c r="AK58" s="52">
        <v>56371.428571428572</v>
      </c>
      <c r="AL58" s="52">
        <v>60571.428571428572</v>
      </c>
      <c r="AM58" s="52">
        <v>66071.42857142858</v>
      </c>
      <c r="AN58" s="52">
        <v>62821.428571428572</v>
      </c>
      <c r="AO58" s="52">
        <v>61157.142857142855</v>
      </c>
      <c r="AP58" s="52">
        <v>60557.142857142855</v>
      </c>
      <c r="AQ58" s="52">
        <v>62496.428571428572</v>
      </c>
      <c r="AR58" s="38" t="s">
        <v>1072</v>
      </c>
      <c r="AS58" s="38" t="s">
        <v>1072</v>
      </c>
      <c r="AT58" s="38" t="s">
        <v>1072</v>
      </c>
      <c r="AU58" s="52">
        <v>82400</v>
      </c>
      <c r="AV58" s="302">
        <v>82271.42857142858</v>
      </c>
      <c r="AW58" s="303" t="s">
        <v>1072</v>
      </c>
      <c r="AY58" s="36"/>
      <c r="AZ58" s="36"/>
      <c r="BA58" s="36"/>
      <c r="BB58" s="36"/>
      <c r="BC58" s="36"/>
      <c r="BD58" s="36"/>
      <c r="BE58" s="36"/>
      <c r="BF58" s="36"/>
      <c r="BG58" s="36"/>
      <c r="BH58" s="36"/>
      <c r="BI58" s="36"/>
      <c r="BJ58" s="36"/>
      <c r="BK58" s="36"/>
      <c r="BL58" s="36"/>
      <c r="BM58" s="36"/>
      <c r="BN58" s="36"/>
      <c r="BO58" s="36"/>
      <c r="BP58" s="36"/>
      <c r="BQ58" s="36"/>
      <c r="BR58" s="36"/>
      <c r="BS58" s="36"/>
      <c r="BT58" s="36"/>
      <c r="BU58" s="36">
        <v>-8.7821270446068911E-2</v>
      </c>
      <c r="BV58" s="36">
        <v>-0.17032374726153632</v>
      </c>
      <c r="BW58" s="36">
        <v>-1.5843078083741968E-2</v>
      </c>
      <c r="BX58" s="36">
        <v>-1.5331544653123252E-3</v>
      </c>
      <c r="BY58" s="36">
        <v>2.2392834293026187E-2</v>
      </c>
      <c r="BZ58" s="36"/>
      <c r="CA58" s="88"/>
      <c r="CB58" s="88">
        <v>0</v>
      </c>
      <c r="CC58" s="88">
        <v>0</v>
      </c>
      <c r="CD58" s="88">
        <v>-6.6256507335541892E-2</v>
      </c>
      <c r="CE58" s="88">
        <v>7.4505828687278175E-2</v>
      </c>
      <c r="CF58" s="88">
        <v>9.0801886792452935E-2</v>
      </c>
      <c r="CG58" s="88">
        <v>-4.9189189189189242E-2</v>
      </c>
      <c r="CH58" s="88">
        <v>-2.6492325184764076E-2</v>
      </c>
      <c r="CI58" s="23">
        <v>-9.8107918710581554E-3</v>
      </c>
      <c r="CJ58" s="23">
        <v>3.2024062278839471E-2</v>
      </c>
      <c r="CK58" s="23"/>
      <c r="CL58" s="23"/>
      <c r="CM58" s="23"/>
      <c r="CN58" s="23"/>
      <c r="CO58" s="23">
        <f t="shared" si="44"/>
        <v>-1.5603328710124265E-3</v>
      </c>
      <c r="CP58" s="23"/>
    </row>
    <row r="59" spans="1:94" x14ac:dyDescent="0.3">
      <c r="A59" s="11" t="s">
        <v>1077</v>
      </c>
      <c r="B59" s="38" t="s">
        <v>1072</v>
      </c>
      <c r="C59" s="38" t="s">
        <v>1072</v>
      </c>
      <c r="D59" s="38" t="s">
        <v>1072</v>
      </c>
      <c r="E59" s="38" t="s">
        <v>1072</v>
      </c>
      <c r="F59" s="38" t="s">
        <v>1072</v>
      </c>
      <c r="G59" s="38" t="s">
        <v>1072</v>
      </c>
      <c r="H59" s="38" t="s">
        <v>1072</v>
      </c>
      <c r="I59" s="370"/>
      <c r="J59" s="38" t="s">
        <v>1072</v>
      </c>
      <c r="K59" s="366"/>
      <c r="L59" s="38" t="s">
        <v>1072</v>
      </c>
      <c r="M59" s="38" t="s">
        <v>1072</v>
      </c>
      <c r="N59" s="38" t="s">
        <v>1072</v>
      </c>
      <c r="O59" s="38" t="s">
        <v>1072</v>
      </c>
      <c r="P59" s="52">
        <v>60332.904761904763</v>
      </c>
      <c r="Q59" s="38" t="s">
        <v>1072</v>
      </c>
      <c r="R59" s="38" t="s">
        <v>1072</v>
      </c>
      <c r="S59" s="38" t="s">
        <v>1072</v>
      </c>
      <c r="T59" s="52">
        <v>62904.761904761908</v>
      </c>
      <c r="U59" s="38" t="s">
        <v>1072</v>
      </c>
      <c r="V59" s="38" t="s">
        <v>1072</v>
      </c>
      <c r="W59" s="52">
        <v>66788.095238095237</v>
      </c>
      <c r="X59" s="38" t="s">
        <v>1072</v>
      </c>
      <c r="Y59" s="38" t="s">
        <v>1072</v>
      </c>
      <c r="Z59" s="38" t="s">
        <v>1072</v>
      </c>
      <c r="AA59" s="38" t="s">
        <v>1072</v>
      </c>
      <c r="AB59" s="38" t="s">
        <v>1072</v>
      </c>
      <c r="AC59" s="38" t="s">
        <v>1072</v>
      </c>
      <c r="AD59" s="38" t="s">
        <v>1072</v>
      </c>
      <c r="AE59" s="38" t="s">
        <v>1072</v>
      </c>
      <c r="AF59" s="38" t="s">
        <v>1072</v>
      </c>
      <c r="AG59" s="38" t="s">
        <v>1072</v>
      </c>
      <c r="AH59" s="38" t="s">
        <v>1072</v>
      </c>
      <c r="AI59" s="38" t="s">
        <v>1072</v>
      </c>
      <c r="AJ59" s="38" t="s">
        <v>1072</v>
      </c>
      <c r="AK59" s="38" t="s">
        <v>1072</v>
      </c>
      <c r="AL59" s="38" t="s">
        <v>1072</v>
      </c>
      <c r="AM59" s="38" t="s">
        <v>1072</v>
      </c>
      <c r="AN59" s="38" t="s">
        <v>1072</v>
      </c>
      <c r="AO59" s="38" t="s">
        <v>1072</v>
      </c>
      <c r="AP59" s="38" t="s">
        <v>1072</v>
      </c>
      <c r="AQ59" s="38" t="s">
        <v>1072</v>
      </c>
      <c r="AR59" s="38" t="s">
        <v>1072</v>
      </c>
      <c r="AS59" s="38" t="s">
        <v>1072</v>
      </c>
      <c r="AT59" s="38" t="s">
        <v>1072</v>
      </c>
      <c r="AU59" s="38" t="s">
        <v>1072</v>
      </c>
      <c r="AV59" s="303" t="s">
        <v>1072</v>
      </c>
      <c r="AW59" s="303" t="s">
        <v>1072</v>
      </c>
      <c r="AY59" s="36"/>
      <c r="AZ59" s="36"/>
      <c r="BA59" s="36"/>
      <c r="BB59" s="36"/>
      <c r="BC59" s="36"/>
      <c r="BD59" s="36"/>
      <c r="BE59" s="36"/>
      <c r="BF59" s="36"/>
      <c r="BG59" s="36"/>
      <c r="BH59" s="36"/>
      <c r="BI59" s="36" t="s">
        <v>1074</v>
      </c>
      <c r="BJ59" s="36" t="s">
        <v>1074</v>
      </c>
      <c r="BK59" s="36" t="s">
        <v>1074</v>
      </c>
      <c r="BL59" s="36"/>
      <c r="BM59" s="36" t="s">
        <v>1074</v>
      </c>
      <c r="BN59" s="36" t="s">
        <v>1074</v>
      </c>
      <c r="BO59" s="36" t="s">
        <v>1074</v>
      </c>
      <c r="BP59" s="36" t="s">
        <v>1074</v>
      </c>
      <c r="BQ59" s="36"/>
      <c r="BR59" s="36"/>
      <c r="BS59" s="36"/>
      <c r="BT59" s="36"/>
      <c r="BU59" s="36"/>
      <c r="BV59" s="36"/>
      <c r="BW59" s="36"/>
      <c r="BX59" s="36"/>
      <c r="BY59" s="36"/>
      <c r="BZ59" s="36"/>
      <c r="CA59" s="88"/>
      <c r="CB59" s="88"/>
      <c r="CC59" s="88"/>
      <c r="CI59" s="23"/>
      <c r="CJ59" s="23"/>
      <c r="CK59" s="23"/>
      <c r="CL59" s="23"/>
      <c r="CM59" s="23"/>
      <c r="CN59" s="23"/>
      <c r="CO59" s="23"/>
      <c r="CP59" s="23"/>
    </row>
    <row r="60" spans="1:94" x14ac:dyDescent="0.3">
      <c r="A60" s="11" t="s">
        <v>924</v>
      </c>
      <c r="B60" s="38" t="s">
        <v>1072</v>
      </c>
      <c r="C60" s="38" t="s">
        <v>1072</v>
      </c>
      <c r="D60" s="38" t="s">
        <v>1072</v>
      </c>
      <c r="E60" s="38" t="s">
        <v>1072</v>
      </c>
      <c r="F60" s="38" t="s">
        <v>1072</v>
      </c>
      <c r="G60" s="38" t="s">
        <v>1072</v>
      </c>
      <c r="H60" s="38" t="s">
        <v>1072</v>
      </c>
      <c r="I60" s="370"/>
      <c r="J60" s="38" t="s">
        <v>1072</v>
      </c>
      <c r="K60" s="366"/>
      <c r="L60" s="38" t="s">
        <v>1072</v>
      </c>
      <c r="M60" s="38" t="s">
        <v>1072</v>
      </c>
      <c r="N60" s="38" t="s">
        <v>1072</v>
      </c>
      <c r="O60" s="52">
        <v>57749.047619047626</v>
      </c>
      <c r="P60" s="38" t="s">
        <v>1072</v>
      </c>
      <c r="Q60" s="52">
        <v>59200.476190476191</v>
      </c>
      <c r="R60" s="38" t="s">
        <v>1072</v>
      </c>
      <c r="S60" s="52">
        <v>55477.142857142855</v>
      </c>
      <c r="T60" s="52">
        <v>63427.142857142855</v>
      </c>
      <c r="U60" s="52">
        <v>49862.857142857145</v>
      </c>
      <c r="V60" s="38" t="s">
        <v>1072</v>
      </c>
      <c r="W60" s="52">
        <v>67800</v>
      </c>
      <c r="X60" s="38" t="s">
        <v>1072</v>
      </c>
      <c r="Y60" s="52">
        <v>59952.380952380954</v>
      </c>
      <c r="Z60" s="52">
        <v>57052.380952380954</v>
      </c>
      <c r="AA60" s="52">
        <v>57052.380952380954</v>
      </c>
      <c r="AB60" s="52">
        <v>63967.380952380954</v>
      </c>
      <c r="AC60" s="52">
        <v>62035.71428571429</v>
      </c>
      <c r="AD60" s="52">
        <v>63952.380952380954</v>
      </c>
      <c r="AE60" s="52">
        <v>62752.380952380954</v>
      </c>
      <c r="AF60" s="52">
        <v>63952.380952380954</v>
      </c>
      <c r="AG60" s="52">
        <v>75559.047619047618</v>
      </c>
      <c r="AH60" s="52">
        <v>72686.666666666672</v>
      </c>
      <c r="AI60" s="52">
        <v>74202.380952380961</v>
      </c>
      <c r="AJ60" s="52">
        <v>52465.71428571429</v>
      </c>
      <c r="AK60" s="52">
        <v>69386.666666666672</v>
      </c>
      <c r="AL60" s="52">
        <v>62352.380952380954</v>
      </c>
      <c r="AM60" s="52">
        <v>69703.333333333328</v>
      </c>
      <c r="AN60" s="52">
        <v>75739.047619047618</v>
      </c>
      <c r="AO60" s="52">
        <v>74428.333333333328</v>
      </c>
      <c r="AP60" s="52">
        <v>75386.666666666672</v>
      </c>
      <c r="AQ60" s="52">
        <v>64666.666666666664</v>
      </c>
      <c r="AR60" s="52">
        <v>55835.71428571429</v>
      </c>
      <c r="AS60" s="38" t="s">
        <v>1072</v>
      </c>
      <c r="AT60" s="52">
        <v>91549.333333333328</v>
      </c>
      <c r="AU60" s="38" t="s">
        <v>1072</v>
      </c>
      <c r="AV60" s="303" t="s">
        <v>1072</v>
      </c>
      <c r="AW60" s="303" t="s">
        <v>1072</v>
      </c>
      <c r="AY60" s="36"/>
      <c r="AZ60" s="36"/>
      <c r="BA60" s="36"/>
      <c r="BB60" s="36"/>
      <c r="BC60" s="36"/>
      <c r="BD60" s="36"/>
      <c r="BE60" s="36"/>
      <c r="BF60" s="36"/>
      <c r="BG60" s="36"/>
      <c r="BH60" s="36" t="s">
        <v>1074</v>
      </c>
      <c r="BI60" s="36" t="s">
        <v>1074</v>
      </c>
      <c r="BJ60" s="36" t="s">
        <v>1074</v>
      </c>
      <c r="BK60" s="36" t="s">
        <v>1074</v>
      </c>
      <c r="BL60" s="36"/>
      <c r="BM60" s="36">
        <v>0.14330226090539222</v>
      </c>
      <c r="BN60" s="36">
        <v>-0.21385616793171014</v>
      </c>
      <c r="BO60" s="36" t="s">
        <v>1074</v>
      </c>
      <c r="BP60" s="36" t="s">
        <v>1074</v>
      </c>
      <c r="BQ60" s="36"/>
      <c r="BR60" s="36"/>
      <c r="BS60" s="36">
        <v>-4.8371723590150961E-2</v>
      </c>
      <c r="BT60" s="36">
        <v>0</v>
      </c>
      <c r="BU60" s="36">
        <v>0.12120440697771473</v>
      </c>
      <c r="BV60" s="36">
        <v>-3.0197682598645859E-2</v>
      </c>
      <c r="BW60" s="36">
        <v>3.0896181155248392E-2</v>
      </c>
      <c r="BX60" s="36">
        <v>-1.876396128071478E-2</v>
      </c>
      <c r="BY60" s="36">
        <v>1.9122780391561678E-2</v>
      </c>
      <c r="BZ60" s="36">
        <v>0.18148920327624718</v>
      </c>
      <c r="CA60" s="88">
        <v>-3.8015049724592465E-2</v>
      </c>
      <c r="CB60" s="88">
        <v>2.085271419399648E-2</v>
      </c>
      <c r="CC60" s="88">
        <v>-0.29293759024546773</v>
      </c>
      <c r="CD60" s="88">
        <v>0.32251447657427068</v>
      </c>
      <c r="CE60" s="88">
        <v>-0.10137806083232681</v>
      </c>
      <c r="CF60" s="88">
        <v>0.11789369176722153</v>
      </c>
      <c r="CG60" s="88">
        <v>8.6591472704045103E-2</v>
      </c>
      <c r="CH60" s="88">
        <v>-1.7305661041671971E-2</v>
      </c>
      <c r="CI60" s="23">
        <v>1.2875920908256289E-2</v>
      </c>
      <c r="CJ60" s="23">
        <v>-0.14220021223912283</v>
      </c>
      <c r="CK60" s="23">
        <v>-0.1365611192930779</v>
      </c>
      <c r="CL60" s="23"/>
      <c r="CM60" s="23"/>
      <c r="CN60" s="23"/>
      <c r="CO60" s="23"/>
      <c r="CP60" s="23"/>
    </row>
    <row r="61" spans="1:94" x14ac:dyDescent="0.3">
      <c r="A61" s="11" t="s">
        <v>1078</v>
      </c>
      <c r="B61" s="38" t="s">
        <v>1072</v>
      </c>
      <c r="C61" s="38" t="s">
        <v>1072</v>
      </c>
      <c r="D61" s="38" t="s">
        <v>1072</v>
      </c>
      <c r="E61" s="38" t="s">
        <v>1072</v>
      </c>
      <c r="F61" s="38" t="s">
        <v>1072</v>
      </c>
      <c r="G61" s="38" t="s">
        <v>1072</v>
      </c>
      <c r="H61" s="38" t="s">
        <v>1072</v>
      </c>
      <c r="I61" s="370"/>
      <c r="J61" s="38" t="s">
        <v>1072</v>
      </c>
      <c r="K61" s="366"/>
      <c r="L61" s="38" t="s">
        <v>1072</v>
      </c>
      <c r="M61" s="38" t="s">
        <v>1072</v>
      </c>
      <c r="N61" s="52">
        <v>51276.144761904769</v>
      </c>
      <c r="O61" s="52">
        <v>55543.571428571428</v>
      </c>
      <c r="P61" s="52">
        <v>56762.523809523809</v>
      </c>
      <c r="Q61" s="52">
        <v>79232.776190476186</v>
      </c>
      <c r="R61" s="38" t="s">
        <v>1072</v>
      </c>
      <c r="S61" s="38" t="s">
        <v>1072</v>
      </c>
      <c r="T61" s="52">
        <v>60976.690476190481</v>
      </c>
      <c r="U61" s="52">
        <v>61314.761904761908</v>
      </c>
      <c r="V61" s="38" t="s">
        <v>1072</v>
      </c>
      <c r="W61" s="52">
        <v>68459.523809523816</v>
      </c>
      <c r="X61" s="38" t="s">
        <v>1072</v>
      </c>
      <c r="Y61" s="38" t="s">
        <v>1072</v>
      </c>
      <c r="Z61" s="52">
        <v>81880.952380952382</v>
      </c>
      <c r="AA61" s="38" t="s">
        <v>1072</v>
      </c>
      <c r="AB61" s="38" t="s">
        <v>1072</v>
      </c>
      <c r="AC61" s="38" t="s">
        <v>1072</v>
      </c>
      <c r="AD61" s="38" t="s">
        <v>1072</v>
      </c>
      <c r="AE61" s="38" t="s">
        <v>1072</v>
      </c>
      <c r="AF61" s="38" t="s">
        <v>1072</v>
      </c>
      <c r="AG61" s="38" t="s">
        <v>1072</v>
      </c>
      <c r="AH61" s="38" t="s">
        <v>1072</v>
      </c>
      <c r="AI61" s="38" t="s">
        <v>1072</v>
      </c>
      <c r="AJ61" s="38" t="s">
        <v>1072</v>
      </c>
      <c r="AK61" s="38" t="s">
        <v>1072</v>
      </c>
      <c r="AL61" s="38" t="s">
        <v>1072</v>
      </c>
      <c r="AM61" s="38" t="s">
        <v>1072</v>
      </c>
      <c r="AN61" s="38" t="s">
        <v>1072</v>
      </c>
      <c r="AO61" s="38" t="s">
        <v>1072</v>
      </c>
      <c r="AP61" s="38" t="s">
        <v>1072</v>
      </c>
      <c r="AQ61" s="38" t="s">
        <v>1072</v>
      </c>
      <c r="AR61" s="38" t="s">
        <v>1072</v>
      </c>
      <c r="AS61" s="38" t="s">
        <v>1072</v>
      </c>
      <c r="AT61" s="38" t="s">
        <v>1072</v>
      </c>
      <c r="AU61" s="38" t="s">
        <v>1072</v>
      </c>
      <c r="AV61" s="303" t="s">
        <v>1072</v>
      </c>
      <c r="AW61" s="303" t="s">
        <v>1072</v>
      </c>
      <c r="AY61" s="36"/>
      <c r="AZ61" s="36"/>
      <c r="BA61" s="36"/>
      <c r="BB61" s="36"/>
      <c r="BC61" s="36"/>
      <c r="BD61" s="36"/>
      <c r="BE61" s="36"/>
      <c r="BF61" s="36"/>
      <c r="BG61" s="36" t="s">
        <v>1074</v>
      </c>
      <c r="BH61" s="36">
        <v>8.3224405549247038E-2</v>
      </c>
      <c r="BI61" s="36">
        <v>2.1945876896301897E-2</v>
      </c>
      <c r="BJ61" s="36">
        <v>0.39586422295729995</v>
      </c>
      <c r="BK61" s="36" t="s">
        <v>1074</v>
      </c>
      <c r="BL61" s="36"/>
      <c r="BM61" s="36" t="s">
        <v>1074</v>
      </c>
      <c r="BN61" s="36">
        <v>5.5442731629298247E-3</v>
      </c>
      <c r="BO61" s="36" t="s">
        <v>1074</v>
      </c>
      <c r="BP61" s="36" t="s">
        <v>1074</v>
      </c>
      <c r="BQ61" s="36"/>
      <c r="BR61" s="36"/>
      <c r="BS61" s="36"/>
      <c r="BT61" s="36"/>
      <c r="BU61" s="36"/>
      <c r="BV61" s="36"/>
      <c r="BW61" s="36"/>
      <c r="BX61" s="36"/>
      <c r="BY61" s="36"/>
      <c r="BZ61" s="36"/>
      <c r="CA61" s="88"/>
      <c r="CB61" s="88"/>
      <c r="CC61" s="88"/>
      <c r="CI61" s="23"/>
      <c r="CJ61" s="23"/>
      <c r="CK61" s="23"/>
      <c r="CL61" s="23"/>
      <c r="CM61" s="23"/>
      <c r="CN61" s="23"/>
      <c r="CO61" s="23"/>
      <c r="CP61" s="23"/>
    </row>
    <row r="62" spans="1:94" x14ac:dyDescent="0.3">
      <c r="A62" s="11" t="s">
        <v>942</v>
      </c>
      <c r="B62" s="38" t="s">
        <v>1072</v>
      </c>
      <c r="C62" s="38" t="s">
        <v>1072</v>
      </c>
      <c r="D62" s="38" t="s">
        <v>1072</v>
      </c>
      <c r="E62" s="38" t="s">
        <v>1072</v>
      </c>
      <c r="F62" s="38" t="s">
        <v>1072</v>
      </c>
      <c r="G62" s="38" t="s">
        <v>1072</v>
      </c>
      <c r="H62" s="38" t="s">
        <v>1072</v>
      </c>
      <c r="I62" s="370"/>
      <c r="J62" s="38" t="s">
        <v>1072</v>
      </c>
      <c r="K62" s="366"/>
      <c r="L62" s="38" t="s">
        <v>1072</v>
      </c>
      <c r="M62" s="38" t="s">
        <v>1072</v>
      </c>
      <c r="N62" s="38" t="s">
        <v>1072</v>
      </c>
      <c r="O62" s="38" t="s">
        <v>1072</v>
      </c>
      <c r="P62" s="38" t="s">
        <v>1072</v>
      </c>
      <c r="Q62" s="38" t="s">
        <v>1072</v>
      </c>
      <c r="R62" s="38" t="s">
        <v>1072</v>
      </c>
      <c r="S62" s="38" t="s">
        <v>1072</v>
      </c>
      <c r="T62" s="38" t="s">
        <v>1072</v>
      </c>
      <c r="U62" s="52">
        <v>66309.523809523816</v>
      </c>
      <c r="V62" s="52">
        <v>52334.761904761908</v>
      </c>
      <c r="W62" s="52">
        <v>56200</v>
      </c>
      <c r="X62" s="52">
        <v>52482.142857142855</v>
      </c>
      <c r="Y62" s="52">
        <v>53425.476190476191</v>
      </c>
      <c r="Z62" s="52">
        <v>58166.071428571428</v>
      </c>
      <c r="AA62" s="52">
        <v>56946.428571428572</v>
      </c>
      <c r="AB62" s="52">
        <v>65648.642857142855</v>
      </c>
      <c r="AC62" s="52">
        <v>55265.476190476191</v>
      </c>
      <c r="AD62" s="52">
        <v>56070.476190476191</v>
      </c>
      <c r="AE62" s="52">
        <v>58350.476190476191</v>
      </c>
      <c r="AF62" s="52">
        <v>58150.476190476191</v>
      </c>
      <c r="AG62" s="38" t="s">
        <v>1072</v>
      </c>
      <c r="AH62" s="38" t="s">
        <v>1072</v>
      </c>
      <c r="AI62" s="52">
        <v>67895.238095238092</v>
      </c>
      <c r="AJ62" s="52">
        <v>62833.809523809519</v>
      </c>
      <c r="AK62" s="52">
        <v>67350.952380952382</v>
      </c>
      <c r="AL62" s="52">
        <v>73395.238095238092</v>
      </c>
      <c r="AM62" s="52">
        <v>72473.809523809527</v>
      </c>
      <c r="AN62" s="52">
        <v>73095.238095238092</v>
      </c>
      <c r="AO62" s="52">
        <v>77323.809523809527</v>
      </c>
      <c r="AP62" s="52">
        <v>72823.809523809527</v>
      </c>
      <c r="AQ62" s="52">
        <v>72323.809523809527</v>
      </c>
      <c r="AR62" s="52">
        <v>59223.809523809519</v>
      </c>
      <c r="AS62" s="52">
        <v>63973.809523809519</v>
      </c>
      <c r="AT62" s="52">
        <v>62223.809523809519</v>
      </c>
      <c r="AU62" s="52">
        <v>63223.809523809519</v>
      </c>
      <c r="AV62" s="302">
        <v>61257.142857142855</v>
      </c>
      <c r="AW62" s="52">
        <f>'Coût médian du PMAS'!V19</f>
        <v>75150</v>
      </c>
      <c r="AY62" s="36"/>
      <c r="AZ62" s="36"/>
      <c r="BA62" s="36"/>
      <c r="BB62" s="36"/>
      <c r="BC62" s="36"/>
      <c r="BD62" s="36"/>
      <c r="BE62" s="36"/>
      <c r="BF62" s="36"/>
      <c r="BG62" s="36"/>
      <c r="BH62" s="36"/>
      <c r="BI62" s="36"/>
      <c r="BJ62" s="36"/>
      <c r="BK62" s="36"/>
      <c r="BL62" s="36"/>
      <c r="BM62" s="36"/>
      <c r="BN62" s="36" t="s">
        <v>1074</v>
      </c>
      <c r="BO62" s="36">
        <v>-0.21075044883303418</v>
      </c>
      <c r="BP62" s="36">
        <v>7.3856036686896553E-2</v>
      </c>
      <c r="BQ62" s="36">
        <v>-6.6154041687849552E-2</v>
      </c>
      <c r="BR62" s="36">
        <v>1.7974367698763816E-2</v>
      </c>
      <c r="BS62" s="36">
        <v>8.8732858855459451E-2</v>
      </c>
      <c r="BT62" s="36">
        <v>-2.0968286617750853E-2</v>
      </c>
      <c r="BU62" s="36">
        <v>0.15281404829100032</v>
      </c>
      <c r="BV62" s="36">
        <v>-0.15816270092987816</v>
      </c>
      <c r="BW62" s="36">
        <v>1.4566055618981943E-2</v>
      </c>
      <c r="BX62" s="36">
        <v>4.0663111050718515E-2</v>
      </c>
      <c r="BY62" s="36">
        <v>-3.4275641444146965E-3</v>
      </c>
      <c r="BZ62" s="36"/>
      <c r="CA62" s="88"/>
      <c r="CB62" s="88"/>
      <c r="CC62" s="88">
        <v>-7.4547622387431622E-2</v>
      </c>
      <c r="CD62" s="88">
        <v>7.1890322922903316E-2</v>
      </c>
      <c r="CE62" s="88">
        <v>8.9743136520146649E-2</v>
      </c>
      <c r="CF62" s="88">
        <v>-1.2554337247777769E-2</v>
      </c>
      <c r="CG62" s="88">
        <v>8.5745261013829843E-3</v>
      </c>
      <c r="CH62" s="88">
        <v>5.7850162866449617E-2</v>
      </c>
      <c r="CI62" s="23">
        <v>-5.8196822268752335E-2</v>
      </c>
      <c r="CJ62" s="23">
        <v>-6.8658863532334857E-3</v>
      </c>
      <c r="CK62" s="23">
        <v>-0.18112983934685289</v>
      </c>
      <c r="CL62" s="23">
        <v>8.0204229315751441E-2</v>
      </c>
      <c r="CM62" s="23">
        <v>-2.7354944359671007E-2</v>
      </c>
      <c r="CN62" s="23">
        <f t="shared" si="44"/>
        <v>1.6071018596464315E-2</v>
      </c>
      <c r="CO62" s="23">
        <f t="shared" si="44"/>
        <v>-3.1106424644121389E-2</v>
      </c>
      <c r="CP62" s="23">
        <f t="shared" si="2"/>
        <v>0.22679570895522394</v>
      </c>
    </row>
    <row r="63" spans="1:94" x14ac:dyDescent="0.3">
      <c r="A63" s="11" t="s">
        <v>939</v>
      </c>
      <c r="B63" s="52">
        <v>33000</v>
      </c>
      <c r="C63" s="52">
        <v>58686</v>
      </c>
      <c r="D63" s="52">
        <v>59764</v>
      </c>
      <c r="E63" s="52">
        <v>60001</v>
      </c>
      <c r="F63" s="52">
        <v>56002</v>
      </c>
      <c r="G63" s="52">
        <v>64781</v>
      </c>
      <c r="H63" s="52">
        <v>70380.952380952367</v>
      </c>
      <c r="I63" s="370"/>
      <c r="J63" s="38" t="s">
        <v>1072</v>
      </c>
      <c r="K63" s="366"/>
      <c r="L63" s="38" t="s">
        <v>1072</v>
      </c>
      <c r="M63" s="52">
        <v>30180.952380952382</v>
      </c>
      <c r="N63" s="52">
        <v>25597.619047619046</v>
      </c>
      <c r="O63" s="38" t="s">
        <v>1072</v>
      </c>
      <c r="P63" s="38" t="s">
        <v>1072</v>
      </c>
      <c r="Q63" s="52">
        <v>63223.809523809519</v>
      </c>
      <c r="R63" s="52">
        <v>63223.809523809519</v>
      </c>
      <c r="S63" s="52">
        <v>50723.809523809519</v>
      </c>
      <c r="T63" s="52">
        <v>49509.523809523809</v>
      </c>
      <c r="U63" s="52">
        <v>58009.523809523809</v>
      </c>
      <c r="V63" s="52">
        <v>56209.523809523809</v>
      </c>
      <c r="W63" s="52">
        <v>48959.523809523809</v>
      </c>
      <c r="X63" s="52">
        <v>48959.523809523809</v>
      </c>
      <c r="Y63" s="52">
        <v>56959.523809523809</v>
      </c>
      <c r="Z63" s="52">
        <v>62126.190476190481</v>
      </c>
      <c r="AA63" s="52">
        <v>77023.809523809527</v>
      </c>
      <c r="AB63" s="52">
        <v>77023.809523809527</v>
      </c>
      <c r="AC63" s="52">
        <v>51711.904761904763</v>
      </c>
      <c r="AD63" s="52">
        <v>61484.523809523809</v>
      </c>
      <c r="AE63" s="52">
        <v>50128.571428571428</v>
      </c>
      <c r="AF63" s="52">
        <v>46528.571428571428</v>
      </c>
      <c r="AG63" s="52">
        <v>51528.571428571428</v>
      </c>
      <c r="AH63" s="52">
        <v>66295.238095238092</v>
      </c>
      <c r="AI63" s="52">
        <v>65545.238095238092</v>
      </c>
      <c r="AJ63" s="52">
        <v>56545.238095238092</v>
      </c>
      <c r="AK63" s="52">
        <v>56545.238095238092</v>
      </c>
      <c r="AL63" s="52">
        <v>56545.238095238092</v>
      </c>
      <c r="AM63" s="52">
        <v>56545.238095238092</v>
      </c>
      <c r="AN63" s="52">
        <v>59295.238095238092</v>
      </c>
      <c r="AO63" s="52">
        <v>63095.238095238092</v>
      </c>
      <c r="AP63" s="52">
        <v>62473.809523809519</v>
      </c>
      <c r="AQ63" s="52">
        <v>58759.523809523809</v>
      </c>
      <c r="AR63" s="52">
        <v>62307.142857142855</v>
      </c>
      <c r="AS63" s="38" t="s">
        <v>1072</v>
      </c>
      <c r="AT63" s="52">
        <v>46445.238095238092</v>
      </c>
      <c r="AU63" s="52">
        <v>93607.142857142855</v>
      </c>
      <c r="AV63" s="302">
        <v>93964.28571428571</v>
      </c>
      <c r="AW63" s="303" t="s">
        <v>1072</v>
      </c>
      <c r="AY63" s="36">
        <v>1.8368946597144165E-2</v>
      </c>
      <c r="AZ63" s="36">
        <v>3.9655980188741946E-3</v>
      </c>
      <c r="BA63" s="36">
        <v>-6.6648889185180193E-2</v>
      </c>
      <c r="BB63" s="36">
        <v>0.15676225849076819</v>
      </c>
      <c r="BC63" s="36">
        <v>8.644436456603577E-2</v>
      </c>
      <c r="BD63" s="36" t="s">
        <v>1074</v>
      </c>
      <c r="BE63" s="36" t="s">
        <v>1074</v>
      </c>
      <c r="BF63" s="36" t="s">
        <v>1074</v>
      </c>
      <c r="BG63" s="36">
        <v>-0.15186178605238254</v>
      </c>
      <c r="BH63" s="36" t="s">
        <v>1074</v>
      </c>
      <c r="BI63" s="36" t="s">
        <v>1074</v>
      </c>
      <c r="BJ63" s="36" t="s">
        <v>1074</v>
      </c>
      <c r="BK63" s="36">
        <v>0</v>
      </c>
      <c r="BL63" s="36">
        <v>-0.1977103261278903</v>
      </c>
      <c r="BM63" s="36">
        <v>-2.3939166353736274E-2</v>
      </c>
      <c r="BN63" s="36">
        <v>0.17168413965566987</v>
      </c>
      <c r="BO63" s="36">
        <v>-3.1029387621080318E-2</v>
      </c>
      <c r="BP63" s="36">
        <v>-0.12898170111826501</v>
      </c>
      <c r="BQ63" s="36">
        <v>0</v>
      </c>
      <c r="BR63" s="36">
        <v>0.16340028206001067</v>
      </c>
      <c r="BS63" s="36">
        <v>9.0707687162981276E-2</v>
      </c>
      <c r="BT63" s="36">
        <v>0.23979611390027977</v>
      </c>
      <c r="BU63" s="36">
        <v>0</v>
      </c>
      <c r="BV63" s="36">
        <v>-0.32862442040185469</v>
      </c>
      <c r="BW63" s="36">
        <v>0.18898199732952703</v>
      </c>
      <c r="BX63" s="36">
        <v>-0.18469611013224385</v>
      </c>
      <c r="BY63" s="36">
        <v>-7.1815332003419829E-2</v>
      </c>
      <c r="BZ63" s="36">
        <v>0.10746085354620827</v>
      </c>
      <c r="CA63" s="88">
        <v>0.28657240550780894</v>
      </c>
      <c r="CB63" s="88">
        <v>-1.1313029737106683E-2</v>
      </c>
      <c r="CC63" s="88">
        <v>-0.13730974608594571</v>
      </c>
      <c r="CD63" s="88">
        <v>0</v>
      </c>
      <c r="CE63" s="88">
        <v>0</v>
      </c>
      <c r="CF63" s="88">
        <v>0</v>
      </c>
      <c r="CG63" s="88">
        <v>4.863362667901816E-2</v>
      </c>
      <c r="CH63" s="88">
        <v>6.4086090587857303E-2</v>
      </c>
      <c r="CI63" s="23">
        <v>-9.8490566037735539E-3</v>
      </c>
      <c r="CJ63" s="23">
        <v>-5.9453485270017814E-2</v>
      </c>
      <c r="CK63" s="23">
        <v>6.0375217796507119E-2</v>
      </c>
      <c r="CL63" s="23"/>
      <c r="CM63" s="23"/>
      <c r="CN63" s="23">
        <f t="shared" si="44"/>
        <v>1.0154303583329063</v>
      </c>
      <c r="CO63" s="23">
        <f t="shared" si="44"/>
        <v>3.8153376573826225E-3</v>
      </c>
      <c r="CP63" s="23"/>
    </row>
    <row r="64" spans="1:94" x14ac:dyDescent="0.3">
      <c r="A64" s="11" t="s">
        <v>1079</v>
      </c>
      <c r="B64" s="52">
        <v>29167</v>
      </c>
      <c r="C64" s="52">
        <v>41500</v>
      </c>
      <c r="D64" s="52">
        <v>46400</v>
      </c>
      <c r="E64" s="52">
        <v>47450</v>
      </c>
      <c r="F64" s="52">
        <v>45700</v>
      </c>
      <c r="G64" s="52">
        <v>43200</v>
      </c>
      <c r="H64" s="38" t="s">
        <v>1072</v>
      </c>
      <c r="I64" s="370"/>
      <c r="J64" s="52">
        <v>56076.190476190481</v>
      </c>
      <c r="K64" s="366"/>
      <c r="L64" s="52">
        <v>70576.190476190473</v>
      </c>
      <c r="M64" s="38" t="s">
        <v>1072</v>
      </c>
      <c r="N64" s="52">
        <v>74642.857142857145</v>
      </c>
      <c r="O64" s="52">
        <v>71726.190476190473</v>
      </c>
      <c r="P64" s="52">
        <v>73826.190476190473</v>
      </c>
      <c r="Q64" s="52">
        <v>77183.333333333328</v>
      </c>
      <c r="R64" s="38" t="s">
        <v>1072</v>
      </c>
      <c r="S64" s="52">
        <v>81823.809523809527</v>
      </c>
      <c r="T64" s="38" t="s">
        <v>1072</v>
      </c>
      <c r="U64" s="52">
        <v>47590.476190476191</v>
      </c>
      <c r="V64" s="38" t="s">
        <v>1072</v>
      </c>
      <c r="W64" s="38" t="s">
        <v>1072</v>
      </c>
      <c r="X64" s="38" t="s">
        <v>1072</v>
      </c>
      <c r="Y64" s="38" t="s">
        <v>1072</v>
      </c>
      <c r="Z64" s="38" t="s">
        <v>1072</v>
      </c>
      <c r="AA64" s="52">
        <v>69400</v>
      </c>
      <c r="AB64" s="52">
        <v>75262.57142857142</v>
      </c>
      <c r="AC64" s="52">
        <v>64960</v>
      </c>
      <c r="AD64" s="52">
        <v>55523.095238095237</v>
      </c>
      <c r="AE64" s="52">
        <v>47154.476190476191</v>
      </c>
      <c r="AF64" s="52">
        <v>58673.809523809519</v>
      </c>
      <c r="AG64" s="38" t="s">
        <v>1072</v>
      </c>
      <c r="AH64" s="52">
        <v>42917.142857142855</v>
      </c>
      <c r="AI64" s="52">
        <v>48017.142857142855</v>
      </c>
      <c r="AJ64" s="52">
        <v>66507.142857142855</v>
      </c>
      <c r="AK64" s="52">
        <v>70221.42857142858</v>
      </c>
      <c r="AL64" s="52">
        <v>57417.142857142855</v>
      </c>
      <c r="AM64" s="52">
        <v>71053.809523809527</v>
      </c>
      <c r="AN64" s="52">
        <v>76372.380952380961</v>
      </c>
      <c r="AO64" s="52">
        <v>74116.666666666672</v>
      </c>
      <c r="AP64" s="52">
        <v>78173.809523809527</v>
      </c>
      <c r="AQ64" s="52">
        <v>77573.809523809527</v>
      </c>
      <c r="AR64" s="52">
        <v>58827.142857142855</v>
      </c>
      <c r="AS64" s="38" t="s">
        <v>1072</v>
      </c>
      <c r="AT64" s="38" t="s">
        <v>1072</v>
      </c>
      <c r="AU64" s="38" t="s">
        <v>1072</v>
      </c>
      <c r="AV64" s="303" t="s">
        <v>1072</v>
      </c>
      <c r="AW64" s="303" t="s">
        <v>1072</v>
      </c>
      <c r="AY64" s="36">
        <v>0.1180722891566266</v>
      </c>
      <c r="AZ64" s="36">
        <v>2.2629310344827624E-2</v>
      </c>
      <c r="BA64" s="36">
        <v>-3.688092729188619E-2</v>
      </c>
      <c r="BB64" s="36">
        <v>-5.4704595185995575E-2</v>
      </c>
      <c r="BC64" s="36" t="s">
        <v>1074</v>
      </c>
      <c r="BD64" s="36" t="s">
        <v>1074</v>
      </c>
      <c r="BE64" s="36">
        <v>0.29679008152173925</v>
      </c>
      <c r="BF64" s="36" t="s">
        <v>1074</v>
      </c>
      <c r="BG64" s="36" t="s">
        <v>1074</v>
      </c>
      <c r="BH64" s="36">
        <v>-3.9074960127591818E-2</v>
      </c>
      <c r="BI64" s="36">
        <v>2.9278008298755154E-2</v>
      </c>
      <c r="BJ64" s="36">
        <v>4.5473602734866336E-2</v>
      </c>
      <c r="BK64" s="36" t="s">
        <v>1074</v>
      </c>
      <c r="BL64" s="36"/>
      <c r="BM64" s="36" t="s">
        <v>1074</v>
      </c>
      <c r="BN64" s="36" t="s">
        <v>1074</v>
      </c>
      <c r="BO64" s="36" t="s">
        <v>1074</v>
      </c>
      <c r="BP64" s="36" t="s">
        <v>1074</v>
      </c>
      <c r="BQ64" s="36"/>
      <c r="BR64" s="36"/>
      <c r="BS64" s="36"/>
      <c r="BT64" s="36"/>
      <c r="BU64" s="36">
        <v>8.4475092630712068E-2</v>
      </c>
      <c r="BV64" s="36">
        <v>-0.13688837935000886</v>
      </c>
      <c r="BW64" s="36">
        <v>-0.14527254867464234</v>
      </c>
      <c r="BX64" s="36">
        <v>-0.15072320827454899</v>
      </c>
      <c r="BY64" s="36">
        <v>0.24428928627691748</v>
      </c>
      <c r="BZ64" s="36"/>
      <c r="CA64" s="88"/>
      <c r="CB64" s="88">
        <v>0.11883363291392057</v>
      </c>
      <c r="CC64" s="88">
        <v>0.38507080804474603</v>
      </c>
      <c r="CD64" s="88">
        <v>5.584792181290954E-2</v>
      </c>
      <c r="CE64" s="88">
        <v>-0.18234157257654371</v>
      </c>
      <c r="CF64" s="88">
        <v>0.23750165870488327</v>
      </c>
      <c r="CG64" s="88">
        <v>7.4852727309282718E-2</v>
      </c>
      <c r="CH64" s="88">
        <v>-2.9535733436420575E-2</v>
      </c>
      <c r="CI64" s="23">
        <v>5.4739953098396965E-2</v>
      </c>
      <c r="CJ64" s="23">
        <v>-7.6752048244144166E-3</v>
      </c>
      <c r="CK64" s="23">
        <v>-0.24166231852920417</v>
      </c>
      <c r="CL64" s="23"/>
      <c r="CM64" s="23"/>
      <c r="CN64" s="23"/>
      <c r="CO64" s="23"/>
      <c r="CP64" s="23"/>
    </row>
    <row r="65" spans="1:94" x14ac:dyDescent="0.3">
      <c r="A65" s="11" t="s">
        <v>931</v>
      </c>
      <c r="B65" s="52">
        <v>24843</v>
      </c>
      <c r="C65" s="38" t="s">
        <v>1072</v>
      </c>
      <c r="D65" s="38" t="s">
        <v>1072</v>
      </c>
      <c r="E65" s="38" t="s">
        <v>1072</v>
      </c>
      <c r="F65" s="52">
        <v>63940</v>
      </c>
      <c r="G65" s="38" t="s">
        <v>1072</v>
      </c>
      <c r="H65" s="38" t="s">
        <v>1072</v>
      </c>
      <c r="I65" s="370"/>
      <c r="J65" s="38" t="s">
        <v>1072</v>
      </c>
      <c r="K65" s="366"/>
      <c r="L65" s="52">
        <v>79413.333333333328</v>
      </c>
      <c r="M65" s="52">
        <v>76083.333333333328</v>
      </c>
      <c r="N65" s="52">
        <v>88726.190476190473</v>
      </c>
      <c r="O65" s="52">
        <v>91026.190476190473</v>
      </c>
      <c r="P65" s="52">
        <v>50656.190476190481</v>
      </c>
      <c r="Q65" s="52">
        <v>48011.904761904763</v>
      </c>
      <c r="R65" s="52">
        <v>48511.904761904763</v>
      </c>
      <c r="S65" s="38" t="s">
        <v>1072</v>
      </c>
      <c r="T65" s="52">
        <v>65745.238095238092</v>
      </c>
      <c r="U65" s="52">
        <v>63345.238095238092</v>
      </c>
      <c r="V65" s="38" t="s">
        <v>1072</v>
      </c>
      <c r="W65" s="38" t="s">
        <v>1072</v>
      </c>
      <c r="X65" s="52">
        <v>80773.809523809527</v>
      </c>
      <c r="Y65" s="52">
        <v>81023.809523809527</v>
      </c>
      <c r="Z65" s="52">
        <v>87773.809523809527</v>
      </c>
      <c r="AA65" s="52">
        <v>85273.809523809527</v>
      </c>
      <c r="AB65" s="52">
        <v>85273.809523809527</v>
      </c>
      <c r="AC65" s="52">
        <v>85273.809523809527</v>
      </c>
      <c r="AD65" s="52">
        <v>85273.809523809527</v>
      </c>
      <c r="AE65" s="52">
        <v>89902.380952380961</v>
      </c>
      <c r="AF65" s="52">
        <v>74173.809523809527</v>
      </c>
      <c r="AG65" s="38" t="s">
        <v>1072</v>
      </c>
      <c r="AH65" s="52">
        <v>72845.238095238092</v>
      </c>
      <c r="AI65" s="52">
        <v>74095.238095238092</v>
      </c>
      <c r="AJ65" s="52">
        <v>75773.809523809527</v>
      </c>
      <c r="AK65" s="52">
        <v>74523.809523809527</v>
      </c>
      <c r="AL65" s="52">
        <v>77523.809523809527</v>
      </c>
      <c r="AM65" s="52">
        <v>77523.809523809527</v>
      </c>
      <c r="AN65" s="52">
        <v>77523.809523809527</v>
      </c>
      <c r="AO65" s="52">
        <v>77523.809523809527</v>
      </c>
      <c r="AP65" s="52">
        <v>75773.809523809527</v>
      </c>
      <c r="AQ65" s="52">
        <v>75773.809523809527</v>
      </c>
      <c r="AR65" s="52">
        <v>77648.809523809527</v>
      </c>
      <c r="AS65" s="52">
        <v>73273.809523809527</v>
      </c>
      <c r="AT65" s="52">
        <v>74523.809523809527</v>
      </c>
      <c r="AU65" s="52">
        <v>73273.809523809527</v>
      </c>
      <c r="AV65" s="303" t="s">
        <v>1072</v>
      </c>
      <c r="AW65" s="52">
        <f>'Coût médian du PMAS'!V15</f>
        <v>77773.809523809527</v>
      </c>
      <c r="AY65" s="36" t="s">
        <v>1074</v>
      </c>
      <c r="AZ65" s="36" t="s">
        <v>1074</v>
      </c>
      <c r="BA65" s="36" t="s">
        <v>1074</v>
      </c>
      <c r="BB65" s="36" t="s">
        <v>1074</v>
      </c>
      <c r="BC65" s="36" t="s">
        <v>1074</v>
      </c>
      <c r="BD65" s="36" t="s">
        <v>1074</v>
      </c>
      <c r="BE65" s="36" t="s">
        <v>1074</v>
      </c>
      <c r="BF65" s="36">
        <v>-4.1932505036937573E-2</v>
      </c>
      <c r="BG65" s="36">
        <v>0.16617117821937111</v>
      </c>
      <c r="BH65" s="36">
        <v>2.5922447336643062E-2</v>
      </c>
      <c r="BI65" s="36">
        <v>-0.4434987313959875</v>
      </c>
      <c r="BJ65" s="36">
        <v>-5.2200642990091972E-2</v>
      </c>
      <c r="BK65" s="36">
        <v>1.0414083808579111E-2</v>
      </c>
      <c r="BL65" s="36"/>
      <c r="BM65" s="36" t="s">
        <v>1074</v>
      </c>
      <c r="BN65" s="36">
        <v>-3.6504544960706875E-2</v>
      </c>
      <c r="BO65" s="36" t="s">
        <v>1074</v>
      </c>
      <c r="BP65" s="36" t="s">
        <v>1074</v>
      </c>
      <c r="BQ65" s="36"/>
      <c r="BR65" s="36">
        <v>3.0950626381724966E-3</v>
      </c>
      <c r="BS65" s="36">
        <v>8.3308845136644161E-2</v>
      </c>
      <c r="BT65" s="36">
        <v>-2.8482300284823014E-2</v>
      </c>
      <c r="BU65" s="36">
        <v>0</v>
      </c>
      <c r="BV65" s="36">
        <v>0</v>
      </c>
      <c r="BW65" s="36">
        <v>0</v>
      </c>
      <c r="BX65" s="36">
        <v>5.4278933407789998E-2</v>
      </c>
      <c r="BY65" s="36">
        <v>-0.17495166715220223</v>
      </c>
      <c r="BZ65" s="36"/>
      <c r="CA65" s="88"/>
      <c r="CB65" s="88">
        <v>1.7159666612191593E-2</v>
      </c>
      <c r="CC65" s="88">
        <v>2.2654241645244211E-2</v>
      </c>
      <c r="CD65" s="88">
        <v>-1.6496465043205011E-2</v>
      </c>
      <c r="CE65" s="88">
        <v>4.02555910543132E-2</v>
      </c>
      <c r="CF65" s="88">
        <v>0</v>
      </c>
      <c r="CG65" s="88">
        <v>0</v>
      </c>
      <c r="CH65" s="88">
        <v>0</v>
      </c>
      <c r="CI65" s="23">
        <v>-2.2573710073710118E-2</v>
      </c>
      <c r="CJ65" s="23">
        <v>0</v>
      </c>
      <c r="CK65" s="23">
        <v>2.4744697564807572E-2</v>
      </c>
      <c r="CL65" s="23">
        <v>-5.6343426600229951E-2</v>
      </c>
      <c r="CM65" s="23">
        <v>1.7059301380990988E-2</v>
      </c>
      <c r="CN65" s="23">
        <f t="shared" si="44"/>
        <v>-1.6773162939297093E-2</v>
      </c>
      <c r="CO65" s="23"/>
      <c r="CP65" s="23"/>
    </row>
    <row r="66" spans="1:94" x14ac:dyDescent="0.3">
      <c r="A66" s="11" t="s">
        <v>930</v>
      </c>
      <c r="B66" s="52">
        <v>33200</v>
      </c>
      <c r="C66" s="52">
        <v>68105</v>
      </c>
      <c r="D66" s="52">
        <v>62798</v>
      </c>
      <c r="E66" s="38" t="s">
        <v>1072</v>
      </c>
      <c r="F66" s="38" t="s">
        <v>1072</v>
      </c>
      <c r="G66" s="38" t="s">
        <v>1072</v>
      </c>
      <c r="H66" s="38" t="s">
        <v>1072</v>
      </c>
      <c r="I66" s="370"/>
      <c r="J66" s="52">
        <v>60247.619047619046</v>
      </c>
      <c r="K66" s="366"/>
      <c r="L66" s="38" t="s">
        <v>1072</v>
      </c>
      <c r="M66" s="52">
        <v>63333.333333333336</v>
      </c>
      <c r="N66" s="38" t="s">
        <v>1072</v>
      </c>
      <c r="O66" s="52">
        <v>61104.761904761908</v>
      </c>
      <c r="P66" s="52">
        <v>60604.761904761908</v>
      </c>
      <c r="Q66" s="52">
        <v>64619.047619047626</v>
      </c>
      <c r="R66" s="52">
        <v>64619.047619047626</v>
      </c>
      <c r="S66" s="52">
        <v>64869.04761904764</v>
      </c>
      <c r="T66" s="52">
        <v>59904.761904761908</v>
      </c>
      <c r="U66" s="38" t="s">
        <v>1072</v>
      </c>
      <c r="V66" s="52">
        <v>64688.095238095237</v>
      </c>
      <c r="W66" s="52">
        <v>58354.761904761908</v>
      </c>
      <c r="X66" s="52">
        <v>63154.761904761908</v>
      </c>
      <c r="Y66" s="52">
        <v>65419.047619047626</v>
      </c>
      <c r="Z66" s="52">
        <v>59051.904761904763</v>
      </c>
      <c r="AA66" s="52">
        <v>61154.761904761908</v>
      </c>
      <c r="AB66" s="52">
        <v>48050</v>
      </c>
      <c r="AC66" s="52">
        <v>43400</v>
      </c>
      <c r="AD66" s="52">
        <v>40300</v>
      </c>
      <c r="AE66" s="52">
        <v>50225</v>
      </c>
      <c r="AF66" s="52">
        <v>43897.142857142855</v>
      </c>
      <c r="AG66" s="52">
        <v>46028.571428571428</v>
      </c>
      <c r="AH66" s="52">
        <v>43897.142857142855</v>
      </c>
      <c r="AI66" s="52">
        <v>43320</v>
      </c>
      <c r="AJ66" s="52">
        <v>43250</v>
      </c>
      <c r="AK66" s="52">
        <v>50334.28571428571</v>
      </c>
      <c r="AL66" s="52">
        <v>50400</v>
      </c>
      <c r="AM66" s="52">
        <v>58957.142857142855</v>
      </c>
      <c r="AN66" s="52">
        <v>61550</v>
      </c>
      <c r="AO66" s="52">
        <v>60320</v>
      </c>
      <c r="AP66" s="52">
        <v>77273.809523809527</v>
      </c>
      <c r="AQ66" s="52">
        <v>79123.809523809527</v>
      </c>
      <c r="AR66" s="52">
        <v>53223.809523809519</v>
      </c>
      <c r="AS66" s="52">
        <v>52903.333333333336</v>
      </c>
      <c r="AT66" s="52">
        <v>58410.476190476191</v>
      </c>
      <c r="AU66" s="52">
        <v>55303.333333333336</v>
      </c>
      <c r="AV66" s="303" t="s">
        <v>1072</v>
      </c>
      <c r="AW66" s="303" t="s">
        <v>1072</v>
      </c>
      <c r="AY66" s="36">
        <v>-7.7923794141399272E-2</v>
      </c>
      <c r="AZ66" s="36" t="s">
        <v>1074</v>
      </c>
      <c r="BA66" s="36" t="s">
        <v>1074</v>
      </c>
      <c r="BB66" s="36" t="s">
        <v>1074</v>
      </c>
      <c r="BC66" s="36" t="s">
        <v>1074</v>
      </c>
      <c r="BD66" s="36" t="s">
        <v>1074</v>
      </c>
      <c r="BE66" s="36" t="s">
        <v>1074</v>
      </c>
      <c r="BF66" s="36" t="s">
        <v>1074</v>
      </c>
      <c r="BG66" s="36" t="s">
        <v>1074</v>
      </c>
      <c r="BH66" s="36" t="s">
        <v>1074</v>
      </c>
      <c r="BI66" s="36">
        <v>-8.182668329177023E-3</v>
      </c>
      <c r="BJ66" s="36">
        <v>6.6237133652863989E-2</v>
      </c>
      <c r="BK66" s="36">
        <v>0</v>
      </c>
      <c r="BL66" s="36">
        <v>3.8688282977157318E-3</v>
      </c>
      <c r="BM66" s="36">
        <v>-7.6527803266654648E-2</v>
      </c>
      <c r="BN66" s="36" t="s">
        <v>1074</v>
      </c>
      <c r="BO66" s="36" t="s">
        <v>1074</v>
      </c>
      <c r="BP66" s="36">
        <v>-9.790570135080412E-2</v>
      </c>
      <c r="BQ66" s="36">
        <v>8.2255497980333825E-2</v>
      </c>
      <c r="BR66" s="36">
        <v>3.5852968897266857E-2</v>
      </c>
      <c r="BS66" s="36">
        <v>-9.7328577667782912E-2</v>
      </c>
      <c r="BT66" s="36">
        <v>3.5610318605907576E-2</v>
      </c>
      <c r="BU66" s="36">
        <v>-0.21428849523067939</v>
      </c>
      <c r="BV66" s="36">
        <v>-9.6774193548387122E-2</v>
      </c>
      <c r="BW66" s="36">
        <v>-7.1428571428571397E-2</v>
      </c>
      <c r="BX66" s="36">
        <v>0.24627791563275436</v>
      </c>
      <c r="BY66" s="36">
        <v>-0.12599018701557285</v>
      </c>
      <c r="BZ66" s="36">
        <v>4.8555063785472585E-2</v>
      </c>
      <c r="CA66" s="88">
        <v>-4.6306641837368101E-2</v>
      </c>
      <c r="CB66" s="88">
        <v>-1.3147617807862444E-2</v>
      </c>
      <c r="CC66" s="88">
        <v>-1.615881809787667E-3</v>
      </c>
      <c r="CD66" s="88">
        <v>0.16379851362510323</v>
      </c>
      <c r="CE66" s="88">
        <v>1.3055571323155046E-3</v>
      </c>
      <c r="CF66" s="88">
        <v>0.16978458049886624</v>
      </c>
      <c r="CG66" s="88">
        <v>4.3978677005088507E-2</v>
      </c>
      <c r="CH66" s="88">
        <v>-1.9983753046303843E-2</v>
      </c>
      <c r="CI66" s="23">
        <v>0.28106448149551611</v>
      </c>
      <c r="CJ66" s="23">
        <v>2.394084116468953E-2</v>
      </c>
      <c r="CK66" s="23">
        <v>-0.32733509870004818</v>
      </c>
      <c r="CL66" s="23">
        <v>-6.0212937281917123E-3</v>
      </c>
      <c r="CM66" s="23">
        <v>0.10409822047400019</v>
      </c>
      <c r="CN66" s="23">
        <f t="shared" si="44"/>
        <v>-5.3194958503856138E-2</v>
      </c>
      <c r="CO66" s="23"/>
      <c r="CP66" s="23"/>
    </row>
    <row r="67" spans="1:94" x14ac:dyDescent="0.3">
      <c r="A67" s="11" t="s">
        <v>940</v>
      </c>
      <c r="B67" s="38" t="s">
        <v>1072</v>
      </c>
      <c r="C67" s="38" t="s">
        <v>1072</v>
      </c>
      <c r="D67" s="38" t="s">
        <v>1072</v>
      </c>
      <c r="E67" s="38" t="s">
        <v>1072</v>
      </c>
      <c r="F67" s="38" t="s">
        <v>1072</v>
      </c>
      <c r="G67" s="38" t="s">
        <v>1072</v>
      </c>
      <c r="H67" s="38" t="s">
        <v>1072</v>
      </c>
      <c r="I67" s="370"/>
      <c r="J67" s="38" t="s">
        <v>1072</v>
      </c>
      <c r="K67" s="366"/>
      <c r="L67" s="38" t="s">
        <v>1072</v>
      </c>
      <c r="M67" s="38" t="s">
        <v>1072</v>
      </c>
      <c r="N67" s="38" t="s">
        <v>1072</v>
      </c>
      <c r="O67" s="38" t="s">
        <v>1072</v>
      </c>
      <c r="P67" s="52">
        <v>55572.857142857145</v>
      </c>
      <c r="Q67" s="52">
        <v>53207.142857142855</v>
      </c>
      <c r="R67" s="52">
        <v>53457.142857142855</v>
      </c>
      <c r="S67" s="38" t="s">
        <v>1072</v>
      </c>
      <c r="T67" s="38" t="s">
        <v>1072</v>
      </c>
      <c r="U67" s="38" t="s">
        <v>1072</v>
      </c>
      <c r="V67" s="38" t="s">
        <v>1072</v>
      </c>
      <c r="W67" s="38" t="s">
        <v>1072</v>
      </c>
      <c r="X67" s="38" t="s">
        <v>1072</v>
      </c>
      <c r="Y67" s="38" t="s">
        <v>1072</v>
      </c>
      <c r="Z67" s="38" t="s">
        <v>1072</v>
      </c>
      <c r="AA67" s="38" t="s">
        <v>1072</v>
      </c>
      <c r="AB67" s="38" t="s">
        <v>1072</v>
      </c>
      <c r="AC67" s="38" t="s">
        <v>1072</v>
      </c>
      <c r="AD67" s="38" t="s">
        <v>1072</v>
      </c>
      <c r="AE67" s="38" t="s">
        <v>1072</v>
      </c>
      <c r="AF67" s="38" t="s">
        <v>1072</v>
      </c>
      <c r="AG67" s="38" t="s">
        <v>1072</v>
      </c>
      <c r="AH67" s="38" t="s">
        <v>1072</v>
      </c>
      <c r="AI67" s="38" t="s">
        <v>1072</v>
      </c>
      <c r="AJ67" s="38" t="s">
        <v>1072</v>
      </c>
      <c r="AK67" s="38" t="s">
        <v>1072</v>
      </c>
      <c r="AL67" s="38" t="s">
        <v>1072</v>
      </c>
      <c r="AM67" s="38" t="s">
        <v>1072</v>
      </c>
      <c r="AN67" s="52">
        <v>84900</v>
      </c>
      <c r="AO67" s="52">
        <v>55126.190476190481</v>
      </c>
      <c r="AP67" s="52">
        <v>62590.476190476191</v>
      </c>
      <c r="AQ67" s="52">
        <v>55376.190476190481</v>
      </c>
      <c r="AR67" s="52">
        <v>60590.476190476191</v>
      </c>
      <c r="AS67" s="52">
        <v>46570.476190476191</v>
      </c>
      <c r="AT67" s="52">
        <v>56504.761904761908</v>
      </c>
      <c r="AU67" s="52">
        <v>54790.476190476191</v>
      </c>
      <c r="AV67" s="302">
        <v>54290.476190476191</v>
      </c>
      <c r="AW67" s="303" t="s">
        <v>1072</v>
      </c>
      <c r="AY67" s="36"/>
      <c r="AZ67" s="36"/>
      <c r="BA67" s="36"/>
      <c r="BB67" s="36"/>
      <c r="BC67" s="36"/>
      <c r="BD67" s="36"/>
      <c r="BE67" s="36"/>
      <c r="BF67" s="36"/>
      <c r="BG67" s="36"/>
      <c r="BH67" s="36"/>
      <c r="BI67" s="36" t="s">
        <v>1074</v>
      </c>
      <c r="BJ67" s="36">
        <v>-4.2569599753219833E-2</v>
      </c>
      <c r="BK67" s="36">
        <v>4.6986172640623991E-3</v>
      </c>
      <c r="BL67" s="36"/>
      <c r="BM67" s="36" t="s">
        <v>1074</v>
      </c>
      <c r="BN67" s="36" t="s">
        <v>1074</v>
      </c>
      <c r="BO67" s="36" t="s">
        <v>1074</v>
      </c>
      <c r="BP67" s="36" t="s">
        <v>1074</v>
      </c>
      <c r="BQ67" s="36"/>
      <c r="BR67" s="36"/>
      <c r="BS67" s="36"/>
      <c r="BT67" s="36"/>
      <c r="BU67" s="36"/>
      <c r="BV67" s="36"/>
      <c r="BW67" s="36"/>
      <c r="BX67" s="36"/>
      <c r="BY67" s="36"/>
      <c r="BZ67" s="36"/>
      <c r="CA67" s="88"/>
      <c r="CB67" s="88"/>
      <c r="CC67" s="88"/>
      <c r="CG67" s="245"/>
      <c r="CH67" s="245">
        <v>-0.35069269168209094</v>
      </c>
      <c r="CI67" s="23">
        <v>0.13540361940137347</v>
      </c>
      <c r="CJ67" s="23">
        <v>-0.11526171637248928</v>
      </c>
      <c r="CK67" s="23">
        <v>9.416114885200777E-2</v>
      </c>
      <c r="CL67" s="23">
        <v>-0.23138950015718329</v>
      </c>
      <c r="CM67" s="23">
        <v>0.21331724575144695</v>
      </c>
      <c r="CN67" s="23">
        <f t="shared" si="44"/>
        <v>-3.0338783077700993E-2</v>
      </c>
      <c r="CO67" s="23">
        <f t="shared" si="44"/>
        <v>-9.1256735616199736E-3</v>
      </c>
      <c r="CP67" s="23"/>
    </row>
    <row r="68" spans="1:94" x14ac:dyDescent="0.3">
      <c r="A68" s="11" t="s">
        <v>916</v>
      </c>
      <c r="B68" s="38" t="s">
        <v>1072</v>
      </c>
      <c r="C68" s="38" t="s">
        <v>1072</v>
      </c>
      <c r="D68" s="38" t="s">
        <v>1072</v>
      </c>
      <c r="E68" s="52">
        <v>55748</v>
      </c>
      <c r="F68" s="52">
        <v>64914</v>
      </c>
      <c r="G68" s="38" t="s">
        <v>1072</v>
      </c>
      <c r="H68" s="52">
        <v>76047.619047619039</v>
      </c>
      <c r="I68" s="370"/>
      <c r="J68" s="52">
        <v>81414.28571428571</v>
      </c>
      <c r="K68" s="366"/>
      <c r="L68" s="52">
        <v>83807.142857142855</v>
      </c>
      <c r="M68" s="52">
        <v>77223.809523809527</v>
      </c>
      <c r="N68" s="52">
        <v>101342.85714285714</v>
      </c>
      <c r="O68" s="52">
        <v>106842.85714285714</v>
      </c>
      <c r="P68" s="52">
        <v>110392.85714285714</v>
      </c>
      <c r="Q68" s="52">
        <v>93307.142857142855</v>
      </c>
      <c r="R68" s="52">
        <v>78323.809523809527</v>
      </c>
      <c r="S68" s="52">
        <v>78323.809523809527</v>
      </c>
      <c r="T68" s="52">
        <v>85523.809523809527</v>
      </c>
      <c r="U68" s="52">
        <v>85523.809523809527</v>
      </c>
      <c r="V68" s="52">
        <v>84057.142857142855</v>
      </c>
      <c r="W68" s="52">
        <v>84057.142857142855</v>
      </c>
      <c r="X68" s="52">
        <v>107857.14285714286</v>
      </c>
      <c r="Y68" s="52">
        <v>86557.142857142855</v>
      </c>
      <c r="Z68" s="52">
        <v>95857.142857142855</v>
      </c>
      <c r="AA68" s="52">
        <v>95857.142857142855</v>
      </c>
      <c r="AB68" s="52">
        <v>84523.809523809527</v>
      </c>
      <c r="AC68" s="52">
        <v>85523.809523809527</v>
      </c>
      <c r="AD68" s="52">
        <v>81923.809523809527</v>
      </c>
      <c r="AE68" s="52">
        <v>81923.809523809527</v>
      </c>
      <c r="AF68" s="52">
        <v>81923.809523809527</v>
      </c>
      <c r="AG68" s="52">
        <v>84423.809523809527</v>
      </c>
      <c r="AH68" s="52">
        <v>84423.809523809527</v>
      </c>
      <c r="AI68" s="52">
        <v>84423.809523809527</v>
      </c>
      <c r="AJ68" s="52">
        <v>84423.809523809527</v>
      </c>
      <c r="AK68" s="52">
        <v>86673.809523809527</v>
      </c>
      <c r="AL68" s="52">
        <v>84423.809523809527</v>
      </c>
      <c r="AM68" s="52">
        <v>85923.809523809527</v>
      </c>
      <c r="AN68" s="52">
        <v>83923.809523809527</v>
      </c>
      <c r="AO68" s="52">
        <v>82423.809523809527</v>
      </c>
      <c r="AP68" s="52">
        <v>81173.809523809527</v>
      </c>
      <c r="AQ68" s="52">
        <v>81173.809523809527</v>
      </c>
      <c r="AR68" s="52">
        <v>87173.809523809527</v>
      </c>
      <c r="AS68" s="52">
        <v>84173.809523809527</v>
      </c>
      <c r="AT68" s="52">
        <v>75423.809523809527</v>
      </c>
      <c r="AU68" s="52">
        <v>75423.809523809527</v>
      </c>
      <c r="AV68" s="302">
        <v>75423.809523809527</v>
      </c>
      <c r="AW68" s="52">
        <f>'Coût médian du PMAS'!V11</f>
        <v>75423.809523809527</v>
      </c>
      <c r="AY68" s="36" t="s">
        <v>1074</v>
      </c>
      <c r="AZ68" s="36" t="s">
        <v>1074</v>
      </c>
      <c r="BA68" s="36">
        <v>0.16441845447370307</v>
      </c>
      <c r="BB68" s="36" t="s">
        <v>1074</v>
      </c>
      <c r="BC68" s="36" t="s">
        <v>1074</v>
      </c>
      <c r="BD68" s="36">
        <v>7.0569818409517815E-2</v>
      </c>
      <c r="BE68" s="36">
        <v>8.905071065099146E-2</v>
      </c>
      <c r="BF68" s="36">
        <v>-7.855336799340884E-2</v>
      </c>
      <c r="BG68" s="36">
        <v>0.31232657088240723</v>
      </c>
      <c r="BH68" s="36">
        <v>5.4271215111361792E-2</v>
      </c>
      <c r="BI68" s="36">
        <v>3.3226367161385273E-2</v>
      </c>
      <c r="BJ68" s="36">
        <v>-0.1547719184729861</v>
      </c>
      <c r="BK68" s="36">
        <v>-0.16058077521753544</v>
      </c>
      <c r="BL68" s="36">
        <v>0</v>
      </c>
      <c r="BM68" s="36">
        <v>9.1926070038910401E-2</v>
      </c>
      <c r="BN68" s="36">
        <v>0</v>
      </c>
      <c r="BO68" s="36">
        <v>-1.7149220489977801E-2</v>
      </c>
      <c r="BP68" s="36">
        <v>0</v>
      </c>
      <c r="BQ68" s="36">
        <v>0.28314072059823259</v>
      </c>
      <c r="BR68" s="36">
        <v>-0.19748344370860926</v>
      </c>
      <c r="BS68" s="36">
        <v>0.1074434725202178</v>
      </c>
      <c r="BT68" s="36">
        <v>0</v>
      </c>
      <c r="BU68" s="36">
        <v>-0.11823149528067556</v>
      </c>
      <c r="BV68" s="36">
        <v>1.1830985915493031E-2</v>
      </c>
      <c r="BW68" s="36">
        <v>-4.2093541202672613E-2</v>
      </c>
      <c r="BX68" s="36">
        <v>0</v>
      </c>
      <c r="BY68" s="36">
        <v>0</v>
      </c>
      <c r="BZ68" s="36">
        <v>3.0516159032783152E-2</v>
      </c>
      <c r="CA68" s="88">
        <v>0</v>
      </c>
      <c r="CB68" s="88">
        <v>0</v>
      </c>
      <c r="CC68" s="88">
        <v>0</v>
      </c>
      <c r="CD68" s="88">
        <v>2.6651249365446494E-2</v>
      </c>
      <c r="CE68" s="88">
        <v>-2.5959398950635926E-2</v>
      </c>
      <c r="CF68" s="88">
        <v>1.776749957696433E-2</v>
      </c>
      <c r="CG68" s="88">
        <v>-2.3276435380181759E-2</v>
      </c>
      <c r="CH68" s="88">
        <v>-1.7873354516568352E-2</v>
      </c>
      <c r="CI68" s="23">
        <v>-1.516552082731526E-2</v>
      </c>
      <c r="CJ68" s="23">
        <v>0</v>
      </c>
      <c r="CK68" s="23">
        <v>7.3915466518053474E-2</v>
      </c>
      <c r="CL68" s="23">
        <v>-3.4414005954169324E-2</v>
      </c>
      <c r="CM68" s="23">
        <v>-0.10395157412383671</v>
      </c>
      <c r="CN68" s="23">
        <f t="shared" si="44"/>
        <v>0</v>
      </c>
      <c r="CO68" s="23">
        <f t="shared" si="44"/>
        <v>0</v>
      </c>
      <c r="CP68" s="23">
        <f t="shared" si="2"/>
        <v>0</v>
      </c>
    </row>
    <row r="69" spans="1:94" x14ac:dyDescent="0.3">
      <c r="A69" s="11" t="s">
        <v>921</v>
      </c>
      <c r="B69" s="38" t="s">
        <v>1072</v>
      </c>
      <c r="C69" s="38" t="s">
        <v>1072</v>
      </c>
      <c r="D69" s="38" t="s">
        <v>1072</v>
      </c>
      <c r="E69" s="38" t="s">
        <v>1072</v>
      </c>
      <c r="F69" s="38" t="s">
        <v>1072</v>
      </c>
      <c r="G69" s="38" t="s">
        <v>1072</v>
      </c>
      <c r="H69" s="38" t="s">
        <v>1072</v>
      </c>
      <c r="I69" s="370"/>
      <c r="J69" s="38" t="s">
        <v>1072</v>
      </c>
      <c r="K69" s="366"/>
      <c r="L69" s="38" t="s">
        <v>1072</v>
      </c>
      <c r="M69" s="38" t="s">
        <v>1072</v>
      </c>
      <c r="N69" s="38" t="s">
        <v>1072</v>
      </c>
      <c r="O69" s="38" t="s">
        <v>1072</v>
      </c>
      <c r="P69" s="38" t="s">
        <v>1072</v>
      </c>
      <c r="Q69" s="38" t="s">
        <v>1072</v>
      </c>
      <c r="R69" s="38" t="s">
        <v>1072</v>
      </c>
      <c r="S69" s="38" t="s">
        <v>1072</v>
      </c>
      <c r="T69" s="38" t="s">
        <v>1072</v>
      </c>
      <c r="U69" s="38" t="s">
        <v>1072</v>
      </c>
      <c r="V69" s="38" t="s">
        <v>1072</v>
      </c>
      <c r="W69" s="38" t="s">
        <v>1072</v>
      </c>
      <c r="X69" s="52">
        <v>45964.28571428571</v>
      </c>
      <c r="Y69" s="52">
        <v>47806.761904761908</v>
      </c>
      <c r="Z69" s="52">
        <v>53754.666666666664</v>
      </c>
      <c r="AA69" s="52">
        <v>63459.523809523809</v>
      </c>
      <c r="AB69" s="52">
        <v>69417.142857142855</v>
      </c>
      <c r="AC69" s="52">
        <v>65517.142857142855</v>
      </c>
      <c r="AD69" s="52">
        <v>76680.952380952382</v>
      </c>
      <c r="AE69" s="52">
        <v>68738.095238095251</v>
      </c>
      <c r="AF69" s="52">
        <v>58590.476190476191</v>
      </c>
      <c r="AG69" s="52">
        <v>44047.619047619046</v>
      </c>
      <c r="AH69" s="52">
        <v>46547.619047619046</v>
      </c>
      <c r="AI69" s="52">
        <v>52930.952380952374</v>
      </c>
      <c r="AJ69" s="52">
        <v>64123.809523809519</v>
      </c>
      <c r="AK69" s="52">
        <v>73923.809523809527</v>
      </c>
      <c r="AL69" s="52">
        <v>90785.71428571429</v>
      </c>
      <c r="AM69" s="52">
        <v>91535.71428571429</v>
      </c>
      <c r="AN69" s="52">
        <v>83202.380952380961</v>
      </c>
      <c r="AO69" s="52">
        <v>91535.71428571429</v>
      </c>
      <c r="AP69" s="38" t="s">
        <v>1072</v>
      </c>
      <c r="AQ69" s="52">
        <v>74857.142857142855</v>
      </c>
      <c r="AR69" s="52">
        <v>58557.142857142855</v>
      </c>
      <c r="AS69" s="52">
        <v>37195.238095238092</v>
      </c>
      <c r="AT69" s="52">
        <v>41195.238095238092</v>
      </c>
      <c r="AU69" s="52">
        <v>35195.238095238092</v>
      </c>
      <c r="AV69" s="302">
        <v>66007.142857142855</v>
      </c>
      <c r="AW69" s="52">
        <f>'Coût médian du PMAS'!V12</f>
        <v>91725</v>
      </c>
      <c r="BR69" s="36">
        <v>4.0084952084952219E-2</v>
      </c>
      <c r="BS69" s="36">
        <v>0.12441555388657899</v>
      </c>
      <c r="BT69" s="36">
        <v>0.18053980695363769</v>
      </c>
      <c r="BU69" s="36">
        <v>9.3880613814580016E-2</v>
      </c>
      <c r="BV69" s="36">
        <v>-5.6182087586433949E-2</v>
      </c>
      <c r="BW69" s="36">
        <v>0.170395243702121</v>
      </c>
      <c r="BX69" s="36">
        <v>-0.10358318325777793</v>
      </c>
      <c r="BY69" s="36">
        <v>-0.14762729476965719</v>
      </c>
      <c r="BZ69" s="36">
        <v>-0.24821196358907671</v>
      </c>
      <c r="CA69" s="88">
        <v>5.6756756756756843E-2</v>
      </c>
      <c r="CB69" s="88">
        <v>0.13713554987212273</v>
      </c>
      <c r="CC69" s="88">
        <v>0.21146147271827642</v>
      </c>
      <c r="CD69" s="88">
        <v>0.15282934798752423</v>
      </c>
      <c r="CE69" s="88">
        <v>0.22809842824014437</v>
      </c>
      <c r="CF69" s="88">
        <v>8.2612116443745442E-3</v>
      </c>
      <c r="CG69" s="88">
        <v>-9.1039146833138185E-2</v>
      </c>
      <c r="CH69" s="88">
        <v>0.10015739018457559</v>
      </c>
      <c r="CI69" s="23"/>
      <c r="CJ69" s="23"/>
      <c r="CK69" s="23">
        <v>-0.21774809160305342</v>
      </c>
      <c r="CL69" s="23">
        <v>-0.36480442384321388</v>
      </c>
      <c r="CM69" s="23">
        <v>0.10754064780437855</v>
      </c>
      <c r="CN69" s="23">
        <f t="shared" si="44"/>
        <v>-0.14564790197665012</v>
      </c>
      <c r="CO69" s="23">
        <f t="shared" si="44"/>
        <v>0.87545663644973626</v>
      </c>
      <c r="CP69" s="23">
        <f t="shared" si="2"/>
        <v>0.38962233524510337</v>
      </c>
    </row>
    <row r="70" spans="1:94" x14ac:dyDescent="0.3">
      <c r="A70" s="11" t="s">
        <v>1081</v>
      </c>
      <c r="B70" s="38" t="s">
        <v>1072</v>
      </c>
      <c r="C70" s="38" t="s">
        <v>1072</v>
      </c>
      <c r="D70" s="38" t="s">
        <v>1072</v>
      </c>
      <c r="E70" s="38" t="s">
        <v>1072</v>
      </c>
      <c r="F70" s="38" t="s">
        <v>1072</v>
      </c>
      <c r="G70" s="38" t="s">
        <v>1072</v>
      </c>
      <c r="H70" s="38" t="s">
        <v>1072</v>
      </c>
      <c r="I70" s="370"/>
      <c r="J70" s="38" t="s">
        <v>1072</v>
      </c>
      <c r="K70" s="366"/>
      <c r="L70" s="38" t="s">
        <v>1072</v>
      </c>
      <c r="M70" s="38" t="s">
        <v>1072</v>
      </c>
      <c r="N70" s="38" t="s">
        <v>1072</v>
      </c>
      <c r="O70" s="38" t="s">
        <v>1072</v>
      </c>
      <c r="P70" s="52">
        <v>66489.523809523816</v>
      </c>
      <c r="Q70" s="52">
        <v>74565.476190476184</v>
      </c>
      <c r="R70" s="52">
        <v>68840.666666666657</v>
      </c>
      <c r="S70" s="52">
        <v>57773.809523809527</v>
      </c>
      <c r="T70" s="52">
        <v>55459.523809523809</v>
      </c>
      <c r="U70" s="52">
        <v>45917.857142857145</v>
      </c>
      <c r="V70" s="52">
        <v>61767.142857142855</v>
      </c>
      <c r="W70" s="52">
        <v>64017.142857142855</v>
      </c>
      <c r="X70" s="52">
        <v>68117.142857142855</v>
      </c>
      <c r="Y70" s="52">
        <v>64017.142857142855</v>
      </c>
      <c r="Z70" s="52">
        <v>61317.142857142855</v>
      </c>
      <c r="AA70" s="52">
        <v>69147.142857142855</v>
      </c>
      <c r="AB70" s="52">
        <v>68717.142857142855</v>
      </c>
      <c r="AC70" s="52">
        <v>69437.142857142855</v>
      </c>
      <c r="AD70" s="38" t="s">
        <v>1072</v>
      </c>
      <c r="AE70" s="52">
        <v>72187.142857142855</v>
      </c>
      <c r="AF70" s="52">
        <v>65837.142857142855</v>
      </c>
      <c r="AG70" s="38" t="s">
        <v>1072</v>
      </c>
      <c r="AH70" s="52">
        <v>65120.238095238092</v>
      </c>
      <c r="AI70" s="52">
        <v>61100</v>
      </c>
      <c r="AJ70" s="52">
        <v>39737.142857142855</v>
      </c>
      <c r="AK70" s="52">
        <v>36397.142857142855</v>
      </c>
      <c r="AL70" s="38" t="s">
        <v>1072</v>
      </c>
      <c r="AM70" s="52">
        <v>40917.142857142855</v>
      </c>
      <c r="AN70" s="38" t="s">
        <v>1072</v>
      </c>
      <c r="AO70" s="52">
        <v>40270.476190476191</v>
      </c>
      <c r="AP70" s="52">
        <v>57567.142857142855</v>
      </c>
      <c r="AQ70" s="52">
        <v>37417.142857142855</v>
      </c>
      <c r="AR70" s="52">
        <v>41617.142857142855</v>
      </c>
      <c r="AS70" s="38" t="s">
        <v>1072</v>
      </c>
      <c r="AT70" s="38" t="s">
        <v>1072</v>
      </c>
      <c r="AU70" s="38" t="s">
        <v>1072</v>
      </c>
      <c r="AV70" s="303" t="s">
        <v>1072</v>
      </c>
      <c r="AW70" s="303" t="s">
        <v>1072</v>
      </c>
      <c r="AY70" s="36"/>
      <c r="AZ70" s="36"/>
      <c r="BA70" s="36"/>
      <c r="BB70" s="36"/>
      <c r="BC70" s="36"/>
      <c r="BD70" s="36"/>
      <c r="BE70" s="36"/>
      <c r="BF70" s="36"/>
      <c r="BG70" s="36"/>
      <c r="BH70" s="36"/>
      <c r="BI70" s="36" t="s">
        <v>1074</v>
      </c>
      <c r="BJ70" s="36">
        <v>0.12146202767353231</v>
      </c>
      <c r="BK70" s="36">
        <v>-7.6775604693861355E-2</v>
      </c>
      <c r="BL70" s="36">
        <v>-0.1607604585882928</v>
      </c>
      <c r="BM70" s="36">
        <v>-4.0057696270348275E-2</v>
      </c>
      <c r="BN70" s="36">
        <v>-0.17204739621345466</v>
      </c>
      <c r="BO70" s="36">
        <v>0.34516605740063766</v>
      </c>
      <c r="BP70" s="36">
        <v>3.6427134167495323E-2</v>
      </c>
      <c r="BQ70" s="36">
        <v>6.4045344996875864E-2</v>
      </c>
      <c r="BR70" s="36">
        <v>-6.019042825384846E-2</v>
      </c>
      <c r="BS70" s="36">
        <v>-4.2176202802820639E-2</v>
      </c>
      <c r="BT70" s="36">
        <v>0.12769675224826438</v>
      </c>
      <c r="BU70" s="36">
        <v>-6.2186228126356324E-3</v>
      </c>
      <c r="BV70" s="36">
        <v>1.0477734813521211E-2</v>
      </c>
      <c r="BW70" s="36"/>
      <c r="BX70" s="36"/>
      <c r="BY70" s="36">
        <v>-8.7965803170331092E-2</v>
      </c>
      <c r="BZ70" s="36"/>
      <c r="CA70" s="88"/>
      <c r="CB70" s="88">
        <v>-6.1735617264766618E-2</v>
      </c>
      <c r="CC70" s="88">
        <v>-0.34963759644610715</v>
      </c>
      <c r="CD70" s="88">
        <v>-8.4052343974690857E-2</v>
      </c>
      <c r="CI70" s="23">
        <v>0.4295123450950713</v>
      </c>
      <c r="CJ70" s="23">
        <v>-0.35002605653026286</v>
      </c>
      <c r="CK70" s="23">
        <v>0.11224801466096523</v>
      </c>
      <c r="CL70" s="23"/>
      <c r="CM70" s="23"/>
      <c r="CN70" s="23"/>
      <c r="CO70" s="23"/>
      <c r="CP70" s="23"/>
    </row>
    <row r="71" spans="1:94" x14ac:dyDescent="0.3">
      <c r="A71" s="11" t="s">
        <v>934</v>
      </c>
      <c r="B71" s="38" t="s">
        <v>1072</v>
      </c>
      <c r="C71" s="38" t="s">
        <v>1072</v>
      </c>
      <c r="D71" s="38" t="s">
        <v>1072</v>
      </c>
      <c r="E71" s="38" t="s">
        <v>1072</v>
      </c>
      <c r="F71" s="38" t="s">
        <v>1072</v>
      </c>
      <c r="G71" s="38" t="s">
        <v>1072</v>
      </c>
      <c r="H71" s="38" t="s">
        <v>1072</v>
      </c>
      <c r="I71" s="370"/>
      <c r="J71" s="38" t="s">
        <v>1072</v>
      </c>
      <c r="K71" s="366"/>
      <c r="L71" s="38" t="s">
        <v>1072</v>
      </c>
      <c r="M71" s="38" t="s">
        <v>1072</v>
      </c>
      <c r="N71" s="52">
        <v>60516.666666666664</v>
      </c>
      <c r="O71" s="52">
        <v>59109.523809523809</v>
      </c>
      <c r="P71" s="38" t="s">
        <v>1072</v>
      </c>
      <c r="Q71" s="52">
        <v>60207.142857142855</v>
      </c>
      <c r="R71" s="52">
        <v>63975</v>
      </c>
      <c r="S71" s="38" t="s">
        <v>1072</v>
      </c>
      <c r="T71" s="52">
        <v>53253.571428571428</v>
      </c>
      <c r="U71" s="38" t="s">
        <v>1072</v>
      </c>
      <c r="V71" s="38" t="s">
        <v>1072</v>
      </c>
      <c r="W71" s="38" t="s">
        <v>1072</v>
      </c>
      <c r="X71" s="38" t="s">
        <v>1072</v>
      </c>
      <c r="Y71" s="38" t="s">
        <v>1072</v>
      </c>
      <c r="Z71" s="38" t="s">
        <v>1072</v>
      </c>
      <c r="AA71" s="38" t="s">
        <v>1072</v>
      </c>
      <c r="AB71" s="38" t="s">
        <v>1072</v>
      </c>
      <c r="AC71" s="38" t="s">
        <v>1072</v>
      </c>
      <c r="AD71" s="52">
        <v>99642.857142857145</v>
      </c>
      <c r="AE71" s="52">
        <v>99642.857142857145</v>
      </c>
      <c r="AF71" s="52">
        <v>80785.71428571429</v>
      </c>
      <c r="AG71" s="52">
        <v>80785.71428571429</v>
      </c>
      <c r="AH71" s="52">
        <v>87142.857142857145</v>
      </c>
      <c r="AI71" s="52">
        <v>89142.857142857145</v>
      </c>
      <c r="AJ71" s="52">
        <v>95892.857142857145</v>
      </c>
      <c r="AK71" s="52">
        <v>95742.857142857145</v>
      </c>
      <c r="AL71" s="52">
        <v>87562.857142857145</v>
      </c>
      <c r="AM71" s="52">
        <v>96142.857142857145</v>
      </c>
      <c r="AN71" s="52">
        <v>97142.857142857145</v>
      </c>
      <c r="AO71" s="38" t="s">
        <v>1072</v>
      </c>
      <c r="AP71" s="52">
        <v>94642.857142857145</v>
      </c>
      <c r="AQ71" s="52">
        <v>94642.857142857145</v>
      </c>
      <c r="AR71" s="52">
        <v>51028.571428571428</v>
      </c>
      <c r="AS71" s="52">
        <v>50028.571428571428</v>
      </c>
      <c r="AT71" s="52">
        <v>54028.571428571428</v>
      </c>
      <c r="AU71" s="38" t="s">
        <v>1072</v>
      </c>
      <c r="AV71" s="303" t="s">
        <v>1072</v>
      </c>
      <c r="AW71" s="303" t="s">
        <v>1072</v>
      </c>
      <c r="AY71" s="36"/>
      <c r="AZ71" s="36"/>
      <c r="BA71" s="36"/>
      <c r="BB71" s="36"/>
      <c r="BC71" s="36"/>
      <c r="BD71" s="36"/>
      <c r="BE71" s="36"/>
      <c r="BF71" s="36"/>
      <c r="BG71" s="36" t="s">
        <v>1074</v>
      </c>
      <c r="BH71" s="36">
        <v>-2.3252154070110498E-2</v>
      </c>
      <c r="BI71" s="36" t="s">
        <v>1074</v>
      </c>
      <c r="BJ71" s="36" t="s">
        <v>1074</v>
      </c>
      <c r="BK71" s="36">
        <v>6.2581563649305894E-2</v>
      </c>
      <c r="BL71" s="36"/>
      <c r="BM71" s="36" t="s">
        <v>1074</v>
      </c>
      <c r="BN71" s="36" t="s">
        <v>1074</v>
      </c>
      <c r="BO71" s="36" t="s">
        <v>1074</v>
      </c>
      <c r="BP71" s="36" t="s">
        <v>1074</v>
      </c>
      <c r="BQ71" s="36"/>
      <c r="BR71" s="36"/>
      <c r="BS71" s="36"/>
      <c r="BT71" s="36"/>
      <c r="BU71" s="36"/>
      <c r="BV71" s="36"/>
      <c r="BW71" s="36"/>
      <c r="BX71" s="36">
        <v>0</v>
      </c>
      <c r="BY71" s="36">
        <v>-0.18924731182795695</v>
      </c>
      <c r="BZ71" s="36">
        <v>0</v>
      </c>
      <c r="CA71" s="88">
        <v>7.8691423519009707E-2</v>
      </c>
      <c r="CB71" s="88">
        <v>2.2950819672131084E-2</v>
      </c>
      <c r="CC71" s="88">
        <v>7.5721153846153744E-2</v>
      </c>
      <c r="CD71" s="88">
        <v>-1.5642458100558754E-3</v>
      </c>
      <c r="CE71" s="88">
        <v>-8.5437182930468536E-2</v>
      </c>
      <c r="CF71" s="88">
        <v>9.7986752373804942E-2</v>
      </c>
      <c r="CG71" s="88">
        <v>1.0401188707280795E-2</v>
      </c>
      <c r="CI71" s="23"/>
      <c r="CJ71" s="23">
        <v>0</v>
      </c>
      <c r="CK71" s="23">
        <v>-0.4608301886792453</v>
      </c>
      <c r="CL71" s="23">
        <v>-1.9596864501679745E-2</v>
      </c>
      <c r="CM71" s="23">
        <v>7.9954311821816004E-2</v>
      </c>
      <c r="CN71" s="23"/>
      <c r="CO71" s="23"/>
      <c r="CP71" s="23"/>
    </row>
    <row r="72" spans="1:94" x14ac:dyDescent="0.3">
      <c r="A72" s="11" t="s">
        <v>936</v>
      </c>
      <c r="B72" s="38" t="s">
        <v>1072</v>
      </c>
      <c r="C72" s="38" t="s">
        <v>1072</v>
      </c>
      <c r="D72" s="38" t="s">
        <v>1072</v>
      </c>
      <c r="E72" s="38" t="s">
        <v>1072</v>
      </c>
      <c r="F72" s="38" t="s">
        <v>1072</v>
      </c>
      <c r="G72" s="38" t="s">
        <v>1072</v>
      </c>
      <c r="H72" s="38" t="s">
        <v>1072</v>
      </c>
      <c r="I72" s="370"/>
      <c r="J72" s="38" t="s">
        <v>1072</v>
      </c>
      <c r="K72" s="366"/>
      <c r="L72" s="38" t="s">
        <v>1072</v>
      </c>
      <c r="M72" s="38" t="s">
        <v>1072</v>
      </c>
      <c r="N72" s="38" t="s">
        <v>1072</v>
      </c>
      <c r="O72" s="38" t="s">
        <v>1072</v>
      </c>
      <c r="P72" s="38" t="s">
        <v>1072</v>
      </c>
      <c r="Q72" s="38" t="s">
        <v>1072</v>
      </c>
      <c r="R72" s="38" t="s">
        <v>1072</v>
      </c>
      <c r="S72" s="38" t="s">
        <v>1072</v>
      </c>
      <c r="T72" s="38" t="s">
        <v>1072</v>
      </c>
      <c r="U72" s="38" t="s">
        <v>1072</v>
      </c>
      <c r="V72" s="38" t="s">
        <v>1072</v>
      </c>
      <c r="W72" s="38" t="s">
        <v>1072</v>
      </c>
      <c r="X72" s="38" t="s">
        <v>1072</v>
      </c>
      <c r="Y72" s="38" t="s">
        <v>1072</v>
      </c>
      <c r="Z72" s="38" t="s">
        <v>1072</v>
      </c>
      <c r="AA72" s="52">
        <v>92125</v>
      </c>
      <c r="AB72" s="38" t="s">
        <v>1072</v>
      </c>
      <c r="AC72" s="38" t="s">
        <v>1072</v>
      </c>
      <c r="AD72" s="38" t="s">
        <v>1072</v>
      </c>
      <c r="AE72" s="38" t="s">
        <v>1072</v>
      </c>
      <c r="AF72" s="38" t="s">
        <v>1072</v>
      </c>
      <c r="AG72" s="38" t="s">
        <v>1072</v>
      </c>
      <c r="AH72" s="38" t="s">
        <v>1072</v>
      </c>
      <c r="AI72" s="38" t="s">
        <v>1072</v>
      </c>
      <c r="AJ72" s="38" t="s">
        <v>1072</v>
      </c>
      <c r="AK72" s="38" t="s">
        <v>1072</v>
      </c>
      <c r="AL72" s="38" t="s">
        <v>1072</v>
      </c>
      <c r="AM72" s="38" t="s">
        <v>1072</v>
      </c>
      <c r="AN72" s="38" t="s">
        <v>1072</v>
      </c>
      <c r="AO72" s="38" t="s">
        <v>1072</v>
      </c>
      <c r="AP72" s="38" t="s">
        <v>1072</v>
      </c>
      <c r="AQ72" s="38" t="s">
        <v>1072</v>
      </c>
      <c r="AR72" s="52">
        <v>47669.642857142855</v>
      </c>
      <c r="AS72" s="52">
        <v>71224.44666666667</v>
      </c>
      <c r="AT72" s="52">
        <v>105870</v>
      </c>
      <c r="AU72" s="52">
        <v>51617.142857142855</v>
      </c>
      <c r="AV72" s="302">
        <v>58278.333333333336</v>
      </c>
      <c r="AW72" s="52">
        <f>'Coût médian du PMAS'!V17</f>
        <v>103042.85714285714</v>
      </c>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88"/>
      <c r="CB72" s="88"/>
      <c r="CC72" s="88"/>
      <c r="CI72" s="23"/>
      <c r="CJ72" s="23"/>
      <c r="CK72" s="23">
        <v>-0.31728857044651049</v>
      </c>
      <c r="CL72" s="23">
        <v>0.49412587126178442</v>
      </c>
      <c r="CM72" s="23">
        <v>0.48642783418839231</v>
      </c>
      <c r="CN72" s="23">
        <f t="shared" si="44"/>
        <v>-0.51244788082419146</v>
      </c>
      <c r="CO72" s="23">
        <f t="shared" si="44"/>
        <v>0.12904996494335585</v>
      </c>
      <c r="CP72" s="23">
        <f t="shared" si="2"/>
        <v>0.76811606044883129</v>
      </c>
    </row>
    <row r="73" spans="1:94" x14ac:dyDescent="0.3">
      <c r="A73" s="11" t="s">
        <v>928</v>
      </c>
      <c r="B73" s="52">
        <v>33792</v>
      </c>
      <c r="C73" s="52">
        <v>99751</v>
      </c>
      <c r="D73" s="38" t="s">
        <v>1072</v>
      </c>
      <c r="E73" s="52">
        <v>93025</v>
      </c>
      <c r="F73" s="38" t="s">
        <v>1072</v>
      </c>
      <c r="G73" s="52">
        <v>84010</v>
      </c>
      <c r="H73" s="52">
        <v>51523.809523809519</v>
      </c>
      <c r="I73" s="370"/>
      <c r="J73" s="38" t="s">
        <v>1072</v>
      </c>
      <c r="K73" s="366"/>
      <c r="L73" s="38" t="s">
        <v>1072</v>
      </c>
      <c r="M73" s="52">
        <v>77488.095238095251</v>
      </c>
      <c r="N73" s="52">
        <v>71128.57142857142</v>
      </c>
      <c r="O73" s="52">
        <v>74920</v>
      </c>
      <c r="P73" s="52">
        <v>64357.142857142855</v>
      </c>
      <c r="Q73" s="38" t="s">
        <v>1072</v>
      </c>
      <c r="R73" s="52">
        <v>46158.333333333336</v>
      </c>
      <c r="S73" s="52">
        <v>60778.571428571428</v>
      </c>
      <c r="T73" s="52">
        <v>49148.333333333336</v>
      </c>
      <c r="U73" s="52">
        <v>46480</v>
      </c>
      <c r="V73" s="52">
        <v>48066.904761904763</v>
      </c>
      <c r="W73" s="52">
        <v>53297.142857142855</v>
      </c>
      <c r="X73" s="52">
        <v>57593.809523809519</v>
      </c>
      <c r="Y73" s="52">
        <v>65952.380952380947</v>
      </c>
      <c r="Z73" s="52">
        <v>90571.42857142858</v>
      </c>
      <c r="AA73" s="52">
        <v>89015.42857142858</v>
      </c>
      <c r="AB73" s="52">
        <v>74321.42857142858</v>
      </c>
      <c r="AC73" s="52">
        <v>81361.904761904749</v>
      </c>
      <c r="AD73" s="52">
        <v>77969.047619047618</v>
      </c>
      <c r="AE73" s="52">
        <v>69488.095238095251</v>
      </c>
      <c r="AF73" s="52">
        <v>59257.142857142855</v>
      </c>
      <c r="AG73" s="52">
        <v>65357.142857142855</v>
      </c>
      <c r="AH73" s="52">
        <v>71833.333333333328</v>
      </c>
      <c r="AI73" s="52">
        <v>74833.333333333328</v>
      </c>
      <c r="AJ73" s="52">
        <v>76892.857142857145</v>
      </c>
      <c r="AK73" s="52">
        <v>71535.71428571429</v>
      </c>
      <c r="AL73" s="52">
        <v>107464.28571428571</v>
      </c>
      <c r="AM73" s="52">
        <v>116892.85714285714</v>
      </c>
      <c r="AN73" s="52">
        <v>109476.19047619047</v>
      </c>
      <c r="AO73" s="52">
        <v>115242.85714285714</v>
      </c>
      <c r="AP73" s="52">
        <v>84388.095238095251</v>
      </c>
      <c r="AQ73" s="52">
        <v>86802.380952380961</v>
      </c>
      <c r="AR73" s="52">
        <v>75273.809523809527</v>
      </c>
      <c r="AS73" s="52">
        <v>66069.047619047618</v>
      </c>
      <c r="AT73" s="52">
        <v>84083.333333333328</v>
      </c>
      <c r="AU73" s="52">
        <v>73625</v>
      </c>
      <c r="AV73" s="302">
        <v>67833.333333333328</v>
      </c>
      <c r="AW73" s="52">
        <f>'Coût médian du PMAS'!V14</f>
        <v>74733.333333333328</v>
      </c>
      <c r="AY73" s="36" t="s">
        <v>1074</v>
      </c>
      <c r="AZ73" s="36" t="s">
        <v>1074</v>
      </c>
      <c r="BA73" s="36" t="s">
        <v>1074</v>
      </c>
      <c r="BB73" s="36" t="s">
        <v>1074</v>
      </c>
      <c r="BC73" s="36">
        <v>-0.38669432777277091</v>
      </c>
      <c r="BD73" s="36" t="s">
        <v>1074</v>
      </c>
      <c r="BE73" s="36" t="s">
        <v>1074</v>
      </c>
      <c r="BF73" s="36" t="s">
        <v>1074</v>
      </c>
      <c r="BG73" s="36">
        <v>-8.2070978644953385E-2</v>
      </c>
      <c r="BH73" s="36">
        <v>5.3303876280377693E-2</v>
      </c>
      <c r="BI73" s="36">
        <v>-0.1409884829532454</v>
      </c>
      <c r="BJ73" s="36" t="s">
        <v>1074</v>
      </c>
      <c r="BK73" s="36" t="s">
        <v>1074</v>
      </c>
      <c r="BL73" s="36">
        <v>0.31674103112990992</v>
      </c>
      <c r="BM73" s="36">
        <v>-0.19135425236024595</v>
      </c>
      <c r="BN73" s="36">
        <v>-5.4291430702974042E-2</v>
      </c>
      <c r="BO73" s="36">
        <v>3.414166871567903E-2</v>
      </c>
      <c r="BP73" s="36">
        <v>0.10881162665134414</v>
      </c>
      <c r="BQ73" s="36">
        <v>8.0617204531646447E-2</v>
      </c>
      <c r="BR73" s="36">
        <v>0.1451296849033048</v>
      </c>
      <c r="BS73" s="36">
        <v>0.37328519855595688</v>
      </c>
      <c r="BT73" s="36">
        <v>-1.717981072555208E-2</v>
      </c>
      <c r="BU73" s="36">
        <v>-0.16507250749468794</v>
      </c>
      <c r="BV73" s="36">
        <v>9.4730097709434302E-2</v>
      </c>
      <c r="BW73" s="36">
        <v>-4.1700807678801244E-2</v>
      </c>
      <c r="BX73" s="36">
        <v>-0.1087733227471217</v>
      </c>
      <c r="BY73" s="36">
        <v>-0.14723316772314565</v>
      </c>
      <c r="BZ73" s="36">
        <v>0.10294117647058831</v>
      </c>
      <c r="CA73" s="88">
        <v>9.9089253187613746E-2</v>
      </c>
      <c r="CB73" s="88">
        <v>4.1763341067285298E-2</v>
      </c>
      <c r="CC73" s="88">
        <v>2.7521476296532121E-2</v>
      </c>
      <c r="CD73" s="88">
        <v>-6.9670227589410105E-2</v>
      </c>
      <c r="CE73" s="88">
        <v>0.50224663005491754</v>
      </c>
      <c r="CF73" s="88">
        <v>8.773678963110676E-2</v>
      </c>
      <c r="CG73" s="88">
        <v>-6.3448416335675772E-2</v>
      </c>
      <c r="CH73" s="88">
        <v>5.2675076120052289E-2</v>
      </c>
      <c r="CI73" s="23">
        <v>-0.26773687037725702</v>
      </c>
      <c r="CJ73" s="23">
        <v>2.8609316367124604E-2</v>
      </c>
      <c r="CK73" s="23">
        <v>-0.13281400005485922</v>
      </c>
      <c r="CL73" s="23">
        <v>-0.12228372607939275</v>
      </c>
      <c r="CM73" s="23">
        <v>0.27265847417924971</v>
      </c>
      <c r="CN73" s="23">
        <f t="shared" si="44"/>
        <v>-0.12438057482656095</v>
      </c>
      <c r="CO73" s="23">
        <f t="shared" si="44"/>
        <v>-7.866440294284105E-2</v>
      </c>
      <c r="CP73" s="23">
        <f t="shared" si="2"/>
        <v>0.10171990171990175</v>
      </c>
    </row>
    <row r="74" spans="1:94" x14ac:dyDescent="0.3">
      <c r="A74" s="11" t="s">
        <v>1082</v>
      </c>
      <c r="B74" s="52">
        <v>40310</v>
      </c>
      <c r="C74" s="52">
        <v>74217</v>
      </c>
      <c r="D74" s="52">
        <v>134200</v>
      </c>
      <c r="E74" s="38" t="s">
        <v>1072</v>
      </c>
      <c r="F74" s="52">
        <v>69700</v>
      </c>
      <c r="G74" s="52">
        <v>73300</v>
      </c>
      <c r="H74" s="52">
        <v>73400</v>
      </c>
      <c r="I74" s="370"/>
      <c r="J74" s="38" t="s">
        <v>1072</v>
      </c>
      <c r="K74" s="366"/>
      <c r="L74" s="52">
        <v>66300</v>
      </c>
      <c r="M74" s="38" t="s">
        <v>1072</v>
      </c>
      <c r="N74" s="52">
        <v>74700</v>
      </c>
      <c r="O74" s="52">
        <v>79800</v>
      </c>
      <c r="P74" s="52">
        <v>76820</v>
      </c>
      <c r="Q74" s="38" t="s">
        <v>1072</v>
      </c>
      <c r="R74" s="52">
        <v>77700</v>
      </c>
      <c r="S74" s="52">
        <v>78670.476190476198</v>
      </c>
      <c r="T74" s="38" t="s">
        <v>1072</v>
      </c>
      <c r="U74" s="52">
        <v>78150</v>
      </c>
      <c r="V74" s="52">
        <v>77670.476190476184</v>
      </c>
      <c r="W74" s="52">
        <v>81978.333333333328</v>
      </c>
      <c r="X74" s="52">
        <v>75177.142857142855</v>
      </c>
      <c r="Y74" s="52">
        <v>83100</v>
      </c>
      <c r="Z74" s="52">
        <v>80011.904761904749</v>
      </c>
      <c r="AA74" s="52">
        <v>68571.42857142858</v>
      </c>
      <c r="AB74" s="52">
        <v>48790.476190476191</v>
      </c>
      <c r="AC74" s="52">
        <v>60957.142857142855</v>
      </c>
      <c r="AD74" s="52">
        <v>64123.809523809519</v>
      </c>
      <c r="AE74" s="52">
        <v>60860.476190476191</v>
      </c>
      <c r="AF74" s="52">
        <v>61166.666666666664</v>
      </c>
      <c r="AG74" s="38" t="s">
        <v>1072</v>
      </c>
      <c r="AH74" s="52">
        <v>53000</v>
      </c>
      <c r="AI74" s="52">
        <v>52100</v>
      </c>
      <c r="AJ74" s="52">
        <v>52100</v>
      </c>
      <c r="AK74" s="52">
        <v>62747.619047619046</v>
      </c>
      <c r="AL74" s="52">
        <v>74948.57142857142</v>
      </c>
      <c r="AM74" s="52">
        <v>72952.380952380961</v>
      </c>
      <c r="AN74" s="52">
        <v>73952.380952380961</v>
      </c>
      <c r="AO74" s="52">
        <v>72273.809523809527</v>
      </c>
      <c r="AP74" s="52">
        <v>78923.809523809527</v>
      </c>
      <c r="AQ74" s="52">
        <v>64523.809523809519</v>
      </c>
      <c r="AR74" s="38" t="s">
        <v>1072</v>
      </c>
      <c r="AS74" s="38" t="s">
        <v>1072</v>
      </c>
      <c r="AT74" s="38" t="s">
        <v>1072</v>
      </c>
      <c r="AU74" s="52">
        <v>60000</v>
      </c>
      <c r="AV74" s="302">
        <v>60000</v>
      </c>
      <c r="AW74" s="52">
        <f>'Coût médian du PMAS'!V16</f>
        <v>60000</v>
      </c>
      <c r="AY74" s="36">
        <v>0.80821105676597016</v>
      </c>
      <c r="AZ74" s="36" t="s">
        <v>1074</v>
      </c>
      <c r="BA74" s="36" t="s">
        <v>1074</v>
      </c>
      <c r="BB74" s="36">
        <v>5.164992826398862E-2</v>
      </c>
      <c r="BC74" s="36">
        <v>1.3642564802183177E-3</v>
      </c>
      <c r="BD74" s="36" t="s">
        <v>1074</v>
      </c>
      <c r="BE74" s="36" t="s">
        <v>1074</v>
      </c>
      <c r="BF74" s="36" t="s">
        <v>1074</v>
      </c>
      <c r="BG74" s="36" t="s">
        <v>1074</v>
      </c>
      <c r="BH74" s="36">
        <v>6.8273092369477872E-2</v>
      </c>
      <c r="BI74" s="36">
        <v>-3.7343358395990012E-2</v>
      </c>
      <c r="BJ74" s="36" t="s">
        <v>1074</v>
      </c>
      <c r="BK74" s="36" t="s">
        <v>1074</v>
      </c>
      <c r="BL74" s="36">
        <v>1.249004106146967E-2</v>
      </c>
      <c r="BM74" s="36" t="s">
        <v>1074</v>
      </c>
      <c r="BN74" s="36" t="s">
        <v>1074</v>
      </c>
      <c r="BO74" s="36">
        <v>-6.135941260701383E-3</v>
      </c>
      <c r="BP74" s="36">
        <v>5.5463251342668718E-2</v>
      </c>
      <c r="BQ74" s="36">
        <v>-8.2963268459436135E-2</v>
      </c>
      <c r="BR74" s="36">
        <v>0.1053891760413499</v>
      </c>
      <c r="BS74" s="36">
        <v>-3.7161194200905578E-2</v>
      </c>
      <c r="BT74" s="36">
        <v>-0.14298467489956823</v>
      </c>
      <c r="BU74" s="36">
        <v>-0.28847222222222235</v>
      </c>
      <c r="BV74" s="36">
        <v>0.24936560609018144</v>
      </c>
      <c r="BW74" s="36">
        <v>5.1949066479181294E-2</v>
      </c>
      <c r="BX74" s="36">
        <v>-5.0891133224416962E-2</v>
      </c>
      <c r="BY74" s="36">
        <v>5.0310233398795923E-3</v>
      </c>
      <c r="BZ74" s="36"/>
      <c r="CA74" s="88"/>
      <c r="CB74" s="88">
        <v>-1.6981132075471694E-2</v>
      </c>
      <c r="CC74" s="88">
        <v>0</v>
      </c>
      <c r="CD74" s="88">
        <v>0.2043688876702312</v>
      </c>
      <c r="CE74" s="88">
        <v>0.19444486605448885</v>
      </c>
      <c r="CF74" s="88">
        <v>-2.6634136423706156E-2</v>
      </c>
      <c r="CG74" s="88">
        <v>1.3707571801566676E-2</v>
      </c>
      <c r="CH74" s="88">
        <v>-2.2698003863490079E-2</v>
      </c>
      <c r="CI74" s="23">
        <v>9.2011200790643954E-2</v>
      </c>
      <c r="CJ74" s="23">
        <v>-0.1824544467237843</v>
      </c>
      <c r="CK74" s="23"/>
      <c r="CL74" s="23"/>
      <c r="CM74" s="23"/>
      <c r="CN74" s="23"/>
      <c r="CO74" s="23">
        <f t="shared" si="44"/>
        <v>0</v>
      </c>
      <c r="CP74" s="23">
        <f t="shared" si="2"/>
        <v>0</v>
      </c>
    </row>
    <row r="75" spans="1:94" x14ac:dyDescent="0.3">
      <c r="A75" s="11" t="s">
        <v>937</v>
      </c>
      <c r="B75" s="38" t="s">
        <v>1072</v>
      </c>
      <c r="C75" s="38" t="s">
        <v>1072</v>
      </c>
      <c r="D75" s="38" t="s">
        <v>1072</v>
      </c>
      <c r="E75" s="38" t="s">
        <v>1072</v>
      </c>
      <c r="F75" s="38" t="s">
        <v>1072</v>
      </c>
      <c r="G75" s="38" t="s">
        <v>1072</v>
      </c>
      <c r="H75" s="38" t="s">
        <v>1072</v>
      </c>
      <c r="I75" s="370"/>
      <c r="J75" s="38"/>
      <c r="K75" s="366"/>
      <c r="L75" s="38" t="s">
        <v>1072</v>
      </c>
      <c r="M75" s="38" t="s">
        <v>1072</v>
      </c>
      <c r="N75" s="38" t="s">
        <v>1072</v>
      </c>
      <c r="O75" s="38" t="s">
        <v>1072</v>
      </c>
      <c r="P75" s="38" t="s">
        <v>1072</v>
      </c>
      <c r="Q75" s="38" t="s">
        <v>1072</v>
      </c>
      <c r="R75" s="38" t="s">
        <v>1072</v>
      </c>
      <c r="S75" s="38" t="s">
        <v>1072</v>
      </c>
      <c r="T75" s="52">
        <v>77726.190476190473</v>
      </c>
      <c r="U75" s="52">
        <v>59642.857142857145</v>
      </c>
      <c r="V75" s="38" t="s">
        <v>1072</v>
      </c>
      <c r="W75" s="38" t="s">
        <v>1072</v>
      </c>
      <c r="X75" s="38" t="s">
        <v>1072</v>
      </c>
      <c r="Y75" s="38" t="s">
        <v>1072</v>
      </c>
      <c r="Z75" s="38" t="s">
        <v>1072</v>
      </c>
      <c r="AA75" s="38" t="s">
        <v>1072</v>
      </c>
      <c r="AB75" s="38" t="s">
        <v>1072</v>
      </c>
      <c r="AC75" s="38" t="s">
        <v>1072</v>
      </c>
      <c r="AD75" s="38" t="s">
        <v>1072</v>
      </c>
      <c r="AE75" s="38" t="s">
        <v>1072</v>
      </c>
      <c r="AF75" s="38" t="s">
        <v>1072</v>
      </c>
      <c r="AG75" s="38" t="s">
        <v>1072</v>
      </c>
      <c r="AH75" s="52">
        <v>59864.571428571428</v>
      </c>
      <c r="AI75" s="52">
        <v>60245.238095238092</v>
      </c>
      <c r="AJ75" s="52">
        <v>63323.809523809519</v>
      </c>
      <c r="AK75" s="52">
        <v>61280.952380952374</v>
      </c>
      <c r="AL75" s="52">
        <v>75238.095238095251</v>
      </c>
      <c r="AM75" s="52">
        <v>93548.809523809527</v>
      </c>
      <c r="AN75" s="52">
        <v>101778.57142857142</v>
      </c>
      <c r="AO75" s="52">
        <v>89673.809523809527</v>
      </c>
      <c r="AP75" s="52">
        <v>90507.142857142855</v>
      </c>
      <c r="AQ75" s="52">
        <v>86123.809523809527</v>
      </c>
      <c r="AR75" s="52">
        <v>53807.142857142855</v>
      </c>
      <c r="AS75" s="52">
        <v>57053.809523809519</v>
      </c>
      <c r="AT75" s="52">
        <v>93857.142857142855</v>
      </c>
      <c r="AU75" s="52">
        <v>86357.142857142855</v>
      </c>
      <c r="AV75" s="303" t="s">
        <v>1072</v>
      </c>
      <c r="AW75" s="52">
        <f>'Coût médian du PMAS'!V18</f>
        <v>61200</v>
      </c>
      <c r="AY75" s="36"/>
      <c r="AZ75" s="36"/>
      <c r="BA75" s="36"/>
      <c r="BB75" s="36"/>
      <c r="BC75" s="36"/>
      <c r="BD75" s="36"/>
      <c r="BE75" s="36"/>
      <c r="BF75" s="36"/>
      <c r="BG75" s="36"/>
      <c r="BH75" s="36"/>
      <c r="BI75" s="36"/>
      <c r="BJ75" s="36"/>
      <c r="BK75" s="36"/>
      <c r="BL75" s="36"/>
      <c r="BM75" s="36" t="s">
        <v>1074</v>
      </c>
      <c r="BN75" s="36">
        <v>-0.23265431153315974</v>
      </c>
      <c r="BO75" s="36" t="s">
        <v>1074</v>
      </c>
      <c r="BP75" s="36" t="s">
        <v>1074</v>
      </c>
      <c r="BQ75" s="36"/>
      <c r="BR75" s="36"/>
      <c r="BS75" s="36"/>
      <c r="BT75" s="36"/>
      <c r="BU75" s="36"/>
      <c r="BV75" s="36"/>
      <c r="BW75" s="36"/>
      <c r="BX75" s="36"/>
      <c r="BY75" s="36"/>
      <c r="BZ75" s="36"/>
      <c r="CA75" s="88"/>
      <c r="CB75" s="88">
        <v>6.358797158029672E-3</v>
      </c>
      <c r="CC75" s="88">
        <v>5.1100660000790388E-2</v>
      </c>
      <c r="CD75" s="88">
        <v>-3.2260490299293121E-2</v>
      </c>
      <c r="CE75" s="88">
        <v>0.22775662444634426</v>
      </c>
      <c r="CF75" s="88">
        <v>0.24337025316455674</v>
      </c>
      <c r="CG75" s="88">
        <v>8.7972919662513638E-2</v>
      </c>
      <c r="CH75" s="88">
        <v>-0.11893232273609833</v>
      </c>
      <c r="CI75" s="23">
        <v>9.2929400207100166E-3</v>
      </c>
      <c r="CJ75" s="23">
        <v>-4.8430799989477191E-2</v>
      </c>
      <c r="CK75" s="23">
        <v>-0.37523498838880909</v>
      </c>
      <c r="CL75" s="23">
        <v>6.0338953051019883E-2</v>
      </c>
      <c r="CM75" s="23">
        <v>0.64506355737691234</v>
      </c>
      <c r="CN75" s="23">
        <f t="shared" si="44"/>
        <v>-7.9908675799086781E-2</v>
      </c>
      <c r="CO75" s="23"/>
      <c r="CP75" s="23"/>
    </row>
    <row r="76" spans="1:94" x14ac:dyDescent="0.3">
      <c r="A76" s="11" t="s">
        <v>1083</v>
      </c>
      <c r="B76" s="38" t="s">
        <v>1072</v>
      </c>
      <c r="C76" s="38" t="s">
        <v>1072</v>
      </c>
      <c r="D76" s="38" t="s">
        <v>1072</v>
      </c>
      <c r="E76" s="38" t="s">
        <v>1072</v>
      </c>
      <c r="F76" s="38" t="s">
        <v>1072</v>
      </c>
      <c r="G76" s="38" t="s">
        <v>1072</v>
      </c>
      <c r="H76" s="38" t="s">
        <v>1072</v>
      </c>
      <c r="I76" s="370"/>
      <c r="J76" s="38" t="s">
        <v>1072</v>
      </c>
      <c r="K76" s="366"/>
      <c r="L76" s="38" t="s">
        <v>1072</v>
      </c>
      <c r="M76" s="52">
        <v>63202.380952380954</v>
      </c>
      <c r="N76" s="38" t="s">
        <v>1072</v>
      </c>
      <c r="O76" s="38" t="s">
        <v>1072</v>
      </c>
      <c r="P76" s="38" t="s">
        <v>1072</v>
      </c>
      <c r="Q76" s="38" t="s">
        <v>1072</v>
      </c>
      <c r="R76" s="52">
        <v>57900</v>
      </c>
      <c r="S76" s="38" t="s">
        <v>1072</v>
      </c>
      <c r="T76" s="52">
        <v>65642.857142857145</v>
      </c>
      <c r="U76" s="38" t="s">
        <v>1072</v>
      </c>
      <c r="V76" s="38" t="s">
        <v>1072</v>
      </c>
      <c r="W76" s="38" t="s">
        <v>1072</v>
      </c>
      <c r="X76" s="38" t="s">
        <v>1072</v>
      </c>
      <c r="Y76" s="38" t="s">
        <v>1072</v>
      </c>
      <c r="Z76" s="38" t="s">
        <v>1072</v>
      </c>
      <c r="AA76" s="38" t="s">
        <v>1072</v>
      </c>
      <c r="AB76" s="38" t="s">
        <v>1072</v>
      </c>
      <c r="AC76" s="38" t="s">
        <v>1072</v>
      </c>
      <c r="AD76" s="38" t="s">
        <v>1072</v>
      </c>
      <c r="AE76" s="52">
        <v>59257.142857142855</v>
      </c>
      <c r="AF76" s="52">
        <v>97095.238095238092</v>
      </c>
      <c r="AG76" s="38" t="s">
        <v>1072</v>
      </c>
      <c r="AH76" s="52">
        <v>48290.476190476191</v>
      </c>
      <c r="AI76" s="52">
        <v>49665.476190476191</v>
      </c>
      <c r="AJ76" s="52">
        <v>54540.476190476191</v>
      </c>
      <c r="AK76" s="52">
        <v>54230.952380952374</v>
      </c>
      <c r="AL76" s="52">
        <v>68545.238095238092</v>
      </c>
      <c r="AM76" s="52">
        <v>74873.809523809527</v>
      </c>
      <c r="AN76" s="52">
        <v>74595.238095238092</v>
      </c>
      <c r="AO76" s="52">
        <v>63907.142857142855</v>
      </c>
      <c r="AP76" s="38" t="s">
        <v>1072</v>
      </c>
      <c r="AQ76" s="38" t="s">
        <v>1072</v>
      </c>
      <c r="AR76" s="38" t="s">
        <v>1072</v>
      </c>
      <c r="AS76" s="38" t="s">
        <v>1072</v>
      </c>
      <c r="AT76" s="38" t="s">
        <v>1072</v>
      </c>
      <c r="AU76" s="38" t="s">
        <v>1072</v>
      </c>
      <c r="AV76" s="303" t="s">
        <v>1072</v>
      </c>
      <c r="AW76" s="303" t="s">
        <v>1072</v>
      </c>
      <c r="AY76" s="36"/>
      <c r="AZ76" s="36"/>
      <c r="BA76" s="36"/>
      <c r="BB76" s="36"/>
      <c r="BC76" s="36"/>
      <c r="BD76" s="36"/>
      <c r="BE76" s="36"/>
      <c r="BF76" s="36" t="s">
        <v>1074</v>
      </c>
      <c r="BG76" s="36" t="s">
        <v>1074</v>
      </c>
      <c r="BH76" s="36" t="s">
        <v>1074</v>
      </c>
      <c r="BI76" s="36" t="s">
        <v>1074</v>
      </c>
      <c r="BJ76" s="36" t="s">
        <v>1074</v>
      </c>
      <c r="BK76" s="36" t="s">
        <v>1074</v>
      </c>
      <c r="BL76" s="36"/>
      <c r="BM76" s="36" t="s">
        <v>1074</v>
      </c>
      <c r="BN76" s="36" t="s">
        <v>1074</v>
      </c>
      <c r="BO76" s="36" t="s">
        <v>1074</v>
      </c>
      <c r="BP76" s="36" t="s">
        <v>1074</v>
      </c>
      <c r="BQ76" s="36"/>
      <c r="BR76" s="36"/>
      <c r="BS76" s="36"/>
      <c r="BT76" s="36"/>
      <c r="BU76" s="36"/>
      <c r="BV76" s="36"/>
      <c r="BW76" s="36"/>
      <c r="BX76" s="36"/>
      <c r="BY76" s="36">
        <v>0.63854066216650596</v>
      </c>
      <c r="BZ76" s="36"/>
      <c r="CA76" s="88"/>
      <c r="CB76" s="88">
        <v>2.8473523321171479E-2</v>
      </c>
      <c r="CC76" s="88">
        <v>9.8156715165751862E-2</v>
      </c>
      <c r="CD76" s="88">
        <v>-5.6751211420090764E-3</v>
      </c>
      <c r="CE76" s="88">
        <v>0.26395047635772939</v>
      </c>
      <c r="CF76" s="88">
        <v>9.2326930424815101E-2</v>
      </c>
      <c r="CG76" s="88">
        <v>-3.7205456800331049E-3</v>
      </c>
      <c r="CH76" s="88">
        <v>-0.14328120012767309</v>
      </c>
      <c r="CI76" s="23"/>
      <c r="CJ76" s="23"/>
      <c r="CK76" s="23"/>
      <c r="CL76" s="23"/>
      <c r="CM76" s="23"/>
      <c r="CN76" s="23"/>
      <c r="CO76" s="23"/>
      <c r="CP76" s="23"/>
    </row>
    <row r="77" spans="1:94" x14ac:dyDescent="0.3">
      <c r="A77" s="11" t="s">
        <v>1084</v>
      </c>
      <c r="B77" s="38" t="s">
        <v>1072</v>
      </c>
      <c r="C77" s="38" t="s">
        <v>1072</v>
      </c>
      <c r="D77" s="38" t="s">
        <v>1072</v>
      </c>
      <c r="E77" s="38" t="s">
        <v>1072</v>
      </c>
      <c r="F77" s="38" t="s">
        <v>1072</v>
      </c>
      <c r="G77" s="38" t="s">
        <v>1072</v>
      </c>
      <c r="H77" s="38" t="s">
        <v>1072</v>
      </c>
      <c r="I77" s="370"/>
      <c r="J77" s="38" t="s">
        <v>1072</v>
      </c>
      <c r="K77" s="366"/>
      <c r="L77" s="38" t="s">
        <v>1072</v>
      </c>
      <c r="M77" s="38" t="s">
        <v>1072</v>
      </c>
      <c r="N77" s="38" t="s">
        <v>1072</v>
      </c>
      <c r="O77" s="52">
        <v>67746.666666666657</v>
      </c>
      <c r="P77" s="38" t="s">
        <v>1072</v>
      </c>
      <c r="Q77" s="52">
        <v>47745.238095238092</v>
      </c>
      <c r="R77" s="52">
        <v>44403.095238095237</v>
      </c>
      <c r="S77" s="52">
        <v>47180.952380952374</v>
      </c>
      <c r="T77" s="52">
        <v>35580</v>
      </c>
      <c r="U77" s="52">
        <v>44994.28571428571</v>
      </c>
      <c r="V77" s="52">
        <v>52255.952380952374</v>
      </c>
      <c r="W77" s="38" t="s">
        <v>1072</v>
      </c>
      <c r="X77" s="38" t="s">
        <v>1072</v>
      </c>
      <c r="Y77" s="38" t="s">
        <v>1072</v>
      </c>
      <c r="Z77" s="38" t="s">
        <v>1072</v>
      </c>
      <c r="AA77" s="38" t="s">
        <v>1072</v>
      </c>
      <c r="AB77" s="38" t="s">
        <v>1072</v>
      </c>
      <c r="AC77" s="38" t="s">
        <v>1072</v>
      </c>
      <c r="AD77" s="38" t="s">
        <v>1072</v>
      </c>
      <c r="AE77" s="38" t="s">
        <v>1072</v>
      </c>
      <c r="AF77" s="38" t="s">
        <v>1072</v>
      </c>
      <c r="AG77" s="38" t="s">
        <v>1072</v>
      </c>
      <c r="AH77" s="38" t="s">
        <v>1072</v>
      </c>
      <c r="AI77" s="38" t="s">
        <v>1072</v>
      </c>
      <c r="AJ77" s="38" t="s">
        <v>1072</v>
      </c>
      <c r="AK77" s="38" t="s">
        <v>1072</v>
      </c>
      <c r="AL77" s="38" t="s">
        <v>1072</v>
      </c>
      <c r="AM77" s="38" t="s">
        <v>1072</v>
      </c>
      <c r="AN77" s="38" t="s">
        <v>1072</v>
      </c>
      <c r="AO77" s="38" t="s">
        <v>1072</v>
      </c>
      <c r="AP77" s="38" t="s">
        <v>1072</v>
      </c>
      <c r="AQ77" s="38" t="s">
        <v>1072</v>
      </c>
      <c r="AR77" s="38" t="s">
        <v>1072</v>
      </c>
      <c r="AS77" s="38" t="s">
        <v>1072</v>
      </c>
      <c r="AT77" s="38" t="s">
        <v>1072</v>
      </c>
      <c r="AU77" s="38" t="s">
        <v>1072</v>
      </c>
      <c r="AV77" s="303" t="s">
        <v>1072</v>
      </c>
      <c r="AW77" s="303" t="s">
        <v>1072</v>
      </c>
      <c r="AY77" s="36"/>
      <c r="AZ77" s="36"/>
      <c r="BA77" s="36"/>
      <c r="BB77" s="36"/>
      <c r="BC77" s="36"/>
      <c r="BD77" s="36"/>
      <c r="BE77" s="36"/>
      <c r="BF77" s="36"/>
      <c r="BG77" s="36"/>
      <c r="BH77" s="36" t="s">
        <v>1074</v>
      </c>
      <c r="BI77" s="36" t="s">
        <v>1074</v>
      </c>
      <c r="BJ77" s="36" t="s">
        <v>1074</v>
      </c>
      <c r="BK77" s="36">
        <v>-6.9999501321498014E-2</v>
      </c>
      <c r="BL77" s="36">
        <v>6.2559988846766279E-2</v>
      </c>
      <c r="BM77" s="36">
        <v>-0.24588211546225258</v>
      </c>
      <c r="BN77" s="36">
        <v>0.26459487673652915</v>
      </c>
      <c r="BO77" s="36">
        <v>0.16139086444839545</v>
      </c>
      <c r="BP77" s="36" t="s">
        <v>1074</v>
      </c>
      <c r="BQ77" s="36"/>
      <c r="BR77" s="36"/>
      <c r="BS77" s="36"/>
      <c r="BT77" s="36"/>
      <c r="BU77" s="36"/>
      <c r="BV77" s="36"/>
      <c r="BW77" s="36"/>
      <c r="BX77" s="36"/>
      <c r="BY77" s="36"/>
      <c r="BZ77" s="36"/>
      <c r="CA77" s="88"/>
      <c r="CB77" s="88"/>
      <c r="CC77" s="88"/>
      <c r="CI77" s="23"/>
      <c r="CJ77" s="23"/>
      <c r="CK77" s="23"/>
      <c r="CL77" s="23"/>
      <c r="CM77" s="23"/>
      <c r="CN77" s="23"/>
      <c r="CO77" s="23"/>
      <c r="CP77" s="23"/>
    </row>
    <row r="78" spans="1:94" x14ac:dyDescent="0.3">
      <c r="A78" s="11" t="s">
        <v>913</v>
      </c>
      <c r="B78" s="38" t="s">
        <v>1072</v>
      </c>
      <c r="C78" s="38" t="s">
        <v>1072</v>
      </c>
      <c r="D78" s="38" t="s">
        <v>1072</v>
      </c>
      <c r="E78" s="38" t="s">
        <v>1072</v>
      </c>
      <c r="F78" s="38" t="s">
        <v>1072</v>
      </c>
      <c r="G78" s="38" t="s">
        <v>1072</v>
      </c>
      <c r="H78" s="38" t="s">
        <v>1072</v>
      </c>
      <c r="I78" s="370"/>
      <c r="J78" s="38" t="s">
        <v>1072</v>
      </c>
      <c r="K78" s="366"/>
      <c r="L78" s="38" t="s">
        <v>1072</v>
      </c>
      <c r="M78" s="38" t="s">
        <v>1072</v>
      </c>
      <c r="N78" s="38" t="s">
        <v>1072</v>
      </c>
      <c r="O78" s="38" t="s">
        <v>1072</v>
      </c>
      <c r="P78" s="38" t="s">
        <v>1072</v>
      </c>
      <c r="Q78" s="38" t="s">
        <v>1072</v>
      </c>
      <c r="R78" s="38" t="s">
        <v>1072</v>
      </c>
      <c r="S78" s="38" t="s">
        <v>1072</v>
      </c>
      <c r="T78" s="38" t="s">
        <v>1072</v>
      </c>
      <c r="U78" s="38" t="s">
        <v>1072</v>
      </c>
      <c r="V78" s="38" t="s">
        <v>1072</v>
      </c>
      <c r="W78" s="38" t="s">
        <v>1072</v>
      </c>
      <c r="X78" s="52">
        <v>48228.571428571428</v>
      </c>
      <c r="Y78" s="52">
        <v>75522.857142857145</v>
      </c>
      <c r="Z78" s="52">
        <v>57723.809523809519</v>
      </c>
      <c r="AA78" s="52">
        <v>67002.380952380961</v>
      </c>
      <c r="AB78" s="52">
        <v>86697.619047619039</v>
      </c>
      <c r="AC78" s="52">
        <v>69252.380952380961</v>
      </c>
      <c r="AD78" s="52">
        <v>53223.809523809519</v>
      </c>
      <c r="AE78" s="52">
        <v>53973.809523809519</v>
      </c>
      <c r="AF78" s="52">
        <v>51723.809523809519</v>
      </c>
      <c r="AG78" s="52">
        <v>71052.380952380961</v>
      </c>
      <c r="AH78" s="52">
        <v>96730.952380952382</v>
      </c>
      <c r="AI78" s="52">
        <v>109252.38095238096</v>
      </c>
      <c r="AJ78" s="52">
        <v>113159.52380952382</v>
      </c>
      <c r="AK78" s="246">
        <v>51892.857142857145</v>
      </c>
      <c r="AL78" s="52">
        <v>54226.190476190481</v>
      </c>
      <c r="AM78" s="52">
        <v>54392.857142857145</v>
      </c>
      <c r="AN78" s="52">
        <v>58307.142857142855</v>
      </c>
      <c r="AO78" s="52">
        <v>72571.42857142858</v>
      </c>
      <c r="AP78" s="52">
        <v>54282.142857142899</v>
      </c>
      <c r="AQ78" s="52">
        <v>69754.761904761908</v>
      </c>
      <c r="AR78" s="52">
        <v>59950</v>
      </c>
      <c r="AS78" s="52">
        <v>55257.142857142855</v>
      </c>
      <c r="AT78" s="52">
        <v>85619.047619047618</v>
      </c>
      <c r="AU78" s="52">
        <v>85619.047619047618</v>
      </c>
      <c r="AV78" s="302">
        <v>85285.71428571429</v>
      </c>
      <c r="AW78" s="52">
        <f>'Coût médian du PMAS'!V6</f>
        <v>96983.333333333328</v>
      </c>
      <c r="BR78" s="36">
        <v>0.26811808846761465</v>
      </c>
      <c r="BS78" s="36">
        <v>-5.6176275937244613E-2</v>
      </c>
      <c r="BT78" s="36">
        <v>0.1607408018478802</v>
      </c>
      <c r="BU78" s="36">
        <v>0.29394833161579159</v>
      </c>
      <c r="BV78" s="36">
        <v>-0.20121934473951597</v>
      </c>
      <c r="BW78" s="36">
        <v>-0.23145155745031987</v>
      </c>
      <c r="BX78" s="36">
        <v>1.4091437774000237E-2</v>
      </c>
      <c r="BY78" s="36">
        <v>-4.1686885173585098E-2</v>
      </c>
      <c r="BZ78" s="36">
        <v>0.37368808690848865</v>
      </c>
      <c r="CA78" s="88">
        <v>0.36140339119361964</v>
      </c>
      <c r="CB78" s="88">
        <v>0.12944593496935553</v>
      </c>
      <c r="CC78" s="88">
        <v>3.5762541951793514E-2</v>
      </c>
      <c r="CD78" s="95" t="s">
        <v>947</v>
      </c>
      <c r="CE78" s="88">
        <v>4.4964441385638931E-2</v>
      </c>
      <c r="CF78" s="88">
        <v>3.0735455543358103E-3</v>
      </c>
      <c r="CG78" s="88">
        <v>7.1963230466185024E-2</v>
      </c>
      <c r="CH78" s="88">
        <v>0.24464045081465158</v>
      </c>
      <c r="CI78" s="23">
        <v>-0.25201771653543259</v>
      </c>
      <c r="CJ78" s="23">
        <v>0.28504068250104075</v>
      </c>
      <c r="CK78" s="23">
        <v>-0.14056046694200774</v>
      </c>
      <c r="CL78" s="23">
        <v>-7.8279518646491186E-2</v>
      </c>
      <c r="CM78" s="23">
        <v>0.54946570148224749</v>
      </c>
      <c r="CN78" s="23">
        <f t="shared" si="44"/>
        <v>0</v>
      </c>
      <c r="CO78" s="23">
        <f t="shared" si="44"/>
        <v>-3.8932146829809833E-3</v>
      </c>
      <c r="CP78" s="23">
        <f t="shared" si="2"/>
        <v>0.13715801228364022</v>
      </c>
    </row>
    <row r="79" spans="1:94" x14ac:dyDescent="0.3">
      <c r="A79" s="11" t="s">
        <v>1085</v>
      </c>
      <c r="B79" s="38" t="s">
        <v>1072</v>
      </c>
      <c r="C79" s="38" t="s">
        <v>1072</v>
      </c>
      <c r="D79" s="38" t="s">
        <v>1072</v>
      </c>
      <c r="E79" s="38" t="s">
        <v>1072</v>
      </c>
      <c r="F79" s="38" t="s">
        <v>1072</v>
      </c>
      <c r="G79" s="38" t="s">
        <v>1072</v>
      </c>
      <c r="H79" s="38" t="s">
        <v>1072</v>
      </c>
      <c r="I79" s="370"/>
      <c r="J79" s="38" t="s">
        <v>1072</v>
      </c>
      <c r="K79" s="366"/>
      <c r="L79" s="52">
        <v>62368</v>
      </c>
      <c r="M79" s="38" t="s">
        <v>1072</v>
      </c>
      <c r="N79" s="38" t="s">
        <v>1072</v>
      </c>
      <c r="O79" s="38" t="s">
        <v>1072</v>
      </c>
      <c r="P79" s="38" t="s">
        <v>1072</v>
      </c>
      <c r="Q79" s="38" t="s">
        <v>1072</v>
      </c>
      <c r="R79" s="38" t="s">
        <v>1072</v>
      </c>
      <c r="S79" s="38" t="s">
        <v>1072</v>
      </c>
      <c r="T79" s="38" t="s">
        <v>1072</v>
      </c>
      <c r="U79" s="38" t="s">
        <v>1072</v>
      </c>
      <c r="V79" s="38" t="s">
        <v>1072</v>
      </c>
      <c r="W79" s="38" t="s">
        <v>1072</v>
      </c>
      <c r="X79" s="38" t="s">
        <v>1072</v>
      </c>
      <c r="Y79" s="38" t="s">
        <v>1072</v>
      </c>
      <c r="Z79" s="38" t="s">
        <v>1072</v>
      </c>
      <c r="AA79" s="38" t="s">
        <v>1072</v>
      </c>
      <c r="AB79" s="38" t="s">
        <v>1072</v>
      </c>
      <c r="AC79" s="38" t="s">
        <v>1072</v>
      </c>
      <c r="AD79" s="38" t="s">
        <v>1072</v>
      </c>
      <c r="AE79" s="38" t="s">
        <v>1072</v>
      </c>
      <c r="AF79" s="38" t="s">
        <v>1072</v>
      </c>
      <c r="AG79" s="38" t="s">
        <v>1072</v>
      </c>
      <c r="AH79" s="38" t="s">
        <v>1072</v>
      </c>
      <c r="AI79" s="38" t="s">
        <v>1072</v>
      </c>
      <c r="AJ79" s="38" t="s">
        <v>1072</v>
      </c>
      <c r="AK79" s="38" t="s">
        <v>1072</v>
      </c>
      <c r="AL79" s="38" t="s">
        <v>1072</v>
      </c>
      <c r="AM79" s="38" t="s">
        <v>1072</v>
      </c>
      <c r="AN79" s="38" t="s">
        <v>1072</v>
      </c>
      <c r="AO79" s="38" t="s">
        <v>1072</v>
      </c>
      <c r="AP79" s="38" t="s">
        <v>1072</v>
      </c>
      <c r="AQ79" s="38" t="s">
        <v>1072</v>
      </c>
      <c r="AR79" s="38" t="s">
        <v>1072</v>
      </c>
      <c r="AS79" s="38" t="s">
        <v>1072</v>
      </c>
      <c r="AT79" s="38" t="s">
        <v>1072</v>
      </c>
      <c r="AU79" s="38" t="s">
        <v>1072</v>
      </c>
      <c r="AV79" s="303" t="s">
        <v>1072</v>
      </c>
      <c r="AW79" s="303" t="s">
        <v>1072</v>
      </c>
      <c r="AY79" s="36"/>
      <c r="AZ79" s="36"/>
      <c r="BA79" s="36"/>
      <c r="BB79" s="36"/>
      <c r="BC79" s="36"/>
      <c r="BD79" s="36"/>
      <c r="BE79" s="36" t="s">
        <v>1074</v>
      </c>
      <c r="BF79" s="36" t="s">
        <v>1074</v>
      </c>
      <c r="BG79" s="36" t="s">
        <v>1074</v>
      </c>
      <c r="BH79" s="36" t="s">
        <v>1074</v>
      </c>
      <c r="BI79" s="36" t="s">
        <v>1074</v>
      </c>
      <c r="BJ79" s="36" t="s">
        <v>1074</v>
      </c>
      <c r="BK79" s="36" t="s">
        <v>1074</v>
      </c>
      <c r="BL79" s="36"/>
      <c r="BM79" s="36" t="s">
        <v>1074</v>
      </c>
      <c r="BN79" s="36" t="s">
        <v>1074</v>
      </c>
      <c r="BO79" s="36" t="s">
        <v>1074</v>
      </c>
      <c r="BP79" s="36" t="s">
        <v>1074</v>
      </c>
      <c r="BQ79" s="36"/>
      <c r="BR79" s="36"/>
      <c r="BS79" s="36"/>
      <c r="BT79" s="36"/>
      <c r="BU79" s="36"/>
      <c r="BV79" s="36"/>
      <c r="BW79" s="36"/>
      <c r="BX79" s="36"/>
      <c r="BY79" s="36"/>
      <c r="BZ79" s="36"/>
      <c r="CA79" s="88"/>
      <c r="CB79" s="88"/>
      <c r="CC79" s="88"/>
      <c r="CI79" s="23"/>
      <c r="CJ79" s="23"/>
      <c r="CK79" s="23"/>
      <c r="CL79" s="23"/>
      <c r="CM79" s="23"/>
      <c r="CN79" s="23"/>
      <c r="CO79" s="23"/>
      <c r="CP79" s="23"/>
    </row>
    <row r="80" spans="1:94" x14ac:dyDescent="0.3">
      <c r="A80" s="11" t="s">
        <v>1086</v>
      </c>
      <c r="B80" s="52">
        <v>58150</v>
      </c>
      <c r="C80" s="52">
        <v>71092.857142857145</v>
      </c>
      <c r="D80" s="52">
        <v>106269</v>
      </c>
      <c r="E80" s="52">
        <v>70624</v>
      </c>
      <c r="F80" s="38" t="s">
        <v>1072</v>
      </c>
      <c r="G80" s="38" t="s">
        <v>1072</v>
      </c>
      <c r="H80" s="38" t="s">
        <v>1072</v>
      </c>
      <c r="I80" s="370"/>
      <c r="J80" s="52">
        <v>81674.28571428571</v>
      </c>
      <c r="K80" s="366"/>
      <c r="L80" s="38" t="s">
        <v>1072</v>
      </c>
      <c r="M80" s="52">
        <v>69714.28571428571</v>
      </c>
      <c r="N80" s="38" t="s">
        <v>1072</v>
      </c>
      <c r="O80" s="38" t="s">
        <v>1072</v>
      </c>
      <c r="P80" s="38" t="s">
        <v>1072</v>
      </c>
      <c r="Q80" s="38" t="s">
        <v>1072</v>
      </c>
      <c r="R80" s="52">
        <v>78615</v>
      </c>
      <c r="S80" s="52">
        <v>73115</v>
      </c>
      <c r="T80" s="38" t="s">
        <v>1072</v>
      </c>
      <c r="U80" s="38" t="s">
        <v>1072</v>
      </c>
      <c r="V80" s="52">
        <v>72011.42857142858</v>
      </c>
      <c r="W80" s="52">
        <v>75522.857142857145</v>
      </c>
      <c r="X80" s="52">
        <v>70507.142857142855</v>
      </c>
      <c r="Y80" s="52">
        <v>68142.142857142855</v>
      </c>
      <c r="Z80" s="52">
        <v>99271.42857142858</v>
      </c>
      <c r="AA80" s="52">
        <v>85271.42857142858</v>
      </c>
      <c r="AB80" s="52">
        <v>88757.142857142855</v>
      </c>
      <c r="AC80" s="52">
        <v>152500</v>
      </c>
      <c r="AD80" s="52">
        <v>184700</v>
      </c>
      <c r="AE80" s="52">
        <v>130857.14285714286</v>
      </c>
      <c r="AF80" s="52">
        <v>122857.14285714286</v>
      </c>
      <c r="AG80" s="52">
        <v>99967.857142857145</v>
      </c>
      <c r="AH80" s="52">
        <v>103054.57142857142</v>
      </c>
      <c r="AI80" s="52">
        <v>105895.23809523809</v>
      </c>
      <c r="AJ80" s="52">
        <v>109357.14285714286</v>
      </c>
      <c r="AK80" s="52">
        <v>91114.28571428571</v>
      </c>
      <c r="AL80" s="52">
        <v>124448.57142857142</v>
      </c>
      <c r="AM80" s="52">
        <v>126107.14285714286</v>
      </c>
      <c r="AN80" s="52">
        <v>126367.14285714286</v>
      </c>
      <c r="AO80" s="52">
        <v>99950</v>
      </c>
      <c r="AP80" s="52">
        <v>77704.28571428571</v>
      </c>
      <c r="AQ80" s="52">
        <v>89030</v>
      </c>
      <c r="AR80" s="52">
        <v>93517.142857142855</v>
      </c>
      <c r="AS80" s="52">
        <v>85238.57142857142</v>
      </c>
      <c r="AT80" s="52">
        <v>96292.857142857145</v>
      </c>
      <c r="AU80" s="52">
        <v>108250</v>
      </c>
      <c r="AV80" s="302">
        <v>109217.14285714286</v>
      </c>
      <c r="AW80" s="52">
        <f>'Coût médian du PMAS'!V9</f>
        <v>117100</v>
      </c>
      <c r="AY80" s="36">
        <v>0.49535642923479584</v>
      </c>
      <c r="AZ80" s="36">
        <v>-0.33542237152885601</v>
      </c>
      <c r="BA80" s="36" t="s">
        <v>1074</v>
      </c>
      <c r="BB80" s="36" t="s">
        <v>1074</v>
      </c>
      <c r="BC80" s="36" t="s">
        <v>1074</v>
      </c>
      <c r="BD80" s="36" t="s">
        <v>1074</v>
      </c>
      <c r="BE80" s="36" t="s">
        <v>1074</v>
      </c>
      <c r="BF80" s="36" t="s">
        <v>1074</v>
      </c>
      <c r="BG80" s="36" t="s">
        <v>1074</v>
      </c>
      <c r="BH80" s="36" t="s">
        <v>1074</v>
      </c>
      <c r="BI80" s="36" t="s">
        <v>1074</v>
      </c>
      <c r="BJ80" s="36" t="s">
        <v>1074</v>
      </c>
      <c r="BK80" s="36" t="s">
        <v>1074</v>
      </c>
      <c r="BL80" s="36">
        <v>-6.9961203332697286E-2</v>
      </c>
      <c r="BM80" s="36" t="s">
        <v>1074</v>
      </c>
      <c r="BN80" s="36" t="s">
        <v>1074</v>
      </c>
      <c r="BO80" s="36" t="s">
        <v>1074</v>
      </c>
      <c r="BP80" s="36">
        <v>4.8762101253769119E-2</v>
      </c>
      <c r="BQ80" s="36">
        <v>-6.64131956266788E-2</v>
      </c>
      <c r="BR80" s="36">
        <v>-3.3542700840846873E-2</v>
      </c>
      <c r="BS80" s="36">
        <v>0.45682868793173959</v>
      </c>
      <c r="BT80" s="36">
        <v>-0.14102748596920422</v>
      </c>
      <c r="BU80" s="36">
        <v>4.0877868989780408E-2</v>
      </c>
      <c r="BV80" s="36">
        <v>0.71817157572831158</v>
      </c>
      <c r="BW80" s="36">
        <v>0.21114754098360655</v>
      </c>
      <c r="BX80" s="36">
        <v>-0.29151519839121354</v>
      </c>
      <c r="BY80" s="36">
        <v>-6.1135371179039333E-2</v>
      </c>
      <c r="BZ80" s="36">
        <v>-0.18630813953488368</v>
      </c>
      <c r="CA80" s="88">
        <v>3.0877067628880539E-2</v>
      </c>
      <c r="CB80" s="88">
        <v>2.7564683713575677E-2</v>
      </c>
      <c r="CC80" s="88">
        <v>3.2691788829930735E-2</v>
      </c>
      <c r="CD80" s="88">
        <v>-0.16681907250163297</v>
      </c>
      <c r="CE80" s="88">
        <v>0.36585136406396979</v>
      </c>
      <c r="CF80" s="88">
        <v>1.332736414353608E-2</v>
      </c>
      <c r="CG80" s="88">
        <v>2.0617388841688289E-3</v>
      </c>
      <c r="CH80" s="88">
        <v>-0.20905072521111956</v>
      </c>
      <c r="CI80" s="23">
        <v>-0.22256842707067825</v>
      </c>
      <c r="CJ80" s="23">
        <v>0.14575404923427659</v>
      </c>
      <c r="CK80" s="23">
        <v>5.0400346592641254E-2</v>
      </c>
      <c r="CL80" s="23">
        <v>-8.8524640249305064E-2</v>
      </c>
      <c r="CM80" s="23">
        <v>0.12968642633281391</v>
      </c>
      <c r="CN80" s="23">
        <f t="shared" si="44"/>
        <v>0.12417476448334686</v>
      </c>
      <c r="CO80" s="23">
        <f t="shared" si="44"/>
        <v>8.9343451006267394E-3</v>
      </c>
      <c r="CP80" s="23">
        <f t="shared" si="44"/>
        <v>7.2176005859885928E-2</v>
      </c>
    </row>
    <row r="81" spans="1:94" x14ac:dyDescent="0.3">
      <c r="A81" s="11" t="s">
        <v>1087</v>
      </c>
      <c r="B81" s="52">
        <v>18833</v>
      </c>
      <c r="C81" s="52">
        <v>34400</v>
      </c>
      <c r="D81" s="52">
        <v>52400</v>
      </c>
      <c r="E81" s="52">
        <v>41200</v>
      </c>
      <c r="F81" s="52">
        <v>42400</v>
      </c>
      <c r="G81" s="38" t="s">
        <v>1072</v>
      </c>
      <c r="H81" s="38" t="s">
        <v>1072</v>
      </c>
      <c r="I81" s="370"/>
      <c r="J81" s="38" t="s">
        <v>1072</v>
      </c>
      <c r="K81" s="366"/>
      <c r="L81" s="38" t="s">
        <v>1072</v>
      </c>
      <c r="M81" s="38" t="s">
        <v>1072</v>
      </c>
      <c r="N81" s="38" t="s">
        <v>1072</v>
      </c>
      <c r="O81" s="38" t="s">
        <v>1072</v>
      </c>
      <c r="P81" s="38" t="s">
        <v>1072</v>
      </c>
      <c r="Q81" s="38" t="s">
        <v>1072</v>
      </c>
      <c r="R81" s="52">
        <v>48176.190476190481</v>
      </c>
      <c r="S81" s="52">
        <v>55513.809523809519</v>
      </c>
      <c r="T81" s="38" t="s">
        <v>1072</v>
      </c>
      <c r="U81" s="52">
        <v>47676.190476190481</v>
      </c>
      <c r="V81" s="52">
        <v>47676.190476190481</v>
      </c>
      <c r="W81" s="52">
        <v>47676.190476190481</v>
      </c>
      <c r="X81" s="52">
        <v>48176.190476190481</v>
      </c>
      <c r="Y81" s="38" t="s">
        <v>1072</v>
      </c>
      <c r="Z81" s="52">
        <v>62181.904761904763</v>
      </c>
      <c r="AA81" s="52">
        <v>50624.761904761908</v>
      </c>
      <c r="AB81" s="52">
        <v>47942.476190476191</v>
      </c>
      <c r="AC81" s="52">
        <v>46417.904761904763</v>
      </c>
      <c r="AD81" s="52">
        <v>39004.309523809519</v>
      </c>
      <c r="AE81" s="52">
        <v>35961.71428571429</v>
      </c>
      <c r="AF81" s="52">
        <v>35148</v>
      </c>
      <c r="AG81" s="52">
        <v>35652.571428571428</v>
      </c>
      <c r="AH81" s="52">
        <v>46708.571428571428</v>
      </c>
      <c r="AI81" s="52">
        <v>50491.428571428572</v>
      </c>
      <c r="AJ81" s="52">
        <v>41431.428571428572</v>
      </c>
      <c r="AK81" s="52">
        <v>43999.428571428572</v>
      </c>
      <c r="AL81" s="52">
        <v>47753.238095238092</v>
      </c>
      <c r="AM81" s="52">
        <v>64382.142857142855</v>
      </c>
      <c r="AN81" s="52">
        <v>58157.333333333336</v>
      </c>
      <c r="AO81" s="52">
        <v>51812.476190476191</v>
      </c>
      <c r="AP81" s="52">
        <v>54217.71428571429</v>
      </c>
      <c r="AQ81" s="52">
        <v>49244.571428571428</v>
      </c>
      <c r="AR81" s="52">
        <v>45916.571428571428</v>
      </c>
      <c r="AS81" s="38" t="s">
        <v>1072</v>
      </c>
      <c r="AT81" s="38" t="s">
        <v>1072</v>
      </c>
      <c r="AU81" s="38" t="s">
        <v>1072</v>
      </c>
      <c r="AV81" s="302">
        <v>49761.904761904763</v>
      </c>
      <c r="AW81" s="303" t="s">
        <v>1072</v>
      </c>
      <c r="AY81" s="36">
        <v>0.52325581395348841</v>
      </c>
      <c r="AZ81" s="36">
        <v>-0.2137404580152672</v>
      </c>
      <c r="BA81" s="36">
        <v>2.9126213592232997E-2</v>
      </c>
      <c r="BB81" s="36" t="s">
        <v>1074</v>
      </c>
      <c r="BC81" s="36" t="s">
        <v>1074</v>
      </c>
      <c r="BD81" s="36" t="s">
        <v>1074</v>
      </c>
      <c r="BE81" s="36" t="s">
        <v>1074</v>
      </c>
      <c r="BF81" s="36" t="s">
        <v>1074</v>
      </c>
      <c r="BG81" s="36" t="s">
        <v>1074</v>
      </c>
      <c r="BH81" s="36" t="s">
        <v>1074</v>
      </c>
      <c r="BI81" s="36" t="s">
        <v>1074</v>
      </c>
      <c r="BJ81" s="36" t="s">
        <v>1074</v>
      </c>
      <c r="BK81" s="36" t="s">
        <v>1074</v>
      </c>
      <c r="BL81" s="36">
        <v>0.15230799644163273</v>
      </c>
      <c r="BM81" s="36" t="s">
        <v>1074</v>
      </c>
      <c r="BN81" s="36" t="s">
        <v>1074</v>
      </c>
      <c r="BO81" s="36">
        <v>0</v>
      </c>
      <c r="BP81" s="36">
        <v>0</v>
      </c>
      <c r="BQ81" s="36">
        <v>1.0487415101877673E-2</v>
      </c>
      <c r="BR81" s="36"/>
      <c r="BS81" s="36"/>
      <c r="BT81" s="36">
        <v>-0.18586022575852712</v>
      </c>
      <c r="BU81" s="36">
        <v>-5.2983670705094466E-2</v>
      </c>
      <c r="BV81" s="36">
        <v>-3.1800014302854951E-2</v>
      </c>
      <c r="BW81" s="36">
        <v>-0.15971412919480998</v>
      </c>
      <c r="BX81" s="36">
        <v>-7.8006642733617126E-2</v>
      </c>
      <c r="BY81" s="36">
        <v>-2.2627238491729429E-2</v>
      </c>
      <c r="BZ81" s="36">
        <v>1.4355622754393726E-2</v>
      </c>
      <c r="CA81" s="88">
        <v>0.31010385946916275</v>
      </c>
      <c r="CB81" s="88">
        <v>8.0988500122339158E-2</v>
      </c>
      <c r="CC81" s="88">
        <v>-0.17943639655952914</v>
      </c>
      <c r="CD81" s="88">
        <v>6.1981932280532392E-2</v>
      </c>
      <c r="CE81" s="88">
        <v>8.5314960800356721E-2</v>
      </c>
      <c r="CF81" s="88">
        <v>0.34822569997746355</v>
      </c>
      <c r="CG81" s="88">
        <v>-9.6685342356835013E-2</v>
      </c>
      <c r="CH81" s="88">
        <v>-0.10909814427857445</v>
      </c>
      <c r="CI81" s="23">
        <v>4.6421986982359442E-2</v>
      </c>
      <c r="CJ81" s="23">
        <v>-9.1725424479084383E-2</v>
      </c>
      <c r="CK81" s="23">
        <v>-6.7581053169022298E-2</v>
      </c>
      <c r="CL81" s="23"/>
      <c r="CM81" s="23"/>
      <c r="CN81" s="23"/>
      <c r="CO81" s="23"/>
      <c r="CP81" s="23"/>
    </row>
    <row r="82" spans="1:94" x14ac:dyDescent="0.3">
      <c r="A82" s="11" t="s">
        <v>1088</v>
      </c>
      <c r="B82" s="38" t="s">
        <v>1072</v>
      </c>
      <c r="C82" s="38" t="s">
        <v>1072</v>
      </c>
      <c r="D82" s="38" t="s">
        <v>1072</v>
      </c>
      <c r="E82" s="38" t="s">
        <v>1072</v>
      </c>
      <c r="F82" s="38" t="s">
        <v>1072</v>
      </c>
      <c r="G82" s="38" t="s">
        <v>1072</v>
      </c>
      <c r="H82" s="38" t="s">
        <v>1072</v>
      </c>
      <c r="I82" s="370"/>
      <c r="J82" s="38" t="s">
        <v>1072</v>
      </c>
      <c r="K82" s="366"/>
      <c r="L82" s="38" t="s">
        <v>1072</v>
      </c>
      <c r="M82" s="38" t="s">
        <v>1072</v>
      </c>
      <c r="N82" s="38" t="s">
        <v>1072</v>
      </c>
      <c r="O82" s="38" t="s">
        <v>1072</v>
      </c>
      <c r="P82" s="38" t="s">
        <v>1072</v>
      </c>
      <c r="Q82" s="38" t="s">
        <v>1072</v>
      </c>
      <c r="R82" s="38" t="s">
        <v>1072</v>
      </c>
      <c r="S82" s="38" t="s">
        <v>1072</v>
      </c>
      <c r="T82" s="52">
        <v>75522.857142857145</v>
      </c>
      <c r="U82" s="38" t="s">
        <v>1072</v>
      </c>
      <c r="V82" s="38" t="s">
        <v>1072</v>
      </c>
      <c r="W82" s="38" t="s">
        <v>1072</v>
      </c>
      <c r="X82" s="38" t="s">
        <v>1072</v>
      </c>
      <c r="Y82" s="38" t="s">
        <v>1072</v>
      </c>
      <c r="Z82" s="38" t="s">
        <v>1072</v>
      </c>
      <c r="AA82" s="38" t="s">
        <v>1072</v>
      </c>
      <c r="AB82" s="38" t="s">
        <v>1072</v>
      </c>
      <c r="AC82" s="38" t="s">
        <v>1072</v>
      </c>
      <c r="AD82" s="38" t="s">
        <v>1072</v>
      </c>
      <c r="AE82" s="38" t="s">
        <v>1072</v>
      </c>
      <c r="AF82" s="38" t="s">
        <v>1072</v>
      </c>
      <c r="AG82" s="38" t="s">
        <v>1072</v>
      </c>
      <c r="AH82" s="38" t="s">
        <v>1072</v>
      </c>
      <c r="AI82" s="38" t="s">
        <v>1072</v>
      </c>
      <c r="AJ82" s="38" t="s">
        <v>1072</v>
      </c>
      <c r="AK82" s="38" t="s">
        <v>1072</v>
      </c>
      <c r="AL82" s="38" t="s">
        <v>1072</v>
      </c>
      <c r="AM82" s="38" t="s">
        <v>1072</v>
      </c>
      <c r="AN82" s="38" t="s">
        <v>1072</v>
      </c>
      <c r="AO82" s="38" t="s">
        <v>1072</v>
      </c>
      <c r="AP82" s="38" t="s">
        <v>1072</v>
      </c>
      <c r="AQ82" s="38" t="s">
        <v>1072</v>
      </c>
      <c r="AR82" s="38" t="s">
        <v>1072</v>
      </c>
      <c r="AS82" s="38" t="s">
        <v>1072</v>
      </c>
      <c r="AT82" s="38" t="s">
        <v>1072</v>
      </c>
      <c r="AU82" s="38" t="s">
        <v>1072</v>
      </c>
      <c r="AV82" s="303" t="s">
        <v>1072</v>
      </c>
      <c r="AW82" s="303" t="s">
        <v>1072</v>
      </c>
      <c r="AY82" s="36"/>
      <c r="AZ82" s="36"/>
      <c r="BA82" s="36"/>
      <c r="BB82" s="36"/>
      <c r="BC82" s="36"/>
      <c r="BD82" s="36"/>
      <c r="BE82" s="36"/>
      <c r="BF82" s="36"/>
      <c r="BG82" s="36"/>
      <c r="BH82" s="36"/>
      <c r="BI82" s="36"/>
      <c r="BJ82" s="36"/>
      <c r="BK82" s="36"/>
      <c r="BL82" s="36"/>
      <c r="BM82" s="36" t="s">
        <v>1074</v>
      </c>
      <c r="BN82" s="36" t="s">
        <v>1074</v>
      </c>
      <c r="BO82" s="36" t="s">
        <v>1074</v>
      </c>
      <c r="BP82" s="36" t="s">
        <v>1074</v>
      </c>
      <c r="BQ82" s="36"/>
      <c r="BR82" s="36"/>
      <c r="BS82" s="36"/>
      <c r="BT82" s="36"/>
      <c r="BU82" s="36"/>
      <c r="BV82" s="36"/>
      <c r="BW82" s="36"/>
      <c r="BX82" s="36"/>
      <c r="BY82" s="36"/>
      <c r="BZ82" s="36"/>
      <c r="CA82" s="88"/>
      <c r="CB82" s="88"/>
      <c r="CC82" s="88"/>
      <c r="CI82" s="23"/>
      <c r="CJ82" s="23"/>
      <c r="CK82" s="23"/>
      <c r="CL82" s="23"/>
      <c r="CM82" s="23"/>
      <c r="CN82" s="23"/>
      <c r="CO82" s="23"/>
      <c r="CP82" s="23"/>
    </row>
    <row r="83" spans="1:94" x14ac:dyDescent="0.3">
      <c r="A83" s="11" t="s">
        <v>1089</v>
      </c>
      <c r="B83" s="52">
        <v>33917</v>
      </c>
      <c r="C83" s="52">
        <v>64381</v>
      </c>
      <c r="D83" s="52">
        <v>64581</v>
      </c>
      <c r="E83" s="38" t="s">
        <v>1072</v>
      </c>
      <c r="F83" s="52">
        <v>63750</v>
      </c>
      <c r="G83" s="38" t="s">
        <v>1072</v>
      </c>
      <c r="H83" s="52">
        <v>56497.619047619046</v>
      </c>
      <c r="I83" s="370"/>
      <c r="J83" s="52">
        <v>51273.809523809519</v>
      </c>
      <c r="K83" s="366"/>
      <c r="L83" s="52">
        <v>49845.238095238092</v>
      </c>
      <c r="M83" s="38" t="s">
        <v>1072</v>
      </c>
      <c r="N83" s="52">
        <v>51845.238095238092</v>
      </c>
      <c r="O83" s="38" t="s">
        <v>1072</v>
      </c>
      <c r="P83" s="38" t="s">
        <v>1072</v>
      </c>
      <c r="Q83" s="52">
        <v>71357.142857142855</v>
      </c>
      <c r="R83" s="52">
        <v>59666.666666666664</v>
      </c>
      <c r="S83" s="38" t="s">
        <v>1072</v>
      </c>
      <c r="T83" s="38" t="s">
        <v>1072</v>
      </c>
      <c r="U83" s="38" t="s">
        <v>1072</v>
      </c>
      <c r="V83" s="38" t="s">
        <v>1072</v>
      </c>
      <c r="W83" s="38" t="s">
        <v>1072</v>
      </c>
      <c r="X83" s="38" t="s">
        <v>1072</v>
      </c>
      <c r="Y83" s="38" t="s">
        <v>1072</v>
      </c>
      <c r="Z83" s="38" t="s">
        <v>1072</v>
      </c>
      <c r="AA83" s="38" t="s">
        <v>1072</v>
      </c>
      <c r="AB83" s="38" t="s">
        <v>1072</v>
      </c>
      <c r="AC83" s="38" t="s">
        <v>1072</v>
      </c>
      <c r="AD83" s="52">
        <v>54250</v>
      </c>
      <c r="AE83" s="52">
        <v>53213.333333333336</v>
      </c>
      <c r="AF83" s="52">
        <v>53617.142857142855</v>
      </c>
      <c r="AG83" s="38" t="s">
        <v>1072</v>
      </c>
      <c r="AH83" s="52">
        <v>61416.666666666664</v>
      </c>
      <c r="AI83" s="52">
        <v>60883.809523809519</v>
      </c>
      <c r="AJ83" s="52">
        <v>62217.142857142855</v>
      </c>
      <c r="AK83" s="52">
        <v>71714.28571428571</v>
      </c>
      <c r="AL83" s="52">
        <v>71714.28571428571</v>
      </c>
      <c r="AM83" s="52">
        <v>71714.28571428571</v>
      </c>
      <c r="AN83" s="52">
        <v>70000</v>
      </c>
      <c r="AO83" s="52">
        <v>70000</v>
      </c>
      <c r="AP83" s="52">
        <v>72266.666666666672</v>
      </c>
      <c r="AQ83" s="52">
        <v>73266.666666666672</v>
      </c>
      <c r="AR83" s="52">
        <v>65957.142857142855</v>
      </c>
      <c r="AS83" s="52">
        <v>63900</v>
      </c>
      <c r="AT83" s="52">
        <v>65900</v>
      </c>
      <c r="AU83" s="52">
        <v>64900</v>
      </c>
      <c r="AV83" s="303" t="s">
        <v>1072</v>
      </c>
      <c r="AW83" s="303" t="s">
        <v>1072</v>
      </c>
      <c r="AY83" s="36">
        <v>3.1065065780275791E-3</v>
      </c>
      <c r="AZ83" s="36" t="s">
        <v>1074</v>
      </c>
      <c r="BA83" s="36" t="s">
        <v>1074</v>
      </c>
      <c r="BB83" s="36" t="s">
        <v>1074</v>
      </c>
      <c r="BC83" s="36" t="s">
        <v>1074</v>
      </c>
      <c r="BD83" s="36">
        <v>-9.2460702094483649E-2</v>
      </c>
      <c r="BE83" s="36">
        <v>0</v>
      </c>
      <c r="BF83" s="36" t="s">
        <v>1074</v>
      </c>
      <c r="BG83" s="36" t="s">
        <v>1074</v>
      </c>
      <c r="BH83" s="36" t="s">
        <v>1074</v>
      </c>
      <c r="BI83" s="36" t="s">
        <v>1074</v>
      </c>
      <c r="BJ83" s="36" t="s">
        <v>1074</v>
      </c>
      <c r="BK83" s="36">
        <v>-0.16383049716383047</v>
      </c>
      <c r="BL83" s="36"/>
      <c r="BM83" s="36" t="s">
        <v>1074</v>
      </c>
      <c r="BN83" s="36" t="s">
        <v>1074</v>
      </c>
      <c r="BO83" s="36" t="s">
        <v>1074</v>
      </c>
      <c r="BP83" s="36" t="s">
        <v>1074</v>
      </c>
      <c r="BQ83" s="36"/>
      <c r="BR83" s="36"/>
      <c r="BS83" s="36"/>
      <c r="BT83" s="36"/>
      <c r="BU83" s="36"/>
      <c r="BV83" s="36"/>
      <c r="BW83" s="36"/>
      <c r="BX83" s="36">
        <v>-1.9109062980030678E-2</v>
      </c>
      <c r="BY83" s="36">
        <v>7.5885027025091034E-3</v>
      </c>
      <c r="BZ83" s="36"/>
      <c r="CA83" s="88"/>
      <c r="CB83" s="88">
        <v>-8.6761000193836812E-3</v>
      </c>
      <c r="CC83" s="88">
        <v>2.1899637091728152E-2</v>
      </c>
      <c r="CD83" s="88">
        <v>0.15264511388684787</v>
      </c>
      <c r="CE83" s="88">
        <v>0</v>
      </c>
      <c r="CF83" s="88">
        <v>0</v>
      </c>
      <c r="CG83" s="88">
        <v>-2.3904382470119501E-2</v>
      </c>
      <c r="CH83" s="88">
        <v>0</v>
      </c>
      <c r="CI83" s="23">
        <v>3.2380952380952399E-2</v>
      </c>
      <c r="CJ83" s="23">
        <v>1.3837638376383854E-2</v>
      </c>
      <c r="CK83" s="23">
        <v>-9.9766021058104837E-2</v>
      </c>
      <c r="CL83" s="23">
        <v>-3.1189083820662766E-2</v>
      </c>
      <c r="CM83" s="23">
        <v>3.1298904538341166E-2</v>
      </c>
      <c r="CN83" s="23">
        <f t="shared" si="44"/>
        <v>-1.5174506828528056E-2</v>
      </c>
      <c r="CO83" s="23"/>
      <c r="CP83" s="23"/>
    </row>
    <row r="84" spans="1:94" ht="17" thickBot="1" x14ac:dyDescent="0.35">
      <c r="A84" s="11" t="s">
        <v>1090</v>
      </c>
      <c r="B84" s="38" t="s">
        <v>1072</v>
      </c>
      <c r="C84" s="38" t="s">
        <v>1072</v>
      </c>
      <c r="D84" s="38" t="s">
        <v>1072</v>
      </c>
      <c r="E84" s="38" t="s">
        <v>1072</v>
      </c>
      <c r="F84" s="38" t="s">
        <v>1072</v>
      </c>
      <c r="G84" s="38" t="s">
        <v>1075</v>
      </c>
      <c r="H84" s="220">
        <v>82305.2</v>
      </c>
      <c r="I84" s="370"/>
      <c r="J84" s="52">
        <v>60944</v>
      </c>
      <c r="K84" s="366"/>
      <c r="L84" s="52">
        <v>56431.730769230715</v>
      </c>
      <c r="M84" s="52">
        <v>78190</v>
      </c>
      <c r="N84" s="52">
        <v>56710.952380952382</v>
      </c>
      <c r="O84" s="52">
        <v>63780.476190476191</v>
      </c>
      <c r="P84" s="52">
        <v>53432.857142857145</v>
      </c>
      <c r="Q84" s="52">
        <v>54905.419047619049</v>
      </c>
      <c r="R84" s="52">
        <v>44443.333333333336</v>
      </c>
      <c r="S84" s="52">
        <v>40950.476190476198</v>
      </c>
      <c r="T84" s="52">
        <v>51584.761904761908</v>
      </c>
      <c r="U84" s="52">
        <v>43346.190476190481</v>
      </c>
      <c r="V84" s="52">
        <v>46514.095238095237</v>
      </c>
      <c r="W84" s="52">
        <v>55083.333333333336</v>
      </c>
      <c r="X84" s="52">
        <v>56777.142857142855</v>
      </c>
      <c r="Y84" s="52">
        <v>59637.142857142855</v>
      </c>
      <c r="Z84" s="52">
        <v>70188.57142857142</v>
      </c>
      <c r="AA84" s="52">
        <v>71551.42857142858</v>
      </c>
      <c r="AB84" s="52">
        <v>76530.476190476184</v>
      </c>
      <c r="AC84" s="52">
        <v>59121.904761904763</v>
      </c>
      <c r="AD84" s="52">
        <v>58280</v>
      </c>
      <c r="AE84" s="52">
        <v>74817.142857142855</v>
      </c>
      <c r="AF84" s="52">
        <v>72163.809523809527</v>
      </c>
      <c r="AG84" s="52">
        <v>52290.476190476191</v>
      </c>
      <c r="AH84" s="52">
        <v>54135.238095238092</v>
      </c>
      <c r="AI84" s="52">
        <v>53023.809523809519</v>
      </c>
      <c r="AJ84" s="52">
        <v>54823.809523809519</v>
      </c>
      <c r="AK84" s="52">
        <v>69916.666666666672</v>
      </c>
      <c r="AL84" s="52">
        <v>79718.095238095251</v>
      </c>
      <c r="AM84" s="52">
        <v>84313.809523809527</v>
      </c>
      <c r="AN84" s="38" t="s">
        <v>1072</v>
      </c>
      <c r="AO84" s="52">
        <v>68393.333333333328</v>
      </c>
      <c r="AP84" s="52">
        <v>93585.71428571429</v>
      </c>
      <c r="AQ84" s="52">
        <v>89171.42857142858</v>
      </c>
      <c r="AR84" s="52">
        <v>79150</v>
      </c>
      <c r="AS84" s="52">
        <v>51600</v>
      </c>
      <c r="AT84" s="52">
        <v>60085.71428571429</v>
      </c>
      <c r="AU84" s="52">
        <v>57085.71428571429</v>
      </c>
      <c r="AV84" s="302">
        <v>60657.142857142855</v>
      </c>
      <c r="AW84" s="52">
        <f>'Coût médian du PMAS'!V10</f>
        <v>60657.142857142855</v>
      </c>
      <c r="AY84" s="36" t="s">
        <v>1074</v>
      </c>
      <c r="AZ84" s="36" t="s">
        <v>1074</v>
      </c>
      <c r="BA84" s="36" t="s">
        <v>1074</v>
      </c>
      <c r="BB84" s="36" t="s">
        <v>1074</v>
      </c>
      <c r="BC84" s="36" t="s">
        <v>1074</v>
      </c>
      <c r="BD84" s="36">
        <v>-0.25953645699178174</v>
      </c>
      <c r="BE84" s="36">
        <v>-0.11507664034574061</v>
      </c>
      <c r="BF84" s="36">
        <v>0.38556799400228448</v>
      </c>
      <c r="BG84" s="36">
        <v>-0.27470325641447269</v>
      </c>
      <c r="BH84" s="36">
        <v>0.12465888003493064</v>
      </c>
      <c r="BI84" s="36">
        <v>-0.16223803373177337</v>
      </c>
      <c r="BJ84" s="36">
        <v>2.755910844941134E-2</v>
      </c>
      <c r="BK84" s="36">
        <v>-0.1905474158245114</v>
      </c>
      <c r="BL84" s="36">
        <v>-7.8591250495547937E-2</v>
      </c>
      <c r="BM84" s="36">
        <v>0.25968649704637414</v>
      </c>
      <c r="BN84" s="36">
        <v>-0.15970940107820686</v>
      </c>
      <c r="BO84" s="36">
        <v>7.3083810298043339E-2</v>
      </c>
      <c r="BP84" s="36">
        <v>0.18422884614597113</v>
      </c>
      <c r="BQ84" s="36">
        <v>3.0749945969310577E-2</v>
      </c>
      <c r="BR84" s="36">
        <v>5.0372383252818009E-2</v>
      </c>
      <c r="BS84" s="36">
        <v>0.1769271307430651</v>
      </c>
      <c r="BT84" s="36">
        <v>1.941708051778912E-2</v>
      </c>
      <c r="BU84" s="36">
        <v>6.9586977066112832E-2</v>
      </c>
      <c r="BV84" s="36">
        <v>-0.22747240439538552</v>
      </c>
      <c r="BW84" s="36">
        <v>-1.424014948935215E-2</v>
      </c>
      <c r="BX84" s="36">
        <v>0.2837533091479556</v>
      </c>
      <c r="BY84" s="36">
        <v>-3.5464242979709182E-2</v>
      </c>
      <c r="BZ84" s="36">
        <v>-0.2753919653697936</v>
      </c>
      <c r="CA84" s="88">
        <v>3.5279118477369975E-2</v>
      </c>
      <c r="CB84" s="88">
        <v>-2.0530593575173284E-2</v>
      </c>
      <c r="CC84" s="88">
        <v>3.3947013920071933E-2</v>
      </c>
      <c r="CD84" s="88">
        <v>0.27529748979414603</v>
      </c>
      <c r="CE84" s="88">
        <v>0.14018729780350769</v>
      </c>
      <c r="CF84" s="88">
        <v>5.76495746917709E-2</v>
      </c>
      <c r="CI84" s="23">
        <v>0.36834556417361775</v>
      </c>
      <c r="CJ84" s="23">
        <v>-4.7168371241031903E-2</v>
      </c>
      <c r="CK84" s="23">
        <v>-0.11238385132970208</v>
      </c>
      <c r="CL84" s="23">
        <v>-0.34807327858496528</v>
      </c>
      <c r="CM84" s="23">
        <v>0.16445182724252505</v>
      </c>
      <c r="CN84" s="23">
        <f t="shared" si="44"/>
        <v>-4.9928673323823114E-2</v>
      </c>
      <c r="CO84" s="23">
        <f t="shared" si="44"/>
        <v>6.256256256256254E-2</v>
      </c>
      <c r="CP84" s="23">
        <f t="shared" si="44"/>
        <v>0</v>
      </c>
    </row>
    <row r="85" spans="1:94" ht="17" thickBot="1" x14ac:dyDescent="0.35">
      <c r="A85" s="11" t="s">
        <v>1091</v>
      </c>
      <c r="B85" s="80">
        <v>33403</v>
      </c>
      <c r="C85" s="80">
        <v>60969</v>
      </c>
      <c r="D85" s="80">
        <v>58531</v>
      </c>
      <c r="E85" s="80">
        <v>52290.952380952374</v>
      </c>
      <c r="F85" s="80">
        <v>56904</v>
      </c>
      <c r="G85" s="80">
        <v>51907.142857142855</v>
      </c>
      <c r="H85" s="80">
        <v>68530.952380952367</v>
      </c>
      <c r="I85" s="371"/>
      <c r="J85" s="80">
        <v>55523.809523809519</v>
      </c>
      <c r="K85" s="366"/>
      <c r="L85" s="80">
        <v>58716.190476190481</v>
      </c>
      <c r="M85" s="80">
        <v>59155.952380952374</v>
      </c>
      <c r="N85" s="80">
        <v>59493.316666666666</v>
      </c>
      <c r="O85" s="80">
        <v>66417</v>
      </c>
      <c r="P85" s="80">
        <v>60402.857142857145</v>
      </c>
      <c r="Q85" s="80">
        <v>61857.142857142855</v>
      </c>
      <c r="R85" s="80">
        <v>53271.666666666664</v>
      </c>
      <c r="S85" s="80">
        <v>56513.809523809519</v>
      </c>
      <c r="T85" s="80">
        <v>49946.190476190481</v>
      </c>
      <c r="U85" s="80">
        <v>51684.523809523809</v>
      </c>
      <c r="V85" s="80">
        <v>52238.095238095237</v>
      </c>
      <c r="W85" s="80">
        <v>55392.857142857145</v>
      </c>
      <c r="X85" s="80">
        <v>54683.809523809519</v>
      </c>
      <c r="Y85" s="80">
        <v>57523.809523809519</v>
      </c>
      <c r="Z85" s="80">
        <v>64475.238095238092</v>
      </c>
      <c r="AA85" s="80">
        <v>64338.095238095237</v>
      </c>
      <c r="AB85" s="80">
        <v>67383.809523809527</v>
      </c>
      <c r="AC85" s="80">
        <v>60318.809523809519</v>
      </c>
      <c r="AD85" s="80">
        <v>63323.809523809519</v>
      </c>
      <c r="AE85" s="80">
        <v>59673.809523809519</v>
      </c>
      <c r="AF85" s="80">
        <v>59423.809523809519</v>
      </c>
      <c r="AG85" s="80">
        <v>52884.523809523809</v>
      </c>
      <c r="AH85" s="80">
        <v>56280.238095238092</v>
      </c>
      <c r="AI85" s="80">
        <v>58307.738095238092</v>
      </c>
      <c r="AJ85" s="80">
        <v>57843.809523809519</v>
      </c>
      <c r="AK85" s="80">
        <v>60005.952380952374</v>
      </c>
      <c r="AL85" s="80">
        <v>62615.238095238092</v>
      </c>
      <c r="AM85" s="80">
        <v>66173.809523809527</v>
      </c>
      <c r="AN85" s="80">
        <v>69345.238095238092</v>
      </c>
      <c r="AO85" s="80">
        <v>65633.809523809527</v>
      </c>
      <c r="AP85" s="80">
        <v>66823.809523809527</v>
      </c>
      <c r="AQ85" s="80">
        <v>66823.809523809527</v>
      </c>
      <c r="AR85" s="80">
        <v>53807.142857142855</v>
      </c>
      <c r="AS85" s="80">
        <v>54803.809523809519</v>
      </c>
      <c r="AT85" s="80">
        <v>60573.809523809519</v>
      </c>
      <c r="AU85" s="80">
        <v>60473.809523809519</v>
      </c>
      <c r="AV85" s="80">
        <v>65690.476190476184</v>
      </c>
      <c r="AW85" s="80">
        <f>'Coût médian du PMAS'!V20</f>
        <v>68087.5</v>
      </c>
      <c r="AY85" s="248">
        <v>-0.04</v>
      </c>
      <c r="AZ85" s="248">
        <v>-0.04</v>
      </c>
      <c r="BA85" s="248">
        <v>-0.04</v>
      </c>
      <c r="BB85" s="248">
        <v>-0.04</v>
      </c>
      <c r="BC85" s="248">
        <v>-0.04</v>
      </c>
      <c r="BD85" s="248">
        <v>-0.04</v>
      </c>
      <c r="BE85" s="248">
        <v>-0.04</v>
      </c>
      <c r="BF85" s="248">
        <v>-0.04</v>
      </c>
      <c r="BG85" s="248">
        <v>-0.04</v>
      </c>
      <c r="BH85" s="248">
        <v>-0.04</v>
      </c>
      <c r="BI85" s="248">
        <v>-0.04</v>
      </c>
      <c r="BJ85" s="248">
        <v>-0.04</v>
      </c>
      <c r="BK85" s="248">
        <v>-0.04</v>
      </c>
      <c r="BL85" s="248">
        <v>-0.04</v>
      </c>
      <c r="BM85" s="248">
        <v>-0.04</v>
      </c>
      <c r="BN85" s="248">
        <v>-0.04</v>
      </c>
      <c r="BO85" s="248">
        <v>-0.04</v>
      </c>
      <c r="BP85" s="248">
        <v>-0.04</v>
      </c>
      <c r="BQ85" s="248">
        <v>-0.04</v>
      </c>
      <c r="BR85" s="248">
        <v>-0.04</v>
      </c>
      <c r="BS85" s="248">
        <f t="shared" ref="BS85" si="45">Z85/Y85-1</f>
        <v>0.12084437086092725</v>
      </c>
      <c r="BT85" s="248">
        <f t="shared" ref="BT85" si="46">AA85/Z85-1</f>
        <v>-2.1270624381453107E-3</v>
      </c>
      <c r="BU85" s="248">
        <f t="shared" ref="BU85" si="47">AB85/AA85-1</f>
        <v>4.7339205092147285E-2</v>
      </c>
      <c r="BV85" s="248">
        <f t="shared" ref="BV85" si="48">AC85/AB85-1</f>
        <v>-0.10484714429070152</v>
      </c>
      <c r="BW85" s="248">
        <f t="shared" ref="BW85" si="49">AD85/AC85-1</f>
        <v>4.9818622478181362E-2</v>
      </c>
      <c r="BX85" s="248">
        <f t="shared" ref="BX85" si="50">AE85/AD85-1</f>
        <v>-5.7640246653632099E-2</v>
      </c>
      <c r="BY85" s="248">
        <f t="shared" ref="BY85" si="51">AF85/AE85-1</f>
        <v>-4.1894426046362732E-3</v>
      </c>
      <c r="BZ85" s="248">
        <f t="shared" ref="BZ85" si="52">AG85/AF85-1</f>
        <v>-0.11004487539065622</v>
      </c>
      <c r="CA85" s="248">
        <f t="shared" ref="CA85" si="53">AH85/AG85-1</f>
        <v>6.4209981315984876E-2</v>
      </c>
      <c r="CB85" s="248">
        <f t="shared" ref="CB85" si="54">AI85/AH85-1</f>
        <v>3.6025078582095471E-2</v>
      </c>
      <c r="CC85" s="248">
        <f t="shared" ref="CC85" si="55">AJ85/AI85-1</f>
        <v>-7.9565523648131853E-3</v>
      </c>
      <c r="CD85" s="248">
        <f t="shared" ref="CD85" si="56">AK85/AJ85-1</f>
        <v>3.7378984457323572E-2</v>
      </c>
      <c r="CE85" s="248">
        <f t="shared" ref="CE85" si="57">AL85/AK85-1</f>
        <v>4.3483781370895702E-2</v>
      </c>
      <c r="CF85" s="248">
        <f t="shared" ref="CF85" si="58">AM85/AL85-1</f>
        <v>5.6832354820065101E-2</v>
      </c>
      <c r="CG85" s="248">
        <f t="shared" ref="CG85" si="59">AN85/AM85-1</f>
        <v>4.7925736696290411E-2</v>
      </c>
      <c r="CH85" s="248">
        <f t="shared" ref="CH85" si="60">AO85/AN85-1</f>
        <v>-5.3521030042918416E-2</v>
      </c>
      <c r="CI85" s="248">
        <f t="shared" ref="CI85" si="61">AP85/AO85-1</f>
        <v>1.8130899434815051E-2</v>
      </c>
      <c r="CJ85" s="248">
        <f t="shared" ref="CJ85" si="62">AQ85/AP85-1</f>
        <v>0</v>
      </c>
      <c r="CK85" s="248">
        <f t="shared" ref="CK85" si="63">AR85/AQ85-1</f>
        <v>-0.19479085013895825</v>
      </c>
      <c r="CL85" s="248">
        <f t="shared" ref="CL85" si="64">AS85/AR85-1</f>
        <v>1.8522943493074928E-2</v>
      </c>
      <c r="CM85" s="248">
        <f t="shared" ref="CM85" si="65">AT85/AS85-1</f>
        <v>0.10528465174475188</v>
      </c>
      <c r="CN85" s="248">
        <f t="shared" ref="CN85" si="66">AU85/AT85-1</f>
        <v>-1.6508785032034456E-3</v>
      </c>
      <c r="CO85" s="248">
        <f t="shared" ref="CO85" si="67">AV85/AU85-1</f>
        <v>8.6263238710185375E-2</v>
      </c>
      <c r="CP85" s="248">
        <f t="shared" si="44"/>
        <v>3.6489670170351651E-2</v>
      </c>
    </row>
    <row r="86" spans="1:94" x14ac:dyDescent="0.3">
      <c r="BT86" s="36"/>
      <c r="BU86" s="36"/>
      <c r="CP86" s="23"/>
    </row>
    <row r="87" spans="1:94" x14ac:dyDescent="0.3">
      <c r="BT87" s="36"/>
      <c r="CP87" s="23"/>
    </row>
    <row r="88" spans="1:94" x14ac:dyDescent="0.3">
      <c r="BT88" s="36"/>
      <c r="CP88" s="23"/>
    </row>
    <row r="89" spans="1:94" x14ac:dyDescent="0.3">
      <c r="A89" s="372" t="s">
        <v>1096</v>
      </c>
      <c r="B89" s="372"/>
      <c r="C89" s="372"/>
      <c r="D89" s="372"/>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2"/>
      <c r="AF89" s="372"/>
      <c r="AG89" s="372"/>
      <c r="AH89" s="372"/>
      <c r="AI89" s="372"/>
      <c r="AJ89" s="372"/>
      <c r="AK89" s="372"/>
      <c r="AL89" s="372"/>
      <c r="AM89" s="372"/>
      <c r="AN89" s="372"/>
      <c r="AO89" s="372"/>
      <c r="AP89" s="372"/>
      <c r="AQ89" s="372"/>
      <c r="AR89" s="372"/>
      <c r="AS89" s="372"/>
      <c r="AT89" s="372"/>
      <c r="AU89" s="372"/>
      <c r="AV89" s="372"/>
      <c r="AW89" s="298"/>
      <c r="AY89" s="364" t="s">
        <v>1093</v>
      </c>
      <c r="AZ89" s="364"/>
      <c r="BA89" s="364"/>
      <c r="BB89" s="364"/>
      <c r="BC89" s="364"/>
      <c r="BD89" s="364"/>
      <c r="BE89" s="364"/>
      <c r="BF89" s="364"/>
      <c r="BG89" s="364"/>
      <c r="BH89" s="364"/>
      <c r="BI89" s="364"/>
      <c r="BJ89" s="364"/>
      <c r="BK89" s="364"/>
      <c r="BL89" s="364"/>
      <c r="BM89" s="364"/>
      <c r="BN89" s="364"/>
      <c r="BO89" s="364"/>
      <c r="BP89" s="364"/>
      <c r="BQ89" s="364"/>
      <c r="BR89" s="364"/>
      <c r="BS89" s="364"/>
      <c r="BT89" s="364"/>
      <c r="BU89" s="364"/>
      <c r="BV89" s="364"/>
      <c r="BW89" s="364"/>
      <c r="BX89" s="364"/>
      <c r="BY89" s="364"/>
      <c r="BZ89" s="364"/>
      <c r="CA89" s="364"/>
      <c r="CB89" s="364"/>
      <c r="CC89" s="364"/>
      <c r="CD89" s="364"/>
      <c r="CE89" s="364"/>
      <c r="CF89" s="364"/>
      <c r="CG89" s="364"/>
      <c r="CH89" s="364"/>
      <c r="CI89" s="364"/>
      <c r="CJ89" s="364"/>
      <c r="CK89" s="364"/>
      <c r="CL89" s="364"/>
      <c r="CM89" s="364"/>
      <c r="CN89" s="364"/>
      <c r="CO89" s="364"/>
      <c r="CP89" s="364"/>
    </row>
    <row r="90" spans="1:94" x14ac:dyDescent="0.3">
      <c r="BT90" s="36"/>
      <c r="CP90" s="23"/>
    </row>
    <row r="91" spans="1:94" x14ac:dyDescent="0.3">
      <c r="BT91" s="36"/>
      <c r="CP91" s="23"/>
    </row>
    <row r="92" spans="1:94" ht="74.5" customHeight="1" x14ac:dyDescent="0.3">
      <c r="A92" s="217" t="s">
        <v>984</v>
      </c>
      <c r="B92" s="32" t="s">
        <v>1094</v>
      </c>
      <c r="C92" s="32" t="s">
        <v>986</v>
      </c>
      <c r="D92" s="32" t="s">
        <v>987</v>
      </c>
      <c r="E92" s="32" t="s">
        <v>988</v>
      </c>
      <c r="F92" s="241" t="s">
        <v>989</v>
      </c>
      <c r="G92" s="32" t="s">
        <v>990</v>
      </c>
      <c r="H92" s="241" t="s">
        <v>991</v>
      </c>
      <c r="I92" s="32" t="s">
        <v>992</v>
      </c>
      <c r="J92" s="241" t="s">
        <v>993</v>
      </c>
      <c r="K92" s="366" t="s">
        <v>994</v>
      </c>
      <c r="L92" s="32" t="s">
        <v>995</v>
      </c>
      <c r="M92" s="32" t="s">
        <v>996</v>
      </c>
      <c r="N92" s="32" t="s">
        <v>997</v>
      </c>
      <c r="O92" s="32" t="s">
        <v>998</v>
      </c>
      <c r="P92" s="32" t="s">
        <v>999</v>
      </c>
      <c r="Q92" s="32" t="s">
        <v>1000</v>
      </c>
      <c r="R92" s="32" t="s">
        <v>1001</v>
      </c>
      <c r="S92" s="241" t="s">
        <v>1002</v>
      </c>
      <c r="T92" s="241" t="s">
        <v>1003</v>
      </c>
      <c r="U92" s="241" t="s">
        <v>1004</v>
      </c>
      <c r="V92" s="241" t="s">
        <v>1005</v>
      </c>
      <c r="W92" s="241" t="s">
        <v>1006</v>
      </c>
      <c r="X92" s="241" t="s">
        <v>1007</v>
      </c>
      <c r="Y92" s="241" t="s">
        <v>1008</v>
      </c>
      <c r="Z92" s="241" t="s">
        <v>1009</v>
      </c>
      <c r="AA92" s="241" t="s">
        <v>1010</v>
      </c>
      <c r="AB92" s="241" t="s">
        <v>1011</v>
      </c>
      <c r="AC92" s="241" t="s">
        <v>1012</v>
      </c>
      <c r="AD92" s="241" t="s">
        <v>1013</v>
      </c>
      <c r="AE92" s="241" t="s">
        <v>1014</v>
      </c>
      <c r="AF92" s="241" t="s">
        <v>1015</v>
      </c>
      <c r="AG92" s="241" t="s">
        <v>1016</v>
      </c>
      <c r="AH92" s="241" t="s">
        <v>1017</v>
      </c>
      <c r="AI92" s="241" t="s">
        <v>1018</v>
      </c>
      <c r="AJ92" s="241" t="s">
        <v>1019</v>
      </c>
      <c r="AK92" s="241" t="s">
        <v>1020</v>
      </c>
      <c r="AL92" s="241" t="s">
        <v>1021</v>
      </c>
      <c r="AM92" s="241" t="s">
        <v>1022</v>
      </c>
      <c r="AN92" s="241" t="s">
        <v>1023</v>
      </c>
      <c r="AO92" s="241" t="s">
        <v>1024</v>
      </c>
      <c r="AP92" s="241" t="s">
        <v>1025</v>
      </c>
      <c r="AQ92" s="241" t="s">
        <v>1026</v>
      </c>
      <c r="AR92" s="241" t="s">
        <v>1027</v>
      </c>
      <c r="AS92" s="241" t="s">
        <v>1028</v>
      </c>
      <c r="AT92" s="241" t="s">
        <v>1029</v>
      </c>
      <c r="AU92" s="241" t="s">
        <v>2063</v>
      </c>
      <c r="AV92" s="241" t="s">
        <v>2190</v>
      </c>
      <c r="AW92" s="241" t="s">
        <v>2244</v>
      </c>
      <c r="AY92" s="31" t="s">
        <v>1030</v>
      </c>
      <c r="AZ92" s="31" t="s">
        <v>1031</v>
      </c>
      <c r="BA92" s="31" t="s">
        <v>1032</v>
      </c>
      <c r="BB92" s="31" t="s">
        <v>1033</v>
      </c>
      <c r="BC92" s="31" t="s">
        <v>1034</v>
      </c>
      <c r="BD92" s="83" t="s">
        <v>1035</v>
      </c>
      <c r="BE92" s="31" t="s">
        <v>1036</v>
      </c>
      <c r="BF92" s="31" t="s">
        <v>1037</v>
      </c>
      <c r="BG92" s="31" t="s">
        <v>1038</v>
      </c>
      <c r="BH92" s="31" t="s">
        <v>1039</v>
      </c>
      <c r="BI92" s="31" t="s">
        <v>1040</v>
      </c>
      <c r="BJ92" s="31" t="s">
        <v>1041</v>
      </c>
      <c r="BK92" s="31" t="s">
        <v>1042</v>
      </c>
      <c r="BL92" s="31" t="s">
        <v>1043</v>
      </c>
      <c r="BM92" s="31" t="s">
        <v>1044</v>
      </c>
      <c r="BN92" s="31" t="s">
        <v>1045</v>
      </c>
      <c r="BO92" s="31" t="s">
        <v>1046</v>
      </c>
      <c r="BP92" s="31" t="s">
        <v>1047</v>
      </c>
      <c r="BQ92" s="31" t="s">
        <v>1048</v>
      </c>
      <c r="BR92" s="31" t="s">
        <v>1049</v>
      </c>
      <c r="BS92" s="31" t="s">
        <v>1050</v>
      </c>
      <c r="BT92" s="31" t="s">
        <v>1051</v>
      </c>
      <c r="BU92" s="31" t="s">
        <v>1052</v>
      </c>
      <c r="BV92" s="31" t="s">
        <v>1053</v>
      </c>
      <c r="BW92" s="31" t="s">
        <v>1054</v>
      </c>
      <c r="BX92" s="31" t="s">
        <v>1055</v>
      </c>
      <c r="BY92" s="31" t="s">
        <v>1056</v>
      </c>
      <c r="BZ92" s="31" t="s">
        <v>1057</v>
      </c>
      <c r="CA92" s="31" t="s">
        <v>1058</v>
      </c>
      <c r="CB92" s="31" t="s">
        <v>1059</v>
      </c>
      <c r="CC92" s="31" t="s">
        <v>1060</v>
      </c>
      <c r="CD92" s="86" t="s">
        <v>1061</v>
      </c>
      <c r="CE92" s="31" t="s">
        <v>1062</v>
      </c>
      <c r="CF92" s="86" t="s">
        <v>1063</v>
      </c>
      <c r="CG92" s="31" t="s">
        <v>1064</v>
      </c>
      <c r="CH92" s="86" t="s">
        <v>1065</v>
      </c>
      <c r="CI92" s="31" t="s">
        <v>1066</v>
      </c>
      <c r="CJ92" s="31" t="s">
        <v>1067</v>
      </c>
      <c r="CK92" s="31" t="s">
        <v>1068</v>
      </c>
      <c r="CL92" s="31" t="s">
        <v>1095</v>
      </c>
      <c r="CM92" s="31" t="s">
        <v>1070</v>
      </c>
      <c r="CN92" s="31" t="s">
        <v>2064</v>
      </c>
      <c r="CO92" s="86" t="s">
        <v>2191</v>
      </c>
      <c r="CP92" s="31" t="s">
        <v>2249</v>
      </c>
    </row>
    <row r="93" spans="1:94" ht="13.75" customHeight="1" x14ac:dyDescent="0.3">
      <c r="A93" s="250" t="s">
        <v>1071</v>
      </c>
      <c r="B93" s="38" t="s">
        <v>1072</v>
      </c>
      <c r="C93" s="38" t="s">
        <v>1072</v>
      </c>
      <c r="D93" s="38" t="s">
        <v>1072</v>
      </c>
      <c r="E93" s="38" t="s">
        <v>1072</v>
      </c>
      <c r="F93" s="38" t="s">
        <v>1072</v>
      </c>
      <c r="G93" s="38" t="s">
        <v>1072</v>
      </c>
      <c r="H93" s="38" t="s">
        <v>1072</v>
      </c>
      <c r="I93" s="374" t="s">
        <v>1073</v>
      </c>
      <c r="J93" s="38" t="s">
        <v>1072</v>
      </c>
      <c r="K93" s="373"/>
      <c r="L93" s="52">
        <v>3500</v>
      </c>
      <c r="M93" s="52">
        <v>3600.0000000000005</v>
      </c>
      <c r="N93" s="52">
        <v>3516.666666666667</v>
      </c>
      <c r="O93" s="52">
        <v>3683.3333333333335</v>
      </c>
      <c r="P93" s="52">
        <v>3516.666666666667</v>
      </c>
      <c r="Q93" s="52">
        <v>3516.666666666667</v>
      </c>
      <c r="R93" s="52">
        <v>3516.666666666667</v>
      </c>
      <c r="S93" s="52">
        <v>3600.0000000000036</v>
      </c>
      <c r="T93" s="52">
        <v>3750.0000000000005</v>
      </c>
      <c r="U93" s="52">
        <v>3683.3333333333335</v>
      </c>
      <c r="V93" s="52">
        <v>4583.333333333333</v>
      </c>
      <c r="W93" s="52">
        <v>4783.333333333333</v>
      </c>
      <c r="X93" s="52">
        <v>4908.3333333333339</v>
      </c>
      <c r="Y93" s="52">
        <v>4250</v>
      </c>
      <c r="Z93" s="52">
        <v>4666.666666666667</v>
      </c>
      <c r="AA93" s="38" t="s">
        <v>1072</v>
      </c>
      <c r="AB93" s="38" t="s">
        <v>1072</v>
      </c>
      <c r="AC93" s="52">
        <v>3916.6666666666665</v>
      </c>
      <c r="AD93" s="52">
        <v>4583.333333333333</v>
      </c>
      <c r="AE93" s="52">
        <v>4583.333333333333</v>
      </c>
      <c r="AF93" s="52">
        <v>4666.666666666667</v>
      </c>
      <c r="AG93" s="38" t="s">
        <v>1072</v>
      </c>
      <c r="AH93" s="52">
        <v>3749.9999999999995</v>
      </c>
      <c r="AI93" s="52">
        <v>3916.6666666666665</v>
      </c>
      <c r="AJ93" s="52">
        <v>4400</v>
      </c>
      <c r="AK93" s="52">
        <v>4208.3333333333339</v>
      </c>
      <c r="AL93" s="52">
        <v>4916.666666666667</v>
      </c>
      <c r="AM93" s="52">
        <v>4916.666666666667</v>
      </c>
      <c r="AN93" s="52">
        <v>4583.333333333333</v>
      </c>
      <c r="AO93" s="38" t="s">
        <v>1072</v>
      </c>
      <c r="AP93" s="52">
        <v>4716.666666666667</v>
      </c>
      <c r="AQ93" s="52">
        <v>5000.0000000000009</v>
      </c>
      <c r="AR93" s="38" t="s">
        <v>1072</v>
      </c>
      <c r="AS93" s="52">
        <v>4141.6666666666661</v>
      </c>
      <c r="AT93" s="38" t="s">
        <v>1072</v>
      </c>
      <c r="AU93" s="52">
        <v>3833.3333333333335</v>
      </c>
      <c r="AV93" s="302">
        <v>4583.333333333333</v>
      </c>
      <c r="AW93" s="52">
        <f>'Coût médian du PMAS'!W8</f>
        <v>5249.9999999999991</v>
      </c>
      <c r="AY93" s="251"/>
      <c r="AZ93" s="251"/>
      <c r="BA93" s="251"/>
      <c r="BB93" s="251"/>
      <c r="BC93" s="251"/>
      <c r="BD93" s="252"/>
      <c r="BE93" s="36" t="s">
        <v>1074</v>
      </c>
      <c r="BF93" s="36">
        <v>2.8571428571428692E-2</v>
      </c>
      <c r="BG93" s="36">
        <v>-2.314814814814814E-2</v>
      </c>
      <c r="BH93" s="36">
        <v>4.7393364928909998E-2</v>
      </c>
      <c r="BI93" s="36">
        <v>-4.5248868778280493E-2</v>
      </c>
      <c r="BJ93" s="36">
        <v>0</v>
      </c>
      <c r="BK93" s="36">
        <v>0</v>
      </c>
      <c r="BL93" s="36">
        <v>2.3696682464455998E-2</v>
      </c>
      <c r="BM93" s="36">
        <v>4.166666666666563E-2</v>
      </c>
      <c r="BN93" s="36">
        <v>-1.7777777777777892E-2</v>
      </c>
      <c r="BO93" s="36">
        <v>0.24434389140271473</v>
      </c>
      <c r="BP93" s="36">
        <v>4.3636363636363695E-2</v>
      </c>
      <c r="BQ93" s="36">
        <v>2.6132404181184787E-2</v>
      </c>
      <c r="BR93" s="36">
        <v>-0.13412563667232613</v>
      </c>
      <c r="BS93" s="36">
        <v>9.8039215686274606E-2</v>
      </c>
      <c r="BT93" s="36"/>
      <c r="BU93" s="36"/>
      <c r="BV93" s="36"/>
      <c r="BW93" s="36">
        <v>0.17021276595744683</v>
      </c>
      <c r="BX93" s="36">
        <v>0</v>
      </c>
      <c r="BY93" s="36">
        <v>1.8181818181818299E-2</v>
      </c>
      <c r="BZ93" s="36"/>
      <c r="CA93" s="88"/>
      <c r="CB93" s="88">
        <v>4.4444444444444509E-2</v>
      </c>
      <c r="CC93" s="88">
        <v>0.123404255319149</v>
      </c>
      <c r="CD93" s="88">
        <v>-4.3560606060605966E-2</v>
      </c>
      <c r="CE93" s="88">
        <v>0.16831683168316824</v>
      </c>
      <c r="CF93" s="88">
        <v>0</v>
      </c>
      <c r="CG93" s="88">
        <v>-6.7796610169491678E-2</v>
      </c>
      <c r="CI93" s="23"/>
      <c r="CJ93" s="23">
        <v>6.0070671378092078E-2</v>
      </c>
      <c r="CK93" s="23"/>
      <c r="CL93" s="23"/>
      <c r="CM93" s="23"/>
      <c r="CN93" s="23"/>
      <c r="CO93" s="23">
        <f>AV93/AU93-1</f>
        <v>0.19565217391304346</v>
      </c>
      <c r="CP93" s="23">
        <f>AW93/AV93-1</f>
        <v>0.14545454545454528</v>
      </c>
    </row>
    <row r="94" spans="1:94" ht="13.75" customHeight="1" x14ac:dyDescent="0.3">
      <c r="A94" s="11" t="s">
        <v>933</v>
      </c>
      <c r="B94" s="38" t="s">
        <v>1072</v>
      </c>
      <c r="C94" s="52">
        <v>3708</v>
      </c>
      <c r="D94" s="52">
        <v>3117</v>
      </c>
      <c r="E94" s="52">
        <v>3438</v>
      </c>
      <c r="F94" s="52">
        <v>3000</v>
      </c>
      <c r="G94" s="52">
        <v>3302</v>
      </c>
      <c r="H94" s="38" t="s">
        <v>1072</v>
      </c>
      <c r="I94" s="374"/>
      <c r="J94" s="52">
        <v>3250</v>
      </c>
      <c r="K94" s="373"/>
      <c r="L94" s="52">
        <v>3516.6666666666665</v>
      </c>
      <c r="M94" s="52">
        <v>3166.666666666667</v>
      </c>
      <c r="N94" s="52">
        <v>2666.6666666666665</v>
      </c>
      <c r="O94" s="52">
        <v>2791.666666666667</v>
      </c>
      <c r="P94" s="38" t="s">
        <v>1072</v>
      </c>
      <c r="Q94" s="52">
        <v>4408.333333333333</v>
      </c>
      <c r="R94" s="52">
        <v>3750</v>
      </c>
      <c r="S94" s="52">
        <v>3166.6666666666679</v>
      </c>
      <c r="T94" s="52">
        <v>3583.3333333333335</v>
      </c>
      <c r="U94" s="52">
        <v>3583.3333333333335</v>
      </c>
      <c r="V94" s="52">
        <v>3708.3333333333335</v>
      </c>
      <c r="W94" s="52">
        <v>4416.666666666667</v>
      </c>
      <c r="X94" s="52">
        <v>4000</v>
      </c>
      <c r="Y94" s="52">
        <v>4083.333333333333</v>
      </c>
      <c r="Z94" s="52">
        <v>4416.666666666667</v>
      </c>
      <c r="AA94" s="38" t="s">
        <v>1072</v>
      </c>
      <c r="AB94" s="52">
        <v>4166.666666666667</v>
      </c>
      <c r="AC94" s="52">
        <v>3999.9999999999995</v>
      </c>
      <c r="AD94" s="52">
        <v>3999.9999999999995</v>
      </c>
      <c r="AE94" s="52">
        <v>4745.833333333333</v>
      </c>
      <c r="AF94" s="52">
        <v>4716.666666666667</v>
      </c>
      <c r="AG94" s="38" t="s">
        <v>1072</v>
      </c>
      <c r="AH94" s="52">
        <v>3333.333333333333</v>
      </c>
      <c r="AI94" s="52">
        <v>3491.6666666666665</v>
      </c>
      <c r="AJ94" s="52">
        <v>3346.5000000000005</v>
      </c>
      <c r="AK94" s="52">
        <v>3545.8333333333335</v>
      </c>
      <c r="AL94" s="52">
        <v>3450</v>
      </c>
      <c r="AM94" s="52">
        <v>3199</v>
      </c>
      <c r="AN94" s="52">
        <v>3291.666666666667</v>
      </c>
      <c r="AO94" s="52">
        <v>3250</v>
      </c>
      <c r="AP94" s="52">
        <v>3208.333333333333</v>
      </c>
      <c r="AQ94" s="52">
        <v>3208.333333333333</v>
      </c>
      <c r="AR94" s="52">
        <v>5000.0000000000009</v>
      </c>
      <c r="AS94" s="52">
        <v>3416.6666666666665</v>
      </c>
      <c r="AT94" s="52">
        <v>3916.6666666666665</v>
      </c>
      <c r="AU94" s="52">
        <v>3791.666666666667</v>
      </c>
      <c r="AV94" s="303" t="s">
        <v>1072</v>
      </c>
      <c r="AW94" s="303" t="s">
        <v>1072</v>
      </c>
      <c r="AY94" s="36">
        <v>-0.15938511326860838</v>
      </c>
      <c r="AZ94" s="36">
        <v>0.1029836381135707</v>
      </c>
      <c r="BA94" s="36">
        <v>-0.12739965095986039</v>
      </c>
      <c r="BB94" s="36">
        <v>0.10066666666666668</v>
      </c>
      <c r="BC94" s="36" t="s">
        <v>1074</v>
      </c>
      <c r="BD94" s="36" t="s">
        <v>1074</v>
      </c>
      <c r="BE94" s="36">
        <v>-0.16153846153846152</v>
      </c>
      <c r="BF94" s="36">
        <v>-9.9526066350710818E-2</v>
      </c>
      <c r="BG94" s="36">
        <v>-0.15789473684210542</v>
      </c>
      <c r="BH94" s="36">
        <v>4.6875000000000222E-2</v>
      </c>
      <c r="BI94" s="36" t="s">
        <v>1074</v>
      </c>
      <c r="BJ94" s="36" t="s">
        <v>1074</v>
      </c>
      <c r="BK94" s="36">
        <v>-0.14933837429111529</v>
      </c>
      <c r="BL94" s="36">
        <v>-0.15555555555555522</v>
      </c>
      <c r="BM94" s="36">
        <v>0.13157894736842057</v>
      </c>
      <c r="BN94" s="36">
        <v>0</v>
      </c>
      <c r="BO94" s="36">
        <v>3.488372093023262E-2</v>
      </c>
      <c r="BP94" s="36">
        <v>0.1910112359550562</v>
      </c>
      <c r="BQ94" s="36">
        <v>-9.4339622641509524E-2</v>
      </c>
      <c r="BR94" s="36">
        <v>2.0833333333333259E-2</v>
      </c>
      <c r="BS94" s="36">
        <v>8.163265306122458E-2</v>
      </c>
      <c r="BT94" s="36"/>
      <c r="BU94" s="36"/>
      <c r="BV94" s="36">
        <v>-4.0000000000000147E-2</v>
      </c>
      <c r="BW94" s="36">
        <v>0</v>
      </c>
      <c r="BX94" s="36">
        <v>0.18645833333333339</v>
      </c>
      <c r="BY94" s="36">
        <v>-6.1457418788409823E-3</v>
      </c>
      <c r="BZ94" s="36"/>
      <c r="CA94" s="88"/>
      <c r="CB94" s="88">
        <v>4.7500000000000098E-2</v>
      </c>
      <c r="CC94" s="88">
        <v>-4.1575178997613205E-2</v>
      </c>
      <c r="CD94" s="88">
        <v>5.9564719358533802E-2</v>
      </c>
      <c r="CE94" s="88">
        <v>-2.7027027027027084E-2</v>
      </c>
      <c r="CF94" s="88">
        <v>-7.2753623188405836E-2</v>
      </c>
      <c r="CG94" s="88">
        <v>2.8967385641346377E-2</v>
      </c>
      <c r="CH94" s="88">
        <v>-1.2658227848101333E-2</v>
      </c>
      <c r="CI94" s="23">
        <v>-1.2820512820512886E-2</v>
      </c>
      <c r="CJ94" s="23">
        <v>0</v>
      </c>
      <c r="CK94" s="23">
        <v>0.55844155844155896</v>
      </c>
      <c r="CL94" s="23">
        <v>-0.31666666666666687</v>
      </c>
      <c r="CM94" s="23">
        <v>0.14634146341463405</v>
      </c>
      <c r="CN94" s="23">
        <f t="shared" ref="CN94:CP124" si="68">AU94/AT94-1</f>
        <v>-3.1914893617021156E-2</v>
      </c>
      <c r="CO94" s="23"/>
      <c r="CP94" s="23"/>
    </row>
    <row r="95" spans="1:94" x14ac:dyDescent="0.3">
      <c r="A95" s="11" t="s">
        <v>926</v>
      </c>
      <c r="B95" s="52">
        <v>4542</v>
      </c>
      <c r="C95" s="52">
        <v>4000</v>
      </c>
      <c r="D95" s="52">
        <v>3667</v>
      </c>
      <c r="E95" s="38" t="s">
        <v>1072</v>
      </c>
      <c r="F95" s="52">
        <v>3083</v>
      </c>
      <c r="G95" s="52">
        <v>4250</v>
      </c>
      <c r="H95" s="52">
        <v>3020.833333333333</v>
      </c>
      <c r="I95" s="374"/>
      <c r="J95" s="52">
        <v>3691.666666666667</v>
      </c>
      <c r="K95" s="373"/>
      <c r="L95" s="52">
        <v>6229.1666666666661</v>
      </c>
      <c r="M95" s="52">
        <v>4020.8333333333335</v>
      </c>
      <c r="N95" s="52">
        <v>5791.666666666667</v>
      </c>
      <c r="O95" s="52">
        <v>5466.666666666667</v>
      </c>
      <c r="P95" s="52">
        <v>4666.666666666667</v>
      </c>
      <c r="Q95" s="52">
        <v>4312.5</v>
      </c>
      <c r="R95" s="52">
        <v>5208.333333333333</v>
      </c>
      <c r="S95" s="52">
        <v>4875.0000000000036</v>
      </c>
      <c r="T95" s="52">
        <v>4000.0000000000005</v>
      </c>
      <c r="U95" s="52">
        <v>4875</v>
      </c>
      <c r="V95" s="52">
        <v>4458.3333333333339</v>
      </c>
      <c r="W95" s="52">
        <v>4958.333333333333</v>
      </c>
      <c r="X95" s="52">
        <v>4208.333333333333</v>
      </c>
      <c r="Y95" s="38" t="s">
        <v>1072</v>
      </c>
      <c r="Z95" s="38" t="s">
        <v>1072</v>
      </c>
      <c r="AA95" s="52">
        <v>4250</v>
      </c>
      <c r="AB95" s="52">
        <v>4358.333333333333</v>
      </c>
      <c r="AC95" s="52">
        <v>5291.666666666667</v>
      </c>
      <c r="AD95" s="52">
        <v>4666.666666666667</v>
      </c>
      <c r="AE95" s="52">
        <v>4475</v>
      </c>
      <c r="AF95" s="52">
        <v>4583.3333333333339</v>
      </c>
      <c r="AG95" s="52">
        <v>4458.333333333333</v>
      </c>
      <c r="AH95" s="52">
        <v>4416.6666666666661</v>
      </c>
      <c r="AI95" s="52">
        <v>4833.333333333333</v>
      </c>
      <c r="AJ95" s="52">
        <v>4608.3333333333339</v>
      </c>
      <c r="AK95" s="52">
        <v>4608.333333333333</v>
      </c>
      <c r="AL95" s="52">
        <v>4666.6666666666661</v>
      </c>
      <c r="AM95" s="52">
        <v>4958.3333333333339</v>
      </c>
      <c r="AN95" s="52">
        <v>4874.9999999999991</v>
      </c>
      <c r="AO95" s="52">
        <v>4874.9999999999991</v>
      </c>
      <c r="AP95" s="52">
        <v>4791.666666666667</v>
      </c>
      <c r="AQ95" s="52">
        <v>4875</v>
      </c>
      <c r="AR95" s="52">
        <v>5041.6666666666661</v>
      </c>
      <c r="AS95" s="52">
        <v>4500</v>
      </c>
      <c r="AT95" s="52">
        <v>4458.333333333333</v>
      </c>
      <c r="AU95" s="52">
        <v>4700</v>
      </c>
      <c r="AV95" s="302">
        <v>4791.666666666667</v>
      </c>
      <c r="AW95" s="52">
        <f>'Coût médian du PMAS'!W13</f>
        <v>4625</v>
      </c>
      <c r="AY95" s="36">
        <v>-8.3250000000000046E-2</v>
      </c>
      <c r="AZ95" s="36" t="s">
        <v>1074</v>
      </c>
      <c r="BA95" s="36" t="s">
        <v>1074</v>
      </c>
      <c r="BB95" s="36">
        <v>0.37852740836847221</v>
      </c>
      <c r="BC95" s="36">
        <v>-0.28921568627450989</v>
      </c>
      <c r="BD95" s="36">
        <v>0.22206896551724165</v>
      </c>
      <c r="BE95" s="36">
        <v>0.41930022573363401</v>
      </c>
      <c r="BF95" s="36">
        <v>-0.35451505016722396</v>
      </c>
      <c r="BG95" s="36">
        <v>0.44041450777202074</v>
      </c>
      <c r="BH95" s="36">
        <v>-5.6115107913669027E-2</v>
      </c>
      <c r="BI95" s="36">
        <v>-0.14634146341463417</v>
      </c>
      <c r="BJ95" s="36">
        <v>-7.5892857142857206E-2</v>
      </c>
      <c r="BK95" s="36">
        <v>0.20772946859903385</v>
      </c>
      <c r="BL95" s="36">
        <v>-6.399999999999928E-2</v>
      </c>
      <c r="BM95" s="36">
        <v>-0.17948717948717996</v>
      </c>
      <c r="BN95" s="36">
        <v>0.21874999999999978</v>
      </c>
      <c r="BO95" s="36">
        <v>-8.5470085470085388E-2</v>
      </c>
      <c r="BP95" s="36">
        <v>0.11214953271028016</v>
      </c>
      <c r="BQ95" s="36">
        <v>-0.15126050420168069</v>
      </c>
      <c r="BR95" s="36"/>
      <c r="BS95" s="36"/>
      <c r="BT95" s="36"/>
      <c r="BU95" s="36">
        <v>2.5490196078431282E-2</v>
      </c>
      <c r="BV95" s="36">
        <v>0.21414913957935</v>
      </c>
      <c r="BW95" s="36">
        <v>-0.11811023622047245</v>
      </c>
      <c r="BX95" s="36">
        <v>-4.1071428571428648E-2</v>
      </c>
      <c r="BY95" s="36">
        <v>2.420856610800759E-2</v>
      </c>
      <c r="BZ95" s="36">
        <v>-2.7272727272727448E-2</v>
      </c>
      <c r="CA95" s="88">
        <v>-9.3457943925234765E-3</v>
      </c>
      <c r="CB95" s="88">
        <v>9.4339622641509413E-2</v>
      </c>
      <c r="CC95" s="88">
        <v>-4.655172413793085E-2</v>
      </c>
      <c r="CD95" s="88">
        <v>0</v>
      </c>
      <c r="CE95" s="88">
        <v>1.2658227848101111E-2</v>
      </c>
      <c r="CF95" s="88">
        <v>6.2500000000000222E-2</v>
      </c>
      <c r="CG95" s="88">
        <v>-1.6806722689075904E-2</v>
      </c>
      <c r="CH95" s="88">
        <v>0</v>
      </c>
      <c r="CI95" s="23">
        <v>-1.7094017094016811E-2</v>
      </c>
      <c r="CJ95" s="23">
        <v>1.7391304347825987E-2</v>
      </c>
      <c r="CK95" s="23">
        <v>3.4188034188034067E-2</v>
      </c>
      <c r="CL95" s="23">
        <v>-0.10743801652892548</v>
      </c>
      <c r="CM95" s="23">
        <v>-9.2592592592593004E-3</v>
      </c>
      <c r="CN95" s="23">
        <f t="shared" si="68"/>
        <v>5.4205607476635498E-2</v>
      </c>
      <c r="CO95" s="23">
        <f t="shared" si="68"/>
        <v>1.9503546099290947E-2</v>
      </c>
      <c r="CP95" s="23">
        <f t="shared" si="68"/>
        <v>-3.4782608695652195E-2</v>
      </c>
    </row>
    <row r="96" spans="1:94" x14ac:dyDescent="0.3">
      <c r="A96" s="11" t="s">
        <v>914</v>
      </c>
      <c r="B96" s="38" t="s">
        <v>1072</v>
      </c>
      <c r="C96" s="38" t="s">
        <v>1072</v>
      </c>
      <c r="D96" s="38" t="s">
        <v>1072</v>
      </c>
      <c r="E96" s="38" t="s">
        <v>1072</v>
      </c>
      <c r="F96" s="38" t="s">
        <v>1072</v>
      </c>
      <c r="G96" s="52">
        <v>3833</v>
      </c>
      <c r="H96" s="52">
        <v>3229.1666666666665</v>
      </c>
      <c r="I96" s="374"/>
      <c r="J96" s="52">
        <v>3500</v>
      </c>
      <c r="K96" s="373"/>
      <c r="L96" s="38" t="s">
        <v>1072</v>
      </c>
      <c r="M96" s="38" t="s">
        <v>1072</v>
      </c>
      <c r="N96" s="52">
        <v>4466.6666666666661</v>
      </c>
      <c r="O96" s="52">
        <v>5633.333333333333</v>
      </c>
      <c r="P96" s="52">
        <v>4050</v>
      </c>
      <c r="Q96" s="52">
        <v>4020.833333333333</v>
      </c>
      <c r="R96" s="52">
        <v>4083.3333333333335</v>
      </c>
      <c r="S96" s="52">
        <v>4083.3333333333339</v>
      </c>
      <c r="T96" s="52">
        <v>3451.6666666666665</v>
      </c>
      <c r="U96" s="52">
        <v>2875</v>
      </c>
      <c r="V96" s="52">
        <v>4266.6666666666661</v>
      </c>
      <c r="W96" s="52">
        <v>4291.6666666666661</v>
      </c>
      <c r="X96" s="52">
        <v>4500</v>
      </c>
      <c r="Y96" s="52">
        <v>4750</v>
      </c>
      <c r="Z96" s="52">
        <v>4370.833333333333</v>
      </c>
      <c r="AA96" s="52">
        <v>3958.3333333333335</v>
      </c>
      <c r="AB96" s="52">
        <v>4166.6666666666661</v>
      </c>
      <c r="AC96" s="52">
        <v>4166.6666666666661</v>
      </c>
      <c r="AD96" s="52">
        <v>3826.6666666666665</v>
      </c>
      <c r="AE96" s="52">
        <v>4375</v>
      </c>
      <c r="AF96" s="52">
        <v>4225</v>
      </c>
      <c r="AG96" s="52">
        <v>3666.6666666666665</v>
      </c>
      <c r="AH96" s="52">
        <v>3541.6666666666665</v>
      </c>
      <c r="AI96" s="52">
        <v>4125</v>
      </c>
      <c r="AJ96" s="52">
        <v>3958.3333333333335</v>
      </c>
      <c r="AK96" s="52">
        <v>3864.1666666666665</v>
      </c>
      <c r="AL96" s="52">
        <v>3875</v>
      </c>
      <c r="AM96" s="52">
        <v>3958.3333333333335</v>
      </c>
      <c r="AN96" s="52">
        <v>3916.6666666666665</v>
      </c>
      <c r="AO96" s="52">
        <v>3958.3333333333335</v>
      </c>
      <c r="AP96" s="52">
        <v>3500.0000000000005</v>
      </c>
      <c r="AQ96" s="52">
        <v>3833.3333333333335</v>
      </c>
      <c r="AR96" s="52">
        <v>4333.3333333333339</v>
      </c>
      <c r="AS96" s="52">
        <v>3516.6666666666665</v>
      </c>
      <c r="AT96" s="52">
        <v>3666.6666666666665</v>
      </c>
      <c r="AU96" s="52">
        <v>3300</v>
      </c>
      <c r="AV96" s="302">
        <v>3083.3333333333335</v>
      </c>
      <c r="AW96" s="52">
        <f>'Coût médian du PMAS'!W7</f>
        <v>3183.3333333333335</v>
      </c>
      <c r="AY96" s="36" t="s">
        <v>1074</v>
      </c>
      <c r="AZ96" s="36" t="s">
        <v>1074</v>
      </c>
      <c r="BA96" s="36" t="s">
        <v>1074</v>
      </c>
      <c r="BB96" s="36">
        <v>0.10844418739155581</v>
      </c>
      <c r="BC96" s="36">
        <v>-0.15753543786416213</v>
      </c>
      <c r="BD96" s="36">
        <v>8.3870967741935587E-2</v>
      </c>
      <c r="BE96" s="36" t="s">
        <v>1074</v>
      </c>
      <c r="BF96" s="36" t="s">
        <v>1074</v>
      </c>
      <c r="BG96" s="36" t="s">
        <v>1074</v>
      </c>
      <c r="BH96" s="36">
        <v>0.26119402985074647</v>
      </c>
      <c r="BI96" s="36">
        <v>-0.28106508875739644</v>
      </c>
      <c r="BJ96" s="36">
        <v>-7.2016460905350854E-3</v>
      </c>
      <c r="BK96" s="36">
        <v>1.5544041450777257E-2</v>
      </c>
      <c r="BL96" s="36">
        <v>2.2204460492503131E-16</v>
      </c>
      <c r="BM96" s="36">
        <v>-0.1546938775510206</v>
      </c>
      <c r="BN96" s="36">
        <v>-0.16706904876871076</v>
      </c>
      <c r="BO96" s="36">
        <v>0.48405797101449255</v>
      </c>
      <c r="BP96" s="36">
        <v>5.859375E-3</v>
      </c>
      <c r="BQ96" s="36">
        <v>4.854368932038855E-2</v>
      </c>
      <c r="BR96" s="36">
        <v>5.555555555555558E-2</v>
      </c>
      <c r="BS96" s="36">
        <v>-7.9824561403508798E-2</v>
      </c>
      <c r="BT96" s="36">
        <v>-9.4375595805529011E-2</v>
      </c>
      <c r="BU96" s="36">
        <v>5.2631578947368141E-2</v>
      </c>
      <c r="BV96" s="36">
        <v>0</v>
      </c>
      <c r="BW96" s="36">
        <v>-8.1599999999999895E-2</v>
      </c>
      <c r="BX96" s="36">
        <v>0.14329268292682928</v>
      </c>
      <c r="BY96" s="36">
        <v>-3.4285714285714253E-2</v>
      </c>
      <c r="BZ96" s="36">
        <v>-0.13214990138067062</v>
      </c>
      <c r="CA96" s="88">
        <v>-3.4090909090909061E-2</v>
      </c>
      <c r="CB96" s="88">
        <v>0.16470588235294126</v>
      </c>
      <c r="CC96" s="88">
        <v>-4.0404040404040331E-2</v>
      </c>
      <c r="CD96" s="88">
        <v>-2.3789473684210583E-2</v>
      </c>
      <c r="CE96" s="88">
        <v>2.8035367694629887E-3</v>
      </c>
      <c r="CF96" s="88">
        <v>2.1505376344086002E-2</v>
      </c>
      <c r="CG96" s="88">
        <v>-1.0526315789473717E-2</v>
      </c>
      <c r="CH96" s="88">
        <v>1.0638297872340496E-2</v>
      </c>
      <c r="CI96" s="23">
        <v>-0.11578947368421044</v>
      </c>
      <c r="CJ96" s="23">
        <v>9.5238095238095122E-2</v>
      </c>
      <c r="CK96" s="23">
        <v>0.13043478260869579</v>
      </c>
      <c r="CL96" s="23">
        <v>-0.18846153846153857</v>
      </c>
      <c r="CM96" s="23">
        <v>4.2654028436019065E-2</v>
      </c>
      <c r="CN96" s="23">
        <f t="shared" si="68"/>
        <v>-9.9999999999999978E-2</v>
      </c>
      <c r="CO96" s="23">
        <f t="shared" si="68"/>
        <v>-6.5656565656565635E-2</v>
      </c>
      <c r="CP96" s="23">
        <f t="shared" si="68"/>
        <v>3.2432432432432323E-2</v>
      </c>
    </row>
    <row r="97" spans="1:94" x14ac:dyDescent="0.3">
      <c r="A97" s="11" t="s">
        <v>1076</v>
      </c>
      <c r="B97" s="38" t="s">
        <v>1072</v>
      </c>
      <c r="C97" s="38" t="s">
        <v>1072</v>
      </c>
      <c r="D97" s="38" t="s">
        <v>1072</v>
      </c>
      <c r="E97" s="38" t="s">
        <v>1072</v>
      </c>
      <c r="F97" s="38" t="s">
        <v>1072</v>
      </c>
      <c r="G97" s="38" t="s">
        <v>1072</v>
      </c>
      <c r="H97" s="38" t="s">
        <v>1072</v>
      </c>
      <c r="I97" s="374"/>
      <c r="J97" s="38" t="s">
        <v>1072</v>
      </c>
      <c r="K97" s="373"/>
      <c r="L97" s="38" t="s">
        <v>1072</v>
      </c>
      <c r="M97" s="38" t="s">
        <v>1072</v>
      </c>
      <c r="N97" s="38" t="s">
        <v>1072</v>
      </c>
      <c r="O97" s="38" t="s">
        <v>1072</v>
      </c>
      <c r="P97" s="38" t="s">
        <v>1072</v>
      </c>
      <c r="Q97" s="38" t="s">
        <v>1072</v>
      </c>
      <c r="R97" s="38" t="s">
        <v>1072</v>
      </c>
      <c r="S97" s="38" t="s">
        <v>1072</v>
      </c>
      <c r="T97" s="38" t="s">
        <v>1072</v>
      </c>
      <c r="U97" s="38" t="s">
        <v>1072</v>
      </c>
      <c r="V97" s="38" t="s">
        <v>1072</v>
      </c>
      <c r="W97" s="38" t="s">
        <v>1072</v>
      </c>
      <c r="X97" s="38" t="s">
        <v>1072</v>
      </c>
      <c r="Y97" s="38" t="s">
        <v>1072</v>
      </c>
      <c r="Z97" s="38" t="s">
        <v>1072</v>
      </c>
      <c r="AA97" s="52">
        <v>4667</v>
      </c>
      <c r="AB97" s="52">
        <v>4666.6666666666661</v>
      </c>
      <c r="AC97" s="52">
        <v>4458.333333333333</v>
      </c>
      <c r="AD97" s="52">
        <v>4458.3333333333339</v>
      </c>
      <c r="AE97" s="52">
        <v>4933.333333333333</v>
      </c>
      <c r="AF97" s="52">
        <v>4833.3333333333339</v>
      </c>
      <c r="AG97" s="38" t="s">
        <v>1072</v>
      </c>
      <c r="AH97" s="52">
        <v>5812.4999999999991</v>
      </c>
      <c r="AI97" s="52">
        <v>5250.0000000000009</v>
      </c>
      <c r="AJ97" s="52">
        <v>5291.666666666667</v>
      </c>
      <c r="AK97" s="52">
        <v>5958.333333333333</v>
      </c>
      <c r="AL97" s="52">
        <v>6125</v>
      </c>
      <c r="AM97" s="52">
        <v>5375</v>
      </c>
      <c r="AN97" s="52">
        <v>5958.333333333333</v>
      </c>
      <c r="AO97" s="52">
        <v>6041.666666666667</v>
      </c>
      <c r="AP97" s="52">
        <v>6125</v>
      </c>
      <c r="AQ97" s="52">
        <v>6166.6666666666661</v>
      </c>
      <c r="AR97" s="38" t="s">
        <v>1072</v>
      </c>
      <c r="AS97" s="38" t="s">
        <v>1072</v>
      </c>
      <c r="AT97" s="38" t="s">
        <v>1072</v>
      </c>
      <c r="AU97" s="52">
        <v>4000</v>
      </c>
      <c r="AV97" s="302">
        <v>4666.666666666667</v>
      </c>
      <c r="AW97" s="303" t="s">
        <v>1072</v>
      </c>
      <c r="AY97" s="36"/>
      <c r="AZ97" s="36"/>
      <c r="BA97" s="36"/>
      <c r="BB97" s="36"/>
      <c r="BC97" s="36"/>
      <c r="BD97" s="36"/>
      <c r="BE97" s="36"/>
      <c r="BF97" s="36"/>
      <c r="BG97" s="36"/>
      <c r="BH97" s="36"/>
      <c r="BI97" s="36"/>
      <c r="BJ97" s="36"/>
      <c r="BK97" s="36"/>
      <c r="BL97" s="36"/>
      <c r="BM97" s="36"/>
      <c r="BN97" s="36"/>
      <c r="BO97" s="36"/>
      <c r="BP97" s="36"/>
      <c r="BQ97" s="36"/>
      <c r="BR97" s="36"/>
      <c r="BS97" s="36"/>
      <c r="BT97" s="36"/>
      <c r="BU97" s="36">
        <v>-7.1423469752307511E-5</v>
      </c>
      <c r="BV97" s="36">
        <v>-4.4642857142857095E-2</v>
      </c>
      <c r="BW97" s="36">
        <v>0</v>
      </c>
      <c r="BX97" s="36">
        <v>0.10654205607476608</v>
      </c>
      <c r="BY97" s="36">
        <v>-2.0270270270270063E-2</v>
      </c>
      <c r="BZ97" s="36"/>
      <c r="CA97" s="88"/>
      <c r="CB97" s="88">
        <v>-9.6774193548386789E-2</v>
      </c>
      <c r="CC97" s="88">
        <v>7.9365079365079083E-3</v>
      </c>
      <c r="CD97" s="88">
        <v>0.12598425196850371</v>
      </c>
      <c r="CE97" s="88">
        <v>2.7972027972028135E-2</v>
      </c>
      <c r="CF97" s="88">
        <v>-0.12244897959183676</v>
      </c>
      <c r="CG97" s="88">
        <v>0.10852713178294571</v>
      </c>
      <c r="CH97" s="88">
        <v>1.3986013986014179E-2</v>
      </c>
      <c r="CI97" s="23">
        <v>1.379310344827589E-2</v>
      </c>
      <c r="CJ97" s="23">
        <v>6.8027210884353817E-3</v>
      </c>
      <c r="CK97" s="23"/>
      <c r="CL97" s="23"/>
      <c r="CM97" s="23"/>
      <c r="CN97" s="23"/>
      <c r="CO97" s="23">
        <f t="shared" si="68"/>
        <v>0.16666666666666674</v>
      </c>
      <c r="CP97" s="23"/>
    </row>
    <row r="98" spans="1:94" x14ac:dyDescent="0.3">
      <c r="A98" s="11" t="s">
        <v>1077</v>
      </c>
      <c r="B98" s="38" t="s">
        <v>1072</v>
      </c>
      <c r="C98" s="38" t="s">
        <v>1072</v>
      </c>
      <c r="D98" s="38" t="s">
        <v>1072</v>
      </c>
      <c r="E98" s="38" t="s">
        <v>1072</v>
      </c>
      <c r="F98" s="38" t="s">
        <v>1072</v>
      </c>
      <c r="G98" s="38" t="s">
        <v>1072</v>
      </c>
      <c r="H98" s="38" t="s">
        <v>1072</v>
      </c>
      <c r="I98" s="374"/>
      <c r="J98" s="38" t="s">
        <v>1072</v>
      </c>
      <c r="K98" s="373"/>
      <c r="L98" s="38" t="s">
        <v>1072</v>
      </c>
      <c r="M98" s="38" t="s">
        <v>1072</v>
      </c>
      <c r="N98" s="38" t="s">
        <v>1072</v>
      </c>
      <c r="O98" s="38" t="s">
        <v>1072</v>
      </c>
      <c r="P98" s="52">
        <v>3438.333333333333</v>
      </c>
      <c r="Q98" s="38" t="s">
        <v>1072</v>
      </c>
      <c r="R98" s="38" t="s">
        <v>1072</v>
      </c>
      <c r="S98" s="38" t="s">
        <v>1072</v>
      </c>
      <c r="T98" s="52">
        <v>4083.3333333333335</v>
      </c>
      <c r="U98" s="38" t="s">
        <v>1072</v>
      </c>
      <c r="V98" s="38" t="s">
        <v>1072</v>
      </c>
      <c r="W98" s="52">
        <v>4791.6666666666661</v>
      </c>
      <c r="X98" s="38" t="s">
        <v>1072</v>
      </c>
      <c r="Y98" s="38" t="s">
        <v>1072</v>
      </c>
      <c r="Z98" s="38" t="s">
        <v>1072</v>
      </c>
      <c r="AA98" s="38" t="s">
        <v>1072</v>
      </c>
      <c r="AB98" s="38" t="s">
        <v>1072</v>
      </c>
      <c r="AC98" s="38" t="s">
        <v>1072</v>
      </c>
      <c r="AD98" s="38" t="s">
        <v>1072</v>
      </c>
      <c r="AE98" s="38" t="s">
        <v>1072</v>
      </c>
      <c r="AF98" s="38" t="s">
        <v>1072</v>
      </c>
      <c r="AG98" s="38" t="s">
        <v>1072</v>
      </c>
      <c r="AH98" s="38" t="s">
        <v>1072</v>
      </c>
      <c r="AI98" s="38" t="s">
        <v>1072</v>
      </c>
      <c r="AJ98" s="38" t="s">
        <v>1072</v>
      </c>
      <c r="AK98" s="38" t="s">
        <v>1072</v>
      </c>
      <c r="AL98" s="38" t="s">
        <v>1072</v>
      </c>
      <c r="AM98" s="38" t="s">
        <v>1072</v>
      </c>
      <c r="AN98" s="38" t="s">
        <v>1072</v>
      </c>
      <c r="AO98" s="38" t="s">
        <v>1072</v>
      </c>
      <c r="AP98" s="38" t="s">
        <v>1072</v>
      </c>
      <c r="AQ98" s="38" t="s">
        <v>1072</v>
      </c>
      <c r="AR98" s="38" t="s">
        <v>1072</v>
      </c>
      <c r="AS98" s="38" t="s">
        <v>1072</v>
      </c>
      <c r="AT98" s="38" t="s">
        <v>1072</v>
      </c>
      <c r="AU98" s="38" t="s">
        <v>1072</v>
      </c>
      <c r="AV98" s="303" t="s">
        <v>1072</v>
      </c>
      <c r="AW98" s="303" t="s">
        <v>1072</v>
      </c>
      <c r="AY98" s="36"/>
      <c r="AZ98" s="36"/>
      <c r="BA98" s="36"/>
      <c r="BB98" s="36"/>
      <c r="BC98" s="36"/>
      <c r="BD98" s="36"/>
      <c r="BE98" s="36"/>
      <c r="BF98" s="36"/>
      <c r="BG98" s="36"/>
      <c r="BH98" s="36"/>
      <c r="BI98" s="36" t="s">
        <v>1074</v>
      </c>
      <c r="BJ98" s="36" t="s">
        <v>1074</v>
      </c>
      <c r="BK98" s="36" t="s">
        <v>1074</v>
      </c>
      <c r="BL98" s="36" t="s">
        <v>1074</v>
      </c>
      <c r="BM98" s="36" t="s">
        <v>1074</v>
      </c>
      <c r="BN98" s="36" t="s">
        <v>1074</v>
      </c>
      <c r="BO98" s="36" t="s">
        <v>1074</v>
      </c>
      <c r="BP98" s="36" t="s">
        <v>1074</v>
      </c>
      <c r="BQ98" s="36"/>
      <c r="BR98" s="36"/>
      <c r="BS98" s="36"/>
      <c r="BT98" s="36"/>
      <c r="BU98" s="36"/>
      <c r="BV98" s="36"/>
      <c r="BW98" s="36"/>
      <c r="BX98" s="36"/>
      <c r="BY98" s="36"/>
      <c r="BZ98" s="36"/>
      <c r="CA98" s="88"/>
      <c r="CB98" s="88"/>
      <c r="CC98" s="88"/>
      <c r="CI98" s="23"/>
      <c r="CJ98" s="23"/>
      <c r="CK98" s="23"/>
      <c r="CL98" s="23"/>
      <c r="CM98" s="23"/>
      <c r="CN98" s="23"/>
      <c r="CO98" s="23"/>
      <c r="CP98" s="23"/>
    </row>
    <row r="99" spans="1:94" x14ac:dyDescent="0.3">
      <c r="A99" s="11" t="s">
        <v>924</v>
      </c>
      <c r="B99" s="38" t="s">
        <v>1072</v>
      </c>
      <c r="C99" s="38" t="s">
        <v>1072</v>
      </c>
      <c r="D99" s="38" t="s">
        <v>1072</v>
      </c>
      <c r="E99" s="38" t="s">
        <v>1072</v>
      </c>
      <c r="F99" s="38" t="s">
        <v>1072</v>
      </c>
      <c r="G99" s="38" t="s">
        <v>1072</v>
      </c>
      <c r="H99" s="38" t="s">
        <v>1072</v>
      </c>
      <c r="I99" s="374"/>
      <c r="J99" s="38" t="s">
        <v>1072</v>
      </c>
      <c r="K99" s="373"/>
      <c r="L99" s="38" t="s">
        <v>1072</v>
      </c>
      <c r="M99" s="38" t="s">
        <v>1072</v>
      </c>
      <c r="N99" s="38" t="s">
        <v>1072</v>
      </c>
      <c r="O99" s="52">
        <v>4779.166666666667</v>
      </c>
      <c r="P99" s="38" t="s">
        <v>1072</v>
      </c>
      <c r="Q99" s="52">
        <v>4216.666666666667</v>
      </c>
      <c r="R99" s="38" t="s">
        <v>1072</v>
      </c>
      <c r="S99" s="52">
        <v>4466.6666666666661</v>
      </c>
      <c r="T99" s="52">
        <v>3958.3333333333335</v>
      </c>
      <c r="U99" s="52">
        <v>6433.333333333333</v>
      </c>
      <c r="V99" s="38" t="s">
        <v>1072</v>
      </c>
      <c r="W99" s="52">
        <v>5875</v>
      </c>
      <c r="X99" s="38" t="s">
        <v>1072</v>
      </c>
      <c r="Y99" s="52">
        <v>5541.666666666667</v>
      </c>
      <c r="Z99" s="52">
        <v>5624.9999999999991</v>
      </c>
      <c r="AA99" s="52">
        <v>5208.333333333333</v>
      </c>
      <c r="AB99" s="52">
        <v>5208.333333333333</v>
      </c>
      <c r="AC99" s="52">
        <v>5333.333333333333</v>
      </c>
      <c r="AD99" s="52">
        <v>5083.333333333333</v>
      </c>
      <c r="AE99" s="52">
        <v>5458.333333333333</v>
      </c>
      <c r="AF99" s="52">
        <v>5533.333333333333</v>
      </c>
      <c r="AG99" s="52">
        <v>4500</v>
      </c>
      <c r="AH99" s="52">
        <v>5208.3333333333339</v>
      </c>
      <c r="AI99" s="52">
        <v>5416.6666666666661</v>
      </c>
      <c r="AJ99" s="52">
        <v>5000.0000000000009</v>
      </c>
      <c r="AK99" s="52">
        <v>5375.0000000000009</v>
      </c>
      <c r="AL99" s="52">
        <v>5208.3333333333339</v>
      </c>
      <c r="AM99" s="52">
        <v>5250</v>
      </c>
      <c r="AN99" s="52">
        <v>4633.333333333333</v>
      </c>
      <c r="AO99" s="52">
        <v>5416.666666666667</v>
      </c>
      <c r="AP99" s="52">
        <v>4375</v>
      </c>
      <c r="AQ99" s="52">
        <v>4500</v>
      </c>
      <c r="AR99" s="52">
        <v>4750</v>
      </c>
      <c r="AS99" s="38" t="s">
        <v>1072</v>
      </c>
      <c r="AT99" s="52">
        <v>5249.9999999999991</v>
      </c>
      <c r="AU99" s="38" t="s">
        <v>1072</v>
      </c>
      <c r="AV99" s="303" t="s">
        <v>1072</v>
      </c>
      <c r="AW99" s="303" t="s">
        <v>1072</v>
      </c>
      <c r="AY99" s="36"/>
      <c r="AZ99" s="36"/>
      <c r="BA99" s="36"/>
      <c r="BB99" s="36"/>
      <c r="BC99" s="36"/>
      <c r="BD99" s="36"/>
      <c r="BE99" s="36"/>
      <c r="BF99" s="36"/>
      <c r="BG99" s="36"/>
      <c r="BH99" s="36" t="s">
        <v>1074</v>
      </c>
      <c r="BI99" s="36" t="s">
        <v>1074</v>
      </c>
      <c r="BJ99" s="36" t="s">
        <v>1074</v>
      </c>
      <c r="BK99" s="36" t="s">
        <v>1074</v>
      </c>
      <c r="BL99" s="36" t="s">
        <v>1074</v>
      </c>
      <c r="BM99" s="36">
        <v>-0.11380597014925353</v>
      </c>
      <c r="BN99" s="36">
        <v>0.62526315789473674</v>
      </c>
      <c r="BO99" s="36" t="s">
        <v>1074</v>
      </c>
      <c r="BP99" s="36" t="s">
        <v>1074</v>
      </c>
      <c r="BQ99" s="36"/>
      <c r="BR99" s="36"/>
      <c r="BS99" s="36">
        <v>1.5037593984962294E-2</v>
      </c>
      <c r="BT99" s="36">
        <v>-7.4074074074073959E-2</v>
      </c>
      <c r="BU99" s="36">
        <v>0</v>
      </c>
      <c r="BV99" s="36">
        <v>2.4000000000000021E-2</v>
      </c>
      <c r="BW99" s="36">
        <v>-4.6875E-2</v>
      </c>
      <c r="BX99" s="36">
        <v>7.3770491803278659E-2</v>
      </c>
      <c r="BY99" s="36">
        <v>1.3740458015267132E-2</v>
      </c>
      <c r="BZ99" s="36">
        <v>-0.18674698795180722</v>
      </c>
      <c r="CA99" s="88">
        <v>0.15740740740740744</v>
      </c>
      <c r="CB99" s="88">
        <v>3.9999999999999813E-2</v>
      </c>
      <c r="CC99" s="88">
        <v>-7.692307692307665E-2</v>
      </c>
      <c r="CD99" s="88">
        <v>7.4999999999999956E-2</v>
      </c>
      <c r="CE99" s="88">
        <v>-3.1007751937984551E-2</v>
      </c>
      <c r="CF99" s="88">
        <v>7.9999999999997851E-3</v>
      </c>
      <c r="CG99" s="88">
        <v>-0.11746031746031749</v>
      </c>
      <c r="CH99" s="88">
        <v>0.16906474820143891</v>
      </c>
      <c r="CI99" s="23">
        <v>-0.1923076923076924</v>
      </c>
      <c r="CJ99" s="23">
        <v>2.857142857142847E-2</v>
      </c>
      <c r="CK99" s="23">
        <v>5.555555555555558E-2</v>
      </c>
      <c r="CL99" s="23"/>
      <c r="CM99" s="23"/>
      <c r="CN99" s="23"/>
      <c r="CO99" s="23"/>
      <c r="CP99" s="23"/>
    </row>
    <row r="100" spans="1:94" x14ac:dyDescent="0.3">
      <c r="A100" s="11" t="s">
        <v>1078</v>
      </c>
      <c r="B100" s="38" t="s">
        <v>1072</v>
      </c>
      <c r="C100" s="38" t="s">
        <v>1072</v>
      </c>
      <c r="D100" s="38" t="s">
        <v>1072</v>
      </c>
      <c r="E100" s="38" t="s">
        <v>1072</v>
      </c>
      <c r="F100" s="38" t="s">
        <v>1072</v>
      </c>
      <c r="G100" s="38" t="s">
        <v>1072</v>
      </c>
      <c r="H100" s="38" t="s">
        <v>1072</v>
      </c>
      <c r="I100" s="374"/>
      <c r="J100" s="38" t="s">
        <v>1072</v>
      </c>
      <c r="K100" s="373"/>
      <c r="L100" s="38" t="s">
        <v>1072</v>
      </c>
      <c r="M100" s="38" t="s">
        <v>1072</v>
      </c>
      <c r="N100" s="52">
        <v>4000.0000000000005</v>
      </c>
      <c r="O100" s="52">
        <v>4425</v>
      </c>
      <c r="P100" s="52">
        <v>3841.6666666666665</v>
      </c>
      <c r="Q100" s="52">
        <v>4112.166666666667</v>
      </c>
      <c r="R100" s="38" t="s">
        <v>1072</v>
      </c>
      <c r="S100" s="38" t="s">
        <v>1072</v>
      </c>
      <c r="T100" s="52">
        <v>3885.4166666666674</v>
      </c>
      <c r="U100" s="52">
        <v>3766.6666666666665</v>
      </c>
      <c r="V100" s="38" t="s">
        <v>1072</v>
      </c>
      <c r="W100" s="52">
        <v>4916.666666666667</v>
      </c>
      <c r="X100" s="38" t="s">
        <v>1072</v>
      </c>
      <c r="Y100" s="38" t="s">
        <v>1072</v>
      </c>
      <c r="Z100" s="52">
        <v>4624.9999999999991</v>
      </c>
      <c r="AA100" s="38" t="s">
        <v>1072</v>
      </c>
      <c r="AB100" s="38" t="s">
        <v>1072</v>
      </c>
      <c r="AC100" s="38" t="s">
        <v>1072</v>
      </c>
      <c r="AD100" s="38" t="s">
        <v>1072</v>
      </c>
      <c r="AE100" s="38" t="s">
        <v>1072</v>
      </c>
      <c r="AF100" s="38" t="s">
        <v>1072</v>
      </c>
      <c r="AG100" s="38" t="s">
        <v>1072</v>
      </c>
      <c r="AH100" s="38" t="s">
        <v>1072</v>
      </c>
      <c r="AI100" s="38" t="s">
        <v>1072</v>
      </c>
      <c r="AJ100" s="38" t="s">
        <v>1072</v>
      </c>
      <c r="AK100" s="38" t="s">
        <v>1072</v>
      </c>
      <c r="AL100" s="38" t="s">
        <v>1072</v>
      </c>
      <c r="AM100" s="38" t="s">
        <v>1072</v>
      </c>
      <c r="AN100" s="38" t="s">
        <v>1072</v>
      </c>
      <c r="AO100" s="38" t="s">
        <v>1072</v>
      </c>
      <c r="AP100" s="38" t="s">
        <v>1072</v>
      </c>
      <c r="AQ100" s="38" t="s">
        <v>1072</v>
      </c>
      <c r="AR100" s="38" t="s">
        <v>1072</v>
      </c>
      <c r="AS100" s="38" t="s">
        <v>1072</v>
      </c>
      <c r="AT100" s="38" t="s">
        <v>1072</v>
      </c>
      <c r="AU100" s="38" t="s">
        <v>1072</v>
      </c>
      <c r="AV100" s="303" t="s">
        <v>1072</v>
      </c>
      <c r="AW100" s="303" t="s">
        <v>1072</v>
      </c>
      <c r="AY100" s="36"/>
      <c r="AZ100" s="36"/>
      <c r="BA100" s="36"/>
      <c r="BB100" s="36"/>
      <c r="BC100" s="36"/>
      <c r="BD100" s="36"/>
      <c r="BE100" s="36"/>
      <c r="BF100" s="36"/>
      <c r="BG100" s="36" t="s">
        <v>1074</v>
      </c>
      <c r="BH100" s="36">
        <v>0.10624999999999996</v>
      </c>
      <c r="BI100" s="36">
        <v>-0.13182674199623357</v>
      </c>
      <c r="BJ100" s="36">
        <v>7.0412147505423128E-2</v>
      </c>
      <c r="BK100" s="36" t="s">
        <v>1074</v>
      </c>
      <c r="BL100" s="36" t="s">
        <v>1074</v>
      </c>
      <c r="BM100" s="36" t="s">
        <v>1074</v>
      </c>
      <c r="BN100" s="36">
        <v>-3.0563002680965345E-2</v>
      </c>
      <c r="BO100" s="36" t="s">
        <v>1074</v>
      </c>
      <c r="BP100" s="36" t="s">
        <v>1074</v>
      </c>
      <c r="BQ100" s="36"/>
      <c r="BR100" s="36"/>
      <c r="BS100" s="36"/>
      <c r="BT100" s="36"/>
      <c r="BU100" s="36"/>
      <c r="BV100" s="36"/>
      <c r="BW100" s="36"/>
      <c r="BX100" s="36"/>
      <c r="BY100" s="36"/>
      <c r="BZ100" s="36"/>
      <c r="CA100" s="88"/>
      <c r="CB100" s="88"/>
      <c r="CC100" s="88"/>
      <c r="CI100" s="23"/>
      <c r="CJ100" s="23"/>
      <c r="CK100" s="23"/>
      <c r="CL100" s="23"/>
      <c r="CM100" s="23"/>
      <c r="CN100" s="23"/>
      <c r="CO100" s="23"/>
      <c r="CP100" s="23"/>
    </row>
    <row r="101" spans="1:94" x14ac:dyDescent="0.3">
      <c r="A101" s="11" t="s">
        <v>942</v>
      </c>
      <c r="B101" s="38" t="s">
        <v>1072</v>
      </c>
      <c r="C101" s="38" t="s">
        <v>1072</v>
      </c>
      <c r="D101" s="38" t="s">
        <v>1072</v>
      </c>
      <c r="E101" s="38" t="s">
        <v>1072</v>
      </c>
      <c r="F101" s="38" t="s">
        <v>1072</v>
      </c>
      <c r="G101" s="38" t="s">
        <v>1072</v>
      </c>
      <c r="H101" s="38" t="s">
        <v>1072</v>
      </c>
      <c r="I101" s="374"/>
      <c r="J101" s="38" t="s">
        <v>1072</v>
      </c>
      <c r="K101" s="373"/>
      <c r="L101" s="38" t="s">
        <v>1072</v>
      </c>
      <c r="M101" s="38" t="s">
        <v>1072</v>
      </c>
      <c r="N101" s="38" t="s">
        <v>1072</v>
      </c>
      <c r="O101" s="38" t="s">
        <v>1072</v>
      </c>
      <c r="P101" s="38" t="s">
        <v>1072</v>
      </c>
      <c r="Q101" s="38" t="s">
        <v>1072</v>
      </c>
      <c r="R101" s="38" t="s">
        <v>1072</v>
      </c>
      <c r="S101" s="38" t="s">
        <v>1072</v>
      </c>
      <c r="T101" s="38" t="s">
        <v>1072</v>
      </c>
      <c r="U101" s="52">
        <v>4166.666666666667</v>
      </c>
      <c r="V101" s="52">
        <v>3791.666666666667</v>
      </c>
      <c r="W101" s="52">
        <v>3998.1666666666665</v>
      </c>
      <c r="X101" s="52">
        <v>3738</v>
      </c>
      <c r="Y101" s="52">
        <v>3926.4166666666665</v>
      </c>
      <c r="Z101" s="52">
        <v>3663.9166666666665</v>
      </c>
      <c r="AA101" s="52">
        <v>3762.4166666666665</v>
      </c>
      <c r="AB101" s="52">
        <v>3774.0833333333335</v>
      </c>
      <c r="AC101" s="52">
        <v>3712.1666666666665</v>
      </c>
      <c r="AD101" s="52">
        <v>3712.1666666666665</v>
      </c>
      <c r="AE101" s="52">
        <v>4059.333333333333</v>
      </c>
      <c r="AF101" s="52">
        <v>4059.333333333333</v>
      </c>
      <c r="AG101" s="38" t="s">
        <v>1072</v>
      </c>
      <c r="AH101" s="38" t="s">
        <v>1072</v>
      </c>
      <c r="AI101" s="52">
        <v>4722.166666666667</v>
      </c>
      <c r="AJ101" s="52">
        <v>4691.666666666667</v>
      </c>
      <c r="AK101" s="52">
        <v>4291.666666666667</v>
      </c>
      <c r="AL101" s="52">
        <v>4500</v>
      </c>
      <c r="AM101" s="52">
        <v>4583.3333333333339</v>
      </c>
      <c r="AN101" s="52">
        <v>4541.666666666667</v>
      </c>
      <c r="AO101" s="52">
        <v>4541.6666666666661</v>
      </c>
      <c r="AP101" s="52">
        <v>4187.5</v>
      </c>
      <c r="AQ101" s="52">
        <v>4500</v>
      </c>
      <c r="AR101" s="52">
        <v>4583.333333333333</v>
      </c>
      <c r="AS101" s="52">
        <v>4175</v>
      </c>
      <c r="AT101" s="52">
        <v>4458.333333333333</v>
      </c>
      <c r="AU101" s="52">
        <v>4450</v>
      </c>
      <c r="AV101" s="302">
        <v>4791.666666666667</v>
      </c>
      <c r="AW101" s="52">
        <f>'Coût médian du PMAS'!W19</f>
        <v>5041.666666666667</v>
      </c>
      <c r="AY101" s="36"/>
      <c r="AZ101" s="36"/>
      <c r="BA101" s="36"/>
      <c r="BB101" s="36"/>
      <c r="BC101" s="36"/>
      <c r="BD101" s="36"/>
      <c r="BE101" s="36"/>
      <c r="BF101" s="36"/>
      <c r="BG101" s="36"/>
      <c r="BH101" s="36"/>
      <c r="BI101" s="36"/>
      <c r="BJ101" s="36"/>
      <c r="BK101" s="36"/>
      <c r="BL101" s="36"/>
      <c r="BM101" s="36"/>
      <c r="BN101" s="36" t="s">
        <v>1074</v>
      </c>
      <c r="BO101" s="36">
        <v>-8.9999999999999969E-2</v>
      </c>
      <c r="BP101" s="36">
        <v>5.4461538461538339E-2</v>
      </c>
      <c r="BQ101" s="36">
        <v>-6.5071491100087475E-2</v>
      </c>
      <c r="BR101" s="36">
        <v>5.0405742821473032E-2</v>
      </c>
      <c r="BS101" s="36">
        <v>-6.6854850690833412E-2</v>
      </c>
      <c r="BT101" s="36">
        <v>2.6883799213046178E-2</v>
      </c>
      <c r="BU101" s="36">
        <v>3.1008438725110832E-3</v>
      </c>
      <c r="BV101" s="36">
        <v>-1.6405749740555198E-2</v>
      </c>
      <c r="BW101" s="36">
        <v>0</v>
      </c>
      <c r="BX101" s="36">
        <v>9.3521303820769397E-2</v>
      </c>
      <c r="BY101" s="36">
        <v>0</v>
      </c>
      <c r="BZ101" s="36"/>
      <c r="CA101" s="88"/>
      <c r="CB101" s="88"/>
      <c r="CC101" s="88">
        <v>-6.4588995164649443E-3</v>
      </c>
      <c r="CD101" s="88">
        <v>-8.5257548845470654E-2</v>
      </c>
      <c r="CE101" s="88">
        <v>4.8543689320388328E-2</v>
      </c>
      <c r="CF101" s="88">
        <v>1.8518518518518601E-2</v>
      </c>
      <c r="CG101" s="88">
        <v>-9.0909090909091494E-3</v>
      </c>
      <c r="CH101" s="88">
        <v>0</v>
      </c>
      <c r="CI101" s="23">
        <v>-7.7981651376146655E-2</v>
      </c>
      <c r="CJ101" s="23">
        <v>7.4626865671641784E-2</v>
      </c>
      <c r="CK101" s="23">
        <v>1.8518518518518379E-2</v>
      </c>
      <c r="CL101" s="23">
        <v>-8.9090909090908998E-2</v>
      </c>
      <c r="CM101" s="23">
        <v>6.7864271457085845E-2</v>
      </c>
      <c r="CN101" s="23">
        <f t="shared" si="68"/>
        <v>-1.8691588785045843E-3</v>
      </c>
      <c r="CO101" s="23">
        <f t="shared" si="68"/>
        <v>7.6779026217228541E-2</v>
      </c>
      <c r="CP101" s="23">
        <f t="shared" si="68"/>
        <v>5.2173913043478182E-2</v>
      </c>
    </row>
    <row r="102" spans="1:94" x14ac:dyDescent="0.3">
      <c r="A102" s="11" t="s">
        <v>939</v>
      </c>
      <c r="B102" s="52">
        <v>3292</v>
      </c>
      <c r="C102" s="52">
        <v>3250</v>
      </c>
      <c r="D102" s="52">
        <v>3667</v>
      </c>
      <c r="E102" s="52">
        <v>3458</v>
      </c>
      <c r="F102" s="52">
        <v>2833</v>
      </c>
      <c r="G102" s="52">
        <v>3354</v>
      </c>
      <c r="H102" s="52">
        <v>3116.6666666666665</v>
      </c>
      <c r="I102" s="374"/>
      <c r="J102" s="38" t="s">
        <v>1072</v>
      </c>
      <c r="K102" s="373"/>
      <c r="L102" s="38" t="s">
        <v>1072</v>
      </c>
      <c r="M102" s="52">
        <v>4291.666666666667</v>
      </c>
      <c r="N102" s="52">
        <v>4541.666666666667</v>
      </c>
      <c r="O102" s="38" t="s">
        <v>1072</v>
      </c>
      <c r="P102" s="38" t="s">
        <v>1072</v>
      </c>
      <c r="Q102" s="52">
        <v>4458.333333333333</v>
      </c>
      <c r="R102" s="52">
        <v>4416.6666666666661</v>
      </c>
      <c r="S102" s="52">
        <v>4500</v>
      </c>
      <c r="T102" s="52">
        <v>4458.3333333333339</v>
      </c>
      <c r="U102" s="52">
        <v>4541.666666666667</v>
      </c>
      <c r="V102" s="52">
        <v>4583.333333333333</v>
      </c>
      <c r="W102" s="52">
        <v>4500</v>
      </c>
      <c r="X102" s="52">
        <v>4500</v>
      </c>
      <c r="Y102" s="52">
        <v>4416.666666666667</v>
      </c>
      <c r="Z102" s="52">
        <v>4416.666666666667</v>
      </c>
      <c r="AA102" s="52">
        <v>4416.666666666667</v>
      </c>
      <c r="AB102" s="52">
        <v>4416.666666666667</v>
      </c>
      <c r="AC102" s="52">
        <v>4412.5</v>
      </c>
      <c r="AD102" s="52">
        <v>4416.666666666667</v>
      </c>
      <c r="AE102" s="52">
        <v>4458.3333333333339</v>
      </c>
      <c r="AF102" s="52">
        <v>4416.666666666667</v>
      </c>
      <c r="AG102" s="52">
        <v>4416.666666666667</v>
      </c>
      <c r="AH102" s="52">
        <v>4416.666666666667</v>
      </c>
      <c r="AI102" s="52">
        <v>4416.666666666667</v>
      </c>
      <c r="AJ102" s="52">
        <v>4708.3333333333339</v>
      </c>
      <c r="AK102" s="52">
        <v>4604.166666666667</v>
      </c>
      <c r="AL102" s="52">
        <v>4583.333333333333</v>
      </c>
      <c r="AM102" s="52">
        <v>4583.333333333333</v>
      </c>
      <c r="AN102" s="52">
        <v>4500</v>
      </c>
      <c r="AO102" s="52">
        <v>4500</v>
      </c>
      <c r="AP102" s="52">
        <v>4583.333333333333</v>
      </c>
      <c r="AQ102" s="52">
        <v>4583.333333333333</v>
      </c>
      <c r="AR102" s="52">
        <v>4583.333333333333</v>
      </c>
      <c r="AS102" s="38" t="s">
        <v>1072</v>
      </c>
      <c r="AT102" s="52">
        <v>4958.333333333333</v>
      </c>
      <c r="AU102" s="52">
        <v>6208.3333333333339</v>
      </c>
      <c r="AV102" s="302">
        <v>5875</v>
      </c>
      <c r="AW102" s="303" t="s">
        <v>1072</v>
      </c>
      <c r="AY102" s="36">
        <v>0.12830769230769223</v>
      </c>
      <c r="AZ102" s="36">
        <v>-5.6994818652849721E-2</v>
      </c>
      <c r="BA102" s="36">
        <v>-0.18074031231925969</v>
      </c>
      <c r="BB102" s="36">
        <v>0.18390398870455349</v>
      </c>
      <c r="BC102" s="36">
        <v>-7.0761280063605714E-2</v>
      </c>
      <c r="BD102" s="36" t="s">
        <v>1074</v>
      </c>
      <c r="BE102" s="36" t="s">
        <v>1074</v>
      </c>
      <c r="BF102" s="36" t="s">
        <v>1074</v>
      </c>
      <c r="BG102" s="36">
        <v>5.8252427184465994E-2</v>
      </c>
      <c r="BH102" s="36" t="s">
        <v>1074</v>
      </c>
      <c r="BI102" s="36" t="s">
        <v>1074</v>
      </c>
      <c r="BJ102" s="36" t="s">
        <v>1074</v>
      </c>
      <c r="BK102" s="36">
        <v>-9.3457943925234765E-3</v>
      </c>
      <c r="BL102" s="36">
        <v>1.8867924528302105E-2</v>
      </c>
      <c r="BM102" s="36">
        <v>-9.2592592592590783E-3</v>
      </c>
      <c r="BN102" s="36">
        <v>1.8691588785046731E-2</v>
      </c>
      <c r="BO102" s="36">
        <v>9.1743119266054496E-3</v>
      </c>
      <c r="BP102" s="36">
        <v>-1.8181818181818077E-2</v>
      </c>
      <c r="BQ102" s="36">
        <v>0</v>
      </c>
      <c r="BR102" s="36">
        <v>-1.851851851851849E-2</v>
      </c>
      <c r="BS102" s="36">
        <v>0</v>
      </c>
      <c r="BT102" s="36">
        <v>0</v>
      </c>
      <c r="BU102" s="36">
        <v>0</v>
      </c>
      <c r="BV102" s="36">
        <v>-9.4339622641514964E-4</v>
      </c>
      <c r="BW102" s="36">
        <v>9.442870632672129E-4</v>
      </c>
      <c r="BX102" s="36">
        <v>9.4339622641510523E-3</v>
      </c>
      <c r="BY102" s="36">
        <v>-9.3457943925234765E-3</v>
      </c>
      <c r="BZ102" s="36">
        <v>0</v>
      </c>
      <c r="CA102" s="88">
        <v>0</v>
      </c>
      <c r="CB102" s="88">
        <v>0</v>
      </c>
      <c r="CC102" s="88">
        <v>6.60377358490567E-2</v>
      </c>
      <c r="CD102" s="88">
        <v>-2.2123893805309769E-2</v>
      </c>
      <c r="CE102" s="88">
        <v>-4.5248868778281492E-3</v>
      </c>
      <c r="CF102" s="88">
        <v>0</v>
      </c>
      <c r="CG102" s="88">
        <v>-1.8181818181818077E-2</v>
      </c>
      <c r="CH102" s="88">
        <v>0</v>
      </c>
      <c r="CI102" s="23">
        <v>1.8518518518518379E-2</v>
      </c>
      <c r="CJ102" s="23">
        <v>0</v>
      </c>
      <c r="CK102" s="23">
        <v>0</v>
      </c>
      <c r="CL102" s="23"/>
      <c r="CM102" s="23"/>
      <c r="CN102" s="23">
        <f t="shared" si="68"/>
        <v>0.25210084033613467</v>
      </c>
      <c r="CO102" s="23">
        <f t="shared" si="68"/>
        <v>-5.3691275167785379E-2</v>
      </c>
      <c r="CP102" s="23"/>
    </row>
    <row r="103" spans="1:94" x14ac:dyDescent="0.3">
      <c r="A103" s="11" t="s">
        <v>1079</v>
      </c>
      <c r="B103" s="52">
        <v>3479</v>
      </c>
      <c r="C103" s="52">
        <v>3375</v>
      </c>
      <c r="D103" s="52">
        <v>2875</v>
      </c>
      <c r="E103" s="52">
        <v>3458</v>
      </c>
      <c r="F103" s="52">
        <v>3458</v>
      </c>
      <c r="G103" s="52">
        <v>3000</v>
      </c>
      <c r="H103" s="38" t="s">
        <v>1072</v>
      </c>
      <c r="I103" s="374"/>
      <c r="J103" s="52">
        <v>2750</v>
      </c>
      <c r="K103" s="373"/>
      <c r="L103" s="52">
        <v>4337.5</v>
      </c>
      <c r="M103" s="38" t="s">
        <v>1072</v>
      </c>
      <c r="N103" s="52">
        <v>4125</v>
      </c>
      <c r="O103" s="52">
        <v>4433.3333333333339</v>
      </c>
      <c r="P103" s="52">
        <v>4358.3333333333339</v>
      </c>
      <c r="Q103" s="52">
        <v>4666.6666666666661</v>
      </c>
      <c r="R103" s="38" t="s">
        <v>1072</v>
      </c>
      <c r="S103" s="52">
        <v>4216.6666666666661</v>
      </c>
      <c r="T103" s="38" t="s">
        <v>1072</v>
      </c>
      <c r="U103" s="52">
        <v>5000</v>
      </c>
      <c r="V103" s="38" t="s">
        <v>1072</v>
      </c>
      <c r="W103" s="38" t="s">
        <v>1072</v>
      </c>
      <c r="X103" s="38" t="s">
        <v>1072</v>
      </c>
      <c r="Y103" s="38" t="s">
        <v>1072</v>
      </c>
      <c r="Z103" s="38" t="s">
        <v>1072</v>
      </c>
      <c r="AA103" s="52">
        <v>4874.9999999999991</v>
      </c>
      <c r="AB103" s="52">
        <v>5291.666666666667</v>
      </c>
      <c r="AC103" s="52">
        <v>4916.6666666666661</v>
      </c>
      <c r="AD103" s="52">
        <v>4750</v>
      </c>
      <c r="AE103" s="52">
        <v>4583.333333333333</v>
      </c>
      <c r="AF103" s="52">
        <v>4916.666666666667</v>
      </c>
      <c r="AG103" s="38" t="s">
        <v>1072</v>
      </c>
      <c r="AH103" s="52">
        <v>4166.6666666666661</v>
      </c>
      <c r="AI103" s="52">
        <v>4416.6666666666661</v>
      </c>
      <c r="AJ103" s="52">
        <v>4500</v>
      </c>
      <c r="AK103" s="52">
        <v>4583.333333333333</v>
      </c>
      <c r="AL103" s="52">
        <v>4750</v>
      </c>
      <c r="AM103" s="52">
        <v>4666.666666666667</v>
      </c>
      <c r="AN103" s="52">
        <v>4783.333333333333</v>
      </c>
      <c r="AO103" s="52">
        <v>4783.333333333333</v>
      </c>
      <c r="AP103" s="52">
        <v>4541.666666666667</v>
      </c>
      <c r="AQ103" s="52">
        <v>4875</v>
      </c>
      <c r="AR103" s="52">
        <v>5000.0000000000009</v>
      </c>
      <c r="AS103" s="38" t="s">
        <v>1072</v>
      </c>
      <c r="AT103" s="38" t="s">
        <v>1072</v>
      </c>
      <c r="AU103" s="38" t="s">
        <v>1072</v>
      </c>
      <c r="AV103" s="303" t="s">
        <v>1072</v>
      </c>
      <c r="AW103" s="303" t="s">
        <v>1072</v>
      </c>
      <c r="AY103" s="36">
        <v>-0.14814814814814814</v>
      </c>
      <c r="AZ103" s="36">
        <v>0.20278260869565212</v>
      </c>
      <c r="BA103" s="36">
        <v>0</v>
      </c>
      <c r="BB103" s="36">
        <v>-0.1324465008675535</v>
      </c>
      <c r="BC103" s="36" t="s">
        <v>1074</v>
      </c>
      <c r="BD103" s="36" t="s">
        <v>1074</v>
      </c>
      <c r="BE103" s="36">
        <v>0.1227272727272728</v>
      </c>
      <c r="BF103" s="36" t="s">
        <v>1074</v>
      </c>
      <c r="BG103" s="36" t="s">
        <v>1074</v>
      </c>
      <c r="BH103" s="36">
        <v>7.4747474747474785E-2</v>
      </c>
      <c r="BI103" s="36">
        <v>-1.6917293233082664E-2</v>
      </c>
      <c r="BJ103" s="36">
        <v>7.0745697896749338E-2</v>
      </c>
      <c r="BK103" s="36" t="s">
        <v>1074</v>
      </c>
      <c r="BL103" s="36" t="s">
        <v>1074</v>
      </c>
      <c r="BM103" s="36" t="s">
        <v>1074</v>
      </c>
      <c r="BN103" s="36" t="s">
        <v>1074</v>
      </c>
      <c r="BO103" s="36" t="s">
        <v>1074</v>
      </c>
      <c r="BP103" s="36" t="s">
        <v>1074</v>
      </c>
      <c r="BQ103" s="36"/>
      <c r="BR103" s="36"/>
      <c r="BS103" s="36"/>
      <c r="BT103" s="36"/>
      <c r="BU103" s="36">
        <v>8.5470085470085833E-2</v>
      </c>
      <c r="BV103" s="36">
        <v>-7.0866141732283672E-2</v>
      </c>
      <c r="BW103" s="36">
        <v>-3.3898305084745672E-2</v>
      </c>
      <c r="BX103" s="36">
        <v>-3.5087719298245723E-2</v>
      </c>
      <c r="BY103" s="36">
        <v>7.2727272727272974E-2</v>
      </c>
      <c r="BZ103" s="36"/>
      <c r="CA103" s="88"/>
      <c r="CB103" s="88">
        <v>6.0000000000000053E-2</v>
      </c>
      <c r="CC103" s="88">
        <v>1.8867924528302105E-2</v>
      </c>
      <c r="CD103" s="88">
        <v>1.8518518518518379E-2</v>
      </c>
      <c r="CE103" s="88">
        <v>3.6363636363636376E-2</v>
      </c>
      <c r="CF103" s="88">
        <v>-1.7543859649122751E-2</v>
      </c>
      <c r="CG103" s="88">
        <v>2.4999999999999911E-2</v>
      </c>
      <c r="CH103" s="88">
        <v>0</v>
      </c>
      <c r="CI103" s="23">
        <v>-5.0522648083623611E-2</v>
      </c>
      <c r="CJ103" s="23">
        <v>7.3394495412844041E-2</v>
      </c>
      <c r="CK103" s="23">
        <v>2.5641025641025772E-2</v>
      </c>
      <c r="CL103" s="23"/>
      <c r="CM103" s="23"/>
      <c r="CN103" s="23"/>
      <c r="CO103" s="23"/>
      <c r="CP103" s="23"/>
    </row>
    <row r="104" spans="1:94" x14ac:dyDescent="0.3">
      <c r="A104" s="11" t="s">
        <v>931</v>
      </c>
      <c r="B104" s="52">
        <v>3392</v>
      </c>
      <c r="C104" s="38" t="s">
        <v>1072</v>
      </c>
      <c r="D104" s="38" t="s">
        <v>1072</v>
      </c>
      <c r="E104" s="38" t="s">
        <v>1072</v>
      </c>
      <c r="F104" s="52">
        <v>2458</v>
      </c>
      <c r="G104" s="38" t="s">
        <v>1072</v>
      </c>
      <c r="H104" s="38" t="s">
        <v>1072</v>
      </c>
      <c r="I104" s="374"/>
      <c r="J104" s="38" t="s">
        <v>1072</v>
      </c>
      <c r="K104" s="373"/>
      <c r="L104" s="52">
        <v>4041.6666666666665</v>
      </c>
      <c r="M104" s="52">
        <v>3583.3333333333335</v>
      </c>
      <c r="N104" s="52">
        <v>3916.6666666666665</v>
      </c>
      <c r="O104" s="52">
        <v>4529.1666666666661</v>
      </c>
      <c r="P104" s="52">
        <v>3591.666666666667</v>
      </c>
      <c r="Q104" s="52">
        <v>3416.6666666666665</v>
      </c>
      <c r="R104" s="52">
        <v>3416.6666666666665</v>
      </c>
      <c r="S104" s="38" t="s">
        <v>1072</v>
      </c>
      <c r="T104" s="52">
        <v>3583.3333333333335</v>
      </c>
      <c r="U104" s="52">
        <v>3333.3333333333335</v>
      </c>
      <c r="V104" s="38" t="s">
        <v>1072</v>
      </c>
      <c r="W104" s="38" t="s">
        <v>1072</v>
      </c>
      <c r="X104" s="52">
        <v>3416.6666666666665</v>
      </c>
      <c r="Y104" s="52">
        <v>3791.6666666666665</v>
      </c>
      <c r="Z104" s="52">
        <v>3833.333333333333</v>
      </c>
      <c r="AA104" s="52">
        <v>3499.9999999999995</v>
      </c>
      <c r="AB104" s="52">
        <v>3499.9999999999995</v>
      </c>
      <c r="AC104" s="52">
        <v>3583.333333333333</v>
      </c>
      <c r="AD104" s="52">
        <v>3833.333333333333</v>
      </c>
      <c r="AE104" s="52">
        <v>4375</v>
      </c>
      <c r="AF104" s="52">
        <v>4408.333333333333</v>
      </c>
      <c r="AG104" s="38" t="s">
        <v>1072</v>
      </c>
      <c r="AH104" s="52">
        <v>4045.8333333333335</v>
      </c>
      <c r="AI104" s="52">
        <v>4291.666666666667</v>
      </c>
      <c r="AJ104" s="52">
        <v>4166.666666666667</v>
      </c>
      <c r="AK104" s="52">
        <v>4166.666666666667</v>
      </c>
      <c r="AL104" s="52">
        <v>4333.333333333333</v>
      </c>
      <c r="AM104" s="52">
        <v>4375</v>
      </c>
      <c r="AN104" s="52">
        <v>4291.6666666666661</v>
      </c>
      <c r="AO104" s="52">
        <v>4416.6666666666661</v>
      </c>
      <c r="AP104" s="52">
        <v>3770.833333333333</v>
      </c>
      <c r="AQ104" s="52">
        <v>4166.6666666666661</v>
      </c>
      <c r="AR104" s="52">
        <v>4291.6666666666661</v>
      </c>
      <c r="AS104" s="52">
        <v>4000</v>
      </c>
      <c r="AT104" s="52">
        <v>4083.333333333333</v>
      </c>
      <c r="AU104" s="52">
        <v>4233.333333333333</v>
      </c>
      <c r="AV104" s="303" t="s">
        <v>1072</v>
      </c>
      <c r="AW104" s="52">
        <f>'Coût médian du PMAS'!W15</f>
        <v>4000.0000000000005</v>
      </c>
      <c r="AY104" s="36" t="s">
        <v>1074</v>
      </c>
      <c r="AZ104" s="36" t="s">
        <v>1074</v>
      </c>
      <c r="BA104" s="36" t="s">
        <v>1074</v>
      </c>
      <c r="BB104" s="36" t="s">
        <v>1074</v>
      </c>
      <c r="BC104" s="36" t="s">
        <v>1074</v>
      </c>
      <c r="BD104" s="36" t="s">
        <v>1074</v>
      </c>
      <c r="BE104" s="36" t="s">
        <v>1074</v>
      </c>
      <c r="BF104" s="36">
        <v>-0.11340206185567003</v>
      </c>
      <c r="BG104" s="36">
        <v>9.3023255813953432E-2</v>
      </c>
      <c r="BH104" s="36">
        <v>0.15638297872340412</v>
      </c>
      <c r="BI104" s="36">
        <v>-0.20699172033118662</v>
      </c>
      <c r="BJ104" s="36">
        <v>-4.872389791183307E-2</v>
      </c>
      <c r="BK104" s="36">
        <v>0</v>
      </c>
      <c r="BL104" s="36" t="s">
        <v>1074</v>
      </c>
      <c r="BM104" s="36" t="s">
        <v>1074</v>
      </c>
      <c r="BN104" s="36">
        <v>-6.9767441860465129E-2</v>
      </c>
      <c r="BO104" s="36" t="s">
        <v>1074</v>
      </c>
      <c r="BP104" s="36" t="s">
        <v>1074</v>
      </c>
      <c r="BQ104" s="36"/>
      <c r="BR104" s="36">
        <v>0.10975609756097571</v>
      </c>
      <c r="BS104" s="36">
        <v>1.098901098901095E-2</v>
      </c>
      <c r="BT104" s="36">
        <v>-8.6956521739130488E-2</v>
      </c>
      <c r="BU104" s="36">
        <v>0</v>
      </c>
      <c r="BV104" s="36">
        <v>2.3809523809523947E-2</v>
      </c>
      <c r="BW104" s="36">
        <v>6.9767441860465018E-2</v>
      </c>
      <c r="BX104" s="36">
        <v>0.14130434782608714</v>
      </c>
      <c r="BY104" s="36">
        <v>7.6190476190476364E-3</v>
      </c>
      <c r="BZ104" s="36"/>
      <c r="CA104" s="88"/>
      <c r="CB104" s="88">
        <v>6.0762100926879503E-2</v>
      </c>
      <c r="CC104" s="88">
        <v>-2.9126213592232997E-2</v>
      </c>
      <c r="CD104" s="88">
        <v>0</v>
      </c>
      <c r="CE104" s="88">
        <v>3.9999999999999813E-2</v>
      </c>
      <c r="CF104" s="88">
        <v>9.6153846153845812E-3</v>
      </c>
      <c r="CG104" s="88">
        <v>-1.9047619047619202E-2</v>
      </c>
      <c r="CH104" s="88">
        <v>2.9126213592232997E-2</v>
      </c>
      <c r="CI104" s="23">
        <v>-0.14622641509433953</v>
      </c>
      <c r="CJ104" s="23">
        <v>0.10497237569060758</v>
      </c>
      <c r="CK104" s="23">
        <v>3.0000000000000027E-2</v>
      </c>
      <c r="CL104" s="23">
        <v>-6.7961165048543548E-2</v>
      </c>
      <c r="CM104" s="23">
        <v>2.0833333333333259E-2</v>
      </c>
      <c r="CN104" s="23">
        <f t="shared" si="68"/>
        <v>3.6734693877551017E-2</v>
      </c>
      <c r="CO104" s="23"/>
      <c r="CP104" s="23"/>
    </row>
    <row r="105" spans="1:94" x14ac:dyDescent="0.3">
      <c r="A105" s="11" t="s">
        <v>930</v>
      </c>
      <c r="B105" s="52">
        <v>3833</v>
      </c>
      <c r="C105" s="52">
        <v>3917</v>
      </c>
      <c r="D105" s="52">
        <v>3917</v>
      </c>
      <c r="E105" s="38" t="s">
        <v>1072</v>
      </c>
      <c r="F105" s="38" t="s">
        <v>1072</v>
      </c>
      <c r="G105" s="38" t="s">
        <v>1072</v>
      </c>
      <c r="H105" s="38" t="s">
        <v>1072</v>
      </c>
      <c r="I105" s="374"/>
      <c r="J105" s="52">
        <v>4208.333333333333</v>
      </c>
      <c r="K105" s="373"/>
      <c r="L105" s="38" t="s">
        <v>1072</v>
      </c>
      <c r="M105" s="52">
        <v>5083.333333333333</v>
      </c>
      <c r="N105" s="38" t="s">
        <v>1072</v>
      </c>
      <c r="O105" s="52">
        <v>4500</v>
      </c>
      <c r="P105" s="52">
        <v>3875</v>
      </c>
      <c r="Q105" s="52">
        <v>4083.3333333333335</v>
      </c>
      <c r="R105" s="52">
        <v>4750</v>
      </c>
      <c r="S105" s="52">
        <v>4666.6666666666679</v>
      </c>
      <c r="T105" s="52">
        <v>3541.666666666667</v>
      </c>
      <c r="U105" s="38" t="s">
        <v>1072</v>
      </c>
      <c r="V105" s="52">
        <v>4208.3333333333339</v>
      </c>
      <c r="W105" s="52">
        <v>4666.666666666667</v>
      </c>
      <c r="X105" s="52">
        <v>4250</v>
      </c>
      <c r="Y105" s="52">
        <v>4375</v>
      </c>
      <c r="Z105" s="52">
        <v>4875</v>
      </c>
      <c r="AA105" s="52">
        <v>4708.3333333333339</v>
      </c>
      <c r="AB105" s="52">
        <v>4833.333333333333</v>
      </c>
      <c r="AC105" s="52">
        <v>5000</v>
      </c>
      <c r="AD105" s="52">
        <v>4875</v>
      </c>
      <c r="AE105" s="52">
        <v>4750</v>
      </c>
      <c r="AF105" s="52">
        <v>4791.6666666666661</v>
      </c>
      <c r="AG105" s="52">
        <v>4708.333333333333</v>
      </c>
      <c r="AH105" s="52">
        <v>5166.666666666667</v>
      </c>
      <c r="AI105" s="52">
        <v>4791.6666666666661</v>
      </c>
      <c r="AJ105" s="52">
        <v>4875</v>
      </c>
      <c r="AK105" s="52">
        <v>4791.6666666666661</v>
      </c>
      <c r="AL105" s="52">
        <v>4791.6666666666661</v>
      </c>
      <c r="AM105" s="52">
        <v>4708.333333333333</v>
      </c>
      <c r="AN105" s="52">
        <v>4750</v>
      </c>
      <c r="AO105" s="52">
        <v>5000</v>
      </c>
      <c r="AP105" s="52">
        <v>3250</v>
      </c>
      <c r="AQ105" s="52">
        <v>4250</v>
      </c>
      <c r="AR105" s="52">
        <v>5291.6666666666661</v>
      </c>
      <c r="AS105" s="52">
        <v>4791.666666666667</v>
      </c>
      <c r="AT105" s="52">
        <v>5000</v>
      </c>
      <c r="AU105" s="52">
        <v>5000</v>
      </c>
      <c r="AV105" s="303" t="s">
        <v>1072</v>
      </c>
      <c r="AW105" s="303" t="s">
        <v>1072</v>
      </c>
      <c r="AY105" s="36">
        <v>0</v>
      </c>
      <c r="AZ105" s="36" t="s">
        <v>1074</v>
      </c>
      <c r="BA105" s="36" t="s">
        <v>1074</v>
      </c>
      <c r="BB105" s="36" t="s">
        <v>1074</v>
      </c>
      <c r="BC105" s="36" t="s">
        <v>1074</v>
      </c>
      <c r="BD105" s="36" t="s">
        <v>1074</v>
      </c>
      <c r="BE105" s="36" t="s">
        <v>1074</v>
      </c>
      <c r="BF105" s="36" t="s">
        <v>1074</v>
      </c>
      <c r="BG105" s="36" t="s">
        <v>1074</v>
      </c>
      <c r="BH105" s="36" t="s">
        <v>1074</v>
      </c>
      <c r="BI105" s="36">
        <v>-0.13888888888888884</v>
      </c>
      <c r="BJ105" s="36">
        <v>5.3763440860215006E-2</v>
      </c>
      <c r="BK105" s="36">
        <v>0.16326530612244894</v>
      </c>
      <c r="BL105" s="36">
        <v>-1.7543859649122528E-2</v>
      </c>
      <c r="BM105" s="36">
        <v>-0.24107142857142871</v>
      </c>
      <c r="BN105" s="36" t="s">
        <v>1074</v>
      </c>
      <c r="BO105" s="36" t="s">
        <v>1074</v>
      </c>
      <c r="BP105" s="36">
        <v>0.10891089108910879</v>
      </c>
      <c r="BQ105" s="36">
        <v>-8.9285714285714302E-2</v>
      </c>
      <c r="BR105" s="36">
        <v>2.9411764705882248E-2</v>
      </c>
      <c r="BS105" s="36">
        <v>0.11428571428571432</v>
      </c>
      <c r="BT105" s="36">
        <v>-3.4188034188034067E-2</v>
      </c>
      <c r="BU105" s="36">
        <v>2.6548672566371501E-2</v>
      </c>
      <c r="BV105" s="36">
        <v>3.4482758620689724E-2</v>
      </c>
      <c r="BW105" s="36">
        <v>-2.5000000000000022E-2</v>
      </c>
      <c r="BX105" s="36">
        <v>-2.5641025641025661E-2</v>
      </c>
      <c r="BY105" s="36">
        <v>8.7719298245612087E-3</v>
      </c>
      <c r="BZ105" s="36">
        <v>-1.7391304347825987E-2</v>
      </c>
      <c r="CA105" s="88">
        <v>9.7345132743362983E-2</v>
      </c>
      <c r="CB105" s="88">
        <v>-7.258064516129048E-2</v>
      </c>
      <c r="CC105" s="88">
        <v>1.7391304347826209E-2</v>
      </c>
      <c r="CD105" s="88">
        <v>-1.7094017094017255E-2</v>
      </c>
      <c r="CE105" s="88">
        <v>0</v>
      </c>
      <c r="CF105" s="88">
        <v>-1.7391304347825987E-2</v>
      </c>
      <c r="CG105" s="88">
        <v>8.8495575221239076E-3</v>
      </c>
      <c r="CH105" s="88">
        <v>5.2631578947368363E-2</v>
      </c>
      <c r="CI105" s="23">
        <v>-0.35</v>
      </c>
      <c r="CJ105" s="23">
        <v>0.30769230769230771</v>
      </c>
      <c r="CK105" s="23">
        <v>0.24509803921568607</v>
      </c>
      <c r="CL105" s="23">
        <v>-9.4488188976377785E-2</v>
      </c>
      <c r="CM105" s="23">
        <v>4.3478260869565188E-2</v>
      </c>
      <c r="CN105" s="23">
        <f t="shared" si="68"/>
        <v>0</v>
      </c>
      <c r="CO105" s="23"/>
      <c r="CP105" s="23"/>
    </row>
    <row r="106" spans="1:94" x14ac:dyDescent="0.3">
      <c r="A106" s="11" t="s">
        <v>940</v>
      </c>
      <c r="B106" s="38" t="s">
        <v>1072</v>
      </c>
      <c r="C106" s="38" t="s">
        <v>1072</v>
      </c>
      <c r="D106" s="38" t="s">
        <v>1072</v>
      </c>
      <c r="E106" s="38" t="s">
        <v>1072</v>
      </c>
      <c r="F106" s="38" t="s">
        <v>1072</v>
      </c>
      <c r="G106" s="38" t="s">
        <v>1072</v>
      </c>
      <c r="H106" s="38" t="s">
        <v>1072</v>
      </c>
      <c r="I106" s="374"/>
      <c r="J106" s="38" t="s">
        <v>1072</v>
      </c>
      <c r="K106" s="373"/>
      <c r="L106" s="38" t="s">
        <v>1072</v>
      </c>
      <c r="M106" s="38" t="s">
        <v>1072</v>
      </c>
      <c r="N106" s="38" t="s">
        <v>1072</v>
      </c>
      <c r="O106" s="38" t="s">
        <v>1072</v>
      </c>
      <c r="P106" s="52">
        <v>3424.9999999999995</v>
      </c>
      <c r="Q106" s="52">
        <v>5041.6666666666661</v>
      </c>
      <c r="R106" s="52">
        <v>4833.333333333333</v>
      </c>
      <c r="S106" s="38" t="s">
        <v>1072</v>
      </c>
      <c r="T106" s="38" t="s">
        <v>1072</v>
      </c>
      <c r="U106" s="38" t="s">
        <v>1072</v>
      </c>
      <c r="V106" s="38" t="s">
        <v>1072</v>
      </c>
      <c r="W106" s="38" t="s">
        <v>1072</v>
      </c>
      <c r="X106" s="38" t="s">
        <v>1072</v>
      </c>
      <c r="Y106" s="38" t="s">
        <v>1072</v>
      </c>
      <c r="Z106" s="38" t="s">
        <v>1072</v>
      </c>
      <c r="AA106" s="38" t="s">
        <v>1072</v>
      </c>
      <c r="AB106" s="38" t="s">
        <v>1072</v>
      </c>
      <c r="AC106" s="38" t="s">
        <v>1072</v>
      </c>
      <c r="AD106" s="38" t="s">
        <v>1072</v>
      </c>
      <c r="AE106" s="38" t="s">
        <v>1072</v>
      </c>
      <c r="AF106" s="38" t="s">
        <v>1072</v>
      </c>
      <c r="AG106" s="38" t="s">
        <v>1072</v>
      </c>
      <c r="AH106" s="38" t="s">
        <v>1072</v>
      </c>
      <c r="AI106" s="38" t="s">
        <v>1072</v>
      </c>
      <c r="AJ106" s="38" t="s">
        <v>1072</v>
      </c>
      <c r="AK106" s="38" t="s">
        <v>1072</v>
      </c>
      <c r="AL106" s="38" t="s">
        <v>1072</v>
      </c>
      <c r="AM106" s="38" t="s">
        <v>1072</v>
      </c>
      <c r="AN106" s="52">
        <v>4041.6666666666665</v>
      </c>
      <c r="AO106" s="52">
        <v>3500</v>
      </c>
      <c r="AP106" s="52">
        <v>3541.666666666667</v>
      </c>
      <c r="AQ106" s="52">
        <v>3583.3333333333335</v>
      </c>
      <c r="AR106" s="52">
        <v>3604.166666666667</v>
      </c>
      <c r="AS106" s="52">
        <v>4041.6666666666665</v>
      </c>
      <c r="AT106" s="52">
        <v>4083.333333333333</v>
      </c>
      <c r="AU106" s="52">
        <v>4083.333333333333</v>
      </c>
      <c r="AV106" s="302">
        <v>4083.333333333333</v>
      </c>
      <c r="AW106" s="303" t="s">
        <v>1072</v>
      </c>
      <c r="AY106" s="36"/>
      <c r="AZ106" s="36"/>
      <c r="BA106" s="36"/>
      <c r="BB106" s="36"/>
      <c r="BC106" s="36"/>
      <c r="BD106" s="36"/>
      <c r="BE106" s="36"/>
      <c r="BF106" s="36"/>
      <c r="BG106" s="36"/>
      <c r="BH106" s="36"/>
      <c r="BI106" s="36" t="s">
        <v>1074</v>
      </c>
      <c r="BJ106" s="36">
        <v>0.47201946472019474</v>
      </c>
      <c r="BK106" s="36">
        <v>-4.132231404958675E-2</v>
      </c>
      <c r="BL106" s="36" t="s">
        <v>1074</v>
      </c>
      <c r="BM106" s="36" t="s">
        <v>1074</v>
      </c>
      <c r="BN106" s="36" t="s">
        <v>1074</v>
      </c>
      <c r="BO106" s="36" t="s">
        <v>1074</v>
      </c>
      <c r="BP106" s="36" t="s">
        <v>1074</v>
      </c>
      <c r="BQ106" s="36"/>
      <c r="BR106" s="36"/>
      <c r="BS106" s="36"/>
      <c r="BT106" s="36"/>
      <c r="BU106" s="36"/>
      <c r="BV106" s="36"/>
      <c r="BW106" s="36"/>
      <c r="BX106" s="36"/>
      <c r="BY106" s="36"/>
      <c r="BZ106" s="36"/>
      <c r="CA106" s="88"/>
      <c r="CB106" s="88"/>
      <c r="CC106" s="88"/>
      <c r="CG106" s="245"/>
      <c r="CH106" s="245">
        <v>-0.134020618556701</v>
      </c>
      <c r="CI106" s="23">
        <v>1.1904761904762085E-2</v>
      </c>
      <c r="CJ106" s="23">
        <v>1.1764705882352899E-2</v>
      </c>
      <c r="CK106" s="23">
        <v>5.8139534883721034E-3</v>
      </c>
      <c r="CL106" s="23">
        <v>0.12138728323699399</v>
      </c>
      <c r="CM106" s="23">
        <v>1.0309278350515427E-2</v>
      </c>
      <c r="CN106" s="23">
        <f t="shared" si="68"/>
        <v>0</v>
      </c>
      <c r="CO106" s="23">
        <f t="shared" si="68"/>
        <v>0</v>
      </c>
      <c r="CP106" s="23"/>
    </row>
    <row r="107" spans="1:94" x14ac:dyDescent="0.3">
      <c r="A107" s="11" t="s">
        <v>1080</v>
      </c>
      <c r="B107" s="38" t="s">
        <v>1072</v>
      </c>
      <c r="C107" s="38" t="s">
        <v>1072</v>
      </c>
      <c r="D107" s="38" t="s">
        <v>1072</v>
      </c>
      <c r="E107" s="52">
        <v>3458</v>
      </c>
      <c r="F107" s="52">
        <v>3083</v>
      </c>
      <c r="G107" s="38" t="s">
        <v>1072</v>
      </c>
      <c r="H107" s="52">
        <v>2979.1666666666665</v>
      </c>
      <c r="I107" s="374"/>
      <c r="J107" s="52">
        <v>3000</v>
      </c>
      <c r="K107" s="373"/>
      <c r="L107" s="52">
        <v>4395.833333333333</v>
      </c>
      <c r="M107" s="52">
        <v>4416.666666666667</v>
      </c>
      <c r="N107" s="52">
        <v>4250</v>
      </c>
      <c r="O107" s="52">
        <v>4833.3333333333339</v>
      </c>
      <c r="P107" s="52">
        <v>3749.9999999999995</v>
      </c>
      <c r="Q107" s="52">
        <v>4416.666666666667</v>
      </c>
      <c r="R107" s="52">
        <v>4416.666666666667</v>
      </c>
      <c r="S107" s="52">
        <v>4583.333333333333</v>
      </c>
      <c r="T107" s="52">
        <v>4250</v>
      </c>
      <c r="U107" s="52">
        <v>4250</v>
      </c>
      <c r="V107" s="52">
        <v>4625</v>
      </c>
      <c r="W107" s="52">
        <v>5083.333333333333</v>
      </c>
      <c r="X107" s="52">
        <v>4750</v>
      </c>
      <c r="Y107" s="52">
        <v>4375</v>
      </c>
      <c r="Z107" s="52">
        <v>4583.333333333333</v>
      </c>
      <c r="AA107" s="52">
        <v>4333.333333333333</v>
      </c>
      <c r="AB107" s="52">
        <v>4458.333333333333</v>
      </c>
      <c r="AC107" s="52">
        <v>4958.333333333333</v>
      </c>
      <c r="AD107" s="52">
        <v>4791.666666666667</v>
      </c>
      <c r="AE107" s="52">
        <v>4875</v>
      </c>
      <c r="AF107" s="52">
        <v>4833.333333333333</v>
      </c>
      <c r="AG107" s="52">
        <v>4583.333333333333</v>
      </c>
      <c r="AH107" s="52">
        <v>4458.333333333333</v>
      </c>
      <c r="AI107" s="52">
        <v>4666.666666666667</v>
      </c>
      <c r="AJ107" s="52">
        <v>4666.666666666667</v>
      </c>
      <c r="AK107" s="52">
        <v>4833.333333333333</v>
      </c>
      <c r="AL107" s="52">
        <v>4999.9999999999991</v>
      </c>
      <c r="AM107" s="52">
        <v>4999.9999999999991</v>
      </c>
      <c r="AN107" s="52">
        <v>4999.9999999999991</v>
      </c>
      <c r="AO107" s="52">
        <v>4750</v>
      </c>
      <c r="AP107" s="52">
        <v>4166.666666666667</v>
      </c>
      <c r="AQ107" s="52">
        <v>4500</v>
      </c>
      <c r="AR107" s="52">
        <v>4708.333333333333</v>
      </c>
      <c r="AS107" s="52">
        <v>4333.333333333333</v>
      </c>
      <c r="AT107" s="52">
        <v>4666.666666666667</v>
      </c>
      <c r="AU107" s="52">
        <v>4733.3333333333339</v>
      </c>
      <c r="AV107" s="302">
        <v>4583.3333333333339</v>
      </c>
      <c r="AW107" s="52">
        <f>'Coût médian du PMAS'!W11</f>
        <v>4458.3333333333339</v>
      </c>
      <c r="AY107" s="36" t="s">
        <v>1074</v>
      </c>
      <c r="AZ107" s="36" t="s">
        <v>1074</v>
      </c>
      <c r="BA107" s="36">
        <v>-0.10844418739155581</v>
      </c>
      <c r="BB107" s="36" t="s">
        <v>1074</v>
      </c>
      <c r="BC107" s="36" t="s">
        <v>1074</v>
      </c>
      <c r="BD107" s="36">
        <v>6.9930069930070893E-3</v>
      </c>
      <c r="BE107" s="36">
        <v>0.13541666666666674</v>
      </c>
      <c r="BF107" s="36">
        <v>4.7393364928911552E-3</v>
      </c>
      <c r="BG107" s="36">
        <v>-3.7735849056603876E-2</v>
      </c>
      <c r="BH107" s="36">
        <v>0.13725490196078449</v>
      </c>
      <c r="BI107" s="36">
        <v>-0.22413793103448298</v>
      </c>
      <c r="BJ107" s="36">
        <v>0.17777777777777803</v>
      </c>
      <c r="BK107" s="36">
        <v>0</v>
      </c>
      <c r="BL107" s="36">
        <v>3.7735849056603543E-2</v>
      </c>
      <c r="BM107" s="36">
        <v>-7.272727272727264E-2</v>
      </c>
      <c r="BN107" s="36">
        <v>0</v>
      </c>
      <c r="BO107" s="36">
        <v>8.8235294117646967E-2</v>
      </c>
      <c r="BP107" s="36">
        <v>9.9099099099098975E-2</v>
      </c>
      <c r="BQ107" s="36">
        <v>-6.557377049180324E-2</v>
      </c>
      <c r="BR107" s="36">
        <v>-7.8947368421052655E-2</v>
      </c>
      <c r="BS107" s="36">
        <v>4.761904761904745E-2</v>
      </c>
      <c r="BT107" s="36">
        <v>-5.4545454545454564E-2</v>
      </c>
      <c r="BU107" s="36">
        <v>2.8846153846153744E-2</v>
      </c>
      <c r="BV107" s="36">
        <v>0.11214953271028039</v>
      </c>
      <c r="BW107" s="36">
        <v>-3.3613445378151141E-2</v>
      </c>
      <c r="BX107" s="36">
        <v>1.7391304347825987E-2</v>
      </c>
      <c r="BY107" s="36">
        <v>-8.5470085470086277E-3</v>
      </c>
      <c r="BZ107" s="36">
        <v>-5.1724137931034475E-2</v>
      </c>
      <c r="CA107" s="88">
        <v>-2.7272727272727226E-2</v>
      </c>
      <c r="CB107" s="88">
        <v>4.6728971962616939E-2</v>
      </c>
      <c r="CC107" s="88">
        <v>0</v>
      </c>
      <c r="CD107" s="88">
        <v>3.5714285714285587E-2</v>
      </c>
      <c r="CE107" s="88">
        <v>3.4482758620689502E-2</v>
      </c>
      <c r="CF107" s="88">
        <v>0</v>
      </c>
      <c r="CG107" s="88">
        <v>0</v>
      </c>
      <c r="CH107" s="88">
        <v>-4.9999999999999822E-2</v>
      </c>
      <c r="CI107" s="23">
        <v>-0.12280701754385959</v>
      </c>
      <c r="CJ107" s="23">
        <v>7.9999999999999849E-2</v>
      </c>
      <c r="CK107" s="23">
        <v>4.629629629629628E-2</v>
      </c>
      <c r="CL107" s="23">
        <v>-7.9646017699115057E-2</v>
      </c>
      <c r="CM107" s="23">
        <v>7.6923076923077094E-2</v>
      </c>
      <c r="CN107" s="23">
        <f t="shared" si="68"/>
        <v>1.4285714285714457E-2</v>
      </c>
      <c r="CO107" s="23">
        <f t="shared" si="68"/>
        <v>-3.169014084507038E-2</v>
      </c>
      <c r="CP107" s="23">
        <f t="shared" si="68"/>
        <v>-2.7272727272727226E-2</v>
      </c>
    </row>
    <row r="108" spans="1:94" x14ac:dyDescent="0.3">
      <c r="A108" s="11" t="s">
        <v>921</v>
      </c>
      <c r="B108" s="38" t="s">
        <v>1072</v>
      </c>
      <c r="C108" s="38" t="s">
        <v>1072</v>
      </c>
      <c r="D108" s="38" t="s">
        <v>1072</v>
      </c>
      <c r="E108" s="38" t="s">
        <v>1072</v>
      </c>
      <c r="F108" s="38" t="s">
        <v>1072</v>
      </c>
      <c r="G108" s="38" t="s">
        <v>1072</v>
      </c>
      <c r="H108" s="38" t="s">
        <v>1072</v>
      </c>
      <c r="I108" s="374"/>
      <c r="J108" s="38" t="s">
        <v>1072</v>
      </c>
      <c r="K108" s="373"/>
      <c r="L108" s="38" t="s">
        <v>1072</v>
      </c>
      <c r="M108" s="38" t="s">
        <v>1072</v>
      </c>
      <c r="N108" s="38" t="s">
        <v>1072</v>
      </c>
      <c r="O108" s="38" t="s">
        <v>1072</v>
      </c>
      <c r="P108" s="38" t="s">
        <v>1072</v>
      </c>
      <c r="Q108" s="38" t="s">
        <v>1072</v>
      </c>
      <c r="R108" s="38" t="s">
        <v>1072</v>
      </c>
      <c r="S108" s="38" t="s">
        <v>1072</v>
      </c>
      <c r="T108" s="38" t="s">
        <v>1072</v>
      </c>
      <c r="U108" s="38" t="s">
        <v>1072</v>
      </c>
      <c r="V108" s="38" t="s">
        <v>1072</v>
      </c>
      <c r="W108" s="38" t="s">
        <v>1072</v>
      </c>
      <c r="X108" s="52">
        <v>4041.6666666666665</v>
      </c>
      <c r="Y108" s="52">
        <v>3666.6666666666665</v>
      </c>
      <c r="Z108" s="52">
        <v>4250</v>
      </c>
      <c r="AA108" s="52">
        <v>4000</v>
      </c>
      <c r="AB108" s="52">
        <v>4350</v>
      </c>
      <c r="AC108" s="52">
        <v>4620.833333333333</v>
      </c>
      <c r="AD108" s="52">
        <v>4750</v>
      </c>
      <c r="AE108" s="52">
        <v>5041.6666666666661</v>
      </c>
      <c r="AF108" s="52">
        <v>4541.666666666667</v>
      </c>
      <c r="AG108" s="52">
        <v>4125</v>
      </c>
      <c r="AH108" s="52">
        <v>4208.333333333333</v>
      </c>
      <c r="AI108" s="52">
        <v>4333.3333333333339</v>
      </c>
      <c r="AJ108" s="52">
        <v>4233.3333333333339</v>
      </c>
      <c r="AK108" s="52">
        <v>4625</v>
      </c>
      <c r="AL108" s="52">
        <v>5000</v>
      </c>
      <c r="AM108" s="52">
        <v>5083.333333333333</v>
      </c>
      <c r="AN108" s="52">
        <v>5125</v>
      </c>
      <c r="AO108" s="52">
        <v>5083.333333333333</v>
      </c>
      <c r="AP108" s="38" t="s">
        <v>1072</v>
      </c>
      <c r="AQ108" s="52">
        <v>3666.6666666666665</v>
      </c>
      <c r="AR108" s="52">
        <v>4012.5</v>
      </c>
      <c r="AS108" s="52">
        <v>4675</v>
      </c>
      <c r="AT108" s="52">
        <v>4291.666666666667</v>
      </c>
      <c r="AU108" s="52">
        <v>4416.666666666667</v>
      </c>
      <c r="AV108" s="302">
        <v>4125.0000000000009</v>
      </c>
      <c r="AW108" s="52">
        <f>'Coût médian du PMAS'!W12</f>
        <v>3972.166666666667</v>
      </c>
      <c r="BR108" s="36">
        <v>-9.2783505154639179E-2</v>
      </c>
      <c r="BS108" s="36">
        <v>0.15909090909090917</v>
      </c>
      <c r="BT108" s="36">
        <v>-5.8823529411764719E-2</v>
      </c>
      <c r="BU108" s="36">
        <v>8.7499999999999911E-2</v>
      </c>
      <c r="BV108" s="36">
        <v>6.2260536398467403E-2</v>
      </c>
      <c r="BW108" s="36">
        <v>2.7953110910730494E-2</v>
      </c>
      <c r="BX108" s="36">
        <v>6.1403508771929793E-2</v>
      </c>
      <c r="BY108" s="36">
        <v>-9.9173553719008045E-2</v>
      </c>
      <c r="BZ108" s="36">
        <v>-9.1743119266055162E-2</v>
      </c>
      <c r="CA108" s="88">
        <v>2.020202020202011E-2</v>
      </c>
      <c r="CB108" s="88">
        <v>2.9702970297029951E-2</v>
      </c>
      <c r="CC108" s="88">
        <v>-2.3076923076923106E-2</v>
      </c>
      <c r="CD108" s="88">
        <v>9.2519685039369914E-2</v>
      </c>
      <c r="CE108" s="88">
        <v>8.1081081081081141E-2</v>
      </c>
      <c r="CF108" s="88">
        <v>1.6666666666666607E-2</v>
      </c>
      <c r="CG108" s="88">
        <v>8.19672131147553E-3</v>
      </c>
      <c r="CH108" s="88">
        <v>-8.1300813008130524E-3</v>
      </c>
      <c r="CI108" s="23"/>
      <c r="CJ108" s="23"/>
      <c r="CK108" s="23">
        <v>9.4318181818181968E-2</v>
      </c>
      <c r="CL108" s="23">
        <v>0.16510903426791268</v>
      </c>
      <c r="CM108" s="23">
        <v>-8.1996434937611329E-2</v>
      </c>
      <c r="CN108" s="23">
        <f t="shared" si="68"/>
        <v>2.9126213592232997E-2</v>
      </c>
      <c r="CO108" s="23">
        <f t="shared" si="68"/>
        <v>-6.6037735849056478E-2</v>
      </c>
      <c r="CP108" s="23">
        <f t="shared" si="68"/>
        <v>-3.7050505050505222E-2</v>
      </c>
    </row>
    <row r="109" spans="1:94" x14ac:dyDescent="0.3">
      <c r="A109" s="11" t="s">
        <v>1081</v>
      </c>
      <c r="B109" s="38" t="s">
        <v>1072</v>
      </c>
      <c r="C109" s="38" t="s">
        <v>1072</v>
      </c>
      <c r="D109" s="38" t="s">
        <v>1072</v>
      </c>
      <c r="E109" s="38" t="s">
        <v>1072</v>
      </c>
      <c r="F109" s="38" t="s">
        <v>1072</v>
      </c>
      <c r="G109" s="38" t="s">
        <v>1072</v>
      </c>
      <c r="H109" s="38" t="s">
        <v>1072</v>
      </c>
      <c r="I109" s="374"/>
      <c r="J109" s="38" t="s">
        <v>1072</v>
      </c>
      <c r="K109" s="373"/>
      <c r="L109" s="38" t="s">
        <v>1072</v>
      </c>
      <c r="M109" s="38" t="s">
        <v>1072</v>
      </c>
      <c r="N109" s="38" t="s">
        <v>1072</v>
      </c>
      <c r="O109" s="38" t="s">
        <v>1072</v>
      </c>
      <c r="P109" s="52">
        <v>4000</v>
      </c>
      <c r="Q109" s="52">
        <v>4083.3333333333339</v>
      </c>
      <c r="R109" s="52">
        <v>3366.6666666666665</v>
      </c>
      <c r="S109" s="52">
        <v>4166.6666666666661</v>
      </c>
      <c r="T109" s="52">
        <v>4083.3333333333335</v>
      </c>
      <c r="U109" s="52">
        <v>3916.6666666666665</v>
      </c>
      <c r="V109" s="52">
        <v>4875</v>
      </c>
      <c r="W109" s="52">
        <v>4750</v>
      </c>
      <c r="X109" s="52">
        <v>4750</v>
      </c>
      <c r="Y109" s="52">
        <v>4750</v>
      </c>
      <c r="Z109" s="52">
        <v>4750</v>
      </c>
      <c r="AA109" s="52">
        <v>4750</v>
      </c>
      <c r="AB109" s="52">
        <v>4750</v>
      </c>
      <c r="AC109" s="52">
        <v>4750</v>
      </c>
      <c r="AD109" s="38" t="s">
        <v>1072</v>
      </c>
      <c r="AE109" s="52">
        <v>4750</v>
      </c>
      <c r="AF109" s="52">
        <v>4750</v>
      </c>
      <c r="AG109" s="38" t="s">
        <v>1072</v>
      </c>
      <c r="AH109" s="52">
        <v>4270.833333333333</v>
      </c>
      <c r="AI109" s="52">
        <v>6333.3333333333339</v>
      </c>
      <c r="AJ109" s="52">
        <v>5250</v>
      </c>
      <c r="AK109" s="52">
        <v>4750</v>
      </c>
      <c r="AL109" s="38" t="s">
        <v>1072</v>
      </c>
      <c r="AM109" s="52">
        <v>5083.333333333333</v>
      </c>
      <c r="AN109" s="38" t="s">
        <v>1072</v>
      </c>
      <c r="AO109" s="52">
        <v>5083.333333333333</v>
      </c>
      <c r="AP109" s="52">
        <v>4104.166666666667</v>
      </c>
      <c r="AQ109" s="52">
        <v>4750</v>
      </c>
      <c r="AR109" s="52">
        <v>4750</v>
      </c>
      <c r="AS109" s="38" t="s">
        <v>1072</v>
      </c>
      <c r="AT109" s="38" t="s">
        <v>1072</v>
      </c>
      <c r="AU109" s="38" t="s">
        <v>1072</v>
      </c>
      <c r="AV109" s="303" t="s">
        <v>1072</v>
      </c>
      <c r="AW109" s="303" t="s">
        <v>1072</v>
      </c>
      <c r="AY109" s="36"/>
      <c r="AZ109" s="36"/>
      <c r="BA109" s="36"/>
      <c r="BB109" s="36"/>
      <c r="BC109" s="36"/>
      <c r="BD109" s="36"/>
      <c r="BE109" s="36"/>
      <c r="BF109" s="36"/>
      <c r="BG109" s="36"/>
      <c r="BH109" s="36"/>
      <c r="BI109" s="36" t="s">
        <v>1074</v>
      </c>
      <c r="BJ109" s="36">
        <v>2.0833333333333481E-2</v>
      </c>
      <c r="BK109" s="36">
        <v>-0.17551020408163276</v>
      </c>
      <c r="BL109" s="36">
        <v>0.23762376237623739</v>
      </c>
      <c r="BM109" s="36">
        <v>-1.9999999999999796E-2</v>
      </c>
      <c r="BN109" s="36">
        <v>-4.081632653061229E-2</v>
      </c>
      <c r="BO109" s="36">
        <v>0.24468085106382986</v>
      </c>
      <c r="BP109" s="36">
        <v>-2.5641025641025661E-2</v>
      </c>
      <c r="BQ109" s="36">
        <v>0</v>
      </c>
      <c r="BR109" s="36">
        <v>0</v>
      </c>
      <c r="BS109" s="36">
        <v>0</v>
      </c>
      <c r="BT109" s="36">
        <v>0</v>
      </c>
      <c r="BU109" s="36">
        <v>0</v>
      </c>
      <c r="BV109" s="36">
        <v>0</v>
      </c>
      <c r="BW109" s="36"/>
      <c r="BX109" s="36"/>
      <c r="BY109" s="36">
        <v>0</v>
      </c>
      <c r="BZ109" s="36"/>
      <c r="CA109" s="88"/>
      <c r="CB109" s="88">
        <v>0.48292682926829289</v>
      </c>
      <c r="CC109" s="88">
        <v>-0.17105263157894746</v>
      </c>
      <c r="CD109" s="88">
        <v>-9.5238095238095233E-2</v>
      </c>
      <c r="CI109" s="23">
        <v>-0.19262295081967207</v>
      </c>
      <c r="CJ109" s="23">
        <v>0.15736040609137047</v>
      </c>
      <c r="CK109" s="23">
        <v>0</v>
      </c>
      <c r="CL109" s="23"/>
      <c r="CM109" s="23"/>
      <c r="CN109" s="23"/>
      <c r="CO109" s="23"/>
      <c r="CP109" s="23"/>
    </row>
    <row r="110" spans="1:94" x14ac:dyDescent="0.3">
      <c r="A110" s="11" t="s">
        <v>934</v>
      </c>
      <c r="B110" s="38" t="s">
        <v>1072</v>
      </c>
      <c r="C110" s="38" t="s">
        <v>1072</v>
      </c>
      <c r="D110" s="38" t="s">
        <v>1072</v>
      </c>
      <c r="E110" s="38" t="s">
        <v>1072</v>
      </c>
      <c r="F110" s="38" t="s">
        <v>1072</v>
      </c>
      <c r="G110" s="38" t="s">
        <v>1072</v>
      </c>
      <c r="H110" s="38" t="s">
        <v>1072</v>
      </c>
      <c r="I110" s="374"/>
      <c r="J110" s="38" t="s">
        <v>1072</v>
      </c>
      <c r="K110" s="373"/>
      <c r="L110" s="38" t="s">
        <v>1072</v>
      </c>
      <c r="M110" s="38" t="s">
        <v>1072</v>
      </c>
      <c r="N110" s="52">
        <v>4333.333333333333</v>
      </c>
      <c r="O110" s="52">
        <v>4583.333333333333</v>
      </c>
      <c r="P110" s="38" t="s">
        <v>1072</v>
      </c>
      <c r="Q110" s="52">
        <v>4216.6666666666661</v>
      </c>
      <c r="R110" s="52">
        <v>4425</v>
      </c>
      <c r="S110" s="38" t="s">
        <v>1072</v>
      </c>
      <c r="T110" s="52">
        <v>4041.6666666666665</v>
      </c>
      <c r="U110" s="38" t="s">
        <v>1072</v>
      </c>
      <c r="V110" s="38" t="s">
        <v>1072</v>
      </c>
      <c r="W110" s="38" t="s">
        <v>1072</v>
      </c>
      <c r="X110" s="38" t="s">
        <v>1072</v>
      </c>
      <c r="Y110" s="38" t="s">
        <v>1072</v>
      </c>
      <c r="Z110" s="38" t="s">
        <v>1072</v>
      </c>
      <c r="AA110" s="38" t="s">
        <v>1072</v>
      </c>
      <c r="AB110" s="38" t="s">
        <v>1072</v>
      </c>
      <c r="AC110" s="38" t="s">
        <v>1072</v>
      </c>
      <c r="AD110" s="52">
        <v>3708.333333333333</v>
      </c>
      <c r="AE110" s="52">
        <v>3766.6666666666665</v>
      </c>
      <c r="AF110" s="52">
        <v>4483.333333333333</v>
      </c>
      <c r="AG110" s="52">
        <v>3916.6666666666665</v>
      </c>
      <c r="AH110" s="52">
        <v>3437.5000000000005</v>
      </c>
      <c r="AI110" s="52">
        <v>2916.6666666666665</v>
      </c>
      <c r="AJ110" s="52">
        <v>4333.3333333333339</v>
      </c>
      <c r="AK110" s="52">
        <v>4166.666666666667</v>
      </c>
      <c r="AL110" s="52">
        <v>3416.6666666666665</v>
      </c>
      <c r="AM110" s="52">
        <v>3083.333333333333</v>
      </c>
      <c r="AN110" s="52">
        <v>3083.333333333333</v>
      </c>
      <c r="AO110" s="38" t="s">
        <v>1072</v>
      </c>
      <c r="AP110" s="52">
        <v>3083.333333333333</v>
      </c>
      <c r="AQ110" s="52">
        <v>3083.333333333333</v>
      </c>
      <c r="AR110" s="52">
        <v>3083.333333333333</v>
      </c>
      <c r="AS110" s="52">
        <v>2999.9999999999995</v>
      </c>
      <c r="AT110" s="52">
        <v>4166.666666666667</v>
      </c>
      <c r="AU110" s="38" t="s">
        <v>1072</v>
      </c>
      <c r="AV110" s="303" t="s">
        <v>1072</v>
      </c>
      <c r="AW110" s="303" t="s">
        <v>1072</v>
      </c>
      <c r="AY110" s="36"/>
      <c r="AZ110" s="36"/>
      <c r="BA110" s="36"/>
      <c r="BB110" s="36"/>
      <c r="BC110" s="36"/>
      <c r="BD110" s="36"/>
      <c r="BE110" s="36"/>
      <c r="BF110" s="36"/>
      <c r="BG110" s="36" t="s">
        <v>1074</v>
      </c>
      <c r="BH110" s="36">
        <v>5.7692307692307709E-2</v>
      </c>
      <c r="BI110" s="36" t="s">
        <v>1074</v>
      </c>
      <c r="BJ110" s="36" t="s">
        <v>1074</v>
      </c>
      <c r="BK110" s="36">
        <v>4.9407114624506088E-2</v>
      </c>
      <c r="BL110" s="36" t="s">
        <v>1074</v>
      </c>
      <c r="BM110" s="36" t="s">
        <v>1074</v>
      </c>
      <c r="BN110" s="36" t="s">
        <v>1074</v>
      </c>
      <c r="BO110" s="36" t="s">
        <v>1074</v>
      </c>
      <c r="BP110" s="36" t="s">
        <v>1074</v>
      </c>
      <c r="BQ110" s="36"/>
      <c r="BR110" s="36"/>
      <c r="BS110" s="36"/>
      <c r="BT110" s="36"/>
      <c r="BU110" s="36"/>
      <c r="BV110" s="36"/>
      <c r="BW110" s="36"/>
      <c r="BX110" s="36">
        <v>1.5730337078651679E-2</v>
      </c>
      <c r="BY110" s="36">
        <v>0.19026548672566368</v>
      </c>
      <c r="BZ110" s="36">
        <v>-0.12639405204460963</v>
      </c>
      <c r="CA110" s="88">
        <v>-0.12234042553191471</v>
      </c>
      <c r="CB110" s="88">
        <v>-0.15151515151515171</v>
      </c>
      <c r="CC110" s="88">
        <v>0.48571428571428599</v>
      </c>
      <c r="CD110" s="88">
        <v>-3.8461538461538547E-2</v>
      </c>
      <c r="CE110" s="88">
        <v>-0.18000000000000005</v>
      </c>
      <c r="CF110" s="88">
        <v>-9.7560975609756184E-2</v>
      </c>
      <c r="CG110" s="88">
        <v>0</v>
      </c>
      <c r="CI110" s="23"/>
      <c r="CJ110" s="23">
        <v>0</v>
      </c>
      <c r="CK110" s="23">
        <v>0</v>
      </c>
      <c r="CL110" s="23">
        <v>-2.7027027027027084E-2</v>
      </c>
      <c r="CM110" s="23">
        <v>0.38888888888888928</v>
      </c>
      <c r="CN110" s="23"/>
      <c r="CO110" s="23"/>
      <c r="CP110" s="23"/>
    </row>
    <row r="111" spans="1:94" x14ac:dyDescent="0.3">
      <c r="A111" s="11" t="s">
        <v>936</v>
      </c>
      <c r="B111" s="38" t="s">
        <v>1072</v>
      </c>
      <c r="C111" s="38" t="s">
        <v>1072</v>
      </c>
      <c r="D111" s="38" t="s">
        <v>1072</v>
      </c>
      <c r="E111" s="38" t="s">
        <v>1072</v>
      </c>
      <c r="F111" s="38" t="s">
        <v>1072</v>
      </c>
      <c r="G111" s="38" t="s">
        <v>1072</v>
      </c>
      <c r="H111" s="38" t="s">
        <v>1072</v>
      </c>
      <c r="I111" s="374"/>
      <c r="J111" s="38" t="s">
        <v>1072</v>
      </c>
      <c r="K111" s="373"/>
      <c r="L111" s="38" t="s">
        <v>1072</v>
      </c>
      <c r="M111" s="38" t="s">
        <v>1072</v>
      </c>
      <c r="N111" s="38" t="s">
        <v>1072</v>
      </c>
      <c r="O111" s="38" t="s">
        <v>1072</v>
      </c>
      <c r="P111" s="38" t="s">
        <v>1072</v>
      </c>
      <c r="Q111" s="38" t="s">
        <v>1072</v>
      </c>
      <c r="R111" s="38" t="s">
        <v>1072</v>
      </c>
      <c r="S111" s="38" t="s">
        <v>1072</v>
      </c>
      <c r="T111" s="38" t="s">
        <v>1072</v>
      </c>
      <c r="U111" s="38" t="s">
        <v>1072</v>
      </c>
      <c r="V111" s="38" t="s">
        <v>1072</v>
      </c>
      <c r="W111" s="38" t="s">
        <v>1072</v>
      </c>
      <c r="X111" s="38" t="s">
        <v>1072</v>
      </c>
      <c r="Y111" s="38" t="s">
        <v>1072</v>
      </c>
      <c r="Z111" s="38" t="s">
        <v>1072</v>
      </c>
      <c r="AA111" s="52">
        <v>4000</v>
      </c>
      <c r="AB111" s="38" t="s">
        <v>1072</v>
      </c>
      <c r="AC111" s="38" t="s">
        <v>1072</v>
      </c>
      <c r="AD111" s="38" t="s">
        <v>1072</v>
      </c>
      <c r="AE111" s="38" t="s">
        <v>1072</v>
      </c>
      <c r="AF111" s="38" t="s">
        <v>1072</v>
      </c>
      <c r="AG111" s="38" t="s">
        <v>1072</v>
      </c>
      <c r="AH111" s="38" t="s">
        <v>1072</v>
      </c>
      <c r="AI111" s="38" t="s">
        <v>1072</v>
      </c>
      <c r="AJ111" s="38" t="s">
        <v>1072</v>
      </c>
      <c r="AK111" s="38" t="s">
        <v>1072</v>
      </c>
      <c r="AL111" s="38" t="s">
        <v>1072</v>
      </c>
      <c r="AM111" s="38" t="s">
        <v>1072</v>
      </c>
      <c r="AN111" s="38" t="s">
        <v>1072</v>
      </c>
      <c r="AO111" s="38" t="s">
        <v>1072</v>
      </c>
      <c r="AP111" s="38" t="s">
        <v>1072</v>
      </c>
      <c r="AQ111" s="38" t="s">
        <v>1072</v>
      </c>
      <c r="AR111" s="52">
        <v>3395.833333333333</v>
      </c>
      <c r="AS111" s="52">
        <v>3925.0000000000005</v>
      </c>
      <c r="AT111" s="52">
        <v>4125</v>
      </c>
      <c r="AU111" s="52">
        <v>4783.333333333333</v>
      </c>
      <c r="AV111" s="302">
        <v>5291.666666666667</v>
      </c>
      <c r="AW111" s="52">
        <f>'Coût médian du PMAS'!W17</f>
        <v>5100</v>
      </c>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88"/>
      <c r="CB111" s="88"/>
      <c r="CC111" s="88"/>
      <c r="CI111" s="23"/>
      <c r="CJ111" s="23"/>
      <c r="CK111" s="23">
        <v>-0.21634615384615385</v>
      </c>
      <c r="CL111" s="23">
        <v>0.15582822085889592</v>
      </c>
      <c r="CM111" s="23">
        <v>5.0955414012738842E-2</v>
      </c>
      <c r="CN111" s="23">
        <f t="shared" si="68"/>
        <v>0.15959595959595951</v>
      </c>
      <c r="CO111" s="23">
        <f t="shared" si="68"/>
        <v>0.10627177700348445</v>
      </c>
      <c r="CP111" s="23">
        <f t="shared" si="68"/>
        <v>-3.6220472440944951E-2</v>
      </c>
    </row>
    <row r="112" spans="1:94" x14ac:dyDescent="0.3">
      <c r="A112" s="11" t="s">
        <v>928</v>
      </c>
      <c r="B112" s="52">
        <v>2813</v>
      </c>
      <c r="C112" s="52">
        <v>3583</v>
      </c>
      <c r="D112" s="38" t="s">
        <v>1072</v>
      </c>
      <c r="E112" s="52">
        <v>3938</v>
      </c>
      <c r="F112" s="38" t="s">
        <v>1072</v>
      </c>
      <c r="G112" s="52">
        <v>3729</v>
      </c>
      <c r="H112" s="52">
        <v>3166.666666666667</v>
      </c>
      <c r="I112" s="374"/>
      <c r="J112" s="38" t="s">
        <v>1072</v>
      </c>
      <c r="K112" s="373"/>
      <c r="L112" s="38" t="s">
        <v>1072</v>
      </c>
      <c r="M112" s="52">
        <v>4583.333333333333</v>
      </c>
      <c r="N112" s="52">
        <v>4145.833333333333</v>
      </c>
      <c r="O112" s="52">
        <v>4625</v>
      </c>
      <c r="P112" s="52">
        <v>4250.0000000000009</v>
      </c>
      <c r="Q112" s="38" t="s">
        <v>1072</v>
      </c>
      <c r="R112" s="52">
        <v>5541.6666666666661</v>
      </c>
      <c r="S112" s="52">
        <v>5033.333333333333</v>
      </c>
      <c r="T112" s="52">
        <v>5208.3333333333339</v>
      </c>
      <c r="U112" s="52">
        <v>4583.3333333333339</v>
      </c>
      <c r="V112" s="52">
        <v>4208.3333333333339</v>
      </c>
      <c r="W112" s="52">
        <v>5249.9999999999991</v>
      </c>
      <c r="X112" s="52">
        <v>4312.5</v>
      </c>
      <c r="Y112" s="52">
        <v>4875</v>
      </c>
      <c r="Z112" s="52">
        <v>5482.666666666667</v>
      </c>
      <c r="AA112" s="52">
        <v>4166.6666666666661</v>
      </c>
      <c r="AB112" s="52">
        <v>4020.833333333333</v>
      </c>
      <c r="AC112" s="52">
        <v>4416.6666666666661</v>
      </c>
      <c r="AD112" s="52">
        <v>3875</v>
      </c>
      <c r="AE112" s="52">
        <v>3625</v>
      </c>
      <c r="AF112" s="52">
        <v>4583.333333333333</v>
      </c>
      <c r="AG112" s="52">
        <v>4500</v>
      </c>
      <c r="AH112" s="52">
        <v>4833.3333333333339</v>
      </c>
      <c r="AI112" s="52">
        <v>4750</v>
      </c>
      <c r="AJ112" s="52">
        <v>4583.3333333333339</v>
      </c>
      <c r="AK112" s="52">
        <v>4375</v>
      </c>
      <c r="AL112" s="52">
        <v>5541.666666666667</v>
      </c>
      <c r="AM112" s="52">
        <v>5499.9999999999991</v>
      </c>
      <c r="AN112" s="52">
        <v>5250</v>
      </c>
      <c r="AO112" s="52">
        <v>5416.666666666667</v>
      </c>
      <c r="AP112" s="52">
        <v>4500</v>
      </c>
      <c r="AQ112" s="52">
        <v>4708.3333333333339</v>
      </c>
      <c r="AR112" s="52">
        <v>5083.3333333333339</v>
      </c>
      <c r="AS112" s="52">
        <v>6041.666666666667</v>
      </c>
      <c r="AT112" s="52">
        <v>6000.0000000000009</v>
      </c>
      <c r="AU112" s="52">
        <v>6166.666666666667</v>
      </c>
      <c r="AV112" s="302">
        <v>4708.3333333333339</v>
      </c>
      <c r="AW112" s="52">
        <f>'Coût médian du PMAS'!W14</f>
        <v>6500</v>
      </c>
      <c r="AY112" s="36" t="s">
        <v>1074</v>
      </c>
      <c r="AZ112" s="36" t="s">
        <v>1074</v>
      </c>
      <c r="BA112" s="36" t="s">
        <v>1074</v>
      </c>
      <c r="BB112" s="36" t="s">
        <v>1074</v>
      </c>
      <c r="BC112" s="36">
        <v>-0.15080003575578793</v>
      </c>
      <c r="BD112" s="36" t="s">
        <v>1074</v>
      </c>
      <c r="BE112" s="36" t="s">
        <v>1074</v>
      </c>
      <c r="BF112" s="36" t="s">
        <v>1074</v>
      </c>
      <c r="BG112" s="36">
        <v>-9.5454545454545459E-2</v>
      </c>
      <c r="BH112" s="36">
        <v>0.11557788944723635</v>
      </c>
      <c r="BI112" s="36">
        <v>-8.1081081081080919E-2</v>
      </c>
      <c r="BJ112" s="36" t="s">
        <v>1074</v>
      </c>
      <c r="BK112" s="36" t="s">
        <v>1074</v>
      </c>
      <c r="BL112" s="36">
        <v>-9.172932330827066E-2</v>
      </c>
      <c r="BM112" s="36">
        <v>3.4768211920529923E-2</v>
      </c>
      <c r="BN112" s="36">
        <v>-0.12</v>
      </c>
      <c r="BO112" s="36">
        <v>-8.181818181818179E-2</v>
      </c>
      <c r="BP112" s="36">
        <v>0.24752475247524708</v>
      </c>
      <c r="BQ112" s="36">
        <v>-0.17857142857142838</v>
      </c>
      <c r="BR112" s="36">
        <v>0.13043478260869557</v>
      </c>
      <c r="BS112" s="36">
        <v>0.12464957264957266</v>
      </c>
      <c r="BT112" s="36">
        <v>-0.24002918287937758</v>
      </c>
      <c r="BU112" s="36">
        <v>-3.499999999999992E-2</v>
      </c>
      <c r="BV112" s="36">
        <v>9.8445595854922185E-2</v>
      </c>
      <c r="BW112" s="36">
        <v>-0.12264150943396213</v>
      </c>
      <c r="BX112" s="36">
        <v>-6.4516129032258118E-2</v>
      </c>
      <c r="BY112" s="36">
        <v>0.26436781609195403</v>
      </c>
      <c r="BZ112" s="36">
        <v>-1.8181818181818077E-2</v>
      </c>
      <c r="CA112" s="88">
        <v>7.4074074074074181E-2</v>
      </c>
      <c r="CB112" s="88">
        <v>-1.7241379310344973E-2</v>
      </c>
      <c r="CC112" s="88">
        <v>-3.5087719298245501E-2</v>
      </c>
      <c r="CD112" s="88">
        <v>-4.5454545454545636E-2</v>
      </c>
      <c r="CE112" s="88">
        <v>0.26666666666666683</v>
      </c>
      <c r="CF112" s="88">
        <v>-7.5187969924813691E-3</v>
      </c>
      <c r="CG112" s="88">
        <v>-4.5454545454545303E-2</v>
      </c>
      <c r="CH112" s="88">
        <v>3.1746031746031855E-2</v>
      </c>
      <c r="CI112" s="23">
        <v>-0.1692307692307693</v>
      </c>
      <c r="CJ112" s="23">
        <v>4.6296296296296502E-2</v>
      </c>
      <c r="CK112" s="23">
        <v>7.9646017699114946E-2</v>
      </c>
      <c r="CL112" s="23">
        <v>0.1885245901639343</v>
      </c>
      <c r="CM112" s="23">
        <v>-6.8965517241378338E-3</v>
      </c>
      <c r="CN112" s="23">
        <f t="shared" si="68"/>
        <v>2.7777777777777679E-2</v>
      </c>
      <c r="CO112" s="23">
        <f t="shared" si="68"/>
        <v>-0.2364864864864864</v>
      </c>
      <c r="CP112" s="23">
        <f t="shared" si="68"/>
        <v>0.38053097345132736</v>
      </c>
    </row>
    <row r="113" spans="1:94" x14ac:dyDescent="0.3">
      <c r="A113" s="11" t="s">
        <v>1082</v>
      </c>
      <c r="B113" s="52">
        <v>3292</v>
      </c>
      <c r="C113" s="52">
        <v>3458</v>
      </c>
      <c r="D113" s="52">
        <v>3208</v>
      </c>
      <c r="E113" s="38" t="s">
        <v>1072</v>
      </c>
      <c r="F113" s="52">
        <v>3417</v>
      </c>
      <c r="G113" s="52">
        <v>3417</v>
      </c>
      <c r="H113" s="52">
        <v>3250.0000000000005</v>
      </c>
      <c r="I113" s="374"/>
      <c r="J113" s="38" t="s">
        <v>1072</v>
      </c>
      <c r="K113" s="373"/>
      <c r="L113" s="52">
        <v>4999.9999999999991</v>
      </c>
      <c r="M113" s="38" t="s">
        <v>1072</v>
      </c>
      <c r="N113" s="52">
        <v>4958.3333333333339</v>
      </c>
      <c r="O113" s="52">
        <v>4958.3333333333339</v>
      </c>
      <c r="P113" s="52">
        <v>4958.3333333333339</v>
      </c>
      <c r="Q113" s="38" t="s">
        <v>1072</v>
      </c>
      <c r="R113" s="52">
        <v>4958.3333333333339</v>
      </c>
      <c r="S113" s="52">
        <v>4958.333333333333</v>
      </c>
      <c r="T113" s="38" t="s">
        <v>1072</v>
      </c>
      <c r="U113" s="52">
        <v>4791.666666666667</v>
      </c>
      <c r="V113" s="52">
        <v>4791.666666666667</v>
      </c>
      <c r="W113" s="52">
        <v>5375</v>
      </c>
      <c r="X113" s="52">
        <v>3966.666666666667</v>
      </c>
      <c r="Y113" s="52">
        <v>4583.3333333333339</v>
      </c>
      <c r="Z113" s="52">
        <v>4833.3333333333339</v>
      </c>
      <c r="AA113" s="52">
        <v>4604.166666666667</v>
      </c>
      <c r="AB113" s="52">
        <v>2791.6666666666665</v>
      </c>
      <c r="AC113" s="52">
        <v>4500</v>
      </c>
      <c r="AD113" s="52">
        <v>4500</v>
      </c>
      <c r="AE113" s="52">
        <v>3750.0000000000005</v>
      </c>
      <c r="AF113" s="52">
        <v>3833.3333333333335</v>
      </c>
      <c r="AG113" s="38" t="s">
        <v>1072</v>
      </c>
      <c r="AH113" s="52">
        <v>4216.666666666667</v>
      </c>
      <c r="AI113" s="52">
        <v>4216.666666666667</v>
      </c>
      <c r="AJ113" s="52">
        <v>4216.666666666667</v>
      </c>
      <c r="AK113" s="52">
        <v>4291.666666666667</v>
      </c>
      <c r="AL113" s="52">
        <v>4500</v>
      </c>
      <c r="AM113" s="52">
        <v>3983.3333333333335</v>
      </c>
      <c r="AN113" s="52">
        <v>4075</v>
      </c>
      <c r="AO113" s="52">
        <v>4158.333333333333</v>
      </c>
      <c r="AP113" s="52">
        <v>3075</v>
      </c>
      <c r="AQ113" s="52">
        <v>3741.6666666666665</v>
      </c>
      <c r="AR113" s="38" t="s">
        <v>1072</v>
      </c>
      <c r="AS113" s="38" t="s">
        <v>1072</v>
      </c>
      <c r="AT113" s="38" t="s">
        <v>1072</v>
      </c>
      <c r="AU113" s="52">
        <v>3833.3333333333335</v>
      </c>
      <c r="AV113" s="302">
        <v>3833.3333333333335</v>
      </c>
      <c r="AW113" s="52">
        <f>'Coût médian du PMAS'!W16</f>
        <v>3833.3333333333335</v>
      </c>
      <c r="AY113" s="36">
        <v>-7.2296124927703875E-2</v>
      </c>
      <c r="AZ113" s="36" t="s">
        <v>1074</v>
      </c>
      <c r="BA113" s="36" t="s">
        <v>1074</v>
      </c>
      <c r="BB113" s="36">
        <v>0</v>
      </c>
      <c r="BC113" s="36">
        <v>-4.8873280655545637E-2</v>
      </c>
      <c r="BD113" s="36" t="s">
        <v>1074</v>
      </c>
      <c r="BE113" s="36" t="s">
        <v>1074</v>
      </c>
      <c r="BF113" s="36" t="s">
        <v>1074</v>
      </c>
      <c r="BG113" s="36" t="s">
        <v>1074</v>
      </c>
      <c r="BH113" s="36">
        <v>0</v>
      </c>
      <c r="BI113" s="36">
        <v>0</v>
      </c>
      <c r="BJ113" s="36" t="s">
        <v>1074</v>
      </c>
      <c r="BK113" s="36" t="s">
        <v>1074</v>
      </c>
      <c r="BL113" s="36">
        <v>-2.2204460492503131E-16</v>
      </c>
      <c r="BM113" s="36" t="s">
        <v>1074</v>
      </c>
      <c r="BN113" s="36" t="s">
        <v>1074</v>
      </c>
      <c r="BO113" s="36">
        <v>0</v>
      </c>
      <c r="BP113" s="36">
        <v>0.12173913043478257</v>
      </c>
      <c r="BQ113" s="36">
        <v>-0.26201550387596895</v>
      </c>
      <c r="BR113" s="36">
        <v>0.15546218487394969</v>
      </c>
      <c r="BS113" s="36">
        <v>5.4545454545454453E-2</v>
      </c>
      <c r="BT113" s="36">
        <v>-4.7413793103448287E-2</v>
      </c>
      <c r="BU113" s="36">
        <v>-0.39366515837104077</v>
      </c>
      <c r="BV113" s="36">
        <v>0.61194029850746268</v>
      </c>
      <c r="BW113" s="36">
        <v>0</v>
      </c>
      <c r="BX113" s="36">
        <v>-0.16666666666666652</v>
      </c>
      <c r="BY113" s="36">
        <v>2.2222222222222143E-2</v>
      </c>
      <c r="BZ113" s="36"/>
      <c r="CA113" s="88"/>
      <c r="CB113" s="88">
        <v>0</v>
      </c>
      <c r="CC113" s="88">
        <v>0</v>
      </c>
      <c r="CD113" s="88">
        <v>1.7786561264822032E-2</v>
      </c>
      <c r="CE113" s="88">
        <v>4.8543689320388328E-2</v>
      </c>
      <c r="CF113" s="88">
        <v>-0.11481481481481481</v>
      </c>
      <c r="CG113" s="88">
        <v>2.3012552301255207E-2</v>
      </c>
      <c r="CH113" s="88">
        <v>2.0449897750511203E-2</v>
      </c>
      <c r="CI113" s="23">
        <v>-0.26052104208416826</v>
      </c>
      <c r="CJ113" s="23">
        <v>0.21680216802168006</v>
      </c>
      <c r="CK113" s="23"/>
      <c r="CL113" s="23"/>
      <c r="CM113" s="23"/>
      <c r="CN113" s="23"/>
      <c r="CO113" s="23">
        <f t="shared" si="68"/>
        <v>0</v>
      </c>
      <c r="CP113" s="23">
        <f t="shared" si="68"/>
        <v>0</v>
      </c>
    </row>
    <row r="114" spans="1:94" x14ac:dyDescent="0.3">
      <c r="A114" s="11" t="s">
        <v>937</v>
      </c>
      <c r="B114" s="38" t="s">
        <v>1072</v>
      </c>
      <c r="C114" s="38" t="s">
        <v>1072</v>
      </c>
      <c r="D114" s="38" t="s">
        <v>1072</v>
      </c>
      <c r="E114" s="38" t="s">
        <v>1072</v>
      </c>
      <c r="F114" s="38" t="s">
        <v>1072</v>
      </c>
      <c r="G114" s="38" t="s">
        <v>1072</v>
      </c>
      <c r="H114" s="38" t="s">
        <v>1072</v>
      </c>
      <c r="I114" s="374"/>
      <c r="J114" s="38" t="s">
        <v>1072</v>
      </c>
      <c r="K114" s="373"/>
      <c r="L114" s="38" t="s">
        <v>1072</v>
      </c>
      <c r="M114" s="38" t="s">
        <v>1072</v>
      </c>
      <c r="N114" s="38" t="s">
        <v>1072</v>
      </c>
      <c r="O114" s="38" t="s">
        <v>1072</v>
      </c>
      <c r="P114" s="38" t="s">
        <v>1072</v>
      </c>
      <c r="Q114" s="38" t="s">
        <v>1072</v>
      </c>
      <c r="R114" s="38" t="s">
        <v>1072</v>
      </c>
      <c r="S114" s="38" t="s">
        <v>1072</v>
      </c>
      <c r="T114" s="52">
        <v>4958.333333333333</v>
      </c>
      <c r="U114" s="52">
        <v>4250</v>
      </c>
      <c r="V114" s="38" t="s">
        <v>1072</v>
      </c>
      <c r="W114" s="38" t="s">
        <v>1072</v>
      </c>
      <c r="X114" s="38" t="s">
        <v>1072</v>
      </c>
      <c r="Y114" s="38" t="s">
        <v>1072</v>
      </c>
      <c r="Z114" s="38" t="s">
        <v>1072</v>
      </c>
      <c r="AA114" s="38" t="s">
        <v>1072</v>
      </c>
      <c r="AB114" s="38" t="s">
        <v>1072</v>
      </c>
      <c r="AC114" s="38" t="s">
        <v>1072</v>
      </c>
      <c r="AD114" s="38" t="s">
        <v>1072</v>
      </c>
      <c r="AE114" s="38" t="s">
        <v>1072</v>
      </c>
      <c r="AF114" s="38" t="s">
        <v>1072</v>
      </c>
      <c r="AG114" s="38" t="s">
        <v>1072</v>
      </c>
      <c r="AH114" s="52">
        <v>3729.1666666666665</v>
      </c>
      <c r="AI114" s="52">
        <v>4375</v>
      </c>
      <c r="AJ114" s="52">
        <v>3791.6666666666665</v>
      </c>
      <c r="AK114" s="52">
        <v>3708.333333333333</v>
      </c>
      <c r="AL114" s="52">
        <v>4075</v>
      </c>
      <c r="AM114" s="52">
        <v>3812.5</v>
      </c>
      <c r="AN114" s="52">
        <v>4375</v>
      </c>
      <c r="AO114" s="52">
        <v>4750</v>
      </c>
      <c r="AP114" s="52">
        <v>3937.5</v>
      </c>
      <c r="AQ114" s="52">
        <v>4250</v>
      </c>
      <c r="AR114" s="52">
        <v>4583.3333333333339</v>
      </c>
      <c r="AS114" s="52">
        <v>3625.0000000000005</v>
      </c>
      <c r="AT114" s="52">
        <v>4166.666666666667</v>
      </c>
      <c r="AU114" s="52">
        <v>4466.666666666667</v>
      </c>
      <c r="AV114" s="303" t="s">
        <v>1072</v>
      </c>
      <c r="AW114" s="52">
        <f>'Coût médian du PMAS'!W18</f>
        <v>3875.0000000000005</v>
      </c>
      <c r="AY114" s="36"/>
      <c r="AZ114" s="36"/>
      <c r="BA114" s="36"/>
      <c r="BB114" s="36"/>
      <c r="BC114" s="36"/>
      <c r="BD114" s="36"/>
      <c r="BE114" s="36"/>
      <c r="BF114" s="36"/>
      <c r="BG114" s="36"/>
      <c r="BH114" s="36"/>
      <c r="BI114" s="36"/>
      <c r="BJ114" s="36"/>
      <c r="BK114" s="36"/>
      <c r="BL114" s="36"/>
      <c r="BM114" s="36" t="s">
        <v>1074</v>
      </c>
      <c r="BN114" s="36">
        <v>-0.14285714285714279</v>
      </c>
      <c r="BO114" s="36" t="s">
        <v>1074</v>
      </c>
      <c r="BP114" s="36" t="s">
        <v>1074</v>
      </c>
      <c r="BQ114" s="36"/>
      <c r="BR114" s="36"/>
      <c r="BS114" s="36"/>
      <c r="BT114" s="36"/>
      <c r="BU114" s="36"/>
      <c r="BV114" s="36"/>
      <c r="BW114" s="36"/>
      <c r="BX114" s="36"/>
      <c r="BY114" s="36"/>
      <c r="BZ114" s="36"/>
      <c r="CA114" s="88"/>
      <c r="CB114" s="88">
        <v>0.17318435754189943</v>
      </c>
      <c r="CC114" s="88">
        <v>-0.13333333333333341</v>
      </c>
      <c r="CD114" s="88">
        <v>-2.1978021978022011E-2</v>
      </c>
      <c r="CE114" s="88">
        <v>9.8876404494382175E-2</v>
      </c>
      <c r="CF114" s="88">
        <v>-6.4417177914110391E-2</v>
      </c>
      <c r="CG114" s="88">
        <v>0.14754098360655732</v>
      </c>
      <c r="CH114" s="88">
        <v>8.5714285714285632E-2</v>
      </c>
      <c r="CI114" s="23">
        <v>-0.17105263157894735</v>
      </c>
      <c r="CJ114" s="23">
        <v>7.9365079365079305E-2</v>
      </c>
      <c r="CK114" s="23">
        <v>7.8431372549019773E-2</v>
      </c>
      <c r="CL114" s="23">
        <v>-0.20909090909090911</v>
      </c>
      <c r="CM114" s="23">
        <v>0.14942528735632177</v>
      </c>
      <c r="CN114" s="23">
        <f t="shared" si="68"/>
        <v>7.2000000000000064E-2</v>
      </c>
      <c r="CO114" s="23"/>
      <c r="CP114" s="23"/>
    </row>
    <row r="115" spans="1:94" x14ac:dyDescent="0.3">
      <c r="A115" s="11" t="s">
        <v>1083</v>
      </c>
      <c r="B115" s="38" t="s">
        <v>1072</v>
      </c>
      <c r="C115" s="38" t="s">
        <v>1072</v>
      </c>
      <c r="D115" s="38" t="s">
        <v>1072</v>
      </c>
      <c r="E115" s="38" t="s">
        <v>1072</v>
      </c>
      <c r="F115" s="38" t="s">
        <v>1072</v>
      </c>
      <c r="G115" s="38" t="s">
        <v>1072</v>
      </c>
      <c r="H115" s="38" t="s">
        <v>1072</v>
      </c>
      <c r="I115" s="374"/>
      <c r="J115" s="38" t="s">
        <v>1072</v>
      </c>
      <c r="K115" s="373"/>
      <c r="L115" s="38" t="s">
        <v>1072</v>
      </c>
      <c r="M115" s="52">
        <v>5541.666666666667</v>
      </c>
      <c r="N115" s="38" t="s">
        <v>1072</v>
      </c>
      <c r="O115" s="38" t="s">
        <v>1072</v>
      </c>
      <c r="P115" s="38" t="s">
        <v>1072</v>
      </c>
      <c r="Q115" s="38" t="s">
        <v>1072</v>
      </c>
      <c r="R115" s="52">
        <v>4300</v>
      </c>
      <c r="S115" s="38" t="s">
        <v>1072</v>
      </c>
      <c r="T115" s="52">
        <v>3875.0000000000005</v>
      </c>
      <c r="U115" s="38" t="s">
        <v>1072</v>
      </c>
      <c r="V115" s="38" t="s">
        <v>1072</v>
      </c>
      <c r="W115" s="38" t="s">
        <v>1072</v>
      </c>
      <c r="X115" s="38" t="s">
        <v>1072</v>
      </c>
      <c r="Y115" s="38" t="s">
        <v>1072</v>
      </c>
      <c r="Z115" s="38" t="s">
        <v>1072</v>
      </c>
      <c r="AA115" s="38" t="s">
        <v>1072</v>
      </c>
      <c r="AB115" s="38" t="s">
        <v>1072</v>
      </c>
      <c r="AC115" s="38" t="s">
        <v>1072</v>
      </c>
      <c r="AD115" s="38" t="s">
        <v>1072</v>
      </c>
      <c r="AE115" s="52">
        <v>4062.5</v>
      </c>
      <c r="AF115" s="52">
        <v>3999.9999999999995</v>
      </c>
      <c r="AG115" s="38" t="s">
        <v>1072</v>
      </c>
      <c r="AH115" s="52">
        <v>3125</v>
      </c>
      <c r="AI115" s="52">
        <v>3833.3333333333335</v>
      </c>
      <c r="AJ115" s="52">
        <v>3833.3333333333335</v>
      </c>
      <c r="AK115" s="52">
        <v>3812.5000000000005</v>
      </c>
      <c r="AL115" s="52">
        <v>4458.333333333333</v>
      </c>
      <c r="AM115" s="52">
        <v>4458.3333333333339</v>
      </c>
      <c r="AN115" s="52">
        <v>4375</v>
      </c>
      <c r="AO115" s="52">
        <v>4562.5</v>
      </c>
      <c r="AP115" s="38" t="s">
        <v>1072</v>
      </c>
      <c r="AQ115" s="38" t="s">
        <v>1072</v>
      </c>
      <c r="AR115" s="38" t="s">
        <v>1072</v>
      </c>
      <c r="AS115" s="38" t="s">
        <v>1072</v>
      </c>
      <c r="AT115" s="38" t="s">
        <v>1072</v>
      </c>
      <c r="AU115" s="38" t="s">
        <v>1072</v>
      </c>
      <c r="AV115" s="303" t="s">
        <v>1072</v>
      </c>
      <c r="AW115" s="303" t="s">
        <v>1072</v>
      </c>
      <c r="AY115" s="36"/>
      <c r="AZ115" s="36"/>
      <c r="BA115" s="36"/>
      <c r="BB115" s="36"/>
      <c r="BC115" s="36"/>
      <c r="BD115" s="36"/>
      <c r="BE115" s="36"/>
      <c r="BF115" s="36" t="s">
        <v>1074</v>
      </c>
      <c r="BG115" s="36" t="s">
        <v>1074</v>
      </c>
      <c r="BH115" s="36" t="s">
        <v>1074</v>
      </c>
      <c r="BI115" s="36" t="s">
        <v>1074</v>
      </c>
      <c r="BJ115" s="36" t="s">
        <v>1074</v>
      </c>
      <c r="BK115" s="36" t="s">
        <v>1074</v>
      </c>
      <c r="BL115" s="36" t="s">
        <v>1074</v>
      </c>
      <c r="BM115" s="36" t="s">
        <v>1074</v>
      </c>
      <c r="BN115" s="36" t="s">
        <v>1074</v>
      </c>
      <c r="BO115" s="36" t="s">
        <v>1074</v>
      </c>
      <c r="BP115" s="36" t="s">
        <v>1074</v>
      </c>
      <c r="BQ115" s="36"/>
      <c r="BR115" s="36"/>
      <c r="BS115" s="36"/>
      <c r="BT115" s="36"/>
      <c r="BU115" s="36"/>
      <c r="BV115" s="36"/>
      <c r="BW115" s="36"/>
      <c r="BX115" s="36"/>
      <c r="BY115" s="36">
        <v>-1.5384615384615552E-2</v>
      </c>
      <c r="BZ115" s="36"/>
      <c r="CA115" s="88"/>
      <c r="CB115" s="88">
        <v>0.22666666666666679</v>
      </c>
      <c r="CC115" s="88">
        <v>0</v>
      </c>
      <c r="CD115" s="88">
        <v>-5.4347826086955653E-3</v>
      </c>
      <c r="CE115" s="88">
        <v>0.16939890710382488</v>
      </c>
      <c r="CF115" s="88">
        <v>0</v>
      </c>
      <c r="CG115" s="88">
        <v>-1.8691588785046842E-2</v>
      </c>
      <c r="CH115" s="88">
        <v>4.2857142857142927E-2</v>
      </c>
      <c r="CI115" s="23"/>
      <c r="CJ115" s="23"/>
      <c r="CK115" s="23"/>
      <c r="CL115" s="23"/>
      <c r="CM115" s="23"/>
      <c r="CN115" s="23"/>
      <c r="CO115" s="23"/>
      <c r="CP115" s="23"/>
    </row>
    <row r="116" spans="1:94" x14ac:dyDescent="0.3">
      <c r="A116" s="11" t="s">
        <v>1084</v>
      </c>
      <c r="B116" s="38" t="s">
        <v>1072</v>
      </c>
      <c r="C116" s="38" t="s">
        <v>1072</v>
      </c>
      <c r="D116" s="38" t="s">
        <v>1072</v>
      </c>
      <c r="E116" s="38" t="s">
        <v>1072</v>
      </c>
      <c r="F116" s="38" t="s">
        <v>1072</v>
      </c>
      <c r="G116" s="38" t="s">
        <v>1072</v>
      </c>
      <c r="H116" s="38" t="s">
        <v>1072</v>
      </c>
      <c r="I116" s="374"/>
      <c r="J116" s="38" t="s">
        <v>1072</v>
      </c>
      <c r="K116" s="373"/>
      <c r="L116" s="38" t="s">
        <v>1072</v>
      </c>
      <c r="M116" s="38" t="s">
        <v>1072</v>
      </c>
      <c r="N116" s="38" t="s">
        <v>1072</v>
      </c>
      <c r="O116" s="52">
        <v>5125</v>
      </c>
      <c r="P116" s="38" t="s">
        <v>1072</v>
      </c>
      <c r="Q116" s="52">
        <v>4625</v>
      </c>
      <c r="R116" s="52">
        <v>4458.3333333333339</v>
      </c>
      <c r="S116" s="52">
        <v>4666.666666666667</v>
      </c>
      <c r="T116" s="52">
        <v>3708.3333333333335</v>
      </c>
      <c r="U116" s="52">
        <v>3850.0000000000005</v>
      </c>
      <c r="V116" s="52">
        <v>4479.1666666666661</v>
      </c>
      <c r="W116" s="38" t="s">
        <v>1072</v>
      </c>
      <c r="X116" s="38" t="s">
        <v>1072</v>
      </c>
      <c r="Y116" s="38" t="s">
        <v>1072</v>
      </c>
      <c r="Z116" s="38" t="s">
        <v>1072</v>
      </c>
      <c r="AA116" s="38" t="s">
        <v>1072</v>
      </c>
      <c r="AB116" s="38" t="s">
        <v>1072</v>
      </c>
      <c r="AC116" s="38" t="s">
        <v>1072</v>
      </c>
      <c r="AD116" s="38" t="s">
        <v>1072</v>
      </c>
      <c r="AE116" s="38" t="s">
        <v>1072</v>
      </c>
      <c r="AF116" s="38" t="s">
        <v>1072</v>
      </c>
      <c r="AG116" s="38" t="s">
        <v>1072</v>
      </c>
      <c r="AH116" s="38" t="s">
        <v>1072</v>
      </c>
      <c r="AI116" s="38" t="s">
        <v>1072</v>
      </c>
      <c r="AJ116" s="38" t="s">
        <v>1072</v>
      </c>
      <c r="AK116" s="38" t="s">
        <v>1072</v>
      </c>
      <c r="AL116" s="38" t="s">
        <v>1072</v>
      </c>
      <c r="AM116" s="38" t="s">
        <v>1072</v>
      </c>
      <c r="AN116" s="38" t="s">
        <v>1072</v>
      </c>
      <c r="AO116" s="38" t="s">
        <v>1072</v>
      </c>
      <c r="AP116" s="38" t="s">
        <v>1072</v>
      </c>
      <c r="AQ116" s="38" t="s">
        <v>1072</v>
      </c>
      <c r="AR116" s="38" t="s">
        <v>1072</v>
      </c>
      <c r="AS116" s="38" t="s">
        <v>1072</v>
      </c>
      <c r="AT116" s="38" t="s">
        <v>1072</v>
      </c>
      <c r="AU116" s="38" t="s">
        <v>1072</v>
      </c>
      <c r="AV116" s="303" t="s">
        <v>1072</v>
      </c>
      <c r="AW116" s="303" t="s">
        <v>1072</v>
      </c>
      <c r="AY116" s="36"/>
      <c r="AZ116" s="36"/>
      <c r="BA116" s="36"/>
      <c r="BB116" s="36"/>
      <c r="BC116" s="36"/>
      <c r="BD116" s="36"/>
      <c r="BE116" s="36"/>
      <c r="BF116" s="36"/>
      <c r="BG116" s="36"/>
      <c r="BH116" s="36" t="s">
        <v>1074</v>
      </c>
      <c r="BI116" s="36" t="s">
        <v>1074</v>
      </c>
      <c r="BJ116" s="36" t="s">
        <v>1074</v>
      </c>
      <c r="BK116" s="36">
        <v>-3.603603603603589E-2</v>
      </c>
      <c r="BL116" s="36">
        <v>4.6728971962616717E-2</v>
      </c>
      <c r="BM116" s="36">
        <v>-0.2053571428571429</v>
      </c>
      <c r="BN116" s="36">
        <v>3.8202247191011285E-2</v>
      </c>
      <c r="BO116" s="36">
        <v>0.16341991341991302</v>
      </c>
      <c r="BP116" s="36" t="s">
        <v>1074</v>
      </c>
      <c r="BQ116" s="36"/>
      <c r="BR116" s="36"/>
      <c r="BS116" s="36"/>
      <c r="BT116" s="36"/>
      <c r="BU116" s="36"/>
      <c r="BV116" s="36"/>
      <c r="BW116" s="36"/>
      <c r="BX116" s="36"/>
      <c r="BY116" s="36"/>
      <c r="BZ116" s="36"/>
      <c r="CA116" s="88"/>
      <c r="CB116" s="88"/>
      <c r="CC116" s="88"/>
      <c r="CI116" s="23"/>
      <c r="CJ116" s="23"/>
      <c r="CK116" s="23"/>
      <c r="CL116" s="23"/>
      <c r="CM116" s="23"/>
      <c r="CN116" s="23"/>
      <c r="CO116" s="23"/>
      <c r="CP116" s="23"/>
    </row>
    <row r="117" spans="1:94" x14ac:dyDescent="0.3">
      <c r="A117" s="11" t="s">
        <v>913</v>
      </c>
      <c r="B117" s="38" t="s">
        <v>1072</v>
      </c>
      <c r="C117" s="38" t="s">
        <v>1072</v>
      </c>
      <c r="D117" s="38" t="s">
        <v>1072</v>
      </c>
      <c r="E117" s="38" t="s">
        <v>1072</v>
      </c>
      <c r="F117" s="38" t="s">
        <v>1072</v>
      </c>
      <c r="G117" s="38" t="s">
        <v>1072</v>
      </c>
      <c r="H117" s="38" t="s">
        <v>1072</v>
      </c>
      <c r="I117" s="374"/>
      <c r="J117" s="38" t="s">
        <v>1072</v>
      </c>
      <c r="K117" s="373"/>
      <c r="L117" s="38" t="s">
        <v>1072</v>
      </c>
      <c r="M117" s="38" t="s">
        <v>1072</v>
      </c>
      <c r="N117" s="38" t="s">
        <v>1072</v>
      </c>
      <c r="O117" s="38" t="s">
        <v>1072</v>
      </c>
      <c r="P117" s="38" t="s">
        <v>1072</v>
      </c>
      <c r="Q117" s="38" t="s">
        <v>1072</v>
      </c>
      <c r="R117" s="38" t="s">
        <v>1072</v>
      </c>
      <c r="S117" s="38" t="s">
        <v>1072</v>
      </c>
      <c r="T117" s="38" t="s">
        <v>1072</v>
      </c>
      <c r="U117" s="38" t="s">
        <v>1072</v>
      </c>
      <c r="V117" s="38" t="s">
        <v>1072</v>
      </c>
      <c r="W117" s="38" t="s">
        <v>1072</v>
      </c>
      <c r="X117" s="52">
        <v>4125</v>
      </c>
      <c r="Y117" s="52">
        <v>4166.666666666667</v>
      </c>
      <c r="Z117" s="52">
        <v>3416.6666666666665</v>
      </c>
      <c r="AA117" s="52">
        <v>4166.666666666667</v>
      </c>
      <c r="AB117" s="52">
        <v>4583.333333333333</v>
      </c>
      <c r="AC117" s="52">
        <v>4416.6666666666661</v>
      </c>
      <c r="AD117" s="52">
        <v>4833.333333333333</v>
      </c>
      <c r="AE117" s="52">
        <v>4625</v>
      </c>
      <c r="AF117" s="52">
        <v>4666.6666666666661</v>
      </c>
      <c r="AG117" s="52">
        <v>3883.3333333333335</v>
      </c>
      <c r="AH117" s="52">
        <v>4041.6666666666665</v>
      </c>
      <c r="AI117" s="52">
        <v>3708.3333333333335</v>
      </c>
      <c r="AJ117" s="52">
        <v>3729.1666666666665</v>
      </c>
      <c r="AK117" s="253">
        <v>4333.3333333333339</v>
      </c>
      <c r="AL117" s="52">
        <v>4083.333333333333</v>
      </c>
      <c r="AM117" s="52">
        <v>4416.666666666667</v>
      </c>
      <c r="AN117" s="52">
        <v>4213</v>
      </c>
      <c r="AO117" s="52">
        <v>4750</v>
      </c>
      <c r="AP117" s="52">
        <v>4375</v>
      </c>
      <c r="AQ117" s="52">
        <v>5333.333333333333</v>
      </c>
      <c r="AR117" s="52">
        <v>5333.3333333333339</v>
      </c>
      <c r="AS117" s="52">
        <v>4250</v>
      </c>
      <c r="AT117" s="52">
        <v>5250.0000000000009</v>
      </c>
      <c r="AU117" s="52">
        <v>5166.666666666667</v>
      </c>
      <c r="AV117" s="302">
        <v>5250.0000000000009</v>
      </c>
      <c r="AW117" s="52">
        <f>'Coût médian du PMAS'!W6</f>
        <v>5250</v>
      </c>
      <c r="BR117" s="36">
        <v>1.0101010101010166E-2</v>
      </c>
      <c r="BS117" s="36">
        <v>-0.18000000000000005</v>
      </c>
      <c r="BT117" s="36">
        <v>0.21951219512195141</v>
      </c>
      <c r="BU117" s="36">
        <v>9.9999999999999867E-2</v>
      </c>
      <c r="BV117" s="36">
        <v>-3.6363636363636487E-2</v>
      </c>
      <c r="BW117" s="36">
        <v>9.4339622641509413E-2</v>
      </c>
      <c r="BX117" s="36">
        <v>-4.3103448275861989E-2</v>
      </c>
      <c r="BY117" s="36">
        <v>9.009009009008917E-3</v>
      </c>
      <c r="BZ117" s="36">
        <v>-0.1678571428571427</v>
      </c>
      <c r="CA117" s="88">
        <v>4.0772532188841026E-2</v>
      </c>
      <c r="CB117" s="88">
        <v>-8.247422680412364E-2</v>
      </c>
      <c r="CC117" s="88">
        <v>5.6179775280897903E-3</v>
      </c>
      <c r="CD117" s="95" t="s">
        <v>947</v>
      </c>
      <c r="CE117" s="88">
        <v>-5.7692307692307931E-2</v>
      </c>
      <c r="CF117" s="88">
        <v>8.163265306122458E-2</v>
      </c>
      <c r="CG117" s="88">
        <v>-4.6113207547169854E-2</v>
      </c>
      <c r="CH117" s="88">
        <v>0.12746261571326856</v>
      </c>
      <c r="CI117" s="23">
        <v>-7.8947368421052655E-2</v>
      </c>
      <c r="CJ117" s="23">
        <v>0.21904761904761894</v>
      </c>
      <c r="CK117" s="23">
        <v>0</v>
      </c>
      <c r="CL117" s="23">
        <v>-0.20312500000000011</v>
      </c>
      <c r="CM117" s="23">
        <v>0.2352941176470591</v>
      </c>
      <c r="CN117" s="23">
        <f t="shared" si="68"/>
        <v>-1.5873015873016039E-2</v>
      </c>
      <c r="CO117" s="23">
        <f t="shared" si="68"/>
        <v>1.6129032258064724E-2</v>
      </c>
      <c r="CP117" s="23">
        <f t="shared" si="68"/>
        <v>0</v>
      </c>
    </row>
    <row r="118" spans="1:94" x14ac:dyDescent="0.3">
      <c r="A118" s="11" t="s">
        <v>1085</v>
      </c>
      <c r="B118" s="38" t="s">
        <v>1072</v>
      </c>
      <c r="C118" s="38" t="s">
        <v>1072</v>
      </c>
      <c r="D118" s="38" t="s">
        <v>1072</v>
      </c>
      <c r="E118" s="38" t="s">
        <v>1072</v>
      </c>
      <c r="F118" s="38" t="s">
        <v>1072</v>
      </c>
      <c r="G118" s="38" t="s">
        <v>1072</v>
      </c>
      <c r="H118" s="38" t="s">
        <v>1072</v>
      </c>
      <c r="I118" s="374"/>
      <c r="J118" s="38" t="s">
        <v>1072</v>
      </c>
      <c r="K118" s="373"/>
      <c r="L118" s="52">
        <v>4062.5000000000005</v>
      </c>
      <c r="M118" s="38" t="s">
        <v>1072</v>
      </c>
      <c r="N118" s="38" t="s">
        <v>1072</v>
      </c>
      <c r="O118" s="38" t="s">
        <v>1072</v>
      </c>
      <c r="P118" s="38" t="s">
        <v>1072</v>
      </c>
      <c r="Q118" s="38" t="s">
        <v>1072</v>
      </c>
      <c r="R118" s="38" t="s">
        <v>1072</v>
      </c>
      <c r="S118" s="38" t="s">
        <v>1072</v>
      </c>
      <c r="T118" s="38" t="s">
        <v>1072</v>
      </c>
      <c r="U118" s="38" t="s">
        <v>1072</v>
      </c>
      <c r="V118" s="38" t="s">
        <v>1072</v>
      </c>
      <c r="W118" s="38" t="s">
        <v>1072</v>
      </c>
      <c r="X118" s="38" t="s">
        <v>1072</v>
      </c>
      <c r="Y118" s="38" t="s">
        <v>1072</v>
      </c>
      <c r="Z118" s="38" t="s">
        <v>1072</v>
      </c>
      <c r="AA118" s="38" t="s">
        <v>1072</v>
      </c>
      <c r="AB118" s="38" t="s">
        <v>1072</v>
      </c>
      <c r="AC118" s="38" t="s">
        <v>1072</v>
      </c>
      <c r="AD118" s="38" t="s">
        <v>1072</v>
      </c>
      <c r="AE118" s="38" t="s">
        <v>1072</v>
      </c>
      <c r="AF118" s="38" t="s">
        <v>1072</v>
      </c>
      <c r="AG118" s="38" t="s">
        <v>1072</v>
      </c>
      <c r="AH118" s="38" t="s">
        <v>1072</v>
      </c>
      <c r="AI118" s="38" t="s">
        <v>1072</v>
      </c>
      <c r="AJ118" s="38" t="s">
        <v>1072</v>
      </c>
      <c r="AK118" s="38" t="s">
        <v>1072</v>
      </c>
      <c r="AL118" s="38" t="s">
        <v>1072</v>
      </c>
      <c r="AM118" s="38" t="s">
        <v>1072</v>
      </c>
      <c r="AN118" s="38" t="s">
        <v>1072</v>
      </c>
      <c r="AO118" s="38" t="s">
        <v>1072</v>
      </c>
      <c r="AP118" s="38" t="s">
        <v>1072</v>
      </c>
      <c r="AQ118" s="38" t="s">
        <v>1072</v>
      </c>
      <c r="AR118" s="38" t="s">
        <v>1072</v>
      </c>
      <c r="AS118" s="38" t="s">
        <v>1072</v>
      </c>
      <c r="AT118" s="38" t="s">
        <v>1072</v>
      </c>
      <c r="AU118" s="38" t="s">
        <v>1072</v>
      </c>
      <c r="AV118" s="303" t="s">
        <v>1072</v>
      </c>
      <c r="AW118" s="303" t="s">
        <v>1072</v>
      </c>
      <c r="AZ118" s="36"/>
      <c r="BA118" s="36"/>
      <c r="BB118" s="36"/>
      <c r="BC118" s="36"/>
      <c r="BD118" s="36"/>
      <c r="BE118" s="36"/>
      <c r="BF118" s="36" t="s">
        <v>1074</v>
      </c>
      <c r="BG118" s="36" t="s">
        <v>1074</v>
      </c>
      <c r="BH118" s="36" t="s">
        <v>1074</v>
      </c>
      <c r="BI118" s="36" t="s">
        <v>1074</v>
      </c>
      <c r="BJ118" s="36" t="s">
        <v>1074</v>
      </c>
      <c r="BK118" s="36" t="s">
        <v>1074</v>
      </c>
      <c r="BL118" s="36" t="s">
        <v>1074</v>
      </c>
      <c r="BM118" s="36" t="s">
        <v>1074</v>
      </c>
      <c r="BN118" s="36" t="s">
        <v>1074</v>
      </c>
      <c r="BO118" s="36" t="s">
        <v>1074</v>
      </c>
      <c r="BP118" s="36" t="s">
        <v>1074</v>
      </c>
      <c r="BQ118" s="36" t="s">
        <v>1074</v>
      </c>
      <c r="BR118" s="36"/>
      <c r="BS118" s="36"/>
      <c r="BT118" s="36"/>
      <c r="BU118" s="36"/>
      <c r="BV118" s="36"/>
      <c r="BW118" s="36"/>
      <c r="BX118" s="36"/>
      <c r="BY118" s="36"/>
      <c r="BZ118" s="36"/>
      <c r="CA118" s="88"/>
      <c r="CB118" s="88"/>
      <c r="CC118" s="88"/>
      <c r="CI118" s="23"/>
      <c r="CJ118" s="23"/>
      <c r="CK118" s="23"/>
      <c r="CL118" s="23"/>
      <c r="CM118" s="23"/>
      <c r="CN118" s="23"/>
      <c r="CO118" s="23"/>
      <c r="CP118" s="23"/>
    </row>
    <row r="119" spans="1:94" x14ac:dyDescent="0.3">
      <c r="A119" s="11" t="s">
        <v>1086</v>
      </c>
      <c r="B119" s="52">
        <v>3687</v>
      </c>
      <c r="C119" s="52">
        <v>3604</v>
      </c>
      <c r="D119" s="52">
        <v>3417</v>
      </c>
      <c r="E119" s="52">
        <v>3292</v>
      </c>
      <c r="F119" s="38" t="s">
        <v>1072</v>
      </c>
      <c r="G119" s="38" t="s">
        <v>1072</v>
      </c>
      <c r="H119" s="38" t="s">
        <v>1072</v>
      </c>
      <c r="I119" s="374"/>
      <c r="J119" s="52">
        <v>4125</v>
      </c>
      <c r="K119" s="373"/>
      <c r="L119" s="38" t="s">
        <v>1072</v>
      </c>
      <c r="M119" s="52">
        <v>4633.333333333333</v>
      </c>
      <c r="N119" s="38" t="s">
        <v>1072</v>
      </c>
      <c r="O119" s="38" t="s">
        <v>1072</v>
      </c>
      <c r="P119" s="38" t="s">
        <v>1072</v>
      </c>
      <c r="Q119" s="38" t="s">
        <v>1072</v>
      </c>
      <c r="R119" s="52">
        <v>4758.333333333333</v>
      </c>
      <c r="S119" s="52">
        <v>4583.3333333333339</v>
      </c>
      <c r="T119" s="38" t="s">
        <v>1072</v>
      </c>
      <c r="U119" s="38" t="s">
        <v>1072</v>
      </c>
      <c r="V119" s="52">
        <v>4500</v>
      </c>
      <c r="W119" s="52">
        <v>5416.666666666667</v>
      </c>
      <c r="X119" s="52">
        <v>4666.6666666666661</v>
      </c>
      <c r="Y119" s="52">
        <v>4708.3333333333339</v>
      </c>
      <c r="Z119" s="52">
        <v>5083.333333333333</v>
      </c>
      <c r="AA119" s="52">
        <v>4666.666666666667</v>
      </c>
      <c r="AB119" s="52">
        <v>4791.6666666666661</v>
      </c>
      <c r="AC119" s="52">
        <v>5541.666666666667</v>
      </c>
      <c r="AD119" s="52">
        <v>5166.666666666667</v>
      </c>
      <c r="AE119" s="52">
        <v>4391.6666666666661</v>
      </c>
      <c r="AF119" s="52">
        <v>5666.666666666667</v>
      </c>
      <c r="AG119" s="52">
        <v>4250</v>
      </c>
      <c r="AH119" s="52">
        <v>4104.166666666667</v>
      </c>
      <c r="AI119" s="52">
        <v>4375</v>
      </c>
      <c r="AJ119" s="52">
        <v>5691.666666666667</v>
      </c>
      <c r="AK119" s="52">
        <v>5875.0000000000009</v>
      </c>
      <c r="AL119" s="52">
        <v>6125</v>
      </c>
      <c r="AM119" s="52">
        <v>4458.3333333333339</v>
      </c>
      <c r="AN119" s="52">
        <v>4375</v>
      </c>
      <c r="AO119" s="52">
        <v>5499.9999999999991</v>
      </c>
      <c r="AP119" s="52">
        <v>5166.666666666667</v>
      </c>
      <c r="AQ119" s="52">
        <v>5000</v>
      </c>
      <c r="AR119" s="52">
        <v>5416.666666666667</v>
      </c>
      <c r="AS119" s="52">
        <v>4736.0833333333339</v>
      </c>
      <c r="AT119" s="52">
        <v>5375</v>
      </c>
      <c r="AU119" s="52">
        <v>5587.5</v>
      </c>
      <c r="AV119" s="302">
        <v>5458.333333333333</v>
      </c>
      <c r="AW119" s="52">
        <f>'Coût médian du PMAS'!W9</f>
        <v>5208.333333333333</v>
      </c>
      <c r="AY119" s="36">
        <v>-5.1886792452830233E-2</v>
      </c>
      <c r="AZ119" s="36">
        <v>-3.6581796897863672E-2</v>
      </c>
      <c r="BA119" s="36" t="s">
        <v>1074</v>
      </c>
      <c r="BB119" s="36" t="s">
        <v>1074</v>
      </c>
      <c r="BC119" s="36" t="s">
        <v>1074</v>
      </c>
      <c r="BD119" s="36" t="s">
        <v>1074</v>
      </c>
      <c r="BE119" s="36" t="s">
        <v>1074</v>
      </c>
      <c r="BF119" s="36" t="s">
        <v>1074</v>
      </c>
      <c r="BG119" s="36" t="s">
        <v>1074</v>
      </c>
      <c r="BH119" s="36" t="s">
        <v>1074</v>
      </c>
      <c r="BI119" s="36" t="s">
        <v>1074</v>
      </c>
      <c r="BJ119" s="36" t="s">
        <v>1074</v>
      </c>
      <c r="BK119" s="36" t="s">
        <v>1074</v>
      </c>
      <c r="BL119" s="36">
        <v>-3.6777583187390328E-2</v>
      </c>
      <c r="BM119" s="36" t="s">
        <v>1074</v>
      </c>
      <c r="BN119" s="36" t="s">
        <v>1074</v>
      </c>
      <c r="BO119" s="36" t="s">
        <v>1074</v>
      </c>
      <c r="BP119" s="36">
        <v>0.20370370370370372</v>
      </c>
      <c r="BQ119" s="36">
        <v>-0.13846153846153864</v>
      </c>
      <c r="BR119" s="36">
        <v>8.9285714285716189E-3</v>
      </c>
      <c r="BS119" s="36">
        <v>7.9646017699114946E-2</v>
      </c>
      <c r="BT119" s="36">
        <v>-8.1967213114753967E-2</v>
      </c>
      <c r="BU119" s="36">
        <v>2.6785714285714191E-2</v>
      </c>
      <c r="BV119" s="36">
        <v>0.15652173913043499</v>
      </c>
      <c r="BW119" s="36">
        <v>-6.7669172932330879E-2</v>
      </c>
      <c r="BX119" s="36">
        <v>-0.15000000000000013</v>
      </c>
      <c r="BY119" s="36">
        <v>0.29032258064516148</v>
      </c>
      <c r="BZ119" s="36">
        <v>-0.25</v>
      </c>
      <c r="CA119" s="88">
        <v>-3.4313725490195957E-2</v>
      </c>
      <c r="CB119" s="88">
        <v>6.5989847715735905E-2</v>
      </c>
      <c r="CC119" s="88">
        <v>0.30095238095238108</v>
      </c>
      <c r="CD119" s="88">
        <v>3.221083455344087E-2</v>
      </c>
      <c r="CE119" s="88">
        <v>4.2553191489361541E-2</v>
      </c>
      <c r="CF119" s="88">
        <v>-0.27210884353741482</v>
      </c>
      <c r="CG119" s="88">
        <v>-1.8691588785046842E-2</v>
      </c>
      <c r="CH119" s="88">
        <v>0.2571428571428569</v>
      </c>
      <c r="CI119" s="23">
        <v>-6.0606060606060441E-2</v>
      </c>
      <c r="CJ119" s="23">
        <v>-3.2258064516129115E-2</v>
      </c>
      <c r="CK119" s="23">
        <v>8.3333333333333481E-2</v>
      </c>
      <c r="CL119" s="23">
        <v>-0.12564615384615374</v>
      </c>
      <c r="CM119" s="23">
        <v>0.13490401703235788</v>
      </c>
      <c r="CN119" s="23">
        <f t="shared" si="68"/>
        <v>3.953488372093017E-2</v>
      </c>
      <c r="CO119" s="23">
        <f t="shared" si="68"/>
        <v>-2.3117076808352066E-2</v>
      </c>
      <c r="CP119" s="23">
        <f t="shared" si="68"/>
        <v>-4.5801526717557217E-2</v>
      </c>
    </row>
    <row r="120" spans="1:94" x14ac:dyDescent="0.3">
      <c r="A120" s="11" t="s">
        <v>1087</v>
      </c>
      <c r="B120" s="52">
        <v>4917</v>
      </c>
      <c r="C120" s="52">
        <v>5167</v>
      </c>
      <c r="D120" s="52">
        <v>2750</v>
      </c>
      <c r="E120" s="52">
        <v>2833</v>
      </c>
      <c r="F120" s="52">
        <v>2917</v>
      </c>
      <c r="G120" s="38" t="s">
        <v>1072</v>
      </c>
      <c r="H120" s="38" t="s">
        <v>1072</v>
      </c>
      <c r="I120" s="374"/>
      <c r="J120" s="38" t="s">
        <v>1072</v>
      </c>
      <c r="K120" s="373"/>
      <c r="L120" s="38" t="s">
        <v>1072</v>
      </c>
      <c r="M120" s="38" t="s">
        <v>1072</v>
      </c>
      <c r="N120" s="38" t="s">
        <v>1072</v>
      </c>
      <c r="O120" s="38" t="s">
        <v>1072</v>
      </c>
      <c r="P120" s="38" t="s">
        <v>1072</v>
      </c>
      <c r="Q120" s="38" t="s">
        <v>1072</v>
      </c>
      <c r="R120" s="52">
        <v>3758.3333333333335</v>
      </c>
      <c r="S120" s="52">
        <v>3458.3333333333294</v>
      </c>
      <c r="T120" s="38" t="s">
        <v>1072</v>
      </c>
      <c r="U120" s="52">
        <v>3633.333333333333</v>
      </c>
      <c r="V120" s="52">
        <v>3375</v>
      </c>
      <c r="W120" s="52">
        <v>3500</v>
      </c>
      <c r="X120" s="52">
        <v>3291.6666666666665</v>
      </c>
      <c r="Y120" s="38" t="s">
        <v>1072</v>
      </c>
      <c r="Z120" s="52">
        <v>3941.6666666666665</v>
      </c>
      <c r="AA120" s="52">
        <v>4062.5000000000005</v>
      </c>
      <c r="AB120" s="52">
        <v>4166.666666666667</v>
      </c>
      <c r="AC120" s="52">
        <v>4000.0000000000005</v>
      </c>
      <c r="AD120" s="52">
        <v>3666.666666666667</v>
      </c>
      <c r="AE120" s="52">
        <v>4291.666666666667</v>
      </c>
      <c r="AF120" s="52">
        <v>3916.666666666667</v>
      </c>
      <c r="AG120" s="52">
        <v>4291.6666666666661</v>
      </c>
      <c r="AH120" s="52">
        <v>3541.6666666666665</v>
      </c>
      <c r="AI120" s="52">
        <v>4083.3333333333335</v>
      </c>
      <c r="AJ120" s="52">
        <v>4083.3333333333335</v>
      </c>
      <c r="AK120" s="52">
        <v>3916.6666666666665</v>
      </c>
      <c r="AL120" s="52">
        <v>4000</v>
      </c>
      <c r="AM120" s="52">
        <v>4333.3333333333339</v>
      </c>
      <c r="AN120" s="52">
        <v>3666.6666666666665</v>
      </c>
      <c r="AO120" s="52">
        <v>3833.333333333333</v>
      </c>
      <c r="AP120" s="52">
        <v>3937.5</v>
      </c>
      <c r="AQ120" s="52">
        <v>3833.3333333333335</v>
      </c>
      <c r="AR120" s="52">
        <v>4416.666666666667</v>
      </c>
      <c r="AS120" s="38" t="s">
        <v>1072</v>
      </c>
      <c r="AT120" s="38" t="s">
        <v>1072</v>
      </c>
      <c r="AU120" s="38" t="s">
        <v>1072</v>
      </c>
      <c r="AV120" s="302">
        <v>4125</v>
      </c>
      <c r="AW120" s="303" t="s">
        <v>1072</v>
      </c>
      <c r="AY120" s="36">
        <v>-0.46777627249854847</v>
      </c>
      <c r="AZ120" s="36">
        <v>3.0181818181818088E-2</v>
      </c>
      <c r="BA120" s="36">
        <v>2.9650547123190929E-2</v>
      </c>
      <c r="BB120" s="36" t="s">
        <v>1074</v>
      </c>
      <c r="BC120" s="36" t="s">
        <v>1074</v>
      </c>
      <c r="BD120" s="36" t="s">
        <v>1074</v>
      </c>
      <c r="BE120" s="36" t="s">
        <v>1074</v>
      </c>
      <c r="BF120" s="36" t="s">
        <v>1074</v>
      </c>
      <c r="BG120" s="36" t="s">
        <v>1074</v>
      </c>
      <c r="BH120" s="36" t="s">
        <v>1074</v>
      </c>
      <c r="BI120" s="36" t="s">
        <v>1074</v>
      </c>
      <c r="BJ120" s="36" t="s">
        <v>1074</v>
      </c>
      <c r="BK120" s="36" t="s">
        <v>1074</v>
      </c>
      <c r="BL120" s="36">
        <v>-7.9822616407983382E-2</v>
      </c>
      <c r="BM120" s="36" t="s">
        <v>1074</v>
      </c>
      <c r="BN120" s="36" t="s">
        <v>1074</v>
      </c>
      <c r="BO120" s="36">
        <v>-7.1100917431192623E-2</v>
      </c>
      <c r="BP120" s="36">
        <v>3.7037037037036979E-2</v>
      </c>
      <c r="BQ120" s="36">
        <v>-5.9523809523809534E-2</v>
      </c>
      <c r="BR120" s="36"/>
      <c r="BS120" s="36"/>
      <c r="BT120" s="36">
        <v>3.0655391120507636E-2</v>
      </c>
      <c r="BU120" s="36">
        <v>2.564102564102555E-2</v>
      </c>
      <c r="BV120" s="36">
        <v>-3.9999999999999925E-2</v>
      </c>
      <c r="BW120" s="36">
        <v>-8.333333333333337E-2</v>
      </c>
      <c r="BX120" s="36">
        <v>0.17045454545454541</v>
      </c>
      <c r="BY120" s="36">
        <v>-8.737864077669899E-2</v>
      </c>
      <c r="BZ120" s="36">
        <v>9.5744680851063579E-2</v>
      </c>
      <c r="CA120" s="88">
        <v>-0.17475728155339798</v>
      </c>
      <c r="CB120" s="88">
        <v>0.15294117647058836</v>
      </c>
      <c r="CC120" s="88">
        <v>0</v>
      </c>
      <c r="CD120" s="88">
        <v>-4.081632653061229E-2</v>
      </c>
      <c r="CE120" s="88">
        <v>2.1276595744680993E-2</v>
      </c>
      <c r="CF120" s="88">
        <v>8.3333333333333481E-2</v>
      </c>
      <c r="CG120" s="88">
        <v>-0.15384615384615397</v>
      </c>
      <c r="CH120" s="88">
        <v>4.5454545454545414E-2</v>
      </c>
      <c r="CI120" s="23">
        <v>2.7173913043478271E-2</v>
      </c>
      <c r="CJ120" s="23">
        <v>-2.6455026455026398E-2</v>
      </c>
      <c r="CK120" s="23">
        <v>0.15217391304347827</v>
      </c>
      <c r="CL120" s="23"/>
      <c r="CM120" s="23"/>
      <c r="CN120" s="23"/>
      <c r="CO120" s="23"/>
      <c r="CP120" s="23"/>
    </row>
    <row r="121" spans="1:94" x14ac:dyDescent="0.3">
      <c r="A121" s="11" t="s">
        <v>1088</v>
      </c>
      <c r="B121" s="38" t="s">
        <v>1072</v>
      </c>
      <c r="C121" s="38" t="s">
        <v>1072</v>
      </c>
      <c r="D121" s="38" t="s">
        <v>1072</v>
      </c>
      <c r="E121" s="38" t="s">
        <v>1072</v>
      </c>
      <c r="F121" s="38" t="s">
        <v>1072</v>
      </c>
      <c r="G121" s="38" t="s">
        <v>1072</v>
      </c>
      <c r="H121" s="38" t="s">
        <v>1072</v>
      </c>
      <c r="I121" s="374"/>
      <c r="J121" s="38" t="s">
        <v>1072</v>
      </c>
      <c r="K121" s="373"/>
      <c r="L121" s="38" t="s">
        <v>1072</v>
      </c>
      <c r="M121" s="38" t="s">
        <v>1072</v>
      </c>
      <c r="N121" s="38" t="s">
        <v>1072</v>
      </c>
      <c r="O121" s="38" t="s">
        <v>1072</v>
      </c>
      <c r="P121" s="38" t="s">
        <v>1072</v>
      </c>
      <c r="Q121" s="38" t="s">
        <v>1072</v>
      </c>
      <c r="R121" s="38" t="s">
        <v>1072</v>
      </c>
      <c r="S121" s="38" t="s">
        <v>1072</v>
      </c>
      <c r="T121" s="52">
        <v>3895.8333333333335</v>
      </c>
      <c r="U121" s="38" t="s">
        <v>1072</v>
      </c>
      <c r="V121" s="38" t="s">
        <v>1072</v>
      </c>
      <c r="W121" s="38" t="s">
        <v>1072</v>
      </c>
      <c r="X121" s="38" t="s">
        <v>1072</v>
      </c>
      <c r="Y121" s="38" t="s">
        <v>1072</v>
      </c>
      <c r="Z121" s="38" t="s">
        <v>1072</v>
      </c>
      <c r="AA121" s="38" t="s">
        <v>1072</v>
      </c>
      <c r="AB121" s="38" t="s">
        <v>1072</v>
      </c>
      <c r="AC121" s="38" t="s">
        <v>1072</v>
      </c>
      <c r="AD121" s="38" t="s">
        <v>1072</v>
      </c>
      <c r="AE121" s="38" t="s">
        <v>1072</v>
      </c>
      <c r="AF121" s="38" t="s">
        <v>1072</v>
      </c>
      <c r="AG121" s="38" t="s">
        <v>1072</v>
      </c>
      <c r="AH121" s="38" t="s">
        <v>1072</v>
      </c>
      <c r="AI121" s="38" t="s">
        <v>1072</v>
      </c>
      <c r="AJ121" s="38" t="s">
        <v>1072</v>
      </c>
      <c r="AK121" s="38" t="s">
        <v>1072</v>
      </c>
      <c r="AL121" s="38" t="s">
        <v>1072</v>
      </c>
      <c r="AM121" s="38" t="s">
        <v>1072</v>
      </c>
      <c r="AN121" s="38" t="s">
        <v>1072</v>
      </c>
      <c r="AO121" s="38" t="s">
        <v>1072</v>
      </c>
      <c r="AP121" s="38" t="s">
        <v>1072</v>
      </c>
      <c r="AQ121" s="38" t="s">
        <v>1072</v>
      </c>
      <c r="AR121" s="38" t="s">
        <v>1072</v>
      </c>
      <c r="AS121" s="38" t="s">
        <v>1072</v>
      </c>
      <c r="AT121" s="38" t="s">
        <v>1072</v>
      </c>
      <c r="AU121" s="38" t="s">
        <v>1072</v>
      </c>
      <c r="AV121" s="303" t="s">
        <v>1072</v>
      </c>
      <c r="AW121" s="303" t="s">
        <v>1072</v>
      </c>
      <c r="AY121" s="36"/>
      <c r="AZ121" s="36"/>
      <c r="BA121" s="36"/>
      <c r="BB121" s="36"/>
      <c r="BC121" s="36"/>
      <c r="BD121" s="36"/>
      <c r="BE121" s="36"/>
      <c r="BF121" s="36"/>
      <c r="BG121" s="36"/>
      <c r="BH121" s="36"/>
      <c r="BI121" s="36"/>
      <c r="BJ121" s="36"/>
      <c r="BK121" s="36"/>
      <c r="BL121" s="36"/>
      <c r="BM121" s="36" t="s">
        <v>1074</v>
      </c>
      <c r="BN121" s="36" t="s">
        <v>1074</v>
      </c>
      <c r="BO121" s="36" t="s">
        <v>1074</v>
      </c>
      <c r="BP121" s="36" t="s">
        <v>1074</v>
      </c>
      <c r="BQ121" s="36"/>
      <c r="BR121" s="36"/>
      <c r="BS121" s="36"/>
      <c r="BT121" s="36"/>
      <c r="BU121" s="36"/>
      <c r="BV121" s="36"/>
      <c r="BW121" s="36"/>
      <c r="BX121" s="36"/>
      <c r="BY121" s="36"/>
      <c r="BZ121" s="36"/>
      <c r="CA121" s="88"/>
      <c r="CB121" s="88"/>
      <c r="CC121" s="88"/>
      <c r="CI121" s="23"/>
      <c r="CJ121" s="23"/>
      <c r="CK121" s="23"/>
      <c r="CL121" s="23"/>
      <c r="CM121" s="23"/>
      <c r="CN121" s="23"/>
      <c r="CO121" s="23"/>
      <c r="CP121" s="23"/>
    </row>
    <row r="122" spans="1:94" x14ac:dyDescent="0.3">
      <c r="A122" s="11" t="s">
        <v>1089</v>
      </c>
      <c r="B122" s="52">
        <v>3750</v>
      </c>
      <c r="C122" s="52">
        <v>3933</v>
      </c>
      <c r="D122" s="52">
        <v>3250</v>
      </c>
      <c r="E122" s="38" t="s">
        <v>1072</v>
      </c>
      <c r="F122" s="52">
        <v>3750</v>
      </c>
      <c r="G122" s="38" t="s">
        <v>1072</v>
      </c>
      <c r="H122" s="52">
        <v>3062.5</v>
      </c>
      <c r="I122" s="374"/>
      <c r="J122" s="52">
        <v>2916.666666666667</v>
      </c>
      <c r="K122" s="373"/>
      <c r="L122" s="52">
        <v>3770.8333333333335</v>
      </c>
      <c r="M122" s="38" t="s">
        <v>1072</v>
      </c>
      <c r="N122" s="52">
        <v>4833.333333333333</v>
      </c>
      <c r="O122" s="38" t="s">
        <v>1072</v>
      </c>
      <c r="P122" s="38" t="s">
        <v>1072</v>
      </c>
      <c r="Q122" s="52">
        <v>4416.666666666667</v>
      </c>
      <c r="R122" s="52">
        <v>4258.333333333333</v>
      </c>
      <c r="S122" s="38" t="s">
        <v>1072</v>
      </c>
      <c r="T122" s="38" t="s">
        <v>1072</v>
      </c>
      <c r="U122" s="38" t="s">
        <v>1072</v>
      </c>
      <c r="V122" s="38" t="s">
        <v>1072</v>
      </c>
      <c r="W122" s="38" t="s">
        <v>1072</v>
      </c>
      <c r="X122" s="38" t="s">
        <v>1072</v>
      </c>
      <c r="Y122" s="38" t="s">
        <v>1072</v>
      </c>
      <c r="Z122" s="38" t="s">
        <v>1072</v>
      </c>
      <c r="AA122" s="38" t="s">
        <v>1072</v>
      </c>
      <c r="AB122" s="38" t="s">
        <v>1072</v>
      </c>
      <c r="AC122" s="38" t="s">
        <v>1072</v>
      </c>
      <c r="AD122" s="52">
        <v>4560</v>
      </c>
      <c r="AE122" s="52">
        <v>4560</v>
      </c>
      <c r="AF122" s="52">
        <v>4550</v>
      </c>
      <c r="AG122" s="38" t="s">
        <v>1072</v>
      </c>
      <c r="AH122" s="52">
        <v>4250</v>
      </c>
      <c r="AI122" s="52">
        <v>4583.333333333333</v>
      </c>
      <c r="AJ122" s="52">
        <v>4075</v>
      </c>
      <c r="AK122" s="52">
        <v>4158.333333333333</v>
      </c>
      <c r="AL122" s="52">
        <v>4158.333333333333</v>
      </c>
      <c r="AM122" s="52">
        <v>4158.333333333333</v>
      </c>
      <c r="AN122" s="52">
        <v>4116.6666666666661</v>
      </c>
      <c r="AO122" s="52">
        <v>4116.6666666666661</v>
      </c>
      <c r="AP122" s="52">
        <v>4166.6666666666661</v>
      </c>
      <c r="AQ122" s="52">
        <v>4173.333333333333</v>
      </c>
      <c r="AR122" s="52">
        <v>4090</v>
      </c>
      <c r="AS122" s="52">
        <v>4090</v>
      </c>
      <c r="AT122" s="52">
        <v>4090</v>
      </c>
      <c r="AU122" s="52">
        <v>4090</v>
      </c>
      <c r="AV122" s="303" t="s">
        <v>1072</v>
      </c>
      <c r="AW122" s="303" t="s">
        <v>1072</v>
      </c>
      <c r="AY122" s="36">
        <v>-0.1736587846427663</v>
      </c>
      <c r="AZ122" s="36" t="s">
        <v>1074</v>
      </c>
      <c r="BA122" s="36" t="s">
        <v>1074</v>
      </c>
      <c r="BB122" s="36" t="s">
        <v>1074</v>
      </c>
      <c r="BC122" s="36" t="s">
        <v>1074</v>
      </c>
      <c r="BD122" s="36">
        <v>-4.7619047619047561E-2</v>
      </c>
      <c r="BE122" s="36">
        <v>-4.6428571428571486E-2</v>
      </c>
      <c r="BF122" s="36" t="s">
        <v>1074</v>
      </c>
      <c r="BG122" s="36" t="s">
        <v>1074</v>
      </c>
      <c r="BH122" s="36" t="s">
        <v>1074</v>
      </c>
      <c r="BI122" s="36" t="s">
        <v>1074</v>
      </c>
      <c r="BJ122" s="36" t="s">
        <v>1074</v>
      </c>
      <c r="BK122" s="36">
        <v>-3.5849056603773688E-2</v>
      </c>
      <c r="BL122" s="36" t="s">
        <v>1074</v>
      </c>
      <c r="BM122" s="36" t="s">
        <v>1074</v>
      </c>
      <c r="BN122" s="36" t="s">
        <v>1074</v>
      </c>
      <c r="BO122" s="36" t="s">
        <v>1074</v>
      </c>
      <c r="BP122" s="36" t="s">
        <v>1074</v>
      </c>
      <c r="BQ122" s="36"/>
      <c r="BR122" s="36"/>
      <c r="BS122" s="36"/>
      <c r="BT122" s="36"/>
      <c r="BU122" s="36"/>
      <c r="BV122" s="36"/>
      <c r="BW122" s="36"/>
      <c r="BX122" s="36">
        <v>0</v>
      </c>
      <c r="BY122" s="36">
        <v>-2.1929824561403022E-3</v>
      </c>
      <c r="BZ122" s="36"/>
      <c r="CA122" s="88"/>
      <c r="CB122" s="88">
        <v>7.8431372549019551E-2</v>
      </c>
      <c r="CC122" s="88">
        <v>-0.11090909090909085</v>
      </c>
      <c r="CD122" s="88">
        <v>2.0449897750511203E-2</v>
      </c>
      <c r="CE122" s="88">
        <v>0</v>
      </c>
      <c r="CF122" s="88">
        <v>0</v>
      </c>
      <c r="CG122" s="88">
        <v>-1.0020040080160442E-2</v>
      </c>
      <c r="CH122" s="88">
        <v>0</v>
      </c>
      <c r="CI122" s="23">
        <v>1.2145748987854255E-2</v>
      </c>
      <c r="CJ122" s="23">
        <v>1.6000000000000458E-3</v>
      </c>
      <c r="CK122" s="23">
        <v>-1.9968051118210761E-2</v>
      </c>
      <c r="CL122" s="23">
        <v>0</v>
      </c>
      <c r="CM122" s="23">
        <v>0</v>
      </c>
      <c r="CN122" s="23">
        <f t="shared" si="68"/>
        <v>0</v>
      </c>
      <c r="CO122" s="23"/>
      <c r="CP122" s="23"/>
    </row>
    <row r="123" spans="1:94" ht="17" thickBot="1" x14ac:dyDescent="0.35">
      <c r="A123" s="11" t="s">
        <v>1090</v>
      </c>
      <c r="B123" s="38" t="s">
        <v>1072</v>
      </c>
      <c r="C123" s="38" t="s">
        <v>1072</v>
      </c>
      <c r="D123" s="38" t="s">
        <v>1072</v>
      </c>
      <c r="E123" s="38" t="s">
        <v>1072</v>
      </c>
      <c r="F123" s="38" t="s">
        <v>1072</v>
      </c>
      <c r="G123" s="38" t="s">
        <v>1072</v>
      </c>
      <c r="H123" s="52">
        <v>3750</v>
      </c>
      <c r="I123" s="374"/>
      <c r="J123" s="52">
        <v>3833.3333333333335</v>
      </c>
      <c r="K123" s="373"/>
      <c r="L123" s="52">
        <v>4708.333333333333</v>
      </c>
      <c r="M123" s="52">
        <v>4666.666666666667</v>
      </c>
      <c r="N123" s="52">
        <v>4333.3333333333339</v>
      </c>
      <c r="O123" s="52">
        <v>4750</v>
      </c>
      <c r="P123" s="52">
        <v>4750</v>
      </c>
      <c r="Q123" s="52">
        <v>4750</v>
      </c>
      <c r="R123" s="52">
        <v>4833.3333333333339</v>
      </c>
      <c r="S123" s="52">
        <v>4666.6666666666697</v>
      </c>
      <c r="T123" s="52">
        <v>5250</v>
      </c>
      <c r="U123" s="52">
        <v>4916.666666666667</v>
      </c>
      <c r="V123" s="52">
        <v>5375</v>
      </c>
      <c r="W123" s="52">
        <v>5750</v>
      </c>
      <c r="X123" s="52">
        <v>5250</v>
      </c>
      <c r="Y123" s="52">
        <v>5250</v>
      </c>
      <c r="Z123" s="52">
        <v>5250</v>
      </c>
      <c r="AA123" s="52">
        <v>5333.333333333333</v>
      </c>
      <c r="AB123" s="52">
        <v>5333.3333333333339</v>
      </c>
      <c r="AC123" s="52">
        <v>5291.666666666667</v>
      </c>
      <c r="AD123" s="52">
        <v>5458.333333333333</v>
      </c>
      <c r="AE123" s="52">
        <v>5333.3333333333339</v>
      </c>
      <c r="AF123" s="52">
        <v>5250</v>
      </c>
      <c r="AG123" s="52">
        <v>5250</v>
      </c>
      <c r="AH123" s="52">
        <v>5125</v>
      </c>
      <c r="AI123" s="52">
        <v>5250</v>
      </c>
      <c r="AJ123" s="52">
        <v>4833.333333333333</v>
      </c>
      <c r="AK123" s="52">
        <v>5375</v>
      </c>
      <c r="AL123" s="52">
        <v>5666.666666666667</v>
      </c>
      <c r="AM123" s="52">
        <v>5708.333333333333</v>
      </c>
      <c r="AN123" s="38" t="s">
        <v>1072</v>
      </c>
      <c r="AO123" s="52">
        <v>5625</v>
      </c>
      <c r="AP123" s="52">
        <v>5500</v>
      </c>
      <c r="AQ123" s="52">
        <v>4583.3333333333339</v>
      </c>
      <c r="AR123" s="52">
        <v>5500</v>
      </c>
      <c r="AS123" s="52">
        <v>5583.3333333333339</v>
      </c>
      <c r="AT123" s="52">
        <v>7333.333333333333</v>
      </c>
      <c r="AU123" s="52">
        <v>5666.666666666667</v>
      </c>
      <c r="AV123" s="302">
        <v>5666.666666666667</v>
      </c>
      <c r="AW123" s="52">
        <f>'Coût médian du PMAS'!W10</f>
        <v>5666.666666666667</v>
      </c>
      <c r="AY123" s="36" t="s">
        <v>1074</v>
      </c>
      <c r="AZ123" s="36" t="s">
        <v>1074</v>
      </c>
      <c r="BA123" s="36" t="s">
        <v>1074</v>
      </c>
      <c r="BB123" s="36" t="s">
        <v>1074</v>
      </c>
      <c r="BC123" s="36" t="s">
        <v>1074</v>
      </c>
      <c r="BD123" s="36">
        <v>2.2222222222222365E-2</v>
      </c>
      <c r="BE123" s="36">
        <v>1.0869565217391353E-2</v>
      </c>
      <c r="BF123" s="36">
        <v>-8.8495575221237965E-3</v>
      </c>
      <c r="BG123" s="36">
        <v>-7.1428571428571397E-2</v>
      </c>
      <c r="BH123" s="36">
        <v>9.6153846153846034E-2</v>
      </c>
      <c r="BI123" s="36">
        <v>0</v>
      </c>
      <c r="BJ123" s="36">
        <v>0</v>
      </c>
      <c r="BK123" s="36">
        <v>1.7543859649122862E-2</v>
      </c>
      <c r="BL123" s="36">
        <v>-3.4482758620689169E-2</v>
      </c>
      <c r="BM123" s="36">
        <v>0.12499999999999933</v>
      </c>
      <c r="BN123" s="36">
        <v>-6.3492063492063489E-2</v>
      </c>
      <c r="BO123" s="36">
        <v>9.3220338983050821E-2</v>
      </c>
      <c r="BP123" s="36">
        <v>6.9767441860465018E-2</v>
      </c>
      <c r="BQ123" s="36">
        <v>-8.6956521739130488E-2</v>
      </c>
      <c r="BR123" s="36">
        <v>0</v>
      </c>
      <c r="BS123" s="36">
        <v>0</v>
      </c>
      <c r="BT123" s="36">
        <v>1.5873015873015817E-2</v>
      </c>
      <c r="BU123" s="36">
        <v>0</v>
      </c>
      <c r="BV123" s="36">
        <v>-7.812500000000111E-3</v>
      </c>
      <c r="BW123" s="36">
        <v>3.1496062992125928E-2</v>
      </c>
      <c r="BX123" s="36">
        <v>-2.2900763358778442E-2</v>
      </c>
      <c r="BY123" s="36">
        <v>-1.5625000000000111E-2</v>
      </c>
      <c r="BZ123" s="36">
        <v>0</v>
      </c>
      <c r="CA123" s="88">
        <v>-2.3809523809523836E-2</v>
      </c>
      <c r="CB123" s="88">
        <v>2.4390243902439046E-2</v>
      </c>
      <c r="CC123" s="88">
        <v>-7.9365079365079416E-2</v>
      </c>
      <c r="CD123" s="88">
        <v>0.11206896551724155</v>
      </c>
      <c r="CE123" s="88">
        <v>5.4263565891472965E-2</v>
      </c>
      <c r="CF123" s="88">
        <v>7.3529411764705621E-3</v>
      </c>
      <c r="CI123" s="23">
        <v>-2.2222222222222254E-2</v>
      </c>
      <c r="CJ123" s="23">
        <v>-0.16666666666666652</v>
      </c>
      <c r="CK123" s="23">
        <v>0.19999999999999973</v>
      </c>
      <c r="CL123" s="23">
        <v>1.515151515151536E-2</v>
      </c>
      <c r="CM123" s="23">
        <v>0.31343283582089532</v>
      </c>
      <c r="CN123" s="23">
        <f t="shared" si="68"/>
        <v>-0.22727272727272718</v>
      </c>
      <c r="CO123" s="23">
        <f t="shared" si="68"/>
        <v>0</v>
      </c>
      <c r="CP123" s="23">
        <f t="shared" si="68"/>
        <v>0</v>
      </c>
    </row>
    <row r="124" spans="1:94" ht="17" thickBot="1" x14ac:dyDescent="0.35">
      <c r="A124" s="11" t="s">
        <v>1091</v>
      </c>
      <c r="B124" s="80">
        <v>3510</v>
      </c>
      <c r="C124" s="80">
        <v>3542</v>
      </c>
      <c r="D124" s="80">
        <v>3167</v>
      </c>
      <c r="E124" s="80">
        <v>3416.6666666666665</v>
      </c>
      <c r="F124" s="80">
        <v>3083</v>
      </c>
      <c r="G124" s="80">
        <v>3552.166666666667</v>
      </c>
      <c r="H124" s="80">
        <v>3020.833333333333</v>
      </c>
      <c r="I124" s="375"/>
      <c r="J124" s="80">
        <v>3375.0000000000005</v>
      </c>
      <c r="K124" s="373"/>
      <c r="L124" s="80">
        <v>4020.8333333333335</v>
      </c>
      <c r="M124" s="80">
        <v>3875</v>
      </c>
      <c r="N124" s="80">
        <v>3958.3333333333335</v>
      </c>
      <c r="O124" s="80">
        <v>4529</v>
      </c>
      <c r="P124" s="80">
        <v>3808.3333333333335</v>
      </c>
      <c r="Q124" s="80">
        <v>4112.5</v>
      </c>
      <c r="R124" s="80">
        <v>4133.333333333333</v>
      </c>
      <c r="S124" s="80">
        <v>4216.6666666666661</v>
      </c>
      <c r="T124" s="80">
        <v>3885.4166666666674</v>
      </c>
      <c r="U124" s="80">
        <v>3766.6666666666665</v>
      </c>
      <c r="V124" s="80">
        <v>4291.666666666667</v>
      </c>
      <c r="W124" s="80">
        <v>4916.666666666667</v>
      </c>
      <c r="X124" s="80">
        <v>4166.6666666666661</v>
      </c>
      <c r="Y124" s="80">
        <v>4270.8333333333339</v>
      </c>
      <c r="Z124" s="80">
        <v>4416.666666666667</v>
      </c>
      <c r="AA124" s="80">
        <v>4208.333333333333</v>
      </c>
      <c r="AB124" s="80">
        <v>4333.333333333333</v>
      </c>
      <c r="AC124" s="80">
        <v>4458.333333333333</v>
      </c>
      <c r="AD124" s="80">
        <v>4416.666666666667</v>
      </c>
      <c r="AE124" s="80">
        <v>4391.6666666666661</v>
      </c>
      <c r="AF124" s="80">
        <v>4500</v>
      </c>
      <c r="AG124" s="80">
        <v>4250</v>
      </c>
      <c r="AH124" s="80">
        <v>4104.166666666667</v>
      </c>
      <c r="AI124" s="80">
        <v>4375</v>
      </c>
      <c r="AJ124" s="80">
        <v>4316.666666666667</v>
      </c>
      <c r="AK124" s="80">
        <v>4208.3333333333339</v>
      </c>
      <c r="AL124" s="80">
        <v>4491.6666666666661</v>
      </c>
      <c r="AM124" s="80">
        <v>4458.3333333333339</v>
      </c>
      <c r="AN124" s="80">
        <v>4375</v>
      </c>
      <c r="AO124" s="80">
        <v>4562.5</v>
      </c>
      <c r="AP124" s="80">
        <v>3937.5</v>
      </c>
      <c r="AQ124" s="80">
        <v>4333.333333333333</v>
      </c>
      <c r="AR124" s="80">
        <v>4583.3333333333339</v>
      </c>
      <c r="AS124" s="80">
        <v>4008.3333333333335</v>
      </c>
      <c r="AT124" s="80">
        <v>4375</v>
      </c>
      <c r="AU124" s="80">
        <v>4387.5</v>
      </c>
      <c r="AV124" s="80">
        <v>4479.166666666667</v>
      </c>
      <c r="AW124" s="80">
        <f>'Coût médian du PMAS'!W20</f>
        <v>4375</v>
      </c>
      <c r="AX124" s="23"/>
      <c r="AY124" s="248">
        <v>-0.11</v>
      </c>
      <c r="AZ124" s="248">
        <v>-0.11</v>
      </c>
      <c r="BA124" s="248">
        <v>-0.11</v>
      </c>
      <c r="BB124" s="248">
        <v>-0.11</v>
      </c>
      <c r="BC124" s="248">
        <v>-0.11</v>
      </c>
      <c r="BD124" s="248">
        <v>-0.11</v>
      </c>
      <c r="BE124" s="248">
        <v>-0.11</v>
      </c>
      <c r="BF124" s="248">
        <v>-0.11</v>
      </c>
      <c r="BG124" s="248">
        <v>-0.11</v>
      </c>
      <c r="BH124" s="248">
        <v>-0.11</v>
      </c>
      <c r="BI124" s="248">
        <v>-0.11</v>
      </c>
      <c r="BJ124" s="248">
        <v>-0.11</v>
      </c>
      <c r="BK124" s="248">
        <v>-0.11</v>
      </c>
      <c r="BL124" s="248">
        <v>-0.11</v>
      </c>
      <c r="BM124" s="248">
        <v>-0.11</v>
      </c>
      <c r="BN124" s="248">
        <f t="shared" ref="BN124" si="69">U124/T124-1</f>
        <v>-3.0563002680965345E-2</v>
      </c>
      <c r="BO124" s="248">
        <f t="shared" ref="BO124" si="70">V124/U124-1</f>
        <v>0.13938053097345149</v>
      </c>
      <c r="BP124" s="248">
        <f t="shared" ref="BP124" si="71">W124/V124-1</f>
        <v>0.14563106796116498</v>
      </c>
      <c r="BQ124" s="248">
        <f t="shared" ref="BQ124" si="72">X124/W124-1</f>
        <v>-0.15254237288135608</v>
      </c>
      <c r="BR124" s="248">
        <f t="shared" ref="BR124" si="73">Y124/X124-1</f>
        <v>2.5000000000000355E-2</v>
      </c>
      <c r="BS124" s="248">
        <f t="shared" ref="BS124" si="74">Z124/Y124-1</f>
        <v>3.4146341463414664E-2</v>
      </c>
      <c r="BT124" s="248">
        <f t="shared" ref="BT124" si="75">AA124/Z124-1</f>
        <v>-4.7169811320754818E-2</v>
      </c>
      <c r="BU124" s="248">
        <f t="shared" ref="BU124" si="76">AB124/AA124-1</f>
        <v>2.9702970297029729E-2</v>
      </c>
      <c r="BV124" s="248">
        <f t="shared" ref="BV124" si="77">AC124/AB124-1</f>
        <v>2.8846153846153744E-2</v>
      </c>
      <c r="BW124" s="248">
        <f t="shared" ref="BW124" si="78">AD124/AC124-1</f>
        <v>-9.3457943925232545E-3</v>
      </c>
      <c r="BX124" s="248">
        <f t="shared" ref="BX124" si="79">AE124/AD124-1</f>
        <v>-5.6603773584907868E-3</v>
      </c>
      <c r="BY124" s="248">
        <f t="shared" ref="BY124" si="80">AF124/AE124-1</f>
        <v>2.4667931688804767E-2</v>
      </c>
      <c r="BZ124" s="248">
        <f t="shared" ref="BZ124" si="81">AG124/AF124-1</f>
        <v>-5.555555555555558E-2</v>
      </c>
      <c r="CA124" s="248">
        <f t="shared" ref="CA124" si="82">AH124/AG124-1</f>
        <v>-3.4313725490195957E-2</v>
      </c>
      <c r="CB124" s="248">
        <f t="shared" ref="CB124" si="83">AI124/AH124-1</f>
        <v>6.5989847715735905E-2</v>
      </c>
      <c r="CC124" s="248">
        <f t="shared" ref="CC124" si="84">AJ124/AI124-1</f>
        <v>-1.3333333333333308E-2</v>
      </c>
      <c r="CD124" s="248">
        <f t="shared" ref="CD124" si="85">AK124/AJ124-1</f>
        <v>-2.5096525096525046E-2</v>
      </c>
      <c r="CE124" s="248">
        <f t="shared" ref="CE124" si="86">AL124/AK124-1</f>
        <v>6.7326732673266942E-2</v>
      </c>
      <c r="CF124" s="248">
        <f t="shared" ref="CF124" si="87">AM124/AL124-1</f>
        <v>-7.4211502782928207E-3</v>
      </c>
      <c r="CG124" s="248">
        <f t="shared" ref="CG124" si="88">AN124/AM124-1</f>
        <v>-1.8691588785046842E-2</v>
      </c>
      <c r="CH124" s="248">
        <f t="shared" ref="CH124" si="89">AO124/AN124-1</f>
        <v>4.2857142857142927E-2</v>
      </c>
      <c r="CI124" s="248">
        <f t="shared" ref="CI124" si="90">AP124/AO124-1</f>
        <v>-0.13698630136986301</v>
      </c>
      <c r="CJ124" s="248">
        <f t="shared" ref="CJ124" si="91">AQ124/AP124-1</f>
        <v>0.10052910052910047</v>
      </c>
      <c r="CK124" s="248">
        <f t="shared" ref="CK124" si="92">AR124/AQ124-1</f>
        <v>5.7692307692307931E-2</v>
      </c>
      <c r="CL124" s="248">
        <f t="shared" ref="CL124" si="93">AS124/AR124-1</f>
        <v>-0.12545454545454549</v>
      </c>
      <c r="CM124" s="248">
        <f t="shared" ref="CM124" si="94">AT124/AS124-1</f>
        <v>9.1476091476091481E-2</v>
      </c>
      <c r="CN124" s="248">
        <f t="shared" ref="CN124" si="95">AU124/AT124-1</f>
        <v>2.8571428571428914E-3</v>
      </c>
      <c r="CO124" s="248">
        <f t="shared" ref="CO124" si="96">AV124/AU124-1</f>
        <v>2.089268755935425E-2</v>
      </c>
      <c r="CP124" s="248">
        <f t="shared" si="68"/>
        <v>-2.3255813953488413E-2</v>
      </c>
    </row>
    <row r="125" spans="1:94" x14ac:dyDescent="0.3">
      <c r="BT125" s="36"/>
      <c r="CP125" s="23"/>
    </row>
    <row r="126" spans="1:94" x14ac:dyDescent="0.3">
      <c r="BT126" s="36"/>
      <c r="CP126" s="23"/>
    </row>
    <row r="127" spans="1:94" x14ac:dyDescent="0.3">
      <c r="BT127" s="36"/>
      <c r="CP127" s="23"/>
    </row>
    <row r="128" spans="1:94" x14ac:dyDescent="0.3">
      <c r="A128" s="365" t="s">
        <v>1097</v>
      </c>
      <c r="B128" s="365"/>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c r="AW128" s="297"/>
      <c r="AY128" s="364" t="s">
        <v>1093</v>
      </c>
      <c r="AZ128" s="364"/>
      <c r="BA128" s="364"/>
      <c r="BB128" s="364"/>
      <c r="BC128" s="364"/>
      <c r="BD128" s="364"/>
      <c r="BE128" s="364"/>
      <c r="BF128" s="364"/>
      <c r="BG128" s="364"/>
      <c r="BH128" s="364"/>
      <c r="BI128" s="364"/>
      <c r="BJ128" s="364"/>
      <c r="BK128" s="364"/>
      <c r="BL128" s="364"/>
      <c r="BM128" s="364"/>
      <c r="BN128" s="364"/>
      <c r="BO128" s="364"/>
      <c r="BP128" s="364"/>
      <c r="BQ128" s="364"/>
      <c r="BR128" s="364"/>
      <c r="BS128" s="364"/>
      <c r="BT128" s="364"/>
      <c r="BU128" s="364"/>
      <c r="BV128" s="364"/>
      <c r="BW128" s="364"/>
      <c r="BX128" s="364"/>
      <c r="BY128" s="364"/>
      <c r="BZ128" s="364"/>
      <c r="CA128" s="364"/>
      <c r="CB128" s="364"/>
      <c r="CC128" s="364"/>
      <c r="CD128" s="364"/>
      <c r="CE128" s="364"/>
      <c r="CF128" s="364"/>
      <c r="CG128" s="364"/>
      <c r="CH128" s="364"/>
      <c r="CI128" s="364"/>
      <c r="CJ128" s="364"/>
      <c r="CK128" s="364"/>
      <c r="CL128" s="364"/>
      <c r="CM128" s="364"/>
      <c r="CN128" s="364"/>
      <c r="CO128" s="364"/>
      <c r="CP128" s="364"/>
    </row>
    <row r="129" spans="1:94" s="249" customFormat="1" x14ac:dyDescent="0.45">
      <c r="AV129" s="307"/>
      <c r="BT129" s="36"/>
      <c r="CD129" s="227"/>
      <c r="CE129" s="227"/>
      <c r="CF129" s="227"/>
      <c r="CG129" s="227"/>
      <c r="CH129" s="227"/>
      <c r="CI129" s="227"/>
      <c r="CJ129" s="227"/>
      <c r="CK129" s="227"/>
      <c r="CL129" s="227"/>
      <c r="CM129" s="227"/>
      <c r="CP129" s="23"/>
    </row>
    <row r="130" spans="1:94" x14ac:dyDescent="0.3">
      <c r="BT130" s="36"/>
      <c r="CP130" s="23"/>
    </row>
    <row r="131" spans="1:94" ht="77.5" customHeight="1" x14ac:dyDescent="0.3">
      <c r="A131" s="217" t="s">
        <v>984</v>
      </c>
      <c r="B131" s="32" t="s">
        <v>1094</v>
      </c>
      <c r="C131" s="32" t="s">
        <v>986</v>
      </c>
      <c r="D131" s="241" t="s">
        <v>987</v>
      </c>
      <c r="E131" s="32" t="s">
        <v>988</v>
      </c>
      <c r="F131" s="241" t="s">
        <v>989</v>
      </c>
      <c r="G131" s="32" t="s">
        <v>990</v>
      </c>
      <c r="H131" s="241" t="s">
        <v>991</v>
      </c>
      <c r="I131" s="32" t="s">
        <v>992</v>
      </c>
      <c r="J131" s="241" t="s">
        <v>993</v>
      </c>
      <c r="K131" s="366" t="s">
        <v>994</v>
      </c>
      <c r="L131" s="32" t="s">
        <v>995</v>
      </c>
      <c r="M131" s="32" t="s">
        <v>996</v>
      </c>
      <c r="N131" s="32" t="s">
        <v>997</v>
      </c>
      <c r="O131" s="32" t="s">
        <v>998</v>
      </c>
      <c r="P131" s="32" t="s">
        <v>999</v>
      </c>
      <c r="Q131" s="32" t="s">
        <v>1000</v>
      </c>
      <c r="R131" s="32" t="s">
        <v>1098</v>
      </c>
      <c r="S131" s="241" t="s">
        <v>1002</v>
      </c>
      <c r="T131" s="241" t="s">
        <v>1003</v>
      </c>
      <c r="U131" s="241" t="s">
        <v>1004</v>
      </c>
      <c r="V131" s="241" t="s">
        <v>1005</v>
      </c>
      <c r="W131" s="241" t="s">
        <v>1006</v>
      </c>
      <c r="X131" s="241" t="s">
        <v>1007</v>
      </c>
      <c r="Y131" s="241" t="s">
        <v>1008</v>
      </c>
      <c r="Z131" s="241" t="s">
        <v>1009</v>
      </c>
      <c r="AA131" s="241" t="s">
        <v>1010</v>
      </c>
      <c r="AB131" s="241" t="s">
        <v>1011</v>
      </c>
      <c r="AC131" s="241" t="s">
        <v>1012</v>
      </c>
      <c r="AD131" s="241" t="s">
        <v>1013</v>
      </c>
      <c r="AE131" s="241" t="s">
        <v>1014</v>
      </c>
      <c r="AF131" s="241" t="s">
        <v>1015</v>
      </c>
      <c r="AG131" s="241" t="s">
        <v>1016</v>
      </c>
      <c r="AH131" s="241" t="s">
        <v>1017</v>
      </c>
      <c r="AI131" s="241" t="s">
        <v>1018</v>
      </c>
      <c r="AJ131" s="241" t="s">
        <v>1019</v>
      </c>
      <c r="AK131" s="241" t="s">
        <v>1020</v>
      </c>
      <c r="AL131" s="241" t="s">
        <v>1021</v>
      </c>
      <c r="AM131" s="241" t="s">
        <v>1022</v>
      </c>
      <c r="AN131" s="241" t="s">
        <v>1023</v>
      </c>
      <c r="AO131" s="241" t="s">
        <v>1024</v>
      </c>
      <c r="AP131" s="241" t="s">
        <v>1025</v>
      </c>
      <c r="AQ131" s="241" t="s">
        <v>1026</v>
      </c>
      <c r="AR131" s="241" t="s">
        <v>1027</v>
      </c>
      <c r="AS131" s="241" t="s">
        <v>1028</v>
      </c>
      <c r="AT131" s="241" t="s">
        <v>1029</v>
      </c>
      <c r="AU131" s="241" t="s">
        <v>2063</v>
      </c>
      <c r="AV131" s="241" t="s">
        <v>2190</v>
      </c>
      <c r="AW131" s="241" t="s">
        <v>2244</v>
      </c>
      <c r="AY131" s="31" t="s">
        <v>1030</v>
      </c>
      <c r="AZ131" s="31" t="s">
        <v>1031</v>
      </c>
      <c r="BA131" s="31" t="s">
        <v>1032</v>
      </c>
      <c r="BB131" s="31" t="s">
        <v>1033</v>
      </c>
      <c r="BC131" s="31" t="s">
        <v>1034</v>
      </c>
      <c r="BD131" s="83" t="s">
        <v>1035</v>
      </c>
      <c r="BE131" s="31" t="s">
        <v>1036</v>
      </c>
      <c r="BF131" s="31" t="s">
        <v>1037</v>
      </c>
      <c r="BG131" s="31" t="s">
        <v>1038</v>
      </c>
      <c r="BH131" s="31" t="s">
        <v>1039</v>
      </c>
      <c r="BI131" s="31" t="s">
        <v>1040</v>
      </c>
      <c r="BJ131" s="31" t="s">
        <v>1041</v>
      </c>
      <c r="BK131" s="31" t="s">
        <v>1042</v>
      </c>
      <c r="BL131" s="31" t="s">
        <v>1043</v>
      </c>
      <c r="BM131" s="31" t="s">
        <v>1044</v>
      </c>
      <c r="BN131" s="31" t="s">
        <v>1045</v>
      </c>
      <c r="BO131" s="31" t="s">
        <v>1046</v>
      </c>
      <c r="BP131" s="31" t="s">
        <v>1047</v>
      </c>
      <c r="BQ131" s="31" t="s">
        <v>1048</v>
      </c>
      <c r="BR131" s="31" t="s">
        <v>1049</v>
      </c>
      <c r="BS131" s="31" t="s">
        <v>1050</v>
      </c>
      <c r="BT131" s="31" t="s">
        <v>1051</v>
      </c>
      <c r="BU131" s="31" t="s">
        <v>1052</v>
      </c>
      <c r="BV131" s="31" t="s">
        <v>1053</v>
      </c>
      <c r="BW131" s="31" t="s">
        <v>1054</v>
      </c>
      <c r="BX131" s="31" t="s">
        <v>1055</v>
      </c>
      <c r="BY131" s="31" t="s">
        <v>1056</v>
      </c>
      <c r="BZ131" s="31" t="s">
        <v>1057</v>
      </c>
      <c r="CA131" s="31" t="s">
        <v>1058</v>
      </c>
      <c r="CB131" s="31" t="s">
        <v>1059</v>
      </c>
      <c r="CC131" s="31" t="s">
        <v>1060</v>
      </c>
      <c r="CD131" s="86" t="s">
        <v>1061</v>
      </c>
      <c r="CE131" s="31" t="s">
        <v>1062</v>
      </c>
      <c r="CF131" s="86" t="s">
        <v>1063</v>
      </c>
      <c r="CG131" s="31" t="s">
        <v>1064</v>
      </c>
      <c r="CH131" s="86" t="s">
        <v>1065</v>
      </c>
      <c r="CI131" s="31" t="s">
        <v>1066</v>
      </c>
      <c r="CJ131" s="31" t="s">
        <v>1067</v>
      </c>
      <c r="CK131" s="31" t="s">
        <v>1068</v>
      </c>
      <c r="CL131" s="31" t="s">
        <v>1095</v>
      </c>
      <c r="CM131" s="31" t="s">
        <v>1070</v>
      </c>
      <c r="CN131" s="31" t="s">
        <v>2064</v>
      </c>
      <c r="CO131" s="86" t="s">
        <v>2191</v>
      </c>
      <c r="CP131" s="31" t="s">
        <v>2249</v>
      </c>
    </row>
    <row r="132" spans="1:94" ht="13.75" customHeight="1" x14ac:dyDescent="0.45">
      <c r="A132" s="254" t="s">
        <v>1071</v>
      </c>
      <c r="B132" s="38" t="s">
        <v>1072</v>
      </c>
      <c r="C132" s="38" t="s">
        <v>1072</v>
      </c>
      <c r="D132" s="38" t="s">
        <v>1072</v>
      </c>
      <c r="E132" s="38" t="s">
        <v>1072</v>
      </c>
      <c r="F132" s="38" t="s">
        <v>1072</v>
      </c>
      <c r="G132" s="38" t="s">
        <v>1072</v>
      </c>
      <c r="H132" s="38" t="s">
        <v>1072</v>
      </c>
      <c r="I132" s="367" t="s">
        <v>1073</v>
      </c>
      <c r="J132" s="38" t="s">
        <v>1072</v>
      </c>
      <c r="K132" s="366"/>
      <c r="L132" s="255">
        <v>2312.5</v>
      </c>
      <c r="M132" s="255">
        <v>2375</v>
      </c>
      <c r="N132" s="255">
        <v>2312.5</v>
      </c>
      <c r="O132" s="255">
        <v>2375</v>
      </c>
      <c r="P132" s="255">
        <v>2312.5</v>
      </c>
      <c r="Q132" s="255">
        <v>2312.5</v>
      </c>
      <c r="R132" s="255">
        <v>2312.5</v>
      </c>
      <c r="S132" s="255">
        <v>2312.5</v>
      </c>
      <c r="T132" s="255">
        <v>2343.75</v>
      </c>
      <c r="U132" s="255">
        <v>2375</v>
      </c>
      <c r="V132" s="255">
        <v>2500</v>
      </c>
      <c r="W132" s="255">
        <v>2437.5</v>
      </c>
      <c r="X132" s="255">
        <v>2375</v>
      </c>
      <c r="Y132" s="256">
        <v>2375</v>
      </c>
      <c r="Z132" s="255">
        <v>2375</v>
      </c>
      <c r="AA132" s="38" t="s">
        <v>1072</v>
      </c>
      <c r="AB132" s="38" t="s">
        <v>1072</v>
      </c>
      <c r="AC132" s="52">
        <v>2437.5</v>
      </c>
      <c r="AD132" s="52">
        <v>2437.5</v>
      </c>
      <c r="AE132" s="52">
        <v>2437.5</v>
      </c>
      <c r="AF132" s="52">
        <v>2437.5</v>
      </c>
      <c r="AG132" s="38" t="s">
        <v>1072</v>
      </c>
      <c r="AH132" s="52">
        <v>2468.75</v>
      </c>
      <c r="AI132" s="52">
        <v>2437.5</v>
      </c>
      <c r="AJ132" s="52">
        <v>2437.5</v>
      </c>
      <c r="AK132" s="52">
        <v>2437.5</v>
      </c>
      <c r="AL132" s="52">
        <v>2937.5</v>
      </c>
      <c r="AM132" s="52">
        <v>2937.5</v>
      </c>
      <c r="AN132" s="52">
        <v>2500</v>
      </c>
      <c r="AO132" s="38" t="s">
        <v>1072</v>
      </c>
      <c r="AP132" s="52">
        <v>3000</v>
      </c>
      <c r="AQ132" s="52">
        <v>3000</v>
      </c>
      <c r="AR132" s="38" t="s">
        <v>1072</v>
      </c>
      <c r="AS132" s="52">
        <v>2812.5</v>
      </c>
      <c r="AT132" s="38" t="s">
        <v>1072</v>
      </c>
      <c r="AU132" s="52">
        <v>2937.5</v>
      </c>
      <c r="AV132" s="302">
        <v>2937.5</v>
      </c>
      <c r="AW132" s="52">
        <f>'Coût médian du PMAS'!X8</f>
        <v>2937.5</v>
      </c>
      <c r="AY132" s="36"/>
      <c r="AZ132" s="36"/>
      <c r="BA132" s="36"/>
      <c r="BB132" s="36"/>
      <c r="BC132" s="36"/>
      <c r="BD132" s="36"/>
      <c r="BE132" s="36" t="s">
        <v>1074</v>
      </c>
      <c r="BF132" s="36">
        <v>2.7027027027026973E-2</v>
      </c>
      <c r="BG132" s="36">
        <v>-2.6315789473684181E-2</v>
      </c>
      <c r="BH132" s="36">
        <v>2.7027027027026973E-2</v>
      </c>
      <c r="BI132" s="36">
        <v>-2.6315789473684181E-2</v>
      </c>
      <c r="BJ132" s="36">
        <v>0</v>
      </c>
      <c r="BK132" s="36">
        <v>0</v>
      </c>
      <c r="BL132" s="36">
        <v>0</v>
      </c>
      <c r="BM132" s="36">
        <v>1.3513513513513598E-2</v>
      </c>
      <c r="BN132" s="36">
        <v>1.3333333333333419E-2</v>
      </c>
      <c r="BO132" s="36">
        <v>5.2631578947368363E-2</v>
      </c>
      <c r="BP132" s="36">
        <v>-2.5000000000000022E-2</v>
      </c>
      <c r="BQ132" s="36">
        <v>-2.5641025641025661E-2</v>
      </c>
      <c r="BR132" s="36">
        <v>0</v>
      </c>
      <c r="BS132" s="36">
        <v>0</v>
      </c>
      <c r="BT132" s="36"/>
      <c r="BU132" s="36"/>
      <c r="BV132" s="36"/>
      <c r="BW132" s="36">
        <v>0</v>
      </c>
      <c r="BX132" s="36">
        <v>0</v>
      </c>
      <c r="BY132" s="36">
        <v>0</v>
      </c>
      <c r="BZ132" s="36"/>
      <c r="CA132" s="88"/>
      <c r="CB132" s="88">
        <v>-1.2658227848101222E-2</v>
      </c>
      <c r="CC132" s="88">
        <v>0</v>
      </c>
      <c r="CD132" s="88">
        <v>0</v>
      </c>
      <c r="CE132" s="88">
        <v>0.20512820512820507</v>
      </c>
      <c r="CF132" s="88">
        <v>0</v>
      </c>
      <c r="CG132" s="88">
        <v>-0.14893617021276595</v>
      </c>
      <c r="CI132" s="23"/>
      <c r="CJ132" s="23">
        <v>0</v>
      </c>
      <c r="CK132" s="23"/>
      <c r="CL132" s="23"/>
      <c r="CM132" s="23"/>
      <c r="CN132" s="23"/>
      <c r="CO132" s="23">
        <f>AV132/AU132-1</f>
        <v>0</v>
      </c>
      <c r="CP132" s="23">
        <f>AW132/AV132-1</f>
        <v>0</v>
      </c>
    </row>
    <row r="133" spans="1:94" ht="13.75" customHeight="1" x14ac:dyDescent="0.45">
      <c r="A133" s="34" t="s">
        <v>933</v>
      </c>
      <c r="B133" s="38" t="s">
        <v>1072</v>
      </c>
      <c r="C133" s="52">
        <v>1333</v>
      </c>
      <c r="D133" s="52">
        <v>1292</v>
      </c>
      <c r="E133" s="52">
        <v>1250</v>
      </c>
      <c r="F133" s="52">
        <v>1021</v>
      </c>
      <c r="G133" s="52">
        <v>1333</v>
      </c>
      <c r="H133" s="38" t="s">
        <v>1072</v>
      </c>
      <c r="I133" s="368"/>
      <c r="J133" s="52">
        <v>1138.8333333333333</v>
      </c>
      <c r="K133" s="366"/>
      <c r="L133" s="255">
        <v>1812.5</v>
      </c>
      <c r="M133" s="255">
        <v>2312.5</v>
      </c>
      <c r="N133" s="255">
        <v>2312.5</v>
      </c>
      <c r="O133" s="255">
        <v>2375</v>
      </c>
      <c r="P133" s="38" t="s">
        <v>1072</v>
      </c>
      <c r="Q133" s="255">
        <v>1875</v>
      </c>
      <c r="R133" s="255">
        <v>2812.5</v>
      </c>
      <c r="S133" s="255">
        <v>1812.5</v>
      </c>
      <c r="T133" s="255">
        <v>1875</v>
      </c>
      <c r="U133" s="255">
        <v>1875</v>
      </c>
      <c r="V133" s="255">
        <v>2156.25</v>
      </c>
      <c r="W133" s="255">
        <v>1875</v>
      </c>
      <c r="X133" s="255">
        <v>1875</v>
      </c>
      <c r="Y133" s="256">
        <v>1875</v>
      </c>
      <c r="Z133" s="255">
        <v>1875</v>
      </c>
      <c r="AA133" s="38" t="s">
        <v>1072</v>
      </c>
      <c r="AB133" s="52">
        <v>2375</v>
      </c>
      <c r="AC133" s="52">
        <v>1875</v>
      </c>
      <c r="AD133" s="52">
        <v>1875</v>
      </c>
      <c r="AE133" s="52">
        <v>1875</v>
      </c>
      <c r="AF133" s="52">
        <v>1875</v>
      </c>
      <c r="AG133" s="38" t="s">
        <v>1072</v>
      </c>
      <c r="AH133" s="52">
        <v>1812.5</v>
      </c>
      <c r="AI133" s="52">
        <v>1812.5</v>
      </c>
      <c r="AJ133" s="52">
        <v>1812.5</v>
      </c>
      <c r="AK133" s="52">
        <v>2062.5</v>
      </c>
      <c r="AL133" s="52">
        <v>2562.5</v>
      </c>
      <c r="AM133" s="52">
        <v>2562.5</v>
      </c>
      <c r="AN133" s="52">
        <v>2562.5</v>
      </c>
      <c r="AO133" s="52">
        <v>2562.5</v>
      </c>
      <c r="AP133" s="52">
        <v>2812.5</v>
      </c>
      <c r="AQ133" s="52">
        <v>2312.5</v>
      </c>
      <c r="AR133" s="52">
        <v>3500</v>
      </c>
      <c r="AS133" s="52">
        <v>2750</v>
      </c>
      <c r="AT133" s="52">
        <v>2875</v>
      </c>
      <c r="AU133" s="52">
        <v>2875</v>
      </c>
      <c r="AV133" s="303" t="s">
        <v>1072</v>
      </c>
      <c r="AW133" s="303" t="s">
        <v>1072</v>
      </c>
      <c r="AY133" s="36">
        <v>-3.0757689422355572E-2</v>
      </c>
      <c r="AZ133" s="36">
        <v>-3.2507739938080538E-2</v>
      </c>
      <c r="BA133" s="36">
        <v>-0.18320000000000003</v>
      </c>
      <c r="BB133" s="36">
        <v>0.30558276199804113</v>
      </c>
      <c r="BC133" s="36" t="s">
        <v>1074</v>
      </c>
      <c r="BD133" s="36" t="s">
        <v>1074</v>
      </c>
      <c r="BE133" s="36">
        <v>2.4440216595931652E-2</v>
      </c>
      <c r="BF133" s="36">
        <v>0.27586206896551735</v>
      </c>
      <c r="BG133" s="36">
        <v>0</v>
      </c>
      <c r="BH133" s="36">
        <v>2.7027027027026973E-2</v>
      </c>
      <c r="BI133" s="36" t="s">
        <v>1074</v>
      </c>
      <c r="BJ133" s="36" t="s">
        <v>1074</v>
      </c>
      <c r="BK133" s="36">
        <v>0.5</v>
      </c>
      <c r="BL133" s="36">
        <v>-0.35555555555555551</v>
      </c>
      <c r="BM133" s="36">
        <v>3.4482758620689724E-2</v>
      </c>
      <c r="BN133" s="36">
        <v>0</v>
      </c>
      <c r="BO133" s="36">
        <v>0.14999999999999991</v>
      </c>
      <c r="BP133" s="36">
        <v>-0.13043478260869568</v>
      </c>
      <c r="BQ133" s="36">
        <v>0</v>
      </c>
      <c r="BR133" s="36">
        <v>0</v>
      </c>
      <c r="BS133" s="36">
        <v>0</v>
      </c>
      <c r="BT133" s="36"/>
      <c r="BU133" s="36"/>
      <c r="BV133" s="36">
        <v>-0.21052631578947367</v>
      </c>
      <c r="BW133" s="36">
        <v>0</v>
      </c>
      <c r="BX133" s="36">
        <v>0</v>
      </c>
      <c r="BY133" s="36">
        <v>0</v>
      </c>
      <c r="BZ133" s="36"/>
      <c r="CA133" s="88"/>
      <c r="CB133" s="88">
        <v>0</v>
      </c>
      <c r="CC133" s="88">
        <v>0</v>
      </c>
      <c r="CD133" s="88">
        <v>0.13793103448275867</v>
      </c>
      <c r="CE133" s="88">
        <v>0.24242424242424243</v>
      </c>
      <c r="CF133" s="88">
        <v>0</v>
      </c>
      <c r="CG133" s="88">
        <v>0</v>
      </c>
      <c r="CH133" s="88">
        <v>0</v>
      </c>
      <c r="CI133" s="23">
        <v>9.7560975609756184E-2</v>
      </c>
      <c r="CJ133" s="23">
        <v>-0.17777777777777781</v>
      </c>
      <c r="CK133" s="23">
        <v>0.5135135135135136</v>
      </c>
      <c r="CL133" s="23">
        <v>-0.2142857142857143</v>
      </c>
      <c r="CM133" s="23">
        <v>4.5454545454545414E-2</v>
      </c>
      <c r="CN133" s="23">
        <f t="shared" ref="CN133:CN163" si="97">AU133/AT133-1</f>
        <v>0</v>
      </c>
      <c r="CO133" s="23"/>
      <c r="CP133" s="23"/>
    </row>
    <row r="134" spans="1:94" x14ac:dyDescent="0.3">
      <c r="A134" s="34" t="s">
        <v>926</v>
      </c>
      <c r="B134" s="52">
        <v>1917</v>
      </c>
      <c r="C134" s="52">
        <v>1750</v>
      </c>
      <c r="D134" s="52">
        <v>1875</v>
      </c>
      <c r="E134" s="38" t="s">
        <v>1072</v>
      </c>
      <c r="F134" s="52">
        <v>1583</v>
      </c>
      <c r="G134" s="52">
        <v>1833</v>
      </c>
      <c r="H134" s="52">
        <v>1666.6666666666667</v>
      </c>
      <c r="I134" s="368"/>
      <c r="J134" s="52">
        <v>1541.6666666666665</v>
      </c>
      <c r="K134" s="366"/>
      <c r="L134" s="255">
        <v>2312.5</v>
      </c>
      <c r="M134" s="255">
        <v>2406.25</v>
      </c>
      <c r="N134" s="255">
        <v>3375</v>
      </c>
      <c r="O134" s="255">
        <v>2625</v>
      </c>
      <c r="P134" s="255">
        <v>2375</v>
      </c>
      <c r="Q134" s="255">
        <v>2812.5</v>
      </c>
      <c r="R134" s="255">
        <v>2812.5</v>
      </c>
      <c r="S134" s="255">
        <v>2312.5</v>
      </c>
      <c r="T134" s="255">
        <v>2875</v>
      </c>
      <c r="U134" s="255">
        <v>2312.5</v>
      </c>
      <c r="V134" s="255">
        <v>2562.5</v>
      </c>
      <c r="W134" s="255">
        <v>2593.75</v>
      </c>
      <c r="X134" s="255">
        <v>2875</v>
      </c>
      <c r="Y134" s="38" t="s">
        <v>1072</v>
      </c>
      <c r="Z134" s="38" t="s">
        <v>1072</v>
      </c>
      <c r="AA134" s="52">
        <v>3000</v>
      </c>
      <c r="AB134" s="52">
        <v>3000</v>
      </c>
      <c r="AC134" s="52">
        <v>3000</v>
      </c>
      <c r="AD134" s="52">
        <v>3000</v>
      </c>
      <c r="AE134" s="52">
        <v>3218.75</v>
      </c>
      <c r="AF134" s="52">
        <v>3218.75</v>
      </c>
      <c r="AG134" s="52">
        <v>2937.5</v>
      </c>
      <c r="AH134" s="52">
        <v>2937.5</v>
      </c>
      <c r="AI134" s="52">
        <v>2937.5</v>
      </c>
      <c r="AJ134" s="52">
        <v>2937.5</v>
      </c>
      <c r="AK134" s="52">
        <v>2937.5</v>
      </c>
      <c r="AL134" s="52">
        <v>2937.5</v>
      </c>
      <c r="AM134" s="52">
        <v>2937.5</v>
      </c>
      <c r="AN134" s="52">
        <v>2937.5</v>
      </c>
      <c r="AO134" s="52">
        <v>3187.5</v>
      </c>
      <c r="AP134" s="52">
        <v>3312.5</v>
      </c>
      <c r="AQ134" s="52">
        <v>3312.5</v>
      </c>
      <c r="AR134" s="52">
        <v>3500</v>
      </c>
      <c r="AS134" s="52">
        <v>3000</v>
      </c>
      <c r="AT134" s="52">
        <v>3500</v>
      </c>
      <c r="AU134" s="52">
        <v>3500</v>
      </c>
      <c r="AV134" s="302">
        <v>3625</v>
      </c>
      <c r="AW134" s="52">
        <f>'Coût médian du PMAS'!X13</f>
        <v>3500</v>
      </c>
      <c r="AY134" s="36">
        <v>7.1428571428571397E-2</v>
      </c>
      <c r="AZ134" s="36" t="s">
        <v>1074</v>
      </c>
      <c r="BA134" s="36" t="s">
        <v>1074</v>
      </c>
      <c r="BB134" s="36">
        <v>0.15792798483891346</v>
      </c>
      <c r="BC134" s="36">
        <v>-9.0743771594835376E-2</v>
      </c>
      <c r="BD134" s="36">
        <v>-7.5000000000000178E-2</v>
      </c>
      <c r="BE134" s="36">
        <v>-8.1081081081080919E-2</v>
      </c>
      <c r="BF134" s="36">
        <v>4.0540540540540571E-2</v>
      </c>
      <c r="BG134" s="36">
        <v>0.40259740259740262</v>
      </c>
      <c r="BH134" s="36">
        <v>-0.22222222222222221</v>
      </c>
      <c r="BI134" s="36">
        <v>-9.5238095238095233E-2</v>
      </c>
      <c r="BJ134" s="36">
        <v>0.18421052631578938</v>
      </c>
      <c r="BK134" s="36">
        <v>0</v>
      </c>
      <c r="BL134" s="36">
        <v>-0.17777777777777781</v>
      </c>
      <c r="BM134" s="36">
        <v>0.2432432432432432</v>
      </c>
      <c r="BN134" s="36">
        <v>-0.19565217391304346</v>
      </c>
      <c r="BO134" s="36">
        <v>0.10810810810810811</v>
      </c>
      <c r="BP134" s="36">
        <v>1.2195121951219523E-2</v>
      </c>
      <c r="BQ134" s="36">
        <v>0.10843373493975905</v>
      </c>
      <c r="BR134" s="36"/>
      <c r="BS134" s="36"/>
      <c r="BT134" s="36"/>
      <c r="BU134" s="36">
        <v>0</v>
      </c>
      <c r="BV134" s="36">
        <v>0</v>
      </c>
      <c r="BW134" s="36">
        <v>0</v>
      </c>
      <c r="BX134" s="36">
        <v>7.2916666666666741E-2</v>
      </c>
      <c r="BY134" s="36">
        <v>0</v>
      </c>
      <c r="BZ134" s="36">
        <v>-8.737864077669899E-2</v>
      </c>
      <c r="CA134" s="88">
        <v>0</v>
      </c>
      <c r="CB134" s="88">
        <v>0</v>
      </c>
      <c r="CC134" s="88">
        <v>0</v>
      </c>
      <c r="CD134" s="88">
        <v>0</v>
      </c>
      <c r="CE134" s="88">
        <v>0</v>
      </c>
      <c r="CF134" s="88">
        <v>0</v>
      </c>
      <c r="CG134" s="88">
        <v>0</v>
      </c>
      <c r="CH134" s="88">
        <v>8.5106382978723305E-2</v>
      </c>
      <c r="CI134" s="23">
        <v>3.9215686274509887E-2</v>
      </c>
      <c r="CJ134" s="23">
        <v>0</v>
      </c>
      <c r="CK134" s="23">
        <v>5.6603773584905648E-2</v>
      </c>
      <c r="CL134" s="23">
        <v>-0.1428571428571429</v>
      </c>
      <c r="CM134" s="23">
        <v>0.16666666666666674</v>
      </c>
      <c r="CN134" s="23">
        <f t="shared" si="97"/>
        <v>0</v>
      </c>
      <c r="CO134" s="23">
        <f t="shared" ref="CO134:CP162" si="98">AV134/AU134-1</f>
        <v>3.5714285714285809E-2</v>
      </c>
      <c r="CP134" s="23">
        <f t="shared" si="98"/>
        <v>-3.4482758620689613E-2</v>
      </c>
    </row>
    <row r="135" spans="1:94" x14ac:dyDescent="0.45">
      <c r="A135" s="34" t="s">
        <v>1099</v>
      </c>
      <c r="B135" s="38" t="s">
        <v>1072</v>
      </c>
      <c r="C135" s="38" t="s">
        <v>1072</v>
      </c>
      <c r="D135" s="38" t="s">
        <v>1072</v>
      </c>
      <c r="E135" s="38" t="s">
        <v>1072</v>
      </c>
      <c r="F135" s="38" t="s">
        <v>1075</v>
      </c>
      <c r="G135" s="52">
        <v>938</v>
      </c>
      <c r="H135" s="52">
        <v>812.5</v>
      </c>
      <c r="I135" s="368"/>
      <c r="J135" s="52">
        <v>875</v>
      </c>
      <c r="K135" s="366"/>
      <c r="L135" s="38" t="s">
        <v>1072</v>
      </c>
      <c r="M135" s="38" t="s">
        <v>1072</v>
      </c>
      <c r="N135" s="255">
        <v>2250</v>
      </c>
      <c r="O135" s="255">
        <v>2263.9375</v>
      </c>
      <c r="P135" s="255">
        <v>2000</v>
      </c>
      <c r="Q135" s="255">
        <v>2312.5</v>
      </c>
      <c r="R135" s="255">
        <v>2312.5</v>
      </c>
      <c r="S135" s="255">
        <v>2312.5</v>
      </c>
      <c r="T135" s="255">
        <v>1812.5</v>
      </c>
      <c r="U135" s="255">
        <v>1687.5</v>
      </c>
      <c r="V135" s="255">
        <v>1296.875</v>
      </c>
      <c r="W135" s="255">
        <v>2312.5</v>
      </c>
      <c r="X135" s="255">
        <v>2312.5</v>
      </c>
      <c r="Y135" s="256">
        <v>1687.5</v>
      </c>
      <c r="Z135" s="52">
        <v>2187.5</v>
      </c>
      <c r="AA135" s="52">
        <v>1953.125</v>
      </c>
      <c r="AB135" s="52">
        <v>1937.5</v>
      </c>
      <c r="AC135" s="52">
        <v>1937.5</v>
      </c>
      <c r="AD135" s="52">
        <v>1937.5</v>
      </c>
      <c r="AE135" s="52">
        <v>1500</v>
      </c>
      <c r="AF135" s="52">
        <v>1500</v>
      </c>
      <c r="AG135" s="52">
        <v>1437.5</v>
      </c>
      <c r="AH135" s="52">
        <v>1937.5</v>
      </c>
      <c r="AI135" s="52">
        <v>1937.5</v>
      </c>
      <c r="AJ135" s="52">
        <v>1937.5</v>
      </c>
      <c r="AK135" s="52">
        <v>2187.5</v>
      </c>
      <c r="AL135" s="52">
        <v>1937.5</v>
      </c>
      <c r="AM135" s="52">
        <v>2312.5</v>
      </c>
      <c r="AN135" s="52">
        <v>2187.5</v>
      </c>
      <c r="AO135" s="52">
        <v>2187.5</v>
      </c>
      <c r="AP135" s="52">
        <v>2187.5</v>
      </c>
      <c r="AQ135" s="52">
        <v>2312.5</v>
      </c>
      <c r="AR135" s="52">
        <v>2687.5</v>
      </c>
      <c r="AS135" s="52">
        <v>2437.5</v>
      </c>
      <c r="AT135" s="52">
        <v>2562.5</v>
      </c>
      <c r="AU135" s="52">
        <v>2875</v>
      </c>
      <c r="AV135" s="302">
        <v>2687.5</v>
      </c>
      <c r="AW135" s="52">
        <f>'Coût médian du PMAS'!X7</f>
        <v>1687.5</v>
      </c>
      <c r="AY135" s="36" t="s">
        <v>1074</v>
      </c>
      <c r="AZ135" s="36" t="s">
        <v>1074</v>
      </c>
      <c r="BA135" s="36" t="s">
        <v>1074</v>
      </c>
      <c r="BB135" s="36">
        <v>2.2900763358778553E-2</v>
      </c>
      <c r="BC135" s="36">
        <v>-0.13379530916844351</v>
      </c>
      <c r="BD135" s="36">
        <v>7.6923076923076872E-2</v>
      </c>
      <c r="BE135" s="36" t="s">
        <v>1074</v>
      </c>
      <c r="BF135" s="36" t="s">
        <v>1074</v>
      </c>
      <c r="BG135" s="36" t="s">
        <v>1074</v>
      </c>
      <c r="BH135" s="36">
        <v>6.1944444444443914E-3</v>
      </c>
      <c r="BI135" s="36">
        <v>-0.1165833862463076</v>
      </c>
      <c r="BJ135" s="36">
        <v>0.15625</v>
      </c>
      <c r="BK135" s="36">
        <v>0</v>
      </c>
      <c r="BL135" s="36">
        <v>0</v>
      </c>
      <c r="BM135" s="36">
        <v>-0.21621621621621623</v>
      </c>
      <c r="BN135" s="36">
        <v>-6.8965517241379337E-2</v>
      </c>
      <c r="BO135" s="36">
        <v>-0.23148148148148151</v>
      </c>
      <c r="BP135" s="36">
        <v>0.7831325301204819</v>
      </c>
      <c r="BQ135" s="36">
        <v>0</v>
      </c>
      <c r="BR135" s="36">
        <v>-0.27027027027027029</v>
      </c>
      <c r="BS135" s="36">
        <v>0.29629629629629628</v>
      </c>
      <c r="BT135" s="36">
        <v>-0.1071428571428571</v>
      </c>
      <c r="BU135" s="36">
        <v>-8.0000000000000071E-3</v>
      </c>
      <c r="BV135" s="36">
        <v>0</v>
      </c>
      <c r="BW135" s="36">
        <v>0</v>
      </c>
      <c r="BX135" s="36">
        <v>-0.22580645161290325</v>
      </c>
      <c r="BY135" s="36">
        <v>0</v>
      </c>
      <c r="BZ135" s="36">
        <v>-4.166666666666663E-2</v>
      </c>
      <c r="CA135" s="88">
        <v>0.34782608695652173</v>
      </c>
      <c r="CB135" s="88">
        <v>0</v>
      </c>
      <c r="CC135" s="88">
        <v>0</v>
      </c>
      <c r="CD135" s="88">
        <v>0.12903225806451624</v>
      </c>
      <c r="CE135" s="88">
        <v>-0.11428571428571432</v>
      </c>
      <c r="CF135" s="88">
        <v>0.19354838709677424</v>
      </c>
      <c r="CG135" s="88">
        <v>-5.4054054054054057E-2</v>
      </c>
      <c r="CH135" s="88">
        <v>0</v>
      </c>
      <c r="CI135" s="23">
        <v>0</v>
      </c>
      <c r="CJ135" s="23">
        <v>5.7142857142857162E-2</v>
      </c>
      <c r="CK135" s="23">
        <v>0.16216216216216206</v>
      </c>
      <c r="CL135" s="23">
        <v>-9.3023255813953543E-2</v>
      </c>
      <c r="CM135" s="23">
        <v>5.1282051282051322E-2</v>
      </c>
      <c r="CN135" s="23">
        <f t="shared" si="97"/>
        <v>0.12195121951219523</v>
      </c>
      <c r="CO135" s="23">
        <f t="shared" si="98"/>
        <v>-6.5217391304347783E-2</v>
      </c>
      <c r="CP135" s="23">
        <f t="shared" si="98"/>
        <v>-0.37209302325581395</v>
      </c>
    </row>
    <row r="136" spans="1:94" x14ac:dyDescent="0.3">
      <c r="A136" s="34" t="s">
        <v>1076</v>
      </c>
      <c r="B136" s="38" t="s">
        <v>1072</v>
      </c>
      <c r="C136" s="38" t="s">
        <v>1072</v>
      </c>
      <c r="D136" s="38" t="s">
        <v>1072</v>
      </c>
      <c r="E136" s="38" t="s">
        <v>1072</v>
      </c>
      <c r="F136" s="38" t="s">
        <v>1072</v>
      </c>
      <c r="G136" s="38" t="s">
        <v>1072</v>
      </c>
      <c r="H136" s="38" t="s">
        <v>1072</v>
      </c>
      <c r="I136" s="368"/>
      <c r="J136" s="38" t="s">
        <v>1072</v>
      </c>
      <c r="K136" s="366"/>
      <c r="L136" s="38" t="s">
        <v>1072</v>
      </c>
      <c r="M136" s="38" t="s">
        <v>1072</v>
      </c>
      <c r="N136" s="38" t="s">
        <v>1072</v>
      </c>
      <c r="O136" s="38" t="s">
        <v>1072</v>
      </c>
      <c r="P136" s="38" t="s">
        <v>1072</v>
      </c>
      <c r="Q136" s="38" t="s">
        <v>1072</v>
      </c>
      <c r="R136" s="38" t="s">
        <v>1072</v>
      </c>
      <c r="S136" s="38" t="s">
        <v>1072</v>
      </c>
      <c r="T136" s="38" t="s">
        <v>1072</v>
      </c>
      <c r="U136" s="38" t="s">
        <v>1072</v>
      </c>
      <c r="V136" s="38" t="s">
        <v>1072</v>
      </c>
      <c r="W136" s="38" t="s">
        <v>1072</v>
      </c>
      <c r="X136" s="38" t="s">
        <v>1072</v>
      </c>
      <c r="Y136" s="38" t="s">
        <v>1072</v>
      </c>
      <c r="Z136" s="38" t="s">
        <v>1072</v>
      </c>
      <c r="AA136" s="52">
        <v>2813</v>
      </c>
      <c r="AB136" s="52">
        <v>2843.75</v>
      </c>
      <c r="AC136" s="52">
        <v>2875</v>
      </c>
      <c r="AD136" s="52">
        <v>2875</v>
      </c>
      <c r="AE136" s="52">
        <v>2812.5</v>
      </c>
      <c r="AF136" s="52">
        <v>2812.5</v>
      </c>
      <c r="AG136" s="38" t="s">
        <v>1072</v>
      </c>
      <c r="AH136" s="52">
        <v>2812.5</v>
      </c>
      <c r="AI136" s="52">
        <v>2812.5</v>
      </c>
      <c r="AJ136" s="52">
        <v>2812.5</v>
      </c>
      <c r="AK136" s="52">
        <v>2812.5</v>
      </c>
      <c r="AL136" s="52">
        <v>2875</v>
      </c>
      <c r="AM136" s="52">
        <v>2875</v>
      </c>
      <c r="AN136" s="52">
        <v>2875</v>
      </c>
      <c r="AO136" s="52">
        <v>2875</v>
      </c>
      <c r="AP136" s="52">
        <v>2812.5</v>
      </c>
      <c r="AQ136" s="52">
        <v>3812.5</v>
      </c>
      <c r="AR136" s="38" t="s">
        <v>1072</v>
      </c>
      <c r="AS136" s="38" t="s">
        <v>1072</v>
      </c>
      <c r="AT136" s="38" t="s">
        <v>1072</v>
      </c>
      <c r="AU136" s="52">
        <v>2937.5</v>
      </c>
      <c r="AV136" s="302">
        <v>3312.5</v>
      </c>
      <c r="AW136" s="303" t="s">
        <v>1072</v>
      </c>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v>1.0931389975115557E-2</v>
      </c>
      <c r="BV136" s="36">
        <v>1.098901098901095E-2</v>
      </c>
      <c r="BW136" s="36">
        <v>0</v>
      </c>
      <c r="BX136" s="36">
        <v>-2.1739130434782594E-2</v>
      </c>
      <c r="BY136" s="36">
        <v>0</v>
      </c>
      <c r="BZ136" s="36"/>
      <c r="CA136" s="88"/>
      <c r="CB136" s="88">
        <v>0</v>
      </c>
      <c r="CC136" s="88">
        <v>0</v>
      </c>
      <c r="CD136" s="88">
        <v>0</v>
      </c>
      <c r="CE136" s="88">
        <v>2.2222222222222143E-2</v>
      </c>
      <c r="CF136" s="88">
        <v>0</v>
      </c>
      <c r="CG136" s="88">
        <v>0</v>
      </c>
      <c r="CH136" s="88">
        <v>0</v>
      </c>
      <c r="CI136" s="23">
        <v>-2.1739130434782594E-2</v>
      </c>
      <c r="CJ136" s="23">
        <v>0.35555555555555562</v>
      </c>
      <c r="CK136" s="23"/>
      <c r="CL136" s="23"/>
      <c r="CM136" s="23"/>
      <c r="CN136" s="23"/>
      <c r="CO136" s="23">
        <f t="shared" si="98"/>
        <v>0.12765957446808507</v>
      </c>
      <c r="CP136" s="23"/>
    </row>
    <row r="137" spans="1:94" x14ac:dyDescent="0.3">
      <c r="A137" s="34" t="s">
        <v>1077</v>
      </c>
      <c r="B137" s="38" t="s">
        <v>1072</v>
      </c>
      <c r="C137" s="38" t="s">
        <v>1072</v>
      </c>
      <c r="D137" s="38" t="s">
        <v>1072</v>
      </c>
      <c r="E137" s="38" t="s">
        <v>1072</v>
      </c>
      <c r="F137" s="38" t="s">
        <v>1072</v>
      </c>
      <c r="G137" s="38" t="s">
        <v>1072</v>
      </c>
      <c r="H137" s="38" t="s">
        <v>1072</v>
      </c>
      <c r="I137" s="368"/>
      <c r="J137" s="38" t="s">
        <v>1072</v>
      </c>
      <c r="K137" s="366"/>
      <c r="L137" s="38" t="s">
        <v>1072</v>
      </c>
      <c r="M137" s="38" t="s">
        <v>1072</v>
      </c>
      <c r="N137" s="38" t="s">
        <v>1072</v>
      </c>
      <c r="O137" s="38" t="s">
        <v>1072</v>
      </c>
      <c r="P137" s="255">
        <v>2187.5</v>
      </c>
      <c r="Q137" s="38" t="s">
        <v>1072</v>
      </c>
      <c r="R137" s="38" t="s">
        <v>1072</v>
      </c>
      <c r="S137" s="38" t="s">
        <v>1072</v>
      </c>
      <c r="T137" s="52">
        <v>1687.5</v>
      </c>
      <c r="U137" s="38" t="s">
        <v>1072</v>
      </c>
      <c r="V137" s="38" t="s">
        <v>1072</v>
      </c>
      <c r="W137" s="52">
        <v>2187.5</v>
      </c>
      <c r="X137" s="38" t="s">
        <v>1072</v>
      </c>
      <c r="Y137" s="38" t="s">
        <v>1072</v>
      </c>
      <c r="Z137" s="38" t="s">
        <v>1072</v>
      </c>
      <c r="AA137" s="38" t="s">
        <v>1072</v>
      </c>
      <c r="AB137" s="38" t="s">
        <v>1072</v>
      </c>
      <c r="AC137" s="38" t="s">
        <v>1072</v>
      </c>
      <c r="AD137" s="38" t="s">
        <v>1072</v>
      </c>
      <c r="AE137" s="38" t="s">
        <v>1072</v>
      </c>
      <c r="AF137" s="38" t="s">
        <v>1072</v>
      </c>
      <c r="AG137" s="38" t="s">
        <v>1072</v>
      </c>
      <c r="AH137" s="38" t="s">
        <v>1072</v>
      </c>
      <c r="AI137" s="38" t="s">
        <v>1072</v>
      </c>
      <c r="AJ137" s="38" t="s">
        <v>1072</v>
      </c>
      <c r="AK137" s="38" t="s">
        <v>1072</v>
      </c>
      <c r="AL137" s="38" t="s">
        <v>1072</v>
      </c>
      <c r="AM137" s="38" t="s">
        <v>1072</v>
      </c>
      <c r="AN137" s="38" t="s">
        <v>1072</v>
      </c>
      <c r="AO137" s="38" t="s">
        <v>1072</v>
      </c>
      <c r="AP137" s="38" t="s">
        <v>1072</v>
      </c>
      <c r="AQ137" s="38" t="s">
        <v>1072</v>
      </c>
      <c r="AR137" s="38" t="s">
        <v>1072</v>
      </c>
      <c r="AS137" s="38" t="s">
        <v>1072</v>
      </c>
      <c r="AT137" s="38" t="s">
        <v>1072</v>
      </c>
      <c r="AU137" s="38" t="s">
        <v>1072</v>
      </c>
      <c r="AV137" s="303" t="s">
        <v>1072</v>
      </c>
      <c r="AW137" s="303" t="s">
        <v>1072</v>
      </c>
      <c r="AY137" s="36"/>
      <c r="AZ137" s="36"/>
      <c r="BA137" s="36"/>
      <c r="BB137" s="36"/>
      <c r="BC137" s="36"/>
      <c r="BD137" s="36"/>
      <c r="BE137" s="36"/>
      <c r="BF137" s="36"/>
      <c r="BG137" s="36"/>
      <c r="BH137" s="36"/>
      <c r="BI137" s="36" t="s">
        <v>1074</v>
      </c>
      <c r="BJ137" s="36" t="s">
        <v>1074</v>
      </c>
      <c r="BK137" s="36" t="s">
        <v>1074</v>
      </c>
      <c r="BL137" s="36" t="s">
        <v>1074</v>
      </c>
      <c r="BM137" s="36" t="s">
        <v>1074</v>
      </c>
      <c r="BN137" s="36" t="s">
        <v>1074</v>
      </c>
      <c r="BO137" s="36" t="s">
        <v>1074</v>
      </c>
      <c r="BP137" s="36" t="s">
        <v>1074</v>
      </c>
      <c r="BQ137" s="36"/>
      <c r="BR137" s="36"/>
      <c r="BS137" s="36"/>
      <c r="BT137" s="36"/>
      <c r="BU137" s="36"/>
      <c r="BV137" s="36"/>
      <c r="BW137" s="36"/>
      <c r="BX137" s="36"/>
      <c r="BY137" s="36"/>
      <c r="BZ137" s="36"/>
      <c r="CA137" s="88"/>
      <c r="CB137" s="88"/>
      <c r="CC137" s="88"/>
      <c r="CI137" s="23"/>
      <c r="CJ137" s="23"/>
      <c r="CK137" s="23"/>
      <c r="CL137" s="23"/>
      <c r="CM137" s="23"/>
      <c r="CN137" s="23"/>
      <c r="CO137" s="23"/>
      <c r="CP137" s="23"/>
    </row>
    <row r="138" spans="1:94" x14ac:dyDescent="0.45">
      <c r="A138" s="34" t="s">
        <v>924</v>
      </c>
      <c r="B138" s="38" t="s">
        <v>1072</v>
      </c>
      <c r="C138" s="38" t="s">
        <v>1072</v>
      </c>
      <c r="D138" s="38" t="s">
        <v>1072</v>
      </c>
      <c r="E138" s="38" t="s">
        <v>1072</v>
      </c>
      <c r="F138" s="38" t="s">
        <v>1072</v>
      </c>
      <c r="G138" s="38" t="s">
        <v>1072</v>
      </c>
      <c r="H138" s="38" t="s">
        <v>1072</v>
      </c>
      <c r="I138" s="368"/>
      <c r="J138" s="38" t="s">
        <v>1072</v>
      </c>
      <c r="K138" s="366"/>
      <c r="L138" s="38" t="s">
        <v>1072</v>
      </c>
      <c r="M138" s="38" t="s">
        <v>1072</v>
      </c>
      <c r="N138" s="38" t="s">
        <v>1072</v>
      </c>
      <c r="O138" s="255">
        <v>1812.5</v>
      </c>
      <c r="P138" s="38" t="s">
        <v>1072</v>
      </c>
      <c r="Q138" s="255">
        <v>2250</v>
      </c>
      <c r="R138" s="38" t="s">
        <v>1072</v>
      </c>
      <c r="S138" s="255">
        <v>2250</v>
      </c>
      <c r="T138" s="52">
        <v>2406.25</v>
      </c>
      <c r="U138" s="52">
        <v>2250</v>
      </c>
      <c r="V138" s="38" t="s">
        <v>1072</v>
      </c>
      <c r="W138" s="52">
        <v>2312.5</v>
      </c>
      <c r="X138" s="38" t="s">
        <v>1072</v>
      </c>
      <c r="Y138" s="256">
        <v>2250</v>
      </c>
      <c r="Z138" s="52">
        <v>2250</v>
      </c>
      <c r="AA138" s="52">
        <v>2250</v>
      </c>
      <c r="AB138" s="52">
        <v>2281.25</v>
      </c>
      <c r="AC138" s="52">
        <v>2250</v>
      </c>
      <c r="AD138" s="52">
        <v>2250</v>
      </c>
      <c r="AE138" s="52">
        <v>2250</v>
      </c>
      <c r="AF138" s="52">
        <v>2250</v>
      </c>
      <c r="AG138" s="52">
        <v>1875</v>
      </c>
      <c r="AH138" s="52">
        <v>2250</v>
      </c>
      <c r="AI138" s="52">
        <v>2312.5</v>
      </c>
      <c r="AJ138" s="52">
        <v>2312.5</v>
      </c>
      <c r="AK138" s="52">
        <v>2250</v>
      </c>
      <c r="AL138" s="52">
        <v>2312.5</v>
      </c>
      <c r="AM138" s="52">
        <v>2812.5</v>
      </c>
      <c r="AN138" s="52">
        <v>2750</v>
      </c>
      <c r="AO138" s="52">
        <v>2250</v>
      </c>
      <c r="AP138" s="52">
        <v>2750</v>
      </c>
      <c r="AQ138" s="52">
        <v>2250</v>
      </c>
      <c r="AR138" s="52">
        <v>2250</v>
      </c>
      <c r="AS138" s="38" t="s">
        <v>1072</v>
      </c>
      <c r="AT138" s="52">
        <v>2312.5</v>
      </c>
      <c r="AU138" s="38" t="s">
        <v>1072</v>
      </c>
      <c r="AV138" s="303" t="s">
        <v>1072</v>
      </c>
      <c r="AW138" s="303" t="s">
        <v>1072</v>
      </c>
      <c r="AY138" s="36"/>
      <c r="AZ138" s="36"/>
      <c r="BA138" s="36"/>
      <c r="BB138" s="36"/>
      <c r="BC138" s="36"/>
      <c r="BD138" s="36"/>
      <c r="BE138" s="36"/>
      <c r="BF138" s="36"/>
      <c r="BG138" s="36"/>
      <c r="BH138" s="36" t="s">
        <v>1074</v>
      </c>
      <c r="BI138" s="36" t="s">
        <v>1074</v>
      </c>
      <c r="BJ138" s="36" t="s">
        <v>1074</v>
      </c>
      <c r="BK138" s="36" t="s">
        <v>1074</v>
      </c>
      <c r="BL138" s="36" t="s">
        <v>1074</v>
      </c>
      <c r="BM138" s="36">
        <v>6.944444444444442E-2</v>
      </c>
      <c r="BN138" s="36">
        <v>-6.4935064935064957E-2</v>
      </c>
      <c r="BO138" s="36" t="s">
        <v>1074</v>
      </c>
      <c r="BP138" s="36" t="s">
        <v>1074</v>
      </c>
      <c r="BQ138" s="36"/>
      <c r="BR138" s="36"/>
      <c r="BS138" s="36">
        <v>0</v>
      </c>
      <c r="BT138" s="36">
        <v>0</v>
      </c>
      <c r="BU138" s="36">
        <v>1.388888888888884E-2</v>
      </c>
      <c r="BV138" s="36">
        <v>-1.3698630136986356E-2</v>
      </c>
      <c r="BW138" s="36">
        <v>0</v>
      </c>
      <c r="BX138" s="36">
        <v>0</v>
      </c>
      <c r="BY138" s="36">
        <v>0</v>
      </c>
      <c r="BZ138" s="36">
        <v>-0.16666666666666663</v>
      </c>
      <c r="CA138" s="88">
        <v>0.19999999999999996</v>
      </c>
      <c r="CB138" s="88">
        <v>2.7777777777777679E-2</v>
      </c>
      <c r="CC138" s="88">
        <v>0</v>
      </c>
      <c r="CD138" s="88">
        <v>-2.7027027027026973E-2</v>
      </c>
      <c r="CE138" s="88">
        <v>2.7777777777777679E-2</v>
      </c>
      <c r="CF138" s="88">
        <v>0.21621621621621623</v>
      </c>
      <c r="CG138" s="88">
        <v>-2.2222222222222254E-2</v>
      </c>
      <c r="CH138" s="88">
        <v>-0.18181818181818177</v>
      </c>
      <c r="CI138" s="23">
        <v>0.22222222222222232</v>
      </c>
      <c r="CJ138" s="23">
        <v>-0.18181818181818177</v>
      </c>
      <c r="CK138" s="23">
        <v>0</v>
      </c>
      <c r="CL138" s="23"/>
      <c r="CM138" s="23"/>
      <c r="CN138" s="23"/>
      <c r="CO138" s="23"/>
      <c r="CP138" s="23"/>
    </row>
    <row r="139" spans="1:94" x14ac:dyDescent="0.3">
      <c r="A139" s="34" t="s">
        <v>1078</v>
      </c>
      <c r="B139" s="38" t="s">
        <v>1072</v>
      </c>
      <c r="C139" s="38" t="s">
        <v>1072</v>
      </c>
      <c r="D139" s="38" t="s">
        <v>1072</v>
      </c>
      <c r="E139" s="38" t="s">
        <v>1072</v>
      </c>
      <c r="F139" s="38" t="s">
        <v>1072</v>
      </c>
      <c r="G139" s="38" t="s">
        <v>1072</v>
      </c>
      <c r="H139" s="38" t="s">
        <v>1072</v>
      </c>
      <c r="I139" s="368"/>
      <c r="J139" s="38" t="s">
        <v>1072</v>
      </c>
      <c r="K139" s="366"/>
      <c r="L139" s="38" t="s">
        <v>1072</v>
      </c>
      <c r="M139" s="38" t="s">
        <v>1072</v>
      </c>
      <c r="N139" s="255">
        <v>2218.75</v>
      </c>
      <c r="O139" s="255">
        <v>2312.5</v>
      </c>
      <c r="P139" s="255">
        <v>2187.5</v>
      </c>
      <c r="Q139" s="255">
        <v>1687.5</v>
      </c>
      <c r="R139" s="38" t="s">
        <v>1072</v>
      </c>
      <c r="S139" s="38" t="s">
        <v>1072</v>
      </c>
      <c r="T139" s="52">
        <v>1687.5</v>
      </c>
      <c r="U139" s="52">
        <v>1687.5</v>
      </c>
      <c r="V139" s="38" t="s">
        <v>1072</v>
      </c>
      <c r="W139" s="52">
        <v>2343.75</v>
      </c>
      <c r="X139" s="38" t="s">
        <v>1072</v>
      </c>
      <c r="Y139" s="38" t="s">
        <v>1072</v>
      </c>
      <c r="Z139" s="52">
        <v>2187.5</v>
      </c>
      <c r="AA139" s="38" t="s">
        <v>1072</v>
      </c>
      <c r="AB139" s="38" t="s">
        <v>1072</v>
      </c>
      <c r="AC139" s="38" t="s">
        <v>1072</v>
      </c>
      <c r="AD139" s="38" t="s">
        <v>1072</v>
      </c>
      <c r="AE139" s="38" t="s">
        <v>1072</v>
      </c>
      <c r="AF139" s="38" t="s">
        <v>1072</v>
      </c>
      <c r="AG139" s="38" t="s">
        <v>1072</v>
      </c>
      <c r="AH139" s="38" t="s">
        <v>1072</v>
      </c>
      <c r="AI139" s="38" t="s">
        <v>1072</v>
      </c>
      <c r="AJ139" s="38" t="s">
        <v>1072</v>
      </c>
      <c r="AK139" s="38" t="s">
        <v>1072</v>
      </c>
      <c r="AL139" s="38" t="s">
        <v>1072</v>
      </c>
      <c r="AM139" s="38" t="s">
        <v>1072</v>
      </c>
      <c r="AN139" s="38" t="s">
        <v>1072</v>
      </c>
      <c r="AO139" s="38" t="s">
        <v>1072</v>
      </c>
      <c r="AP139" s="38" t="s">
        <v>1072</v>
      </c>
      <c r="AQ139" s="38" t="s">
        <v>1072</v>
      </c>
      <c r="AR139" s="38" t="s">
        <v>1072</v>
      </c>
      <c r="AS139" s="38" t="s">
        <v>1072</v>
      </c>
      <c r="AT139" s="38" t="s">
        <v>1072</v>
      </c>
      <c r="AU139" s="38" t="s">
        <v>1072</v>
      </c>
      <c r="AV139" s="303" t="s">
        <v>1072</v>
      </c>
      <c r="AW139" s="303" t="s">
        <v>1072</v>
      </c>
      <c r="AY139" s="36"/>
      <c r="AZ139" s="36"/>
      <c r="BA139" s="36"/>
      <c r="BB139" s="36"/>
      <c r="BC139" s="36"/>
      <c r="BD139" s="36"/>
      <c r="BE139" s="36"/>
      <c r="BF139" s="36"/>
      <c r="BG139" s="36" t="s">
        <v>1074</v>
      </c>
      <c r="BH139" s="36">
        <v>4.2253521126760507E-2</v>
      </c>
      <c r="BI139" s="36">
        <v>-5.4054054054054057E-2</v>
      </c>
      <c r="BJ139" s="36">
        <v>-0.22857142857142854</v>
      </c>
      <c r="BK139" s="36" t="s">
        <v>1074</v>
      </c>
      <c r="BL139" s="36" t="s">
        <v>1074</v>
      </c>
      <c r="BM139" s="36" t="s">
        <v>1074</v>
      </c>
      <c r="BN139" s="36">
        <v>0</v>
      </c>
      <c r="BO139" s="36" t="s">
        <v>1074</v>
      </c>
      <c r="BP139" s="36" t="s">
        <v>1074</v>
      </c>
      <c r="BQ139" s="36"/>
      <c r="BR139" s="36"/>
      <c r="BS139" s="36"/>
      <c r="BT139" s="36"/>
      <c r="BU139" s="36"/>
      <c r="BV139" s="36"/>
      <c r="BW139" s="36"/>
      <c r="BX139" s="36"/>
      <c r="BY139" s="36"/>
      <c r="BZ139" s="36"/>
      <c r="CA139" s="88"/>
      <c r="CB139" s="88"/>
      <c r="CC139" s="88"/>
      <c r="CI139" s="23"/>
      <c r="CJ139" s="23"/>
      <c r="CK139" s="23"/>
      <c r="CL139" s="23"/>
      <c r="CM139" s="23"/>
      <c r="CN139" s="23"/>
      <c r="CO139" s="23"/>
      <c r="CP139" s="23"/>
    </row>
    <row r="140" spans="1:94" x14ac:dyDescent="0.45">
      <c r="A140" s="34" t="s">
        <v>942</v>
      </c>
      <c r="B140" s="38" t="s">
        <v>1072</v>
      </c>
      <c r="C140" s="38" t="s">
        <v>1072</v>
      </c>
      <c r="D140" s="38" t="s">
        <v>1072</v>
      </c>
      <c r="E140" s="38" t="s">
        <v>1072</v>
      </c>
      <c r="F140" s="38" t="s">
        <v>1072</v>
      </c>
      <c r="G140" s="38" t="s">
        <v>1072</v>
      </c>
      <c r="H140" s="38" t="s">
        <v>1072</v>
      </c>
      <c r="I140" s="368"/>
      <c r="J140" s="38" t="s">
        <v>1072</v>
      </c>
      <c r="K140" s="366"/>
      <c r="L140" s="38" t="s">
        <v>1072</v>
      </c>
      <c r="M140" s="38" t="s">
        <v>1072</v>
      </c>
      <c r="N140" s="38" t="s">
        <v>1072</v>
      </c>
      <c r="O140" s="38" t="s">
        <v>1072</v>
      </c>
      <c r="P140" s="38" t="s">
        <v>1072</v>
      </c>
      <c r="Q140" s="38" t="s">
        <v>1072</v>
      </c>
      <c r="R140" s="38" t="s">
        <v>1072</v>
      </c>
      <c r="S140" s="38" t="s">
        <v>1072</v>
      </c>
      <c r="T140" s="38" t="s">
        <v>1072</v>
      </c>
      <c r="U140" s="52">
        <v>3000</v>
      </c>
      <c r="V140" s="52">
        <v>2812.5</v>
      </c>
      <c r="W140" s="52">
        <v>2906.25</v>
      </c>
      <c r="X140" s="52">
        <v>2833.375</v>
      </c>
      <c r="Y140" s="256">
        <v>2556.25</v>
      </c>
      <c r="Z140" s="52">
        <v>2458.375</v>
      </c>
      <c r="AA140" s="52">
        <v>2645.8125</v>
      </c>
      <c r="AB140" s="52">
        <v>2515.625</v>
      </c>
      <c r="AC140" s="52">
        <v>2531.25</v>
      </c>
      <c r="AD140" s="52">
        <v>2550</v>
      </c>
      <c r="AE140" s="52">
        <v>2656.25</v>
      </c>
      <c r="AF140" s="52">
        <v>2406.25</v>
      </c>
      <c r="AG140" s="38" t="s">
        <v>1072</v>
      </c>
      <c r="AH140" s="38" t="s">
        <v>1072</v>
      </c>
      <c r="AI140" s="52">
        <v>2687.5</v>
      </c>
      <c r="AJ140" s="52">
        <v>2687.5</v>
      </c>
      <c r="AK140" s="52">
        <v>2687.5</v>
      </c>
      <c r="AL140" s="52">
        <v>3187.5</v>
      </c>
      <c r="AM140" s="52">
        <v>3312.5</v>
      </c>
      <c r="AN140" s="52">
        <v>3125</v>
      </c>
      <c r="AO140" s="52">
        <v>4312.5</v>
      </c>
      <c r="AP140" s="52">
        <v>5406.25</v>
      </c>
      <c r="AQ140" s="52">
        <v>4312.5</v>
      </c>
      <c r="AR140" s="52">
        <v>4187.5</v>
      </c>
      <c r="AS140" s="52">
        <v>3687.5</v>
      </c>
      <c r="AT140" s="52">
        <v>3687.5</v>
      </c>
      <c r="AU140" s="52">
        <v>3687.5</v>
      </c>
      <c r="AV140" s="302">
        <v>4187.5</v>
      </c>
      <c r="AW140" s="52">
        <f>'Coût médian du PMAS'!X19</f>
        <v>4187.5</v>
      </c>
      <c r="AY140" s="36"/>
      <c r="AZ140" s="36"/>
      <c r="BA140" s="36"/>
      <c r="BB140" s="36"/>
      <c r="BC140" s="36"/>
      <c r="BD140" s="36"/>
      <c r="BE140" s="36"/>
      <c r="BF140" s="36"/>
      <c r="BG140" s="36"/>
      <c r="BH140" s="36"/>
      <c r="BI140" s="36"/>
      <c r="BJ140" s="36"/>
      <c r="BK140" s="36"/>
      <c r="BL140" s="36"/>
      <c r="BM140" s="36"/>
      <c r="BN140" s="36" t="s">
        <v>1074</v>
      </c>
      <c r="BO140" s="36">
        <v>-6.25E-2</v>
      </c>
      <c r="BP140" s="36">
        <v>3.3333333333333437E-2</v>
      </c>
      <c r="BQ140" s="36">
        <v>-2.5075268817204344E-2</v>
      </c>
      <c r="BR140" s="36">
        <v>-9.7807385185512019E-2</v>
      </c>
      <c r="BS140" s="36">
        <v>-3.8288508557457246E-2</v>
      </c>
      <c r="BT140" s="36">
        <v>7.6244470432704547E-2</v>
      </c>
      <c r="BU140" s="36">
        <v>-4.9205111851274408E-2</v>
      </c>
      <c r="BV140" s="36">
        <v>6.2111801242235032E-3</v>
      </c>
      <c r="BW140" s="36">
        <v>7.4074074074073071E-3</v>
      </c>
      <c r="BX140" s="36">
        <v>4.1666666666666741E-2</v>
      </c>
      <c r="BY140" s="36">
        <v>-9.4117647058823528E-2</v>
      </c>
      <c r="BZ140" s="36"/>
      <c r="CA140" s="88"/>
      <c r="CB140" s="88"/>
      <c r="CC140" s="88">
        <v>0</v>
      </c>
      <c r="CD140" s="88">
        <v>0</v>
      </c>
      <c r="CE140" s="88">
        <v>0.18604651162790709</v>
      </c>
      <c r="CF140" s="88">
        <v>3.9215686274509887E-2</v>
      </c>
      <c r="CG140" s="88">
        <v>-5.6603773584905648E-2</v>
      </c>
      <c r="CH140" s="88">
        <v>0.37999999999999989</v>
      </c>
      <c r="CI140" s="23">
        <v>0.25362318840579712</v>
      </c>
      <c r="CJ140" s="23">
        <v>-0.20231213872832365</v>
      </c>
      <c r="CK140" s="23">
        <v>-2.8985507246376829E-2</v>
      </c>
      <c r="CL140" s="23">
        <v>-0.11940298507462688</v>
      </c>
      <c r="CM140" s="23">
        <v>0</v>
      </c>
      <c r="CN140" s="23">
        <f t="shared" si="97"/>
        <v>0</v>
      </c>
      <c r="CO140" s="23">
        <f t="shared" si="98"/>
        <v>0.13559322033898313</v>
      </c>
      <c r="CP140" s="23">
        <f t="shared" si="98"/>
        <v>0</v>
      </c>
    </row>
    <row r="141" spans="1:94" x14ac:dyDescent="0.45">
      <c r="A141" s="34" t="s">
        <v>939</v>
      </c>
      <c r="B141" s="52">
        <v>1250</v>
      </c>
      <c r="C141" s="52">
        <v>1417</v>
      </c>
      <c r="D141" s="52">
        <v>1333</v>
      </c>
      <c r="E141" s="52">
        <v>1583</v>
      </c>
      <c r="F141" s="52">
        <v>875</v>
      </c>
      <c r="G141" s="52">
        <v>1458</v>
      </c>
      <c r="H141" s="52">
        <v>1583.3333333333335</v>
      </c>
      <c r="I141" s="368"/>
      <c r="J141" s="38" t="s">
        <v>1072</v>
      </c>
      <c r="K141" s="366"/>
      <c r="L141" s="38" t="s">
        <v>1072</v>
      </c>
      <c r="M141" s="52">
        <v>2250</v>
      </c>
      <c r="N141" s="255">
        <v>2812.5</v>
      </c>
      <c r="O141" s="38" t="s">
        <v>1072</v>
      </c>
      <c r="P141" s="38" t="s">
        <v>1072</v>
      </c>
      <c r="Q141" s="255">
        <v>2375</v>
      </c>
      <c r="R141" s="255">
        <v>2375</v>
      </c>
      <c r="S141" s="255">
        <v>2375</v>
      </c>
      <c r="T141" s="52">
        <v>2375</v>
      </c>
      <c r="U141" s="52">
        <v>2375</v>
      </c>
      <c r="V141" s="52">
        <v>2375</v>
      </c>
      <c r="W141" s="52">
        <v>2375</v>
      </c>
      <c r="X141" s="52">
        <v>2375</v>
      </c>
      <c r="Y141" s="256">
        <v>2375</v>
      </c>
      <c r="Z141" s="52">
        <v>2375</v>
      </c>
      <c r="AA141" s="52">
        <v>2375</v>
      </c>
      <c r="AB141" s="52">
        <v>2375</v>
      </c>
      <c r="AC141" s="52">
        <v>2375</v>
      </c>
      <c r="AD141" s="52">
        <v>2375</v>
      </c>
      <c r="AE141" s="52">
        <v>2375</v>
      </c>
      <c r="AF141" s="52">
        <v>2375</v>
      </c>
      <c r="AG141" s="52">
        <v>2375</v>
      </c>
      <c r="AH141" s="52">
        <v>2375</v>
      </c>
      <c r="AI141" s="52">
        <v>2375</v>
      </c>
      <c r="AJ141" s="52">
        <v>2187.5</v>
      </c>
      <c r="AK141" s="52">
        <v>2187.5</v>
      </c>
      <c r="AL141" s="52">
        <v>2312.5</v>
      </c>
      <c r="AM141" s="52">
        <v>2312.5</v>
      </c>
      <c r="AN141" s="52">
        <v>2375</v>
      </c>
      <c r="AO141" s="52">
        <v>2375</v>
      </c>
      <c r="AP141" s="52">
        <v>2406.25</v>
      </c>
      <c r="AQ141" s="52">
        <v>2437.5</v>
      </c>
      <c r="AR141" s="52">
        <v>2968.75</v>
      </c>
      <c r="AS141" s="38" t="s">
        <v>1072</v>
      </c>
      <c r="AT141" s="52">
        <v>2750</v>
      </c>
      <c r="AU141" s="52">
        <v>2781.25</v>
      </c>
      <c r="AV141" s="302">
        <v>2796.875</v>
      </c>
      <c r="AW141" s="303" t="s">
        <v>1072</v>
      </c>
      <c r="AY141" s="36">
        <v>-5.9280169371912494E-2</v>
      </c>
      <c r="AZ141" s="36">
        <v>0.18754688672168052</v>
      </c>
      <c r="BA141" s="36">
        <v>-0.44725205306380289</v>
      </c>
      <c r="BB141" s="36">
        <v>0.66628571428571437</v>
      </c>
      <c r="BC141" s="36">
        <v>8.5962505715592163E-2</v>
      </c>
      <c r="BD141" s="36" t="s">
        <v>1074</v>
      </c>
      <c r="BE141" s="36" t="s">
        <v>1074</v>
      </c>
      <c r="BF141" s="36" t="s">
        <v>1074</v>
      </c>
      <c r="BG141" s="36">
        <v>0.25</v>
      </c>
      <c r="BH141" s="36" t="s">
        <v>1074</v>
      </c>
      <c r="BI141" s="36" t="s">
        <v>1074</v>
      </c>
      <c r="BJ141" s="36" t="s">
        <v>1074</v>
      </c>
      <c r="BK141" s="36">
        <v>0</v>
      </c>
      <c r="BL141" s="36">
        <v>0</v>
      </c>
      <c r="BM141" s="36">
        <v>0</v>
      </c>
      <c r="BN141" s="36">
        <v>0</v>
      </c>
      <c r="BO141" s="36">
        <v>0</v>
      </c>
      <c r="BP141" s="36">
        <v>0</v>
      </c>
      <c r="BQ141" s="36">
        <v>0</v>
      </c>
      <c r="BR141" s="36">
        <v>0</v>
      </c>
      <c r="BS141" s="36">
        <v>0</v>
      </c>
      <c r="BT141" s="36">
        <v>0</v>
      </c>
      <c r="BU141" s="36">
        <v>0</v>
      </c>
      <c r="BV141" s="36">
        <v>0</v>
      </c>
      <c r="BW141" s="36">
        <v>0</v>
      </c>
      <c r="BX141" s="36">
        <v>0</v>
      </c>
      <c r="BY141" s="36">
        <v>0</v>
      </c>
      <c r="BZ141" s="36">
        <v>0</v>
      </c>
      <c r="CA141" s="88">
        <v>0</v>
      </c>
      <c r="CB141" s="88">
        <v>0</v>
      </c>
      <c r="CC141" s="88">
        <v>-7.8947368421052655E-2</v>
      </c>
      <c r="CD141" s="88">
        <v>0</v>
      </c>
      <c r="CE141" s="88">
        <v>5.7142857142857162E-2</v>
      </c>
      <c r="CF141" s="88">
        <v>0</v>
      </c>
      <c r="CG141" s="88">
        <v>2.7027027027026973E-2</v>
      </c>
      <c r="CH141" s="88">
        <v>0</v>
      </c>
      <c r="CI141" s="23">
        <v>1.3157894736842035E-2</v>
      </c>
      <c r="CJ141" s="23">
        <v>1.298701298701288E-2</v>
      </c>
      <c r="CK141" s="23">
        <v>0.21794871794871784</v>
      </c>
      <c r="CL141" s="23"/>
      <c r="CM141" s="23"/>
      <c r="CN141" s="23">
        <f t="shared" si="97"/>
        <v>1.1363636363636465E-2</v>
      </c>
      <c r="CO141" s="23">
        <f t="shared" si="98"/>
        <v>5.6179775280897903E-3</v>
      </c>
      <c r="CP141" s="23"/>
    </row>
    <row r="142" spans="1:94" x14ac:dyDescent="0.3">
      <c r="A142" s="11" t="s">
        <v>1079</v>
      </c>
      <c r="B142" s="52">
        <v>1333</v>
      </c>
      <c r="C142" s="52">
        <v>1333</v>
      </c>
      <c r="D142" s="52">
        <v>1083</v>
      </c>
      <c r="E142" s="52">
        <v>1333</v>
      </c>
      <c r="F142" s="52">
        <v>1083</v>
      </c>
      <c r="G142" s="52">
        <v>1083</v>
      </c>
      <c r="H142" s="38" t="s">
        <v>1072</v>
      </c>
      <c r="I142" s="368"/>
      <c r="J142" s="52">
        <v>1250</v>
      </c>
      <c r="K142" s="366"/>
      <c r="L142" s="52">
        <v>2250</v>
      </c>
      <c r="M142" s="38" t="s">
        <v>1072</v>
      </c>
      <c r="N142" s="255">
        <v>2750</v>
      </c>
      <c r="O142" s="255">
        <v>2250</v>
      </c>
      <c r="P142" s="255">
        <v>2312.5</v>
      </c>
      <c r="Q142" s="255">
        <v>1250</v>
      </c>
      <c r="R142" s="38" t="s">
        <v>1072</v>
      </c>
      <c r="S142" s="255">
        <v>2312.5</v>
      </c>
      <c r="T142" s="257" t="s">
        <v>1072</v>
      </c>
      <c r="U142" s="52">
        <v>1750</v>
      </c>
      <c r="V142" s="38" t="s">
        <v>1072</v>
      </c>
      <c r="W142" s="38" t="s">
        <v>1072</v>
      </c>
      <c r="X142" s="38" t="s">
        <v>1072</v>
      </c>
      <c r="Y142" s="38" t="s">
        <v>1072</v>
      </c>
      <c r="Z142" s="38" t="s">
        <v>1072</v>
      </c>
      <c r="AA142" s="52">
        <v>2304.6875</v>
      </c>
      <c r="AB142" s="52">
        <v>2437.5</v>
      </c>
      <c r="AC142" s="52">
        <v>2375</v>
      </c>
      <c r="AD142" s="52">
        <v>2312.5</v>
      </c>
      <c r="AE142" s="52">
        <v>2312.5</v>
      </c>
      <c r="AF142" s="52">
        <v>2312.5</v>
      </c>
      <c r="AG142" s="38" t="s">
        <v>1072</v>
      </c>
      <c r="AH142" s="52">
        <v>1812.5</v>
      </c>
      <c r="AI142" s="52">
        <v>1812.5</v>
      </c>
      <c r="AJ142" s="52">
        <v>1812.5</v>
      </c>
      <c r="AK142" s="52">
        <v>1812.5</v>
      </c>
      <c r="AL142" s="52">
        <v>1812.5</v>
      </c>
      <c r="AM142" s="52">
        <v>2812.5</v>
      </c>
      <c r="AN142" s="52">
        <v>2812.5</v>
      </c>
      <c r="AO142" s="52">
        <v>2812.5</v>
      </c>
      <c r="AP142" s="52">
        <v>2812.5</v>
      </c>
      <c r="AQ142" s="52">
        <v>3312.5</v>
      </c>
      <c r="AR142" s="52">
        <v>3000</v>
      </c>
      <c r="AS142" s="38" t="s">
        <v>1072</v>
      </c>
      <c r="AT142" s="38" t="s">
        <v>1072</v>
      </c>
      <c r="AU142" s="38" t="s">
        <v>1072</v>
      </c>
      <c r="AV142" s="303" t="s">
        <v>1072</v>
      </c>
      <c r="AW142" s="303" t="s">
        <v>1072</v>
      </c>
      <c r="AY142" s="36">
        <v>-0.18754688672168041</v>
      </c>
      <c r="AZ142" s="36">
        <v>0.23084025854108958</v>
      </c>
      <c r="BA142" s="36">
        <v>-0.18754688672168041</v>
      </c>
      <c r="BB142" s="36">
        <v>0</v>
      </c>
      <c r="BC142" s="36" t="s">
        <v>1074</v>
      </c>
      <c r="BD142" s="36" t="s">
        <v>1074</v>
      </c>
      <c r="BE142" s="36">
        <v>6.6666666666666652E-2</v>
      </c>
      <c r="BF142" s="36" t="s">
        <v>1074</v>
      </c>
      <c r="BG142" s="36" t="s">
        <v>1074</v>
      </c>
      <c r="BH142" s="36">
        <v>-0.18181818181818177</v>
      </c>
      <c r="BI142" s="36">
        <v>2.7777777777777679E-2</v>
      </c>
      <c r="BJ142" s="36">
        <v>-0.45945945945945943</v>
      </c>
      <c r="BK142" s="36" t="s">
        <v>1074</v>
      </c>
      <c r="BL142" s="36" t="s">
        <v>1074</v>
      </c>
      <c r="BM142" s="36" t="s">
        <v>1074</v>
      </c>
      <c r="BN142" s="36" t="s">
        <v>1074</v>
      </c>
      <c r="BO142" s="36" t="s">
        <v>1074</v>
      </c>
      <c r="BP142" s="36" t="s">
        <v>1074</v>
      </c>
      <c r="BQ142" s="36"/>
      <c r="BR142" s="36"/>
      <c r="BS142" s="36"/>
      <c r="BT142" s="36"/>
      <c r="BU142" s="36">
        <v>5.7627118644067776E-2</v>
      </c>
      <c r="BV142" s="36">
        <v>-2.5641025641025661E-2</v>
      </c>
      <c r="BW142" s="36">
        <v>-2.6315789473684181E-2</v>
      </c>
      <c r="BX142" s="36">
        <v>0</v>
      </c>
      <c r="BY142" s="36">
        <v>0</v>
      </c>
      <c r="BZ142" s="36"/>
      <c r="CA142" s="88"/>
      <c r="CB142" s="88">
        <v>0</v>
      </c>
      <c r="CC142" s="88">
        <v>0</v>
      </c>
      <c r="CD142" s="88">
        <v>0</v>
      </c>
      <c r="CE142" s="88">
        <v>0</v>
      </c>
      <c r="CF142" s="88">
        <v>0.55172413793103448</v>
      </c>
      <c r="CG142" s="88">
        <v>0</v>
      </c>
      <c r="CH142" s="88">
        <v>0</v>
      </c>
      <c r="CI142" s="23">
        <v>0</v>
      </c>
      <c r="CJ142" s="23">
        <v>0.17777777777777781</v>
      </c>
      <c r="CK142" s="23">
        <v>-9.4339622641509413E-2</v>
      </c>
      <c r="CL142" s="23"/>
      <c r="CM142" s="23"/>
      <c r="CN142" s="23"/>
      <c r="CO142" s="23"/>
      <c r="CP142" s="23"/>
    </row>
    <row r="143" spans="1:94" x14ac:dyDescent="0.45">
      <c r="A143" s="34" t="s">
        <v>931</v>
      </c>
      <c r="B143" s="52">
        <v>1292</v>
      </c>
      <c r="C143" s="38" t="s">
        <v>1072</v>
      </c>
      <c r="D143" s="38" t="s">
        <v>1072</v>
      </c>
      <c r="E143" s="38" t="s">
        <v>1072</v>
      </c>
      <c r="F143" s="52">
        <v>1033</v>
      </c>
      <c r="G143" s="38" t="s">
        <v>1072</v>
      </c>
      <c r="H143" s="38" t="s">
        <v>1072</v>
      </c>
      <c r="I143" s="368"/>
      <c r="J143" s="38" t="s">
        <v>1072</v>
      </c>
      <c r="K143" s="366"/>
      <c r="L143" s="52">
        <v>2000</v>
      </c>
      <c r="M143" s="52">
        <v>2281.25</v>
      </c>
      <c r="N143" s="255">
        <v>2312.5</v>
      </c>
      <c r="O143" s="52">
        <v>2312.5</v>
      </c>
      <c r="P143" s="52">
        <v>2750</v>
      </c>
      <c r="Q143" s="255">
        <v>2812.5</v>
      </c>
      <c r="R143" s="255">
        <v>2812.5</v>
      </c>
      <c r="S143" s="38" t="s">
        <v>1072</v>
      </c>
      <c r="T143" s="52">
        <v>2812.5</v>
      </c>
      <c r="U143" s="52">
        <v>2812.5</v>
      </c>
      <c r="V143" s="38" t="s">
        <v>1072</v>
      </c>
      <c r="W143" s="38" t="s">
        <v>1072</v>
      </c>
      <c r="X143" s="52">
        <v>2812.5</v>
      </c>
      <c r="Y143" s="256">
        <v>2812.5</v>
      </c>
      <c r="Z143" s="52">
        <v>2812.5</v>
      </c>
      <c r="AA143" s="52">
        <v>2812.5</v>
      </c>
      <c r="AB143" s="52">
        <v>2812.5</v>
      </c>
      <c r="AC143" s="52">
        <v>2812.5</v>
      </c>
      <c r="AD143" s="52">
        <v>2812.5</v>
      </c>
      <c r="AE143" s="52">
        <v>2812.5</v>
      </c>
      <c r="AF143" s="52">
        <v>2812.5</v>
      </c>
      <c r="AG143" s="38" t="s">
        <v>1072</v>
      </c>
      <c r="AH143" s="52">
        <v>2812.5</v>
      </c>
      <c r="AI143" s="52">
        <v>2812.5</v>
      </c>
      <c r="AJ143" s="52">
        <v>2812.5</v>
      </c>
      <c r="AK143" s="52">
        <v>2812.5</v>
      </c>
      <c r="AL143" s="52">
        <v>2812.5</v>
      </c>
      <c r="AM143" s="52">
        <v>2812.5</v>
      </c>
      <c r="AN143" s="52">
        <v>2812.5</v>
      </c>
      <c r="AO143" s="52">
        <v>2812.5</v>
      </c>
      <c r="AP143" s="52">
        <v>2812.5</v>
      </c>
      <c r="AQ143" s="52">
        <v>2812.5</v>
      </c>
      <c r="AR143" s="52">
        <v>2812.5</v>
      </c>
      <c r="AS143" s="52">
        <v>2812.5</v>
      </c>
      <c r="AT143" s="52">
        <v>2812.5</v>
      </c>
      <c r="AU143" s="52">
        <v>2812.5</v>
      </c>
      <c r="AV143" s="303" t="s">
        <v>1072</v>
      </c>
      <c r="AW143" s="52">
        <f>'Coût médian du PMAS'!X15</f>
        <v>2812.5</v>
      </c>
      <c r="AY143" s="36" t="s">
        <v>1074</v>
      </c>
      <c r="AZ143" s="36" t="s">
        <v>1074</v>
      </c>
      <c r="BA143" s="36" t="s">
        <v>1074</v>
      </c>
      <c r="BB143" s="36" t="s">
        <v>1074</v>
      </c>
      <c r="BC143" s="36" t="s">
        <v>1074</v>
      </c>
      <c r="BD143" s="36" t="s">
        <v>1074</v>
      </c>
      <c r="BE143" s="36" t="s">
        <v>1074</v>
      </c>
      <c r="BF143" s="36">
        <v>0.140625</v>
      </c>
      <c r="BG143" s="36">
        <v>1.3698630136986356E-2</v>
      </c>
      <c r="BH143" s="36">
        <v>0</v>
      </c>
      <c r="BI143" s="36">
        <v>0.18918918918918926</v>
      </c>
      <c r="BJ143" s="36">
        <v>2.2727272727272707E-2</v>
      </c>
      <c r="BK143" s="36">
        <v>0</v>
      </c>
      <c r="BL143" s="36" t="s">
        <v>1074</v>
      </c>
      <c r="BM143" s="36" t="s">
        <v>1074</v>
      </c>
      <c r="BN143" s="36">
        <v>0</v>
      </c>
      <c r="BO143" s="36" t="s">
        <v>1074</v>
      </c>
      <c r="BP143" s="36" t="s">
        <v>1074</v>
      </c>
      <c r="BQ143" s="36"/>
      <c r="BR143" s="36">
        <v>0</v>
      </c>
      <c r="BS143" s="36">
        <v>0</v>
      </c>
      <c r="BT143" s="36">
        <v>0</v>
      </c>
      <c r="BU143" s="36">
        <v>0</v>
      </c>
      <c r="BV143" s="36">
        <v>0</v>
      </c>
      <c r="BW143" s="36">
        <v>0</v>
      </c>
      <c r="BX143" s="36">
        <v>0</v>
      </c>
      <c r="BY143" s="36">
        <v>0</v>
      </c>
      <c r="BZ143" s="36"/>
      <c r="CA143" s="88"/>
      <c r="CB143" s="88">
        <v>0</v>
      </c>
      <c r="CC143" s="88">
        <v>0</v>
      </c>
      <c r="CD143" s="88">
        <v>0</v>
      </c>
      <c r="CE143" s="88">
        <v>0</v>
      </c>
      <c r="CF143" s="88">
        <v>0</v>
      </c>
      <c r="CG143" s="88">
        <v>0</v>
      </c>
      <c r="CH143" s="88">
        <v>0</v>
      </c>
      <c r="CI143" s="23">
        <v>0</v>
      </c>
      <c r="CJ143" s="23">
        <v>0</v>
      </c>
      <c r="CK143" s="23">
        <v>0</v>
      </c>
      <c r="CL143" s="23">
        <v>0</v>
      </c>
      <c r="CM143" s="23">
        <v>0</v>
      </c>
      <c r="CN143" s="23">
        <f t="shared" si="97"/>
        <v>0</v>
      </c>
      <c r="CO143" s="23"/>
      <c r="CP143" s="23"/>
    </row>
    <row r="144" spans="1:94" x14ac:dyDescent="0.45">
      <c r="A144" s="34" t="s">
        <v>930</v>
      </c>
      <c r="B144" s="52">
        <v>1417</v>
      </c>
      <c r="C144" s="52">
        <v>1417</v>
      </c>
      <c r="D144" s="52">
        <v>1383</v>
      </c>
      <c r="E144" s="38" t="s">
        <v>1072</v>
      </c>
      <c r="F144" s="38" t="s">
        <v>1072</v>
      </c>
      <c r="G144" s="38" t="s">
        <v>1072</v>
      </c>
      <c r="H144" s="38" t="s">
        <v>1072</v>
      </c>
      <c r="I144" s="368"/>
      <c r="J144" s="52">
        <v>1500</v>
      </c>
      <c r="K144" s="366"/>
      <c r="L144" s="38" t="s">
        <v>1072</v>
      </c>
      <c r="M144" s="52">
        <v>1750</v>
      </c>
      <c r="N144" s="38" t="s">
        <v>1072</v>
      </c>
      <c r="O144" s="52">
        <v>2250</v>
      </c>
      <c r="P144" s="52">
        <v>2312.5</v>
      </c>
      <c r="Q144" s="255">
        <v>1645.8331250000001</v>
      </c>
      <c r="R144" s="255">
        <v>1650</v>
      </c>
      <c r="S144" s="255">
        <v>2370</v>
      </c>
      <c r="T144" s="52">
        <v>2312.5</v>
      </c>
      <c r="U144" s="38" t="s">
        <v>1072</v>
      </c>
      <c r="V144" s="52">
        <v>2250</v>
      </c>
      <c r="W144" s="52">
        <v>2250</v>
      </c>
      <c r="X144" s="52">
        <v>2125</v>
      </c>
      <c r="Y144" s="256">
        <v>2312.5</v>
      </c>
      <c r="Z144" s="52">
        <v>2812.5</v>
      </c>
      <c r="AA144" s="52">
        <v>2812.5</v>
      </c>
      <c r="AB144" s="52">
        <v>1296.875</v>
      </c>
      <c r="AC144" s="52">
        <v>1312.5</v>
      </c>
      <c r="AD144" s="52">
        <v>1250</v>
      </c>
      <c r="AE144" s="52">
        <v>1750</v>
      </c>
      <c r="AF144" s="52">
        <v>1812.5</v>
      </c>
      <c r="AG144" s="52">
        <v>1812.5</v>
      </c>
      <c r="AH144" s="52">
        <v>1812.5</v>
      </c>
      <c r="AI144" s="52">
        <v>1812.5</v>
      </c>
      <c r="AJ144" s="52">
        <v>1812.5</v>
      </c>
      <c r="AK144" s="52">
        <v>1812.5</v>
      </c>
      <c r="AL144" s="52">
        <v>1812.5</v>
      </c>
      <c r="AM144" s="52">
        <v>1812.5</v>
      </c>
      <c r="AN144" s="52">
        <v>1812.5</v>
      </c>
      <c r="AO144" s="52">
        <v>1562.5</v>
      </c>
      <c r="AP144" s="52">
        <v>2562.5</v>
      </c>
      <c r="AQ144" s="52">
        <v>2812.5</v>
      </c>
      <c r="AR144" s="52">
        <v>1750</v>
      </c>
      <c r="AS144" s="52">
        <v>1562.5</v>
      </c>
      <c r="AT144" s="52">
        <v>1562.5</v>
      </c>
      <c r="AU144" s="52">
        <v>1562.5</v>
      </c>
      <c r="AV144" s="303" t="s">
        <v>1072</v>
      </c>
      <c r="AW144" s="303" t="s">
        <v>1072</v>
      </c>
      <c r="AY144" s="36">
        <v>-2.3994354269583629E-2</v>
      </c>
      <c r="AZ144" s="36" t="s">
        <v>1074</v>
      </c>
      <c r="BA144" s="36" t="s">
        <v>1074</v>
      </c>
      <c r="BB144" s="36" t="s">
        <v>1074</v>
      </c>
      <c r="BC144" s="36" t="s">
        <v>1074</v>
      </c>
      <c r="BD144" s="36" t="s">
        <v>1074</v>
      </c>
      <c r="BE144" s="36" t="s">
        <v>1074</v>
      </c>
      <c r="BF144" s="36" t="s">
        <v>1074</v>
      </c>
      <c r="BG144" s="36" t="s">
        <v>1074</v>
      </c>
      <c r="BH144" s="36" t="s">
        <v>1074</v>
      </c>
      <c r="BI144" s="36">
        <v>2.7777777777777679E-2</v>
      </c>
      <c r="BJ144" s="36">
        <v>-0.28828837837837828</v>
      </c>
      <c r="BK144" s="36">
        <v>2.5317724723761259E-3</v>
      </c>
      <c r="BL144" s="36">
        <v>0.43636363636363629</v>
      </c>
      <c r="BM144" s="36">
        <v>-2.4261603375527407E-2</v>
      </c>
      <c r="BN144" s="36" t="s">
        <v>1074</v>
      </c>
      <c r="BO144" s="36" t="s">
        <v>1074</v>
      </c>
      <c r="BP144" s="36">
        <v>0</v>
      </c>
      <c r="BQ144" s="36">
        <v>-5.555555555555558E-2</v>
      </c>
      <c r="BR144" s="36">
        <v>8.8235294117646967E-2</v>
      </c>
      <c r="BS144" s="36">
        <v>0.21621621621621623</v>
      </c>
      <c r="BT144" s="36">
        <v>0</v>
      </c>
      <c r="BU144" s="36">
        <v>-0.53888888888888886</v>
      </c>
      <c r="BV144" s="36">
        <v>1.2048192771084265E-2</v>
      </c>
      <c r="BW144" s="36">
        <v>-4.7619047619047672E-2</v>
      </c>
      <c r="BX144" s="36">
        <v>0.39999999999999991</v>
      </c>
      <c r="BY144" s="36">
        <v>3.5714285714285809E-2</v>
      </c>
      <c r="BZ144" s="36">
        <v>0</v>
      </c>
      <c r="CA144" s="88">
        <v>0</v>
      </c>
      <c r="CB144" s="88">
        <v>0</v>
      </c>
      <c r="CC144" s="88">
        <v>0</v>
      </c>
      <c r="CD144" s="88">
        <v>0</v>
      </c>
      <c r="CE144" s="88">
        <v>0</v>
      </c>
      <c r="CF144" s="88">
        <v>0</v>
      </c>
      <c r="CG144" s="88">
        <v>0</v>
      </c>
      <c r="CH144" s="88">
        <v>-0.13793103448275867</v>
      </c>
      <c r="CI144" s="23">
        <v>0.6399999999999999</v>
      </c>
      <c r="CJ144" s="23">
        <v>9.7560975609756184E-2</v>
      </c>
      <c r="CK144" s="23">
        <v>-0.37777777777777777</v>
      </c>
      <c r="CL144" s="23">
        <v>-0.1071428571428571</v>
      </c>
      <c r="CM144" s="23">
        <v>0</v>
      </c>
      <c r="CN144" s="23">
        <f t="shared" si="97"/>
        <v>0</v>
      </c>
      <c r="CO144" s="23"/>
      <c r="CP144" s="23"/>
    </row>
    <row r="145" spans="1:95" x14ac:dyDescent="0.3">
      <c r="A145" s="34" t="s">
        <v>940</v>
      </c>
      <c r="B145" s="38" t="s">
        <v>1072</v>
      </c>
      <c r="C145" s="38" t="s">
        <v>1072</v>
      </c>
      <c r="D145" s="38" t="s">
        <v>1072</v>
      </c>
      <c r="E145" s="38" t="s">
        <v>1072</v>
      </c>
      <c r="F145" s="38" t="s">
        <v>1072</v>
      </c>
      <c r="G145" s="38" t="s">
        <v>1072</v>
      </c>
      <c r="H145" s="38" t="s">
        <v>1072</v>
      </c>
      <c r="I145" s="368"/>
      <c r="J145" s="38" t="s">
        <v>1072</v>
      </c>
      <c r="K145" s="366"/>
      <c r="L145" s="38" t="s">
        <v>1072</v>
      </c>
      <c r="M145" s="38" t="s">
        <v>1072</v>
      </c>
      <c r="N145" s="38" t="s">
        <v>1072</v>
      </c>
      <c r="O145" s="38" t="s">
        <v>1072</v>
      </c>
      <c r="P145" s="52">
        <v>2437.5</v>
      </c>
      <c r="Q145" s="255">
        <v>2437.5</v>
      </c>
      <c r="R145" s="255">
        <v>2437.5</v>
      </c>
      <c r="S145" s="38" t="s">
        <v>1072</v>
      </c>
      <c r="T145" s="38" t="s">
        <v>1072</v>
      </c>
      <c r="U145" s="38" t="s">
        <v>1072</v>
      </c>
      <c r="V145" s="38" t="s">
        <v>1072</v>
      </c>
      <c r="W145" s="38" t="s">
        <v>1072</v>
      </c>
      <c r="X145" s="38" t="s">
        <v>1072</v>
      </c>
      <c r="Y145" s="38" t="s">
        <v>1072</v>
      </c>
      <c r="Z145" s="38" t="s">
        <v>1072</v>
      </c>
      <c r="AA145" s="38" t="s">
        <v>1072</v>
      </c>
      <c r="AB145" s="38" t="s">
        <v>1072</v>
      </c>
      <c r="AC145" s="38" t="s">
        <v>1072</v>
      </c>
      <c r="AD145" s="38" t="s">
        <v>1072</v>
      </c>
      <c r="AE145" s="38" t="s">
        <v>1072</v>
      </c>
      <c r="AF145" s="38" t="s">
        <v>1072</v>
      </c>
      <c r="AG145" s="38" t="s">
        <v>1072</v>
      </c>
      <c r="AH145" s="38" t="s">
        <v>1072</v>
      </c>
      <c r="AI145" s="38" t="s">
        <v>1072</v>
      </c>
      <c r="AJ145" s="38" t="s">
        <v>1072</v>
      </c>
      <c r="AK145" s="38" t="s">
        <v>1072</v>
      </c>
      <c r="AL145" s="38" t="s">
        <v>1072</v>
      </c>
      <c r="AM145" s="38" t="s">
        <v>1072</v>
      </c>
      <c r="AN145" s="52">
        <v>2375</v>
      </c>
      <c r="AO145" s="52">
        <v>2187.5</v>
      </c>
      <c r="AP145" s="52">
        <v>2687.5</v>
      </c>
      <c r="AQ145" s="52">
        <v>3187.5</v>
      </c>
      <c r="AR145" s="52">
        <v>2687.5</v>
      </c>
      <c r="AS145" s="52">
        <v>2718.75</v>
      </c>
      <c r="AT145" s="52">
        <v>2718.75</v>
      </c>
      <c r="AU145" s="52">
        <v>2718.75</v>
      </c>
      <c r="AV145" s="302">
        <v>2718.75</v>
      </c>
      <c r="AW145" s="303" t="s">
        <v>1072</v>
      </c>
      <c r="AY145" s="36"/>
      <c r="AZ145" s="36"/>
      <c r="BA145" s="36"/>
      <c r="BB145" s="36"/>
      <c r="BC145" s="36"/>
      <c r="BD145" s="36"/>
      <c r="BE145" s="36"/>
      <c r="BF145" s="36"/>
      <c r="BG145" s="36"/>
      <c r="BH145" s="36"/>
      <c r="BI145" s="36" t="s">
        <v>1074</v>
      </c>
      <c r="BJ145" s="36">
        <v>0</v>
      </c>
      <c r="BK145" s="36">
        <v>0</v>
      </c>
      <c r="BL145" s="36" t="s">
        <v>1074</v>
      </c>
      <c r="BM145" s="36" t="s">
        <v>1074</v>
      </c>
      <c r="BN145" s="36" t="s">
        <v>1074</v>
      </c>
      <c r="BO145" s="36" t="s">
        <v>1074</v>
      </c>
      <c r="BP145" s="36" t="s">
        <v>1074</v>
      </c>
      <c r="BQ145" s="36"/>
      <c r="BR145" s="36"/>
      <c r="BS145" s="36"/>
      <c r="BT145" s="36"/>
      <c r="BU145" s="36"/>
      <c r="BV145" s="36"/>
      <c r="BW145" s="36"/>
      <c r="BX145" s="36"/>
      <c r="BY145" s="36"/>
      <c r="BZ145" s="36"/>
      <c r="CA145" s="88"/>
      <c r="CB145" s="88"/>
      <c r="CC145" s="88"/>
      <c r="CG145" s="245"/>
      <c r="CH145" s="245">
        <v>-7.8947368421052655E-2</v>
      </c>
      <c r="CI145" s="23">
        <v>0.22857142857142865</v>
      </c>
      <c r="CJ145" s="23">
        <v>0.18604651162790709</v>
      </c>
      <c r="CK145" s="23">
        <v>-0.15686274509803921</v>
      </c>
      <c r="CL145" s="23">
        <v>1.1627906976744207E-2</v>
      </c>
      <c r="CM145" s="23">
        <v>0</v>
      </c>
      <c r="CN145" s="23">
        <f t="shared" si="97"/>
        <v>0</v>
      </c>
      <c r="CO145" s="23">
        <f t="shared" si="98"/>
        <v>0</v>
      </c>
      <c r="CP145" s="23"/>
    </row>
    <row r="146" spans="1:95" x14ac:dyDescent="0.45">
      <c r="A146" s="34" t="s">
        <v>916</v>
      </c>
      <c r="B146" s="38" t="s">
        <v>1072</v>
      </c>
      <c r="C146" s="38" t="s">
        <v>1072</v>
      </c>
      <c r="D146" s="38" t="s">
        <v>1072</v>
      </c>
      <c r="E146" s="52">
        <v>1333</v>
      </c>
      <c r="F146" s="52">
        <v>1333</v>
      </c>
      <c r="G146" s="257" t="s">
        <v>1072</v>
      </c>
      <c r="H146" s="52">
        <v>1333.3333333333333</v>
      </c>
      <c r="I146" s="368"/>
      <c r="J146" s="52">
        <v>1750</v>
      </c>
      <c r="K146" s="366"/>
      <c r="L146" s="255">
        <v>2375</v>
      </c>
      <c r="M146" s="255">
        <v>2375</v>
      </c>
      <c r="N146" s="255">
        <v>2812.5</v>
      </c>
      <c r="O146" s="255">
        <v>2812.5</v>
      </c>
      <c r="P146" s="52">
        <v>2812.5</v>
      </c>
      <c r="Q146" s="255">
        <v>2812.5</v>
      </c>
      <c r="R146" s="255">
        <v>2812.5</v>
      </c>
      <c r="S146" s="255">
        <v>2812.5</v>
      </c>
      <c r="T146" s="52">
        <v>2812.5</v>
      </c>
      <c r="U146" s="52">
        <v>2812.5</v>
      </c>
      <c r="V146" s="52">
        <v>2812.5</v>
      </c>
      <c r="W146" s="52">
        <v>2812.5</v>
      </c>
      <c r="X146" s="52">
        <v>2875</v>
      </c>
      <c r="Y146" s="256">
        <v>2812.5</v>
      </c>
      <c r="Z146" s="52">
        <v>2812.5</v>
      </c>
      <c r="AA146" s="52">
        <v>2804.6875</v>
      </c>
      <c r="AB146" s="52">
        <v>2843.75</v>
      </c>
      <c r="AC146" s="52">
        <v>3062.5</v>
      </c>
      <c r="AD146" s="52">
        <v>2812.5</v>
      </c>
      <c r="AE146" s="52">
        <v>2812.5</v>
      </c>
      <c r="AF146" s="52">
        <v>2812.5</v>
      </c>
      <c r="AG146" s="52">
        <v>2812.5</v>
      </c>
      <c r="AH146" s="52">
        <v>2812.5</v>
      </c>
      <c r="AI146" s="52">
        <v>2812.5</v>
      </c>
      <c r="AJ146" s="52">
        <v>2812.5</v>
      </c>
      <c r="AK146" s="52">
        <v>2812.5</v>
      </c>
      <c r="AL146" s="52">
        <v>3312.5</v>
      </c>
      <c r="AM146" s="52">
        <v>3312.5</v>
      </c>
      <c r="AN146" s="52">
        <v>3312.5</v>
      </c>
      <c r="AO146" s="52">
        <v>3812.5</v>
      </c>
      <c r="AP146" s="52">
        <v>2812.5</v>
      </c>
      <c r="AQ146" s="52">
        <v>2812.5</v>
      </c>
      <c r="AR146" s="52">
        <v>2812.5</v>
      </c>
      <c r="AS146" s="52">
        <v>3312.5</v>
      </c>
      <c r="AT146" s="52">
        <v>3312.5</v>
      </c>
      <c r="AU146" s="52">
        <v>3312.5</v>
      </c>
      <c r="AV146" s="302">
        <v>3312.5</v>
      </c>
      <c r="AW146" s="52">
        <f>'Coût médian du PMAS'!X11</f>
        <v>2812.5</v>
      </c>
      <c r="AY146" s="36" t="s">
        <v>1074</v>
      </c>
      <c r="AZ146" s="36" t="s">
        <v>1074</v>
      </c>
      <c r="BA146" s="36">
        <v>0</v>
      </c>
      <c r="BB146" s="36" t="s">
        <v>1074</v>
      </c>
      <c r="BC146" s="36" t="s">
        <v>1074</v>
      </c>
      <c r="BD146" s="36">
        <v>0.3125</v>
      </c>
      <c r="BE146" s="36">
        <v>-0.1428571428571429</v>
      </c>
      <c r="BF146" s="36">
        <v>0</v>
      </c>
      <c r="BG146" s="36">
        <v>0.18421052631578938</v>
      </c>
      <c r="BH146" s="36">
        <v>0</v>
      </c>
      <c r="BI146" s="36">
        <v>0</v>
      </c>
      <c r="BJ146" s="36">
        <v>0</v>
      </c>
      <c r="BK146" s="36">
        <v>0</v>
      </c>
      <c r="BL146" s="36">
        <v>0</v>
      </c>
      <c r="BM146" s="36">
        <v>0</v>
      </c>
      <c r="BN146" s="36">
        <v>0</v>
      </c>
      <c r="BO146" s="36">
        <v>0</v>
      </c>
      <c r="BP146" s="36">
        <v>0</v>
      </c>
      <c r="BQ146" s="36">
        <v>2.2222222222222143E-2</v>
      </c>
      <c r="BR146" s="36">
        <v>-2.1739130434782594E-2</v>
      </c>
      <c r="BS146" s="36">
        <v>0</v>
      </c>
      <c r="BT146" s="36">
        <v>-2.7777777777777679E-3</v>
      </c>
      <c r="BU146" s="36">
        <v>1.3927576601671321E-2</v>
      </c>
      <c r="BV146" s="36">
        <v>7.6923076923076872E-2</v>
      </c>
      <c r="BW146" s="36">
        <v>-8.1632653061224469E-2</v>
      </c>
      <c r="BX146" s="36">
        <v>0</v>
      </c>
      <c r="BY146" s="36">
        <v>0</v>
      </c>
      <c r="BZ146" s="36">
        <v>0</v>
      </c>
      <c r="CA146" s="88">
        <v>0</v>
      </c>
      <c r="CB146" s="88">
        <v>0</v>
      </c>
      <c r="CC146" s="88">
        <v>0</v>
      </c>
      <c r="CD146" s="88">
        <v>0</v>
      </c>
      <c r="CE146" s="88">
        <v>0.17777777777777781</v>
      </c>
      <c r="CF146" s="88">
        <v>0</v>
      </c>
      <c r="CG146" s="88">
        <v>0</v>
      </c>
      <c r="CH146" s="88">
        <v>0.15094339622641506</v>
      </c>
      <c r="CI146" s="23">
        <v>-0.26229508196721307</v>
      </c>
      <c r="CJ146" s="23">
        <v>0</v>
      </c>
      <c r="CK146" s="23">
        <v>0</v>
      </c>
      <c r="CL146" s="23">
        <v>0.17777777777777781</v>
      </c>
      <c r="CM146" s="23">
        <v>0</v>
      </c>
      <c r="CN146" s="23">
        <f t="shared" si="97"/>
        <v>0</v>
      </c>
      <c r="CO146" s="23">
        <f t="shared" si="98"/>
        <v>0</v>
      </c>
      <c r="CP146" s="23">
        <f t="shared" si="98"/>
        <v>-0.15094339622641506</v>
      </c>
    </row>
    <row r="147" spans="1:95" x14ac:dyDescent="0.45">
      <c r="A147" s="11" t="s">
        <v>921</v>
      </c>
      <c r="B147" s="38" t="s">
        <v>1072</v>
      </c>
      <c r="C147" s="38" t="s">
        <v>1072</v>
      </c>
      <c r="D147" s="38" t="s">
        <v>1072</v>
      </c>
      <c r="E147" s="38" t="s">
        <v>1072</v>
      </c>
      <c r="F147" s="38" t="s">
        <v>1072</v>
      </c>
      <c r="G147" s="38" t="s">
        <v>1072</v>
      </c>
      <c r="H147" s="38" t="s">
        <v>1072</v>
      </c>
      <c r="I147" s="368"/>
      <c r="J147" s="38" t="s">
        <v>1072</v>
      </c>
      <c r="K147" s="366"/>
      <c r="L147" s="38" t="s">
        <v>1072</v>
      </c>
      <c r="M147" s="38" t="s">
        <v>1072</v>
      </c>
      <c r="N147" s="38" t="s">
        <v>1072</v>
      </c>
      <c r="O147" s="38" t="s">
        <v>1072</v>
      </c>
      <c r="P147" s="38" t="s">
        <v>1072</v>
      </c>
      <c r="Q147" s="38" t="s">
        <v>1072</v>
      </c>
      <c r="R147" s="38" t="s">
        <v>1072</v>
      </c>
      <c r="S147" s="38" t="s">
        <v>1072</v>
      </c>
      <c r="T147" s="38" t="s">
        <v>1072</v>
      </c>
      <c r="U147" s="38" t="s">
        <v>1072</v>
      </c>
      <c r="V147" s="38" t="s">
        <v>1072</v>
      </c>
      <c r="W147" s="38" t="s">
        <v>1072</v>
      </c>
      <c r="X147" s="52">
        <v>2312.5</v>
      </c>
      <c r="Y147" s="256">
        <v>1750</v>
      </c>
      <c r="Z147" s="52">
        <v>1750</v>
      </c>
      <c r="AA147" s="52">
        <v>1781.25</v>
      </c>
      <c r="AB147" s="52">
        <v>1843.75</v>
      </c>
      <c r="AC147" s="52">
        <v>1812.5</v>
      </c>
      <c r="AD147" s="52">
        <v>2312.5</v>
      </c>
      <c r="AE147" s="52">
        <v>1812.5</v>
      </c>
      <c r="AF147" s="52">
        <v>1812.5</v>
      </c>
      <c r="AG147" s="52">
        <v>1687.5</v>
      </c>
      <c r="AH147" s="52">
        <v>1687.5</v>
      </c>
      <c r="AI147" s="52">
        <v>1781.25</v>
      </c>
      <c r="AJ147" s="52">
        <v>1812.5</v>
      </c>
      <c r="AK147" s="52">
        <v>1812.5</v>
      </c>
      <c r="AL147" s="52">
        <v>2375</v>
      </c>
      <c r="AM147" s="52">
        <v>2375</v>
      </c>
      <c r="AN147" s="52">
        <v>2812.5</v>
      </c>
      <c r="AO147" s="52">
        <v>2312.5</v>
      </c>
      <c r="AP147" s="38" t="s">
        <v>1072</v>
      </c>
      <c r="AQ147" s="52">
        <v>2250</v>
      </c>
      <c r="AR147" s="52">
        <v>2875</v>
      </c>
      <c r="AS147" s="52">
        <v>2375</v>
      </c>
      <c r="AT147" s="52">
        <v>2312.5</v>
      </c>
      <c r="AU147" s="52">
        <v>2312.5</v>
      </c>
      <c r="AV147" s="302">
        <v>3312.5</v>
      </c>
      <c r="AW147" s="52">
        <f>'Coût médian du PMAS'!X12</f>
        <v>2750</v>
      </c>
      <c r="AY147" s="36"/>
      <c r="AZ147" s="36"/>
      <c r="BA147" s="36"/>
      <c r="BB147" s="36"/>
      <c r="BC147" s="36"/>
      <c r="BD147" s="36"/>
      <c r="BE147" s="36"/>
      <c r="BF147" s="36"/>
      <c r="BG147" s="36"/>
      <c r="BH147" s="36"/>
      <c r="BI147" s="36"/>
      <c r="BJ147" s="36"/>
      <c r="BK147" s="36"/>
      <c r="BL147" s="36"/>
      <c r="BM147" s="36"/>
      <c r="BN147" s="36"/>
      <c r="BO147" s="36"/>
      <c r="BP147" s="36"/>
      <c r="BQ147" s="36"/>
      <c r="BR147" s="36">
        <v>-0.2432432432432432</v>
      </c>
      <c r="BS147" s="36">
        <v>0</v>
      </c>
      <c r="BT147" s="36">
        <v>1.7857142857142794E-2</v>
      </c>
      <c r="BU147" s="36">
        <v>3.5087719298245723E-2</v>
      </c>
      <c r="BV147" s="36">
        <v>-1.6949152542372836E-2</v>
      </c>
      <c r="BW147" s="36">
        <v>0.27586206896551735</v>
      </c>
      <c r="BX147" s="36">
        <v>-0.21621621621621623</v>
      </c>
      <c r="BY147" s="36">
        <v>0</v>
      </c>
      <c r="BZ147" s="36">
        <v>-6.8965517241379337E-2</v>
      </c>
      <c r="CA147" s="88">
        <v>0</v>
      </c>
      <c r="CB147" s="88">
        <v>5.555555555555558E-2</v>
      </c>
      <c r="CC147" s="88">
        <v>1.7543859649122862E-2</v>
      </c>
      <c r="CD147" s="88">
        <v>0</v>
      </c>
      <c r="CE147" s="88">
        <v>0.31034482758620685</v>
      </c>
      <c r="CF147" s="88">
        <v>0</v>
      </c>
      <c r="CG147" s="88">
        <v>0.18421052631578938</v>
      </c>
      <c r="CH147" s="88">
        <v>-0.17777777777777781</v>
      </c>
      <c r="CI147" s="23"/>
      <c r="CJ147" s="23"/>
      <c r="CK147" s="23">
        <v>0.27777777777777768</v>
      </c>
      <c r="CL147" s="23">
        <v>-0.17391304347826086</v>
      </c>
      <c r="CM147" s="23">
        <v>-2.6315789473684181E-2</v>
      </c>
      <c r="CN147" s="23">
        <f t="shared" si="97"/>
        <v>0</v>
      </c>
      <c r="CO147" s="23">
        <f t="shared" si="98"/>
        <v>0.43243243243243246</v>
      </c>
      <c r="CP147" s="23">
        <f t="shared" si="98"/>
        <v>-0.16981132075471694</v>
      </c>
    </row>
    <row r="148" spans="1:95" x14ac:dyDescent="0.45">
      <c r="A148" s="34" t="s">
        <v>1081</v>
      </c>
      <c r="B148" s="38" t="s">
        <v>1072</v>
      </c>
      <c r="C148" s="38" t="s">
        <v>1072</v>
      </c>
      <c r="D148" s="38" t="s">
        <v>1072</v>
      </c>
      <c r="E148" s="38" t="s">
        <v>1072</v>
      </c>
      <c r="F148" s="38" t="s">
        <v>1072</v>
      </c>
      <c r="G148" s="38" t="s">
        <v>1072</v>
      </c>
      <c r="H148" s="38" t="s">
        <v>1072</v>
      </c>
      <c r="I148" s="368"/>
      <c r="J148" s="38" t="s">
        <v>1072</v>
      </c>
      <c r="K148" s="366"/>
      <c r="L148" s="38" t="s">
        <v>1072</v>
      </c>
      <c r="M148" s="38" t="s">
        <v>1072</v>
      </c>
      <c r="N148" s="38" t="s">
        <v>1072</v>
      </c>
      <c r="O148" s="38" t="s">
        <v>1072</v>
      </c>
      <c r="P148" s="52">
        <v>2812.5</v>
      </c>
      <c r="Q148" s="255">
        <v>2812.5</v>
      </c>
      <c r="R148" s="255">
        <v>2812.5</v>
      </c>
      <c r="S148" s="255">
        <v>3125</v>
      </c>
      <c r="T148" s="52">
        <v>2250</v>
      </c>
      <c r="U148" s="52">
        <v>2812.5</v>
      </c>
      <c r="V148" s="52">
        <v>2875</v>
      </c>
      <c r="W148" s="52">
        <v>2875</v>
      </c>
      <c r="X148" s="52">
        <v>2875</v>
      </c>
      <c r="Y148" s="256">
        <v>2875</v>
      </c>
      <c r="Z148" s="52">
        <v>2875</v>
      </c>
      <c r="AA148" s="52">
        <v>2875</v>
      </c>
      <c r="AB148" s="52">
        <v>2875</v>
      </c>
      <c r="AC148" s="52">
        <v>2875</v>
      </c>
      <c r="AD148" s="38" t="s">
        <v>1072</v>
      </c>
      <c r="AE148" s="52">
        <v>2875</v>
      </c>
      <c r="AF148" s="52">
        <v>2875</v>
      </c>
      <c r="AG148" s="38" t="s">
        <v>1072</v>
      </c>
      <c r="AH148" s="52">
        <v>2312.5</v>
      </c>
      <c r="AI148" s="52">
        <v>2937.5</v>
      </c>
      <c r="AJ148" s="52">
        <v>2937.5</v>
      </c>
      <c r="AK148" s="52">
        <v>2875</v>
      </c>
      <c r="AL148" s="38" t="s">
        <v>1072</v>
      </c>
      <c r="AM148" s="52">
        <v>2812.5</v>
      </c>
      <c r="AN148" s="38" t="s">
        <v>1072</v>
      </c>
      <c r="AO148" s="52">
        <v>2937.5</v>
      </c>
      <c r="AP148" s="52">
        <v>2812.5</v>
      </c>
      <c r="AQ148" s="52">
        <v>2875</v>
      </c>
      <c r="AR148" s="52">
        <v>2875</v>
      </c>
      <c r="AS148" s="38" t="s">
        <v>1072</v>
      </c>
      <c r="AT148" s="38" t="s">
        <v>1072</v>
      </c>
      <c r="AU148" s="38" t="s">
        <v>1072</v>
      </c>
      <c r="AV148" s="303" t="s">
        <v>1072</v>
      </c>
      <c r="AW148" s="303" t="s">
        <v>1072</v>
      </c>
      <c r="AY148" s="36"/>
      <c r="AZ148" s="36"/>
      <c r="BA148" s="36"/>
      <c r="BB148" s="36"/>
      <c r="BC148" s="36"/>
      <c r="BD148" s="36"/>
      <c r="BE148" s="36"/>
      <c r="BF148" s="36"/>
      <c r="BG148" s="36"/>
      <c r="BH148" s="36"/>
      <c r="BI148" s="36" t="s">
        <v>1074</v>
      </c>
      <c r="BJ148" s="36">
        <v>0</v>
      </c>
      <c r="BK148" s="36">
        <v>0</v>
      </c>
      <c r="BL148" s="36">
        <v>0.11111111111111116</v>
      </c>
      <c r="BM148" s="36">
        <v>-0.28000000000000003</v>
      </c>
      <c r="BN148" s="36">
        <v>0.25</v>
      </c>
      <c r="BO148" s="36">
        <v>2.2222222222222143E-2</v>
      </c>
      <c r="BP148" s="36">
        <v>0</v>
      </c>
      <c r="BQ148" s="36">
        <v>0</v>
      </c>
      <c r="BR148" s="36">
        <v>0</v>
      </c>
      <c r="BS148" s="36">
        <v>0</v>
      </c>
      <c r="BT148" s="36">
        <v>0</v>
      </c>
      <c r="BU148" s="36">
        <v>0</v>
      </c>
      <c r="BV148" s="36">
        <v>0</v>
      </c>
      <c r="BW148" s="36"/>
      <c r="BX148" s="36"/>
      <c r="BY148" s="36">
        <v>0</v>
      </c>
      <c r="BZ148" s="36"/>
      <c r="CA148" s="88"/>
      <c r="CB148" s="88">
        <v>0.27027027027027017</v>
      </c>
      <c r="CC148" s="88">
        <v>0</v>
      </c>
      <c r="CD148" s="88">
        <v>-2.1276595744680882E-2</v>
      </c>
      <c r="CI148" s="23">
        <v>-4.2553191489361653E-2</v>
      </c>
      <c r="CJ148" s="23">
        <v>2.2222222222222143E-2</v>
      </c>
      <c r="CK148" s="23">
        <v>0</v>
      </c>
      <c r="CL148" s="23"/>
      <c r="CM148" s="23"/>
      <c r="CN148" s="23"/>
      <c r="CO148" s="23"/>
      <c r="CP148" s="23"/>
    </row>
    <row r="149" spans="1:95" x14ac:dyDescent="0.3">
      <c r="A149" s="34" t="s">
        <v>934</v>
      </c>
      <c r="B149" s="38" t="s">
        <v>1072</v>
      </c>
      <c r="C149" s="38" t="s">
        <v>1072</v>
      </c>
      <c r="D149" s="38" t="s">
        <v>1072</v>
      </c>
      <c r="E149" s="38" t="s">
        <v>1072</v>
      </c>
      <c r="F149" s="38" t="s">
        <v>1072</v>
      </c>
      <c r="G149" s="38" t="s">
        <v>1072</v>
      </c>
      <c r="H149" s="38" t="s">
        <v>1072</v>
      </c>
      <c r="I149" s="368"/>
      <c r="J149" s="38" t="s">
        <v>1072</v>
      </c>
      <c r="K149" s="366"/>
      <c r="L149" s="38" t="s">
        <v>1072</v>
      </c>
      <c r="M149" s="38" t="s">
        <v>1072</v>
      </c>
      <c r="N149" s="255">
        <v>2812.5</v>
      </c>
      <c r="O149" s="52">
        <v>2812.5</v>
      </c>
      <c r="P149" s="38" t="s">
        <v>1072</v>
      </c>
      <c r="Q149" s="255">
        <v>2812.5</v>
      </c>
      <c r="R149" s="255">
        <v>2875</v>
      </c>
      <c r="S149" s="38" t="s">
        <v>1072</v>
      </c>
      <c r="T149" s="52">
        <v>2812.5</v>
      </c>
      <c r="U149" s="38" t="s">
        <v>1072</v>
      </c>
      <c r="V149" s="38" t="s">
        <v>1072</v>
      </c>
      <c r="W149" s="38" t="s">
        <v>1072</v>
      </c>
      <c r="X149" s="38" t="s">
        <v>1072</v>
      </c>
      <c r="Y149" s="38" t="s">
        <v>1072</v>
      </c>
      <c r="Z149" s="38" t="s">
        <v>1072</v>
      </c>
      <c r="AA149" s="38" t="s">
        <v>1072</v>
      </c>
      <c r="AB149" s="38" t="s">
        <v>1072</v>
      </c>
      <c r="AC149" s="38" t="s">
        <v>1072</v>
      </c>
      <c r="AD149" s="52">
        <v>2875</v>
      </c>
      <c r="AE149" s="52">
        <v>2900</v>
      </c>
      <c r="AF149" s="52">
        <v>2906.25</v>
      </c>
      <c r="AG149" s="52">
        <v>2812.5</v>
      </c>
      <c r="AH149" s="52">
        <v>2750</v>
      </c>
      <c r="AI149" s="52">
        <v>2750</v>
      </c>
      <c r="AJ149" s="52">
        <v>2812.5</v>
      </c>
      <c r="AK149" s="52">
        <v>2375</v>
      </c>
      <c r="AL149" s="52">
        <v>2687.5</v>
      </c>
      <c r="AM149" s="52">
        <v>2312.5</v>
      </c>
      <c r="AN149" s="52">
        <v>2312.5</v>
      </c>
      <c r="AO149" s="38" t="s">
        <v>1072</v>
      </c>
      <c r="AP149" s="52">
        <v>2312.5</v>
      </c>
      <c r="AQ149" s="52">
        <v>2312.5</v>
      </c>
      <c r="AR149" s="52">
        <v>3312.5</v>
      </c>
      <c r="AS149" s="52">
        <v>3562.5</v>
      </c>
      <c r="AT149" s="52">
        <v>2812.5</v>
      </c>
      <c r="AU149" s="38" t="s">
        <v>1072</v>
      </c>
      <c r="AV149" s="303" t="s">
        <v>1072</v>
      </c>
      <c r="AW149" s="303" t="s">
        <v>1072</v>
      </c>
      <c r="AY149" s="36"/>
      <c r="AZ149" s="36"/>
      <c r="BA149" s="36"/>
      <c r="BB149" s="36"/>
      <c r="BC149" s="36"/>
      <c r="BD149" s="36"/>
      <c r="BE149" s="36"/>
      <c r="BF149" s="36"/>
      <c r="BG149" s="36" t="s">
        <v>1074</v>
      </c>
      <c r="BH149" s="36">
        <v>0</v>
      </c>
      <c r="BI149" s="36" t="s">
        <v>1074</v>
      </c>
      <c r="BJ149" s="36" t="s">
        <v>1074</v>
      </c>
      <c r="BK149" s="36">
        <v>2.2222222222222143E-2</v>
      </c>
      <c r="BL149" s="36" t="s">
        <v>1074</v>
      </c>
      <c r="BM149" s="36" t="s">
        <v>1074</v>
      </c>
      <c r="BN149" s="36" t="s">
        <v>1074</v>
      </c>
      <c r="BO149" s="36" t="s">
        <v>1074</v>
      </c>
      <c r="BP149" s="36" t="s">
        <v>1074</v>
      </c>
      <c r="BQ149" s="36"/>
      <c r="BR149" s="36"/>
      <c r="BS149" s="36"/>
      <c r="BT149" s="36"/>
      <c r="BU149" s="36"/>
      <c r="BV149" s="36"/>
      <c r="BW149" s="36"/>
      <c r="BX149" s="36">
        <v>8.6956521739129933E-3</v>
      </c>
      <c r="BY149" s="36">
        <v>2.1551724137931494E-3</v>
      </c>
      <c r="BZ149" s="36">
        <v>-3.2258064516129004E-2</v>
      </c>
      <c r="CA149" s="88">
        <v>-2.2222222222222254E-2</v>
      </c>
      <c r="CB149" s="88">
        <v>0</v>
      </c>
      <c r="CC149" s="88">
        <v>2.2727272727272707E-2</v>
      </c>
      <c r="CD149" s="88">
        <v>-0.15555555555555556</v>
      </c>
      <c r="CE149" s="88">
        <v>0.13157894736842102</v>
      </c>
      <c r="CF149" s="88">
        <v>-0.13953488372093026</v>
      </c>
      <c r="CG149" s="88">
        <v>0</v>
      </c>
      <c r="CI149" s="23"/>
      <c r="CJ149" s="23">
        <v>0</v>
      </c>
      <c r="CK149" s="23">
        <v>0.43243243243243246</v>
      </c>
      <c r="CL149" s="23">
        <v>7.547169811320753E-2</v>
      </c>
      <c r="CM149" s="23">
        <v>-0.21052631578947367</v>
      </c>
      <c r="CN149" s="23"/>
      <c r="CO149" s="23"/>
      <c r="CP149" s="23"/>
    </row>
    <row r="150" spans="1:95" x14ac:dyDescent="0.3">
      <c r="A150" s="34" t="s">
        <v>936</v>
      </c>
      <c r="B150" s="38" t="s">
        <v>1072</v>
      </c>
      <c r="C150" s="38" t="s">
        <v>1072</v>
      </c>
      <c r="D150" s="38" t="s">
        <v>1072</v>
      </c>
      <c r="E150" s="38" t="s">
        <v>1072</v>
      </c>
      <c r="F150" s="38" t="s">
        <v>1072</v>
      </c>
      <c r="G150" s="38" t="s">
        <v>1072</v>
      </c>
      <c r="H150" s="38" t="s">
        <v>1072</v>
      </c>
      <c r="I150" s="368"/>
      <c r="J150" s="38" t="s">
        <v>1072</v>
      </c>
      <c r="K150" s="366"/>
      <c r="L150" s="38" t="s">
        <v>1072</v>
      </c>
      <c r="M150" s="38" t="s">
        <v>1072</v>
      </c>
      <c r="N150" s="38" t="s">
        <v>1072</v>
      </c>
      <c r="O150" s="38" t="s">
        <v>1072</v>
      </c>
      <c r="P150" s="38" t="s">
        <v>1072</v>
      </c>
      <c r="Q150" s="38" t="s">
        <v>1072</v>
      </c>
      <c r="R150" s="38" t="s">
        <v>1072</v>
      </c>
      <c r="S150" s="38" t="s">
        <v>1072</v>
      </c>
      <c r="T150" s="38" t="s">
        <v>1072</v>
      </c>
      <c r="U150" s="38" t="s">
        <v>1072</v>
      </c>
      <c r="V150" s="38" t="s">
        <v>1072</v>
      </c>
      <c r="W150" s="38" t="s">
        <v>1072</v>
      </c>
      <c r="X150" s="38" t="s">
        <v>1072</v>
      </c>
      <c r="Y150" s="38" t="s">
        <v>1072</v>
      </c>
      <c r="Z150" s="38" t="s">
        <v>1072</v>
      </c>
      <c r="AA150" s="52">
        <v>2805</v>
      </c>
      <c r="AB150" s="38" t="s">
        <v>1072</v>
      </c>
      <c r="AC150" s="38" t="s">
        <v>1072</v>
      </c>
      <c r="AD150" s="38" t="s">
        <v>1072</v>
      </c>
      <c r="AE150" s="38" t="s">
        <v>1072</v>
      </c>
      <c r="AF150" s="38" t="s">
        <v>1072</v>
      </c>
      <c r="AG150" s="38" t="s">
        <v>1072</v>
      </c>
      <c r="AH150" s="38" t="s">
        <v>1072</v>
      </c>
      <c r="AI150" s="38" t="s">
        <v>1072</v>
      </c>
      <c r="AJ150" s="38" t="s">
        <v>1072</v>
      </c>
      <c r="AK150" s="38" t="s">
        <v>1072</v>
      </c>
      <c r="AL150" s="38" t="s">
        <v>1072</v>
      </c>
      <c r="AM150" s="38" t="s">
        <v>1072</v>
      </c>
      <c r="AN150" s="38" t="s">
        <v>1072</v>
      </c>
      <c r="AO150" s="38" t="s">
        <v>1072</v>
      </c>
      <c r="AP150" s="38" t="s">
        <v>1072</v>
      </c>
      <c r="AQ150" s="38" t="s">
        <v>1072</v>
      </c>
      <c r="AR150" s="52">
        <v>3281.25</v>
      </c>
      <c r="AS150" s="52">
        <v>3312.5</v>
      </c>
      <c r="AT150" s="52">
        <v>3312.5</v>
      </c>
      <c r="AU150" s="52">
        <v>3343.75</v>
      </c>
      <c r="AV150" s="302">
        <v>3312.5</v>
      </c>
      <c r="AW150" s="52">
        <f>'Coût médian du PMAS'!X17</f>
        <v>3187.5</v>
      </c>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88"/>
      <c r="CB150" s="88"/>
      <c r="CC150" s="88"/>
      <c r="CI150" s="23"/>
      <c r="CJ150" s="23"/>
      <c r="CK150" s="23">
        <v>0.41861219195849553</v>
      </c>
      <c r="CL150" s="23">
        <v>9.52380952380949E-3</v>
      </c>
      <c r="CM150" s="23">
        <v>0</v>
      </c>
      <c r="CN150" s="23">
        <f t="shared" si="97"/>
        <v>9.4339622641510523E-3</v>
      </c>
      <c r="CO150" s="23">
        <f t="shared" si="98"/>
        <v>-9.3457943925233655E-3</v>
      </c>
      <c r="CP150" s="23">
        <f t="shared" si="98"/>
        <v>-3.7735849056603765E-2</v>
      </c>
    </row>
    <row r="151" spans="1:95" x14ac:dyDescent="0.45">
      <c r="A151" s="34" t="s">
        <v>928</v>
      </c>
      <c r="B151" s="52">
        <v>1500</v>
      </c>
      <c r="C151" s="52">
        <v>1854</v>
      </c>
      <c r="D151" s="38" t="s">
        <v>1072</v>
      </c>
      <c r="E151" s="52">
        <v>1292</v>
      </c>
      <c r="F151" s="38" t="s">
        <v>1072</v>
      </c>
      <c r="G151" s="52">
        <v>1667</v>
      </c>
      <c r="H151" s="52">
        <v>1416.6666666666667</v>
      </c>
      <c r="I151" s="368"/>
      <c r="J151" s="38" t="s">
        <v>1072</v>
      </c>
      <c r="K151" s="366"/>
      <c r="L151" s="38" t="s">
        <v>1072</v>
      </c>
      <c r="M151" s="52">
        <v>3000</v>
      </c>
      <c r="N151" s="52">
        <v>2812.5</v>
      </c>
      <c r="O151" s="52">
        <v>2812.5</v>
      </c>
      <c r="P151" s="52">
        <v>2937.5</v>
      </c>
      <c r="Q151" s="38" t="s">
        <v>1072</v>
      </c>
      <c r="R151" s="255">
        <v>2812.5</v>
      </c>
      <c r="S151" s="255">
        <v>2250</v>
      </c>
      <c r="T151" s="52">
        <v>2312.5</v>
      </c>
      <c r="U151" s="52">
        <v>2687.5</v>
      </c>
      <c r="V151" s="52">
        <v>2312.5</v>
      </c>
      <c r="W151" s="52">
        <v>2312.5</v>
      </c>
      <c r="X151" s="52">
        <v>2312.5</v>
      </c>
      <c r="Y151" s="256">
        <v>2250</v>
      </c>
      <c r="Z151" s="52">
        <v>2281.25</v>
      </c>
      <c r="AA151" s="52">
        <v>2296.875</v>
      </c>
      <c r="AB151" s="52">
        <v>2750</v>
      </c>
      <c r="AC151" s="52">
        <v>2750</v>
      </c>
      <c r="AD151" s="52">
        <v>3312.5</v>
      </c>
      <c r="AE151" s="52">
        <v>2875</v>
      </c>
      <c r="AF151" s="52">
        <v>2375</v>
      </c>
      <c r="AG151" s="52">
        <v>2790.1875</v>
      </c>
      <c r="AH151" s="52">
        <v>2312.5</v>
      </c>
      <c r="AI151" s="52">
        <v>2812.5</v>
      </c>
      <c r="AJ151" s="52">
        <v>2750</v>
      </c>
      <c r="AK151" s="52">
        <v>2812.5</v>
      </c>
      <c r="AL151" s="52">
        <v>2812.5</v>
      </c>
      <c r="AM151" s="52">
        <v>2812.5</v>
      </c>
      <c r="AN151" s="52">
        <v>2812.5</v>
      </c>
      <c r="AO151" s="52">
        <v>2937.5</v>
      </c>
      <c r="AP151" s="52">
        <v>2875</v>
      </c>
      <c r="AQ151" s="52">
        <v>2875</v>
      </c>
      <c r="AR151" s="52">
        <v>2750</v>
      </c>
      <c r="AS151" s="52">
        <v>3250</v>
      </c>
      <c r="AT151" s="52">
        <v>3250</v>
      </c>
      <c r="AU151" s="52">
        <v>2750</v>
      </c>
      <c r="AV151" s="302">
        <v>3250</v>
      </c>
      <c r="AW151" s="52">
        <f>'Coût médian du PMAS'!X14</f>
        <v>2750</v>
      </c>
      <c r="AY151" s="36" t="s">
        <v>1074</v>
      </c>
      <c r="AZ151" s="36" t="s">
        <v>1074</v>
      </c>
      <c r="BA151" s="36" t="s">
        <v>1074</v>
      </c>
      <c r="BB151" s="36" t="s">
        <v>1074</v>
      </c>
      <c r="BC151" s="36">
        <v>-0.15016996600679855</v>
      </c>
      <c r="BD151" s="36" t="s">
        <v>1074</v>
      </c>
      <c r="BE151" s="36" t="s">
        <v>1074</v>
      </c>
      <c r="BF151" s="36" t="s">
        <v>1074</v>
      </c>
      <c r="BG151" s="36">
        <v>-6.25E-2</v>
      </c>
      <c r="BH151" s="36">
        <v>0</v>
      </c>
      <c r="BI151" s="36">
        <v>4.4444444444444509E-2</v>
      </c>
      <c r="BJ151" s="36" t="s">
        <v>1074</v>
      </c>
      <c r="BK151" s="36" t="s">
        <v>1074</v>
      </c>
      <c r="BL151" s="36">
        <v>-0.19999999999999996</v>
      </c>
      <c r="BM151" s="36">
        <v>2.7777777777777679E-2</v>
      </c>
      <c r="BN151" s="36">
        <v>0.16216216216216206</v>
      </c>
      <c r="BO151" s="36">
        <v>-0.13953488372093026</v>
      </c>
      <c r="BP151" s="36">
        <v>0</v>
      </c>
      <c r="BQ151" s="36">
        <v>0</v>
      </c>
      <c r="BR151" s="36">
        <v>-2.7027027027026973E-2</v>
      </c>
      <c r="BS151" s="36">
        <v>1.388888888888884E-2</v>
      </c>
      <c r="BT151" s="36">
        <v>6.8493150684931781E-3</v>
      </c>
      <c r="BU151" s="36">
        <v>0.19727891156462585</v>
      </c>
      <c r="BV151" s="36">
        <v>0</v>
      </c>
      <c r="BW151" s="36">
        <v>0.20454545454545459</v>
      </c>
      <c r="BX151" s="36">
        <v>-0.13207547169811318</v>
      </c>
      <c r="BY151" s="36">
        <v>-0.17391304347826086</v>
      </c>
      <c r="BZ151" s="36">
        <v>0.17481578947368415</v>
      </c>
      <c r="CA151" s="88">
        <v>-0.17120265215151309</v>
      </c>
      <c r="CB151" s="88">
        <v>0.21621621621621623</v>
      </c>
      <c r="CC151" s="88">
        <v>-2.2222222222222254E-2</v>
      </c>
      <c r="CD151" s="88">
        <v>2.2727272727272707E-2</v>
      </c>
      <c r="CE151" s="88">
        <v>0</v>
      </c>
      <c r="CF151" s="88">
        <v>0</v>
      </c>
      <c r="CG151" s="88">
        <v>0</v>
      </c>
      <c r="CH151" s="88">
        <v>4.4444444444444509E-2</v>
      </c>
      <c r="CI151" s="23">
        <v>-2.1276595744680882E-2</v>
      </c>
      <c r="CJ151" s="23">
        <v>0</v>
      </c>
      <c r="CK151" s="23">
        <v>-4.3478260869565188E-2</v>
      </c>
      <c r="CL151" s="23">
        <v>0.18181818181818188</v>
      </c>
      <c r="CM151" s="23">
        <v>0</v>
      </c>
      <c r="CN151" s="23">
        <f t="shared" si="97"/>
        <v>-0.15384615384615385</v>
      </c>
      <c r="CO151" s="23">
        <f t="shared" si="98"/>
        <v>0.18181818181818188</v>
      </c>
      <c r="CP151" s="23">
        <f t="shared" si="98"/>
        <v>-0.15384615384615385</v>
      </c>
    </row>
    <row r="152" spans="1:95" x14ac:dyDescent="0.45">
      <c r="A152" s="34" t="s">
        <v>1082</v>
      </c>
      <c r="B152" s="52">
        <v>1333</v>
      </c>
      <c r="C152" s="52">
        <v>1500</v>
      </c>
      <c r="D152" s="52">
        <v>1417</v>
      </c>
      <c r="E152" s="38" t="s">
        <v>1072</v>
      </c>
      <c r="F152" s="52">
        <v>1417</v>
      </c>
      <c r="G152" s="52">
        <v>1417</v>
      </c>
      <c r="H152" s="52">
        <v>1333.3333333333333</v>
      </c>
      <c r="I152" s="368"/>
      <c r="J152" s="38" t="s">
        <v>1072</v>
      </c>
      <c r="K152" s="366"/>
      <c r="L152" s="52">
        <v>2375</v>
      </c>
      <c r="M152" s="38" t="s">
        <v>1072</v>
      </c>
      <c r="N152" s="52">
        <v>2937.5</v>
      </c>
      <c r="O152" s="255">
        <v>2875</v>
      </c>
      <c r="P152" s="255">
        <v>2375</v>
      </c>
      <c r="Q152" s="38" t="s">
        <v>1072</v>
      </c>
      <c r="R152" s="255">
        <v>2437.5</v>
      </c>
      <c r="S152" s="255">
        <v>2437.5</v>
      </c>
      <c r="T152" s="38" t="s">
        <v>1072</v>
      </c>
      <c r="U152" s="52">
        <v>2375</v>
      </c>
      <c r="V152" s="52">
        <v>2437.5</v>
      </c>
      <c r="W152" s="52">
        <v>2437.5</v>
      </c>
      <c r="X152" s="52">
        <v>2875</v>
      </c>
      <c r="Y152" s="256">
        <v>2375</v>
      </c>
      <c r="Z152" s="52">
        <v>2375</v>
      </c>
      <c r="AA152" s="52">
        <v>2304.6875</v>
      </c>
      <c r="AB152" s="52">
        <v>2343.75</v>
      </c>
      <c r="AC152" s="52">
        <v>2375</v>
      </c>
      <c r="AD152" s="52">
        <v>2375</v>
      </c>
      <c r="AE152" s="52">
        <v>2375</v>
      </c>
      <c r="AF152" s="52">
        <v>2375</v>
      </c>
      <c r="AG152" s="38" t="s">
        <v>1072</v>
      </c>
      <c r="AH152" s="52">
        <v>2375</v>
      </c>
      <c r="AI152" s="52">
        <v>2375</v>
      </c>
      <c r="AJ152" s="52">
        <v>2375</v>
      </c>
      <c r="AK152" s="52">
        <v>2312.5</v>
      </c>
      <c r="AL152" s="52">
        <v>2312.5</v>
      </c>
      <c r="AM152" s="52">
        <v>2243.75</v>
      </c>
      <c r="AN152" s="52">
        <v>2250</v>
      </c>
      <c r="AO152" s="52">
        <v>2250</v>
      </c>
      <c r="AP152" s="52">
        <v>2562.5</v>
      </c>
      <c r="AQ152" s="52">
        <v>2312.5</v>
      </c>
      <c r="AR152" s="38" t="s">
        <v>1072</v>
      </c>
      <c r="AS152" s="38" t="s">
        <v>1072</v>
      </c>
      <c r="AT152" s="38" t="s">
        <v>1072</v>
      </c>
      <c r="AU152" s="52">
        <v>2375</v>
      </c>
      <c r="AV152" s="302">
        <v>2375</v>
      </c>
      <c r="AW152" s="52">
        <f>'Coût médian du PMAS'!X16</f>
        <v>2375</v>
      </c>
      <c r="AY152" s="36">
        <v>-5.5333333333333345E-2</v>
      </c>
      <c r="AZ152" s="36" t="s">
        <v>1074</v>
      </c>
      <c r="BA152" s="36" t="s">
        <v>1074</v>
      </c>
      <c r="BB152" s="36">
        <v>0</v>
      </c>
      <c r="BC152" s="36">
        <v>-5.9044930604563728E-2</v>
      </c>
      <c r="BD152" s="36" t="s">
        <v>1074</v>
      </c>
      <c r="BE152" s="36" t="s">
        <v>1074</v>
      </c>
      <c r="BF152" s="36" t="s">
        <v>1074</v>
      </c>
      <c r="BG152" s="36" t="s">
        <v>1074</v>
      </c>
      <c r="BH152" s="36">
        <v>-2.1276595744680882E-2</v>
      </c>
      <c r="BI152" s="36">
        <v>-0.17391304347826086</v>
      </c>
      <c r="BJ152" s="36" t="s">
        <v>1074</v>
      </c>
      <c r="BK152" s="36" t="s">
        <v>1074</v>
      </c>
      <c r="BL152" s="36">
        <v>0</v>
      </c>
      <c r="BM152" s="36" t="s">
        <v>1074</v>
      </c>
      <c r="BN152" s="36" t="s">
        <v>1074</v>
      </c>
      <c r="BO152" s="36">
        <v>2.6315789473684292E-2</v>
      </c>
      <c r="BP152" s="36">
        <v>0</v>
      </c>
      <c r="BQ152" s="36">
        <v>0.17948717948717952</v>
      </c>
      <c r="BR152" s="36">
        <v>-0.17391304347826086</v>
      </c>
      <c r="BS152" s="36">
        <v>0</v>
      </c>
      <c r="BT152" s="36">
        <v>-2.960526315789469E-2</v>
      </c>
      <c r="BU152" s="36">
        <v>1.6949152542372836E-2</v>
      </c>
      <c r="BV152" s="36">
        <v>1.3333333333333419E-2</v>
      </c>
      <c r="BW152" s="36">
        <v>0</v>
      </c>
      <c r="BX152" s="36">
        <v>0</v>
      </c>
      <c r="BY152" s="36">
        <v>0</v>
      </c>
      <c r="BZ152" s="36"/>
      <c r="CA152" s="88"/>
      <c r="CB152" s="88">
        <v>0</v>
      </c>
      <c r="CC152" s="88">
        <v>0</v>
      </c>
      <c r="CD152" s="88">
        <v>-2.6315789473684181E-2</v>
      </c>
      <c r="CE152" s="88">
        <v>0</v>
      </c>
      <c r="CF152" s="88">
        <v>-2.9729729729729759E-2</v>
      </c>
      <c r="CG152" s="88">
        <v>2.7855153203342198E-3</v>
      </c>
      <c r="CH152" s="88">
        <v>0</v>
      </c>
      <c r="CI152" s="23">
        <v>0.13888888888888884</v>
      </c>
      <c r="CJ152" s="23">
        <v>-9.7560975609756073E-2</v>
      </c>
      <c r="CK152" s="23"/>
      <c r="CL152" s="23"/>
      <c r="CM152" s="23"/>
      <c r="CN152" s="23"/>
      <c r="CO152" s="23">
        <f t="shared" si="98"/>
        <v>0</v>
      </c>
      <c r="CP152" s="23">
        <f t="shared" si="98"/>
        <v>0</v>
      </c>
    </row>
    <row r="153" spans="1:95" x14ac:dyDescent="0.3">
      <c r="A153" s="34" t="s">
        <v>937</v>
      </c>
      <c r="B153" s="38" t="s">
        <v>1072</v>
      </c>
      <c r="C153" s="38" t="s">
        <v>1072</v>
      </c>
      <c r="D153" s="38" t="s">
        <v>1072</v>
      </c>
      <c r="E153" s="38" t="s">
        <v>1072</v>
      </c>
      <c r="F153" s="38" t="s">
        <v>1072</v>
      </c>
      <c r="G153" s="38" t="s">
        <v>1072</v>
      </c>
      <c r="H153" s="38" t="s">
        <v>1072</v>
      </c>
      <c r="I153" s="368"/>
      <c r="J153" s="38" t="s">
        <v>1072</v>
      </c>
      <c r="K153" s="366"/>
      <c r="L153" s="38" t="s">
        <v>1072</v>
      </c>
      <c r="M153" s="38" t="s">
        <v>1072</v>
      </c>
      <c r="N153" s="38" t="s">
        <v>1072</v>
      </c>
      <c r="O153" s="38" t="s">
        <v>1072</v>
      </c>
      <c r="P153" s="38" t="s">
        <v>1072</v>
      </c>
      <c r="Q153" s="38" t="s">
        <v>1072</v>
      </c>
      <c r="R153" s="38" t="s">
        <v>1072</v>
      </c>
      <c r="S153" s="38" t="s">
        <v>1072</v>
      </c>
      <c r="T153" s="52">
        <v>2250</v>
      </c>
      <c r="U153" s="52">
        <v>2312.5</v>
      </c>
      <c r="V153" s="38" t="s">
        <v>1072</v>
      </c>
      <c r="W153" s="38" t="s">
        <v>1072</v>
      </c>
      <c r="X153" s="38" t="s">
        <v>1072</v>
      </c>
      <c r="Y153" s="38" t="s">
        <v>1072</v>
      </c>
      <c r="Z153" s="38" t="s">
        <v>1072</v>
      </c>
      <c r="AA153" s="38" t="s">
        <v>1072</v>
      </c>
      <c r="AB153" s="38" t="s">
        <v>1072</v>
      </c>
      <c r="AC153" s="38" t="s">
        <v>1072</v>
      </c>
      <c r="AD153" s="38" t="s">
        <v>1072</v>
      </c>
      <c r="AE153" s="38" t="s">
        <v>1072</v>
      </c>
      <c r="AF153" s="38" t="s">
        <v>1072</v>
      </c>
      <c r="AG153" s="38" t="s">
        <v>1072</v>
      </c>
      <c r="AH153" s="52">
        <v>2562.5</v>
      </c>
      <c r="AI153" s="52">
        <v>2312.5</v>
      </c>
      <c r="AJ153" s="52">
        <v>2312.5</v>
      </c>
      <c r="AK153" s="52">
        <v>2375</v>
      </c>
      <c r="AL153" s="52">
        <v>2812.5</v>
      </c>
      <c r="AM153" s="52">
        <v>5312.5</v>
      </c>
      <c r="AN153" s="52">
        <v>5312.5</v>
      </c>
      <c r="AO153" s="52">
        <v>5312.5</v>
      </c>
      <c r="AP153" s="52">
        <v>2828.125</v>
      </c>
      <c r="AQ153" s="52">
        <v>2812.5</v>
      </c>
      <c r="AR153" s="52">
        <v>2843.75</v>
      </c>
      <c r="AS153" s="52">
        <v>2812.5</v>
      </c>
      <c r="AT153" s="52">
        <v>2750</v>
      </c>
      <c r="AU153" s="52">
        <v>2843.75</v>
      </c>
      <c r="AV153" s="303" t="s">
        <v>1072</v>
      </c>
      <c r="AW153" s="52">
        <f>'Coût médian du PMAS'!X18</f>
        <v>5312.5</v>
      </c>
      <c r="AY153" s="36"/>
      <c r="AZ153" s="36"/>
      <c r="BA153" s="36"/>
      <c r="BB153" s="36"/>
      <c r="BC153" s="36"/>
      <c r="BD153" s="36"/>
      <c r="BE153" s="36"/>
      <c r="BF153" s="36"/>
      <c r="BG153" s="36"/>
      <c r="BH153" s="36"/>
      <c r="BI153" s="36"/>
      <c r="BJ153" s="36"/>
      <c r="BK153" s="36"/>
      <c r="BL153" s="36" t="s">
        <v>1074</v>
      </c>
      <c r="BM153" s="36" t="s">
        <v>1074</v>
      </c>
      <c r="BN153" s="36">
        <v>2.7777777777777679E-2</v>
      </c>
      <c r="BO153" s="36" t="s">
        <v>1074</v>
      </c>
      <c r="BP153" s="36" t="s">
        <v>1074</v>
      </c>
      <c r="BQ153" s="36"/>
      <c r="BR153" s="36"/>
      <c r="BS153" s="36"/>
      <c r="BT153" s="36"/>
      <c r="BU153" s="36"/>
      <c r="BV153" s="36"/>
      <c r="BW153" s="36"/>
      <c r="BX153" s="36"/>
      <c r="BY153" s="36"/>
      <c r="BZ153" s="36"/>
      <c r="CA153" s="88"/>
      <c r="CB153" s="88">
        <v>-9.7560975609756073E-2</v>
      </c>
      <c r="CC153" s="88">
        <v>0</v>
      </c>
      <c r="CD153" s="88">
        <v>2.7027027027026973E-2</v>
      </c>
      <c r="CE153" s="88">
        <v>0.18421052631578938</v>
      </c>
      <c r="CF153" s="88">
        <v>0.88888888888888884</v>
      </c>
      <c r="CG153" s="88">
        <v>0</v>
      </c>
      <c r="CH153" s="88">
        <v>0</v>
      </c>
      <c r="CI153" s="23">
        <v>-0.46764705882352942</v>
      </c>
      <c r="CJ153" s="23">
        <v>-5.5248618784530246E-3</v>
      </c>
      <c r="CK153" s="23">
        <v>1.1111111111111072E-2</v>
      </c>
      <c r="CL153" s="23">
        <v>-1.098901098901095E-2</v>
      </c>
      <c r="CM153" s="23">
        <v>-2.2222222222222254E-2</v>
      </c>
      <c r="CN153" s="23">
        <f t="shared" si="97"/>
        <v>3.4090909090909172E-2</v>
      </c>
      <c r="CO153" s="23"/>
      <c r="CP153" s="23"/>
    </row>
    <row r="154" spans="1:95" x14ac:dyDescent="0.3">
      <c r="A154" s="34" t="s">
        <v>1083</v>
      </c>
      <c r="B154" s="38" t="s">
        <v>1072</v>
      </c>
      <c r="C154" s="38" t="s">
        <v>1072</v>
      </c>
      <c r="D154" s="38" t="s">
        <v>1072</v>
      </c>
      <c r="E154" s="38" t="s">
        <v>1072</v>
      </c>
      <c r="F154" s="38" t="s">
        <v>1072</v>
      </c>
      <c r="G154" s="38" t="s">
        <v>1072</v>
      </c>
      <c r="H154" s="38" t="s">
        <v>1072</v>
      </c>
      <c r="I154" s="368"/>
      <c r="J154" s="38" t="s">
        <v>1072</v>
      </c>
      <c r="K154" s="366"/>
      <c r="L154" s="38" t="s">
        <v>1072</v>
      </c>
      <c r="M154" s="52">
        <v>2312.5</v>
      </c>
      <c r="N154" s="38" t="s">
        <v>1072</v>
      </c>
      <c r="O154" s="38" t="s">
        <v>1072</v>
      </c>
      <c r="P154" s="38" t="s">
        <v>1072</v>
      </c>
      <c r="Q154" s="38" t="s">
        <v>1072</v>
      </c>
      <c r="R154" s="255">
        <v>2312.5</v>
      </c>
      <c r="S154" s="38" t="s">
        <v>1072</v>
      </c>
      <c r="T154" s="52">
        <v>2812.5</v>
      </c>
      <c r="U154" s="38" t="s">
        <v>1072</v>
      </c>
      <c r="V154" s="38" t="s">
        <v>1072</v>
      </c>
      <c r="W154" s="38" t="s">
        <v>1072</v>
      </c>
      <c r="X154" s="38" t="s">
        <v>1072</v>
      </c>
      <c r="Y154" s="38" t="s">
        <v>1072</v>
      </c>
      <c r="Z154" s="38" t="s">
        <v>1072</v>
      </c>
      <c r="AA154" s="38" t="s">
        <v>1072</v>
      </c>
      <c r="AB154" s="38" t="s">
        <v>1072</v>
      </c>
      <c r="AC154" s="38" t="s">
        <v>1072</v>
      </c>
      <c r="AD154" s="38" t="s">
        <v>1072</v>
      </c>
      <c r="AE154" s="52">
        <v>1750</v>
      </c>
      <c r="AF154" s="52">
        <v>1750</v>
      </c>
      <c r="AG154" s="38" t="s">
        <v>1072</v>
      </c>
      <c r="AH154" s="52">
        <v>1781.25</v>
      </c>
      <c r="AI154" s="52">
        <v>1781.25</v>
      </c>
      <c r="AJ154" s="52">
        <v>2281.25</v>
      </c>
      <c r="AK154" s="52">
        <v>2750</v>
      </c>
      <c r="AL154" s="52">
        <v>2750</v>
      </c>
      <c r="AM154" s="52">
        <v>2890</v>
      </c>
      <c r="AN154" s="52">
        <v>3312.5</v>
      </c>
      <c r="AO154" s="52">
        <v>2812.5</v>
      </c>
      <c r="AP154" s="38" t="s">
        <v>1072</v>
      </c>
      <c r="AQ154" s="38" t="s">
        <v>1072</v>
      </c>
      <c r="AR154" s="38" t="s">
        <v>1072</v>
      </c>
      <c r="AS154" s="38" t="s">
        <v>1072</v>
      </c>
      <c r="AT154" s="38" t="s">
        <v>1072</v>
      </c>
      <c r="AU154" s="38" t="s">
        <v>1072</v>
      </c>
      <c r="AV154" s="303" t="s">
        <v>1072</v>
      </c>
      <c r="AW154" s="303" t="s">
        <v>1072</v>
      </c>
      <c r="AY154" s="36"/>
      <c r="AZ154" s="36"/>
      <c r="BA154" s="36"/>
      <c r="BB154" s="36"/>
      <c r="BC154" s="36"/>
      <c r="BD154" s="36"/>
      <c r="BE154" s="36"/>
      <c r="BF154" s="36" t="s">
        <v>1074</v>
      </c>
      <c r="BG154" s="36" t="s">
        <v>1074</v>
      </c>
      <c r="BH154" s="36" t="s">
        <v>1074</v>
      </c>
      <c r="BI154" s="36" t="s">
        <v>1074</v>
      </c>
      <c r="BJ154" s="36" t="s">
        <v>1074</v>
      </c>
      <c r="BK154" s="36" t="s">
        <v>1074</v>
      </c>
      <c r="BL154" s="36"/>
      <c r="BM154" s="36" t="s">
        <v>1074</v>
      </c>
      <c r="BN154" s="36" t="s">
        <v>1074</v>
      </c>
      <c r="BO154" s="36" t="s">
        <v>1074</v>
      </c>
      <c r="BP154" s="36" t="s">
        <v>1074</v>
      </c>
      <c r="BQ154" s="36"/>
      <c r="BR154" s="36"/>
      <c r="BS154" s="36"/>
      <c r="BT154" s="36"/>
      <c r="BU154" s="36"/>
      <c r="BV154" s="36"/>
      <c r="BW154" s="36"/>
      <c r="BX154" s="36"/>
      <c r="BY154" s="36">
        <v>0</v>
      </c>
      <c r="BZ154" s="36"/>
      <c r="CA154" s="88"/>
      <c r="CB154" s="88">
        <v>0</v>
      </c>
      <c r="CC154" s="88">
        <v>0.2807017543859649</v>
      </c>
      <c r="CD154" s="88">
        <v>0.20547945205479445</v>
      </c>
      <c r="CE154" s="88">
        <v>0</v>
      </c>
      <c r="CF154" s="88">
        <v>5.0909090909091015E-2</v>
      </c>
      <c r="CG154" s="88">
        <v>0.14619377162629754</v>
      </c>
      <c r="CH154" s="88">
        <v>-0.15094339622641506</v>
      </c>
      <c r="CI154" s="23"/>
      <c r="CJ154" s="23"/>
      <c r="CK154" s="23"/>
      <c r="CL154" s="23"/>
      <c r="CM154" s="23"/>
      <c r="CN154" s="23"/>
      <c r="CO154" s="23"/>
      <c r="CP154" s="23"/>
    </row>
    <row r="155" spans="1:95" x14ac:dyDescent="0.3">
      <c r="A155" s="34" t="s">
        <v>1084</v>
      </c>
      <c r="B155" s="38" t="s">
        <v>1072</v>
      </c>
      <c r="C155" s="38" t="s">
        <v>1072</v>
      </c>
      <c r="D155" s="38" t="s">
        <v>1072</v>
      </c>
      <c r="E155" s="38" t="s">
        <v>1072</v>
      </c>
      <c r="F155" s="38" t="s">
        <v>1072</v>
      </c>
      <c r="G155" s="38" t="s">
        <v>1072</v>
      </c>
      <c r="H155" s="38" t="s">
        <v>1072</v>
      </c>
      <c r="I155" s="368"/>
      <c r="J155" s="38" t="s">
        <v>1072</v>
      </c>
      <c r="K155" s="366"/>
      <c r="L155" s="38" t="s">
        <v>1072</v>
      </c>
      <c r="M155" s="38" t="s">
        <v>1072</v>
      </c>
      <c r="N155" s="38" t="s">
        <v>1072</v>
      </c>
      <c r="O155" s="255">
        <v>2281.25</v>
      </c>
      <c r="P155" s="38" t="s">
        <v>1072</v>
      </c>
      <c r="Q155" s="255">
        <v>2250</v>
      </c>
      <c r="R155" s="255">
        <v>2812.5</v>
      </c>
      <c r="S155" s="255">
        <v>2843.75</v>
      </c>
      <c r="T155" s="255">
        <v>2750</v>
      </c>
      <c r="U155" s="255">
        <v>2781.25</v>
      </c>
      <c r="V155" s="255">
        <v>3312.5</v>
      </c>
      <c r="W155" s="38" t="s">
        <v>1072</v>
      </c>
      <c r="X155" s="38" t="s">
        <v>1072</v>
      </c>
      <c r="Y155" s="38" t="s">
        <v>1072</v>
      </c>
      <c r="Z155" s="38" t="s">
        <v>1072</v>
      </c>
      <c r="AA155" s="38" t="s">
        <v>1072</v>
      </c>
      <c r="AB155" s="38" t="s">
        <v>1072</v>
      </c>
      <c r="AC155" s="38" t="s">
        <v>1072</v>
      </c>
      <c r="AD155" s="38" t="s">
        <v>1072</v>
      </c>
      <c r="AE155" s="38" t="s">
        <v>1072</v>
      </c>
      <c r="AF155" s="38" t="s">
        <v>1072</v>
      </c>
      <c r="AG155" s="38" t="s">
        <v>1072</v>
      </c>
      <c r="AH155" s="38" t="s">
        <v>1072</v>
      </c>
      <c r="AI155" s="38" t="s">
        <v>1072</v>
      </c>
      <c r="AJ155" s="38" t="s">
        <v>1072</v>
      </c>
      <c r="AK155" s="38" t="s">
        <v>1072</v>
      </c>
      <c r="AL155" s="38" t="s">
        <v>1072</v>
      </c>
      <c r="AM155" s="38" t="s">
        <v>1072</v>
      </c>
      <c r="AN155" s="38" t="s">
        <v>1072</v>
      </c>
      <c r="AO155" s="38" t="s">
        <v>1072</v>
      </c>
      <c r="AP155" s="38" t="s">
        <v>1072</v>
      </c>
      <c r="AQ155" s="38" t="s">
        <v>1072</v>
      </c>
      <c r="AR155" s="38" t="s">
        <v>1072</v>
      </c>
      <c r="AS155" s="38" t="s">
        <v>1072</v>
      </c>
      <c r="AT155" s="38" t="s">
        <v>1072</v>
      </c>
      <c r="AU155" s="38" t="s">
        <v>1072</v>
      </c>
      <c r="AV155" s="303" t="s">
        <v>1072</v>
      </c>
      <c r="AW155" s="303" t="s">
        <v>1072</v>
      </c>
      <c r="AY155" s="36"/>
      <c r="AZ155" s="36"/>
      <c r="BA155" s="36"/>
      <c r="BB155" s="36"/>
      <c r="BC155" s="36"/>
      <c r="BD155" s="36"/>
      <c r="BE155" s="36"/>
      <c r="BF155" s="36"/>
      <c r="BG155" s="36"/>
      <c r="BH155" s="36" t="s">
        <v>1074</v>
      </c>
      <c r="BI155" s="36" t="s">
        <v>1074</v>
      </c>
      <c r="BJ155" s="36" t="s">
        <v>1074</v>
      </c>
      <c r="BK155" s="36">
        <v>0.25</v>
      </c>
      <c r="BL155" s="36">
        <v>1.1111111111111072E-2</v>
      </c>
      <c r="BM155" s="36">
        <v>-3.2967032967032961E-2</v>
      </c>
      <c r="BN155" s="36">
        <v>1.1363636363636465E-2</v>
      </c>
      <c r="BO155" s="36">
        <v>0.1910112359550562</v>
      </c>
      <c r="BP155" s="36" t="s">
        <v>1074</v>
      </c>
      <c r="BQ155" s="36"/>
      <c r="BR155" s="36"/>
      <c r="BS155" s="36"/>
      <c r="BT155" s="36"/>
      <c r="BU155" s="36"/>
      <c r="BV155" s="36"/>
      <c r="BW155" s="36"/>
      <c r="BX155" s="36"/>
      <c r="BY155" s="36"/>
      <c r="BZ155" s="36"/>
      <c r="CA155" s="88"/>
      <c r="CB155" s="88"/>
      <c r="CC155" s="88"/>
      <c r="CI155" s="23"/>
      <c r="CJ155" s="23"/>
      <c r="CK155" s="23"/>
      <c r="CL155" s="23"/>
      <c r="CM155" s="23"/>
      <c r="CN155" s="23"/>
      <c r="CO155" s="23"/>
      <c r="CP155" s="23"/>
    </row>
    <row r="156" spans="1:95" x14ac:dyDescent="0.45">
      <c r="A156" s="11" t="s">
        <v>913</v>
      </c>
      <c r="B156" s="38" t="s">
        <v>1072</v>
      </c>
      <c r="C156" s="38" t="s">
        <v>1072</v>
      </c>
      <c r="D156" s="38" t="s">
        <v>1072</v>
      </c>
      <c r="E156" s="38" t="s">
        <v>1072</v>
      </c>
      <c r="F156" s="38" t="s">
        <v>1072</v>
      </c>
      <c r="G156" s="38" t="s">
        <v>1072</v>
      </c>
      <c r="H156" s="38" t="s">
        <v>1072</v>
      </c>
      <c r="I156" s="368"/>
      <c r="J156" s="38" t="s">
        <v>1072</v>
      </c>
      <c r="K156" s="366"/>
      <c r="L156" s="38" t="s">
        <v>1072</v>
      </c>
      <c r="M156" s="38" t="s">
        <v>1072</v>
      </c>
      <c r="N156" s="38" t="s">
        <v>1072</v>
      </c>
      <c r="O156" s="38" t="s">
        <v>1072</v>
      </c>
      <c r="P156" s="38" t="s">
        <v>1072</v>
      </c>
      <c r="Q156" s="38" t="s">
        <v>1072</v>
      </c>
      <c r="R156" s="38" t="s">
        <v>1072</v>
      </c>
      <c r="S156" s="38" t="s">
        <v>1072</v>
      </c>
      <c r="T156" s="38" t="s">
        <v>1072</v>
      </c>
      <c r="U156" s="38" t="s">
        <v>1072</v>
      </c>
      <c r="V156" s="38" t="s">
        <v>1072</v>
      </c>
      <c r="W156" s="38" t="s">
        <v>1072</v>
      </c>
      <c r="X156" s="52">
        <v>2312.5</v>
      </c>
      <c r="Y156" s="256">
        <v>2375</v>
      </c>
      <c r="Z156" s="52">
        <v>2375</v>
      </c>
      <c r="AA156" s="52">
        <v>2437.5</v>
      </c>
      <c r="AB156" s="52">
        <v>2437.5</v>
      </c>
      <c r="AC156" s="52">
        <v>2500</v>
      </c>
      <c r="AD156" s="52">
        <v>2312.5</v>
      </c>
      <c r="AE156" s="52">
        <v>2312.5</v>
      </c>
      <c r="AF156" s="52">
        <v>2312.5</v>
      </c>
      <c r="AG156" s="52">
        <v>2375</v>
      </c>
      <c r="AH156" s="52">
        <v>2250</v>
      </c>
      <c r="AI156" s="52">
        <v>2312.5</v>
      </c>
      <c r="AJ156" s="52">
        <v>2812.5</v>
      </c>
      <c r="AK156" s="258">
        <v>2421.875</v>
      </c>
      <c r="AL156" s="52">
        <v>2375</v>
      </c>
      <c r="AM156" s="52">
        <v>2437.5</v>
      </c>
      <c r="AN156" s="52">
        <v>3500</v>
      </c>
      <c r="AO156" s="52">
        <v>3500</v>
      </c>
      <c r="AP156" s="52">
        <v>2937.5</v>
      </c>
      <c r="AQ156" s="52">
        <v>3500</v>
      </c>
      <c r="AR156" s="52">
        <v>3031.25</v>
      </c>
      <c r="AS156" s="52">
        <v>2812.5</v>
      </c>
      <c r="AT156" s="52">
        <v>3437.5</v>
      </c>
      <c r="AU156" s="52">
        <v>3375</v>
      </c>
      <c r="AV156" s="302">
        <v>3375</v>
      </c>
      <c r="AW156" s="52">
        <f>'Coût médian du PMAS'!X6</f>
        <v>3375</v>
      </c>
      <c r="AY156" s="36"/>
      <c r="AZ156" s="36"/>
      <c r="BA156" s="36"/>
      <c r="BB156" s="36"/>
      <c r="BC156" s="36"/>
      <c r="BD156" s="36"/>
      <c r="BE156" s="36"/>
      <c r="BF156" s="36"/>
      <c r="BG156" s="36"/>
      <c r="BH156" s="36"/>
      <c r="BI156" s="36"/>
      <c r="BJ156" s="36"/>
      <c r="BK156" s="36"/>
      <c r="BL156" s="36"/>
      <c r="BM156" s="36"/>
      <c r="BN156" s="36"/>
      <c r="BO156" s="36"/>
      <c r="BP156" s="36"/>
      <c r="BQ156" s="36"/>
      <c r="BR156" s="36">
        <v>2.7027027027026973E-2</v>
      </c>
      <c r="BS156" s="36">
        <v>0</v>
      </c>
      <c r="BT156" s="36">
        <v>2.6315789473684292E-2</v>
      </c>
      <c r="BU156" s="36">
        <v>0</v>
      </c>
      <c r="BV156" s="36">
        <v>2.564102564102555E-2</v>
      </c>
      <c r="BW156" s="36">
        <v>-7.4999999999999956E-2</v>
      </c>
      <c r="BX156" s="36">
        <v>0</v>
      </c>
      <c r="BY156" s="36">
        <v>0</v>
      </c>
      <c r="BZ156" s="36">
        <v>2.7027027027026973E-2</v>
      </c>
      <c r="CA156" s="88">
        <v>-5.2631578947368474E-2</v>
      </c>
      <c r="CB156" s="88">
        <v>2.7777777777777679E-2</v>
      </c>
      <c r="CC156" s="88">
        <v>0.21621621621621623</v>
      </c>
      <c r="CD156" s="95" t="s">
        <v>947</v>
      </c>
      <c r="CE156" s="88">
        <v>-1.9354838709677469E-2</v>
      </c>
      <c r="CF156" s="88">
        <v>2.6315789473684292E-2</v>
      </c>
      <c r="CG156" s="88">
        <v>0.4358974358974359</v>
      </c>
      <c r="CH156" s="88">
        <v>0</v>
      </c>
      <c r="CI156" s="23">
        <v>-0.1607142857142857</v>
      </c>
      <c r="CJ156" s="23">
        <v>0.1914893617021276</v>
      </c>
      <c r="CK156" s="23">
        <v>-0.1339285714285714</v>
      </c>
      <c r="CL156" s="23">
        <v>-7.2164948453608213E-2</v>
      </c>
      <c r="CM156" s="23">
        <v>0.22222222222222232</v>
      </c>
      <c r="CN156" s="23">
        <f t="shared" si="97"/>
        <v>-1.8181818181818188E-2</v>
      </c>
      <c r="CO156" s="23">
        <f t="shared" si="98"/>
        <v>0</v>
      </c>
      <c r="CP156" s="23">
        <f t="shared" si="98"/>
        <v>0</v>
      </c>
    </row>
    <row r="157" spans="1:95" x14ac:dyDescent="0.3">
      <c r="A157" s="34" t="s">
        <v>1085</v>
      </c>
      <c r="B157" s="38" t="s">
        <v>1072</v>
      </c>
      <c r="C157" s="38" t="s">
        <v>1072</v>
      </c>
      <c r="D157" s="38" t="s">
        <v>1072</v>
      </c>
      <c r="E157" s="38" t="s">
        <v>1072</v>
      </c>
      <c r="F157" s="38" t="s">
        <v>1072</v>
      </c>
      <c r="G157" s="38" t="s">
        <v>1072</v>
      </c>
      <c r="H157" s="38" t="s">
        <v>1072</v>
      </c>
      <c r="I157" s="368"/>
      <c r="J157" s="38" t="s">
        <v>1072</v>
      </c>
      <c r="K157" s="366"/>
      <c r="L157" s="52">
        <v>5312.5</v>
      </c>
      <c r="M157" s="38" t="s">
        <v>1072</v>
      </c>
      <c r="N157" s="38" t="s">
        <v>1072</v>
      </c>
      <c r="O157" s="38" t="s">
        <v>1072</v>
      </c>
      <c r="P157" s="38" t="s">
        <v>1072</v>
      </c>
      <c r="Q157" s="38" t="s">
        <v>1072</v>
      </c>
      <c r="R157" s="38" t="s">
        <v>1072</v>
      </c>
      <c r="S157" s="38" t="s">
        <v>1072</v>
      </c>
      <c r="T157" s="38" t="s">
        <v>1072</v>
      </c>
      <c r="U157" s="38" t="s">
        <v>1072</v>
      </c>
      <c r="V157" s="38" t="s">
        <v>1072</v>
      </c>
      <c r="W157" s="38" t="s">
        <v>1072</v>
      </c>
      <c r="X157" s="38" t="s">
        <v>1072</v>
      </c>
      <c r="Y157" s="38" t="s">
        <v>1072</v>
      </c>
      <c r="Z157" s="38" t="s">
        <v>1072</v>
      </c>
      <c r="AA157" s="38" t="s">
        <v>1072</v>
      </c>
      <c r="AB157" s="38" t="s">
        <v>1072</v>
      </c>
      <c r="AC157" s="38" t="s">
        <v>1072</v>
      </c>
      <c r="AD157" s="38" t="s">
        <v>1072</v>
      </c>
      <c r="AE157" s="38" t="s">
        <v>1072</v>
      </c>
      <c r="AF157" s="38" t="s">
        <v>1072</v>
      </c>
      <c r="AG157" s="38" t="s">
        <v>1072</v>
      </c>
      <c r="AH157" s="38" t="s">
        <v>1072</v>
      </c>
      <c r="AI157" s="38" t="s">
        <v>1072</v>
      </c>
      <c r="AJ157" s="38" t="s">
        <v>1072</v>
      </c>
      <c r="AK157" s="38" t="s">
        <v>1072</v>
      </c>
      <c r="AL157" s="38" t="s">
        <v>1072</v>
      </c>
      <c r="AM157" s="38" t="s">
        <v>1072</v>
      </c>
      <c r="AN157" s="38" t="s">
        <v>1072</v>
      </c>
      <c r="AO157" s="38" t="s">
        <v>1072</v>
      </c>
      <c r="AP157" s="38" t="s">
        <v>1072</v>
      </c>
      <c r="AQ157" s="38" t="s">
        <v>1072</v>
      </c>
      <c r="AR157" s="38" t="s">
        <v>1072</v>
      </c>
      <c r="AS157" s="38" t="s">
        <v>1072</v>
      </c>
      <c r="AT157" s="38" t="s">
        <v>1072</v>
      </c>
      <c r="AU157" s="38" t="s">
        <v>1072</v>
      </c>
      <c r="AV157" s="303" t="s">
        <v>1072</v>
      </c>
      <c r="AW157" s="303" t="s">
        <v>1072</v>
      </c>
      <c r="BR157" s="36"/>
      <c r="BS157" s="36"/>
      <c r="BT157" s="36"/>
      <c r="BU157" s="36"/>
      <c r="BV157" s="36"/>
      <c r="BW157" s="36"/>
      <c r="BX157" s="36"/>
      <c r="BY157" s="36"/>
      <c r="BZ157" s="36"/>
      <c r="CA157" s="88"/>
      <c r="CB157" s="88"/>
      <c r="CC157" s="88"/>
      <c r="CI157" s="23"/>
      <c r="CJ157" s="23"/>
      <c r="CK157" s="23"/>
      <c r="CL157" s="23"/>
      <c r="CM157" s="23"/>
      <c r="CN157" s="23"/>
      <c r="CO157" s="23"/>
      <c r="CP157" s="23"/>
    </row>
    <row r="158" spans="1:95" x14ac:dyDescent="0.45">
      <c r="A158" s="34" t="s">
        <v>1086</v>
      </c>
      <c r="B158" s="52">
        <v>2067</v>
      </c>
      <c r="C158" s="52">
        <v>1667</v>
      </c>
      <c r="D158" s="52">
        <v>2083</v>
      </c>
      <c r="E158" s="52">
        <v>2108</v>
      </c>
      <c r="F158" s="38" t="s">
        <v>1072</v>
      </c>
      <c r="G158" s="38" t="s">
        <v>1072</v>
      </c>
      <c r="H158" s="38" t="s">
        <v>1072</v>
      </c>
      <c r="I158" s="368"/>
      <c r="J158" s="52">
        <v>3333.3333333333335</v>
      </c>
      <c r="K158" s="366"/>
      <c r="L158" s="38" t="s">
        <v>1072</v>
      </c>
      <c r="M158" s="52">
        <v>5843.75</v>
      </c>
      <c r="N158" s="38" t="s">
        <v>1072</v>
      </c>
      <c r="O158" s="38" t="s">
        <v>1072</v>
      </c>
      <c r="P158" s="38" t="s">
        <v>1072</v>
      </c>
      <c r="Q158" s="38" t="s">
        <v>1072</v>
      </c>
      <c r="R158" s="255">
        <v>5312.5</v>
      </c>
      <c r="S158" s="255">
        <v>5312.5</v>
      </c>
      <c r="T158" s="38" t="s">
        <v>1072</v>
      </c>
      <c r="U158" s="38" t="s">
        <v>1072</v>
      </c>
      <c r="V158" s="52">
        <v>5312.5</v>
      </c>
      <c r="W158" s="52">
        <v>5343.75</v>
      </c>
      <c r="X158" s="52">
        <v>5375</v>
      </c>
      <c r="Y158" s="256">
        <v>5312.5</v>
      </c>
      <c r="Z158" s="52">
        <v>5312.5</v>
      </c>
      <c r="AA158" s="52">
        <v>5304.6875</v>
      </c>
      <c r="AB158" s="52">
        <v>5343.75</v>
      </c>
      <c r="AC158" s="52">
        <v>5375</v>
      </c>
      <c r="AD158" s="52">
        <v>5312.5</v>
      </c>
      <c r="AE158" s="52">
        <v>5312.5</v>
      </c>
      <c r="AF158" s="52">
        <v>5312.5</v>
      </c>
      <c r="AG158" s="52">
        <v>5312.5</v>
      </c>
      <c r="AH158" s="52">
        <v>5312.5</v>
      </c>
      <c r="AI158" s="52">
        <v>5312.5</v>
      </c>
      <c r="AJ158" s="52">
        <v>5312.5</v>
      </c>
      <c r="AK158" s="52">
        <v>5312.5</v>
      </c>
      <c r="AL158" s="52">
        <v>5312.5</v>
      </c>
      <c r="AM158" s="52">
        <v>5312.5</v>
      </c>
      <c r="AN158" s="52">
        <v>5312.5</v>
      </c>
      <c r="AO158" s="52">
        <v>5312.5</v>
      </c>
      <c r="AP158" s="52">
        <v>4312.5</v>
      </c>
      <c r="AQ158" s="52">
        <v>5872.5</v>
      </c>
      <c r="AR158" s="52">
        <v>5343.75</v>
      </c>
      <c r="AS158" s="52">
        <v>8750</v>
      </c>
      <c r="AT158" s="52">
        <v>6000</v>
      </c>
      <c r="AU158" s="52">
        <v>5750</v>
      </c>
      <c r="AV158" s="302">
        <v>5312.5</v>
      </c>
      <c r="AW158" s="52">
        <f>'Coût médian du PMAS'!X9</f>
        <v>5625</v>
      </c>
      <c r="AY158" s="36">
        <v>0.24955008998200356</v>
      </c>
      <c r="AZ158" s="36">
        <v>1.2001920307249225E-2</v>
      </c>
      <c r="BA158" s="36" t="s">
        <v>1074</v>
      </c>
      <c r="BB158" s="36" t="s">
        <v>1074</v>
      </c>
      <c r="BC158" s="36" t="s">
        <v>1074</v>
      </c>
      <c r="BD158" s="36" t="s">
        <v>1074</v>
      </c>
      <c r="BE158" s="36" t="s">
        <v>1074</v>
      </c>
      <c r="BF158" s="36" t="s">
        <v>1074</v>
      </c>
      <c r="BG158" s="36" t="s">
        <v>1074</v>
      </c>
      <c r="BH158" s="36" t="s">
        <v>1074</v>
      </c>
      <c r="BI158" s="36" t="s">
        <v>1074</v>
      </c>
      <c r="BJ158" s="36" t="s">
        <v>1074</v>
      </c>
      <c r="BK158" s="36" t="s">
        <v>1074</v>
      </c>
      <c r="BL158" s="36">
        <v>0</v>
      </c>
      <c r="BM158" s="36" t="s">
        <v>1074</v>
      </c>
      <c r="BN158" s="36" t="s">
        <v>1074</v>
      </c>
      <c r="BO158" s="36" t="s">
        <v>1074</v>
      </c>
      <c r="BP158" s="36">
        <v>5.8823529411764497E-3</v>
      </c>
      <c r="BQ158" s="36">
        <v>5.8479532163742132E-3</v>
      </c>
      <c r="BR158" s="36">
        <v>-1.1627906976744207E-2</v>
      </c>
      <c r="BS158" s="36">
        <v>0</v>
      </c>
      <c r="BT158" s="36">
        <v>-1.4705882352941124E-3</v>
      </c>
      <c r="BU158" s="36">
        <v>7.3637702503681624E-3</v>
      </c>
      <c r="BV158" s="36">
        <v>5.8479532163742132E-3</v>
      </c>
      <c r="BW158" s="36">
        <v>-1.1627906976744207E-2</v>
      </c>
      <c r="BX158" s="36">
        <v>0</v>
      </c>
      <c r="BY158" s="36">
        <v>0</v>
      </c>
      <c r="BZ158" s="36">
        <v>0</v>
      </c>
      <c r="CA158" s="88">
        <v>0</v>
      </c>
      <c r="CB158" s="88">
        <v>0</v>
      </c>
      <c r="CC158" s="88">
        <v>0</v>
      </c>
      <c r="CD158" s="88">
        <v>0</v>
      </c>
      <c r="CE158" s="88">
        <v>0</v>
      </c>
      <c r="CF158" s="88">
        <v>0</v>
      </c>
      <c r="CG158" s="88">
        <v>0</v>
      </c>
      <c r="CH158" s="88">
        <v>0</v>
      </c>
      <c r="CI158" s="23">
        <v>-0.18823529411764706</v>
      </c>
      <c r="CJ158" s="23">
        <v>0.36173913043478256</v>
      </c>
      <c r="CK158" s="23">
        <v>-9.0038314176245193E-2</v>
      </c>
      <c r="CL158" s="23">
        <v>0.63742690058479523</v>
      </c>
      <c r="CM158" s="23">
        <v>-0.31428571428571428</v>
      </c>
      <c r="CN158" s="23">
        <f t="shared" si="97"/>
        <v>-4.166666666666663E-2</v>
      </c>
      <c r="CO158" s="23">
        <f t="shared" si="98"/>
        <v>-7.6086956521739135E-2</v>
      </c>
      <c r="CP158" s="23">
        <f t="shared" si="98"/>
        <v>5.8823529411764719E-2</v>
      </c>
    </row>
    <row r="159" spans="1:95" x14ac:dyDescent="0.3">
      <c r="A159" s="34" t="s">
        <v>1087</v>
      </c>
      <c r="B159" s="52">
        <v>1333</v>
      </c>
      <c r="C159" s="52">
        <v>1333</v>
      </c>
      <c r="D159" s="52">
        <v>1333</v>
      </c>
      <c r="E159" s="52">
        <v>1333</v>
      </c>
      <c r="F159" s="52">
        <v>1333</v>
      </c>
      <c r="G159" s="38" t="s">
        <v>1072</v>
      </c>
      <c r="H159" s="38" t="s">
        <v>1072</v>
      </c>
      <c r="I159" s="368"/>
      <c r="J159" s="38" t="s">
        <v>1072</v>
      </c>
      <c r="K159" s="366"/>
      <c r="L159" s="38" t="s">
        <v>1072</v>
      </c>
      <c r="M159" s="38" t="s">
        <v>1072</v>
      </c>
      <c r="N159" s="38" t="s">
        <v>1072</v>
      </c>
      <c r="O159" s="38" t="s">
        <v>1072</v>
      </c>
      <c r="P159" s="38" t="s">
        <v>1072</v>
      </c>
      <c r="Q159" s="38" t="s">
        <v>1072</v>
      </c>
      <c r="R159" s="255">
        <v>2312.5</v>
      </c>
      <c r="S159" s="255">
        <v>2312.5</v>
      </c>
      <c r="T159" s="38" t="s">
        <v>1072</v>
      </c>
      <c r="U159" s="52">
        <v>2312.5</v>
      </c>
      <c r="V159" s="52">
        <v>2312.5</v>
      </c>
      <c r="W159" s="52">
        <v>2312.5</v>
      </c>
      <c r="X159" s="52">
        <v>2312.5</v>
      </c>
      <c r="Y159" s="38" t="s">
        <v>1072</v>
      </c>
      <c r="Z159" s="52">
        <v>2312.5</v>
      </c>
      <c r="AA159" s="52">
        <v>2250</v>
      </c>
      <c r="AB159" s="52">
        <v>2312.5</v>
      </c>
      <c r="AC159" s="52">
        <v>2312.5</v>
      </c>
      <c r="AD159" s="52">
        <v>2250</v>
      </c>
      <c r="AE159" s="52">
        <v>2187.5</v>
      </c>
      <c r="AF159" s="52">
        <v>2187.5</v>
      </c>
      <c r="AG159" s="52">
        <v>2250</v>
      </c>
      <c r="AH159" s="52">
        <v>2187.5</v>
      </c>
      <c r="AI159" s="52">
        <v>2250</v>
      </c>
      <c r="AJ159" s="52">
        <v>2312.5</v>
      </c>
      <c r="AK159" s="52">
        <v>2281.25</v>
      </c>
      <c r="AL159" s="52">
        <v>2812.5</v>
      </c>
      <c r="AM159" s="52">
        <v>2875</v>
      </c>
      <c r="AN159" s="52">
        <v>2812.5</v>
      </c>
      <c r="AO159" s="52">
        <v>2812.5</v>
      </c>
      <c r="AP159" s="52">
        <v>2812.5</v>
      </c>
      <c r="AQ159" s="52">
        <v>2812.5</v>
      </c>
      <c r="AR159" s="52">
        <v>3000</v>
      </c>
      <c r="AS159" s="38" t="s">
        <v>1072</v>
      </c>
      <c r="AT159" s="38" t="s">
        <v>1072</v>
      </c>
      <c r="AU159" s="38" t="s">
        <v>1072</v>
      </c>
      <c r="AV159" s="302">
        <v>2875</v>
      </c>
      <c r="AW159" s="303" t="s">
        <v>1072</v>
      </c>
      <c r="AY159" s="36">
        <v>0</v>
      </c>
      <c r="AZ159" s="36">
        <v>0</v>
      </c>
      <c r="BA159" s="36">
        <v>0</v>
      </c>
      <c r="BB159" s="36" t="s">
        <v>1074</v>
      </c>
      <c r="BC159" s="36" t="s">
        <v>1074</v>
      </c>
      <c r="BD159" s="36" t="s">
        <v>1074</v>
      </c>
      <c r="BE159" s="36" t="s">
        <v>1074</v>
      </c>
      <c r="BF159" s="36" t="s">
        <v>1074</v>
      </c>
      <c r="BG159" s="36" t="s">
        <v>1074</v>
      </c>
      <c r="BH159" s="36" t="s">
        <v>1074</v>
      </c>
      <c r="BI159" s="36" t="s">
        <v>1074</v>
      </c>
      <c r="BJ159" s="36" t="s">
        <v>1074</v>
      </c>
      <c r="BK159" s="36" t="s">
        <v>1074</v>
      </c>
      <c r="BL159" s="36">
        <v>0</v>
      </c>
      <c r="BM159" s="36" t="s">
        <v>1074</v>
      </c>
      <c r="BN159" s="36" t="s">
        <v>1074</v>
      </c>
      <c r="BO159" s="36">
        <v>0</v>
      </c>
      <c r="BP159" s="36">
        <v>0</v>
      </c>
      <c r="BQ159" s="36">
        <v>0</v>
      </c>
      <c r="BR159" s="36"/>
      <c r="BS159" s="36"/>
      <c r="BT159" s="36">
        <v>-2.7027027027026973E-2</v>
      </c>
      <c r="BU159" s="36">
        <v>2.7777777777777679E-2</v>
      </c>
      <c r="BV159" s="36">
        <v>0</v>
      </c>
      <c r="BW159" s="36">
        <v>-2.7027027027026973E-2</v>
      </c>
      <c r="BX159" s="36">
        <v>-2.777777777777779E-2</v>
      </c>
      <c r="BY159" s="36">
        <v>0</v>
      </c>
      <c r="BZ159" s="36">
        <v>2.857142857142847E-2</v>
      </c>
      <c r="CA159" s="88">
        <v>-2.777777777777779E-2</v>
      </c>
      <c r="CB159" s="88">
        <v>2.857142857142847E-2</v>
      </c>
      <c r="CC159" s="88">
        <v>2.7777777777777679E-2</v>
      </c>
      <c r="CD159" s="88">
        <v>-1.3513513513513487E-2</v>
      </c>
      <c r="CE159" s="88">
        <v>0.23287671232876717</v>
      </c>
      <c r="CF159" s="88">
        <v>2.2222222222222143E-2</v>
      </c>
      <c r="CG159" s="88">
        <v>-2.1739130434782594E-2</v>
      </c>
      <c r="CH159" s="88">
        <v>0</v>
      </c>
      <c r="CI159" s="23">
        <v>0</v>
      </c>
      <c r="CJ159" s="23">
        <v>0</v>
      </c>
      <c r="CK159" s="23">
        <v>6.6666666666666652E-2</v>
      </c>
      <c r="CL159" s="23"/>
      <c r="CM159" s="23"/>
      <c r="CN159" s="23"/>
      <c r="CP159" s="23"/>
    </row>
    <row r="160" spans="1:95" x14ac:dyDescent="0.3">
      <c r="A160" s="34" t="s">
        <v>1088</v>
      </c>
      <c r="B160" s="38" t="s">
        <v>1072</v>
      </c>
      <c r="C160" s="38" t="s">
        <v>1072</v>
      </c>
      <c r="D160" s="38" t="s">
        <v>1072</v>
      </c>
      <c r="E160" s="38" t="s">
        <v>1072</v>
      </c>
      <c r="F160" s="38" t="s">
        <v>1072</v>
      </c>
      <c r="G160" s="38" t="s">
        <v>1072</v>
      </c>
      <c r="H160" s="38" t="s">
        <v>1072</v>
      </c>
      <c r="I160" s="368"/>
      <c r="J160" s="38" t="s">
        <v>1072</v>
      </c>
      <c r="K160" s="366"/>
      <c r="L160" s="38" t="s">
        <v>1072</v>
      </c>
      <c r="M160" s="38" t="s">
        <v>1072</v>
      </c>
      <c r="N160" s="38" t="s">
        <v>1072</v>
      </c>
      <c r="O160" s="38" t="s">
        <v>1072</v>
      </c>
      <c r="P160" s="38" t="s">
        <v>1072</v>
      </c>
      <c r="Q160" s="38" t="s">
        <v>1072</v>
      </c>
      <c r="R160" s="38" t="s">
        <v>1072</v>
      </c>
      <c r="S160" s="38" t="s">
        <v>1072</v>
      </c>
      <c r="T160" s="52">
        <v>2812.5</v>
      </c>
      <c r="U160" s="38" t="s">
        <v>1072</v>
      </c>
      <c r="V160" s="38" t="s">
        <v>1072</v>
      </c>
      <c r="W160" s="38" t="s">
        <v>1072</v>
      </c>
      <c r="X160" s="38" t="s">
        <v>1072</v>
      </c>
      <c r="Y160" s="38" t="s">
        <v>1072</v>
      </c>
      <c r="Z160" s="38" t="s">
        <v>1072</v>
      </c>
      <c r="AA160" s="38" t="s">
        <v>1072</v>
      </c>
      <c r="AB160" s="38" t="s">
        <v>1072</v>
      </c>
      <c r="AC160" s="38" t="s">
        <v>1072</v>
      </c>
      <c r="AD160" s="38" t="s">
        <v>1072</v>
      </c>
      <c r="AE160" s="38" t="s">
        <v>1072</v>
      </c>
      <c r="AF160" s="38" t="s">
        <v>1072</v>
      </c>
      <c r="AG160" s="38" t="s">
        <v>1072</v>
      </c>
      <c r="AH160" s="38" t="s">
        <v>1072</v>
      </c>
      <c r="AI160" s="38" t="s">
        <v>1072</v>
      </c>
      <c r="AJ160" s="38" t="s">
        <v>1072</v>
      </c>
      <c r="AK160" s="38" t="s">
        <v>1072</v>
      </c>
      <c r="AL160" s="38" t="s">
        <v>1072</v>
      </c>
      <c r="AM160" s="38" t="s">
        <v>1072</v>
      </c>
      <c r="AN160" s="38" t="s">
        <v>1072</v>
      </c>
      <c r="AO160" s="38" t="s">
        <v>1072</v>
      </c>
      <c r="AP160" s="38" t="s">
        <v>1072</v>
      </c>
      <c r="AQ160" s="38" t="s">
        <v>1072</v>
      </c>
      <c r="AR160" s="38" t="s">
        <v>1072</v>
      </c>
      <c r="AS160" s="38" t="s">
        <v>1072</v>
      </c>
      <c r="AT160" s="38" t="s">
        <v>1072</v>
      </c>
      <c r="AU160" s="38" t="s">
        <v>1072</v>
      </c>
      <c r="AV160" s="303" t="s">
        <v>1072</v>
      </c>
      <c r="AW160" s="303" t="s">
        <v>1072</v>
      </c>
      <c r="AY160" s="36"/>
      <c r="AZ160" s="36"/>
      <c r="BA160" s="36"/>
      <c r="BB160" s="36"/>
      <c r="BC160" s="36"/>
      <c r="BD160" s="36"/>
      <c r="BE160" s="36"/>
      <c r="BF160" s="36"/>
      <c r="BG160" s="36"/>
      <c r="BH160" s="36"/>
      <c r="BI160" s="36"/>
      <c r="BJ160" s="36"/>
      <c r="BK160" s="36"/>
      <c r="BL160" s="36"/>
      <c r="BM160" s="36" t="s">
        <v>1074</v>
      </c>
      <c r="BN160" s="36" t="s">
        <v>1074</v>
      </c>
      <c r="BO160" s="36" t="s">
        <v>1074</v>
      </c>
      <c r="BP160" s="36" t="s">
        <v>1074</v>
      </c>
      <c r="BQ160" s="36"/>
      <c r="BR160" s="36"/>
      <c r="BS160" s="36"/>
      <c r="BT160" s="36"/>
      <c r="BU160" s="36"/>
      <c r="BV160" s="36"/>
      <c r="BW160" s="36"/>
      <c r="BX160" s="36"/>
      <c r="BY160" s="36"/>
      <c r="BZ160" s="36"/>
      <c r="CA160" s="88"/>
      <c r="CB160" s="88"/>
      <c r="CC160" s="88"/>
      <c r="CI160" s="23"/>
      <c r="CJ160" s="23"/>
      <c r="CK160" s="23"/>
      <c r="CL160" s="23"/>
      <c r="CM160" s="23"/>
      <c r="CN160" s="23"/>
      <c r="CO160" s="23"/>
      <c r="CP160" s="23"/>
      <c r="CQ160" s="23"/>
    </row>
    <row r="161" spans="1:94" x14ac:dyDescent="0.3">
      <c r="A161" s="34" t="s">
        <v>1089</v>
      </c>
      <c r="B161" s="52">
        <v>1583</v>
      </c>
      <c r="C161" s="52">
        <v>1417</v>
      </c>
      <c r="D161" s="52">
        <v>1417</v>
      </c>
      <c r="E161" s="38" t="s">
        <v>1072</v>
      </c>
      <c r="F161" s="52">
        <v>1417</v>
      </c>
      <c r="G161" s="38" t="s">
        <v>1072</v>
      </c>
      <c r="H161" s="52">
        <v>1416.6666666666667</v>
      </c>
      <c r="I161" s="368"/>
      <c r="J161" s="52">
        <v>1333.3333333333333</v>
      </c>
      <c r="K161" s="366"/>
      <c r="L161" s="52">
        <v>2187.5</v>
      </c>
      <c r="M161" s="38" t="s">
        <v>1072</v>
      </c>
      <c r="N161" s="255">
        <v>2187.5</v>
      </c>
      <c r="O161" s="38" t="s">
        <v>1072</v>
      </c>
      <c r="P161" s="38" t="s">
        <v>1072</v>
      </c>
      <c r="Q161" s="255">
        <v>2437.5</v>
      </c>
      <c r="R161" s="255">
        <v>2343.75</v>
      </c>
      <c r="S161" s="38" t="s">
        <v>1072</v>
      </c>
      <c r="T161" s="38" t="s">
        <v>1072</v>
      </c>
      <c r="U161" s="38" t="s">
        <v>1072</v>
      </c>
      <c r="V161" s="38" t="s">
        <v>1072</v>
      </c>
      <c r="W161" s="38" t="s">
        <v>1072</v>
      </c>
      <c r="X161" s="38" t="s">
        <v>1072</v>
      </c>
      <c r="Y161" s="38" t="s">
        <v>1072</v>
      </c>
      <c r="Z161" s="38" t="s">
        <v>1072</v>
      </c>
      <c r="AA161" s="38" t="s">
        <v>1072</v>
      </c>
      <c r="AB161" s="38" t="s">
        <v>1072</v>
      </c>
      <c r="AC161" s="38" t="s">
        <v>1072</v>
      </c>
      <c r="AD161" s="52">
        <v>1812.5</v>
      </c>
      <c r="AE161" s="52">
        <v>1812.5</v>
      </c>
      <c r="AF161" s="52">
        <v>1812.5</v>
      </c>
      <c r="AG161" s="38" t="s">
        <v>1072</v>
      </c>
      <c r="AH161" s="52">
        <v>2500</v>
      </c>
      <c r="AI161" s="52">
        <v>1812.5</v>
      </c>
      <c r="AJ161" s="52">
        <v>1937.5</v>
      </c>
      <c r="AK161" s="52">
        <v>1937.5</v>
      </c>
      <c r="AL161" s="52">
        <v>1937.5</v>
      </c>
      <c r="AM161" s="52">
        <v>1937.5</v>
      </c>
      <c r="AN161" s="52">
        <v>1937.5</v>
      </c>
      <c r="AO161" s="52">
        <v>1937.5</v>
      </c>
      <c r="AP161" s="52">
        <v>1937.5</v>
      </c>
      <c r="AQ161" s="52">
        <v>1937.5</v>
      </c>
      <c r="AR161" s="52">
        <v>1937.5</v>
      </c>
      <c r="AS161" s="52">
        <v>1937.5</v>
      </c>
      <c r="AT161" s="52">
        <v>2937.5</v>
      </c>
      <c r="AU161" s="52">
        <v>2937.5</v>
      </c>
      <c r="AV161" s="303" t="s">
        <v>1072</v>
      </c>
      <c r="AW161" s="303" t="s">
        <v>1072</v>
      </c>
      <c r="AY161" s="36">
        <v>0</v>
      </c>
      <c r="AZ161" s="36" t="s">
        <v>1074</v>
      </c>
      <c r="BA161" s="36" t="s">
        <v>1074</v>
      </c>
      <c r="BB161" s="36" t="s">
        <v>1074</v>
      </c>
      <c r="BC161" s="36" t="s">
        <v>1074</v>
      </c>
      <c r="BD161" s="36">
        <v>-5.882352941176483E-2</v>
      </c>
      <c r="BE161" s="36">
        <v>-6.25E-2</v>
      </c>
      <c r="BF161" s="36" t="s">
        <v>1074</v>
      </c>
      <c r="BG161" s="36" t="s">
        <v>1074</v>
      </c>
      <c r="BH161" s="36" t="s">
        <v>1074</v>
      </c>
      <c r="BI161" s="36" t="s">
        <v>1074</v>
      </c>
      <c r="BJ161" s="36" t="s">
        <v>1074</v>
      </c>
      <c r="BK161" s="36">
        <v>-3.8461538461538436E-2</v>
      </c>
      <c r="BL161" s="36"/>
      <c r="BM161" s="36" t="s">
        <v>1074</v>
      </c>
      <c r="BN161" s="36" t="s">
        <v>1074</v>
      </c>
      <c r="BO161" s="36" t="s">
        <v>1074</v>
      </c>
      <c r="BP161" s="36" t="s">
        <v>1074</v>
      </c>
      <c r="BQ161" s="36"/>
      <c r="BR161" s="36"/>
      <c r="BS161" s="36"/>
      <c r="BT161" s="36"/>
      <c r="BU161" s="36"/>
      <c r="BV161" s="36"/>
      <c r="BW161" s="36"/>
      <c r="BX161" s="36">
        <v>0</v>
      </c>
      <c r="BY161" s="36">
        <v>0</v>
      </c>
      <c r="BZ161" s="36"/>
      <c r="CA161" s="88"/>
      <c r="CB161" s="88">
        <v>-0.27500000000000002</v>
      </c>
      <c r="CC161" s="88">
        <v>6.8965517241379226E-2</v>
      </c>
      <c r="CD161" s="88">
        <v>0</v>
      </c>
      <c r="CE161" s="88">
        <v>0</v>
      </c>
      <c r="CF161" s="88">
        <v>0</v>
      </c>
      <c r="CG161" s="88">
        <v>0</v>
      </c>
      <c r="CH161" s="88">
        <v>0</v>
      </c>
      <c r="CI161" s="23">
        <v>0</v>
      </c>
      <c r="CJ161" s="23">
        <v>0</v>
      </c>
      <c r="CK161" s="23">
        <v>0</v>
      </c>
      <c r="CL161" s="23">
        <v>0</v>
      </c>
      <c r="CM161" s="23">
        <v>0.5161290322580645</v>
      </c>
      <c r="CN161" s="23">
        <f t="shared" si="97"/>
        <v>0</v>
      </c>
      <c r="CO161" s="23"/>
      <c r="CP161" s="23"/>
    </row>
    <row r="162" spans="1:94" ht="17" thickBot="1" x14ac:dyDescent="0.5">
      <c r="A162" s="34" t="s">
        <v>1090</v>
      </c>
      <c r="B162" s="38" t="s">
        <v>1072</v>
      </c>
      <c r="C162" s="38" t="s">
        <v>1072</v>
      </c>
      <c r="D162" s="38" t="s">
        <v>1072</v>
      </c>
      <c r="E162" s="38" t="s">
        <v>1072</v>
      </c>
      <c r="F162" s="38" t="s">
        <v>1072</v>
      </c>
      <c r="G162" s="38" t="s">
        <v>1072</v>
      </c>
      <c r="H162" s="52">
        <v>2291.6666666666665</v>
      </c>
      <c r="I162" s="368"/>
      <c r="J162" s="52">
        <v>2166.6666666666665</v>
      </c>
      <c r="K162" s="366"/>
      <c r="L162" s="52">
        <v>3562.5</v>
      </c>
      <c r="M162" s="52">
        <v>4062.5</v>
      </c>
      <c r="N162" s="255">
        <v>3000</v>
      </c>
      <c r="O162" s="255">
        <v>3062.5</v>
      </c>
      <c r="P162" s="255">
        <v>3500</v>
      </c>
      <c r="Q162" s="255">
        <v>3625</v>
      </c>
      <c r="R162" s="255">
        <v>3625</v>
      </c>
      <c r="S162" s="255">
        <v>3625</v>
      </c>
      <c r="T162" s="255">
        <v>3625</v>
      </c>
      <c r="U162" s="255">
        <v>3312.5</v>
      </c>
      <c r="V162" s="255">
        <v>3312.5</v>
      </c>
      <c r="W162" s="255">
        <v>3125</v>
      </c>
      <c r="X162" s="255">
        <v>3125</v>
      </c>
      <c r="Y162" s="256">
        <v>3125</v>
      </c>
      <c r="Z162" s="52">
        <v>3312.5</v>
      </c>
      <c r="AA162" s="52">
        <v>3312.5</v>
      </c>
      <c r="AB162" s="52">
        <v>3593.75</v>
      </c>
      <c r="AC162" s="52">
        <v>3625</v>
      </c>
      <c r="AD162" s="52">
        <v>4625</v>
      </c>
      <c r="AE162" s="52">
        <v>4625</v>
      </c>
      <c r="AF162" s="52">
        <v>4125</v>
      </c>
      <c r="AG162" s="52">
        <v>4125</v>
      </c>
      <c r="AH162" s="52">
        <v>4125</v>
      </c>
      <c r="AI162" s="52">
        <v>4125</v>
      </c>
      <c r="AJ162" s="52">
        <v>3625</v>
      </c>
      <c r="AK162" s="52">
        <v>3625</v>
      </c>
      <c r="AL162" s="52">
        <v>3625</v>
      </c>
      <c r="AM162" s="52">
        <v>3625</v>
      </c>
      <c r="AN162" s="38" t="s">
        <v>1072</v>
      </c>
      <c r="AO162" s="52">
        <v>3437.5</v>
      </c>
      <c r="AP162" s="52">
        <v>4625</v>
      </c>
      <c r="AQ162" s="52">
        <v>4375</v>
      </c>
      <c r="AR162" s="52">
        <v>3312.5</v>
      </c>
      <c r="AS162" s="52">
        <v>5875</v>
      </c>
      <c r="AT162" s="52">
        <v>5875</v>
      </c>
      <c r="AU162" s="52">
        <v>5875</v>
      </c>
      <c r="AV162" s="302">
        <v>5312.5</v>
      </c>
      <c r="AW162" s="52">
        <f>'Coût médian du PMAS'!X10</f>
        <v>5312.5</v>
      </c>
      <c r="AY162" s="36" t="s">
        <v>1074</v>
      </c>
      <c r="AZ162" s="36" t="s">
        <v>1074</v>
      </c>
      <c r="BA162" s="36" t="s">
        <v>1074</v>
      </c>
      <c r="BB162" s="36" t="s">
        <v>1074</v>
      </c>
      <c r="BC162" s="36" t="s">
        <v>1074</v>
      </c>
      <c r="BD162" s="36">
        <v>-5.4545454545454564E-2</v>
      </c>
      <c r="BE162" s="36">
        <v>3.8461538461538547E-2</v>
      </c>
      <c r="BF162" s="36">
        <v>0.14035087719298245</v>
      </c>
      <c r="BG162" s="36">
        <v>-0.2615384615384615</v>
      </c>
      <c r="BH162" s="36">
        <v>2.0833333333333259E-2</v>
      </c>
      <c r="BI162" s="36">
        <v>0.14285714285714279</v>
      </c>
      <c r="BJ162" s="36">
        <v>3.5714285714285809E-2</v>
      </c>
      <c r="BK162" s="36">
        <v>0</v>
      </c>
      <c r="BL162" s="36">
        <v>0</v>
      </c>
      <c r="BM162" s="36">
        <v>0</v>
      </c>
      <c r="BN162" s="36">
        <v>-8.6206896551724088E-2</v>
      </c>
      <c r="BO162" s="36">
        <v>0</v>
      </c>
      <c r="BP162" s="36">
        <v>-5.6603773584905648E-2</v>
      </c>
      <c r="BQ162" s="36">
        <v>0</v>
      </c>
      <c r="BR162" s="36">
        <v>0</v>
      </c>
      <c r="BS162" s="36">
        <v>6.0000000000000053E-2</v>
      </c>
      <c r="BT162" s="36">
        <v>0</v>
      </c>
      <c r="BU162" s="36">
        <v>8.4905660377358583E-2</v>
      </c>
      <c r="BV162" s="36">
        <v>8.6956521739129933E-3</v>
      </c>
      <c r="BW162" s="36">
        <v>0.27586206896551735</v>
      </c>
      <c r="BX162" s="36">
        <v>0</v>
      </c>
      <c r="BY162" s="36">
        <v>-0.10810810810810811</v>
      </c>
      <c r="BZ162" s="36">
        <v>0</v>
      </c>
      <c r="CA162" s="88">
        <v>0</v>
      </c>
      <c r="CB162" s="88">
        <v>0</v>
      </c>
      <c r="CC162" s="88">
        <v>-0.12121212121212122</v>
      </c>
      <c r="CD162" s="88">
        <v>0</v>
      </c>
      <c r="CE162" s="88">
        <v>0</v>
      </c>
      <c r="CF162" s="88">
        <v>0</v>
      </c>
      <c r="CI162" s="23">
        <v>0.34545454545454546</v>
      </c>
      <c r="CJ162" s="23">
        <v>-5.4054054054054057E-2</v>
      </c>
      <c r="CK162" s="23">
        <v>-0.24285714285714288</v>
      </c>
      <c r="CL162" s="23">
        <v>0.77358490566037741</v>
      </c>
      <c r="CM162" s="23">
        <v>0</v>
      </c>
      <c r="CN162" s="23">
        <f t="shared" si="97"/>
        <v>0</v>
      </c>
      <c r="CO162" s="23">
        <f t="shared" si="98"/>
        <v>-9.5744680851063801E-2</v>
      </c>
      <c r="CP162" s="23">
        <f t="shared" si="98"/>
        <v>0</v>
      </c>
    </row>
    <row r="163" spans="1:94" ht="17" thickBot="1" x14ac:dyDescent="0.35">
      <c r="A163" s="34" t="s">
        <v>1091</v>
      </c>
      <c r="B163" s="80">
        <v>1375</v>
      </c>
      <c r="C163" s="80">
        <v>1417</v>
      </c>
      <c r="D163" s="80">
        <v>1417</v>
      </c>
      <c r="E163" s="80">
        <v>1458.3333333333333</v>
      </c>
      <c r="F163" s="80">
        <v>1333</v>
      </c>
      <c r="G163" s="80">
        <v>1417</v>
      </c>
      <c r="H163" s="80">
        <v>1416.6666666666667</v>
      </c>
      <c r="I163" s="369"/>
      <c r="J163" s="80">
        <v>1500</v>
      </c>
      <c r="K163" s="366"/>
      <c r="L163" s="80">
        <v>2312.5</v>
      </c>
      <c r="M163" s="80">
        <v>2375</v>
      </c>
      <c r="N163" s="80">
        <v>2812.5</v>
      </c>
      <c r="O163" s="80">
        <v>2312.5</v>
      </c>
      <c r="P163" s="80">
        <v>2312.5</v>
      </c>
      <c r="Q163" s="80">
        <v>2312.5</v>
      </c>
      <c r="R163" s="80">
        <v>2812.5</v>
      </c>
      <c r="S163" s="80">
        <v>2312.5</v>
      </c>
      <c r="T163" s="80">
        <v>2312.5</v>
      </c>
      <c r="U163" s="80">
        <v>2312.5</v>
      </c>
      <c r="V163" s="80">
        <v>2312.5</v>
      </c>
      <c r="W163" s="80">
        <v>2343.75</v>
      </c>
      <c r="X163" s="80">
        <v>2375</v>
      </c>
      <c r="Y163" s="80">
        <v>2312.5</v>
      </c>
      <c r="Z163" s="80">
        <v>2312.5</v>
      </c>
      <c r="AA163" s="80">
        <v>2304.6875</v>
      </c>
      <c r="AB163" s="80">
        <v>2343.75</v>
      </c>
      <c r="AC163" s="80">
        <v>2375</v>
      </c>
      <c r="AD163" s="80">
        <v>2312.5</v>
      </c>
      <c r="AE163" s="80">
        <v>2312.5</v>
      </c>
      <c r="AF163" s="80">
        <v>2312.5</v>
      </c>
      <c r="AG163" s="80">
        <v>2312.5</v>
      </c>
      <c r="AH163" s="80">
        <v>2312.5</v>
      </c>
      <c r="AI163" s="80">
        <v>2312.5</v>
      </c>
      <c r="AJ163" s="80">
        <v>2312.5</v>
      </c>
      <c r="AK163" s="80">
        <v>2312.5</v>
      </c>
      <c r="AL163" s="80">
        <v>2812.5</v>
      </c>
      <c r="AM163" s="80">
        <v>2812.5</v>
      </c>
      <c r="AN163" s="80">
        <v>2812.5</v>
      </c>
      <c r="AO163" s="80">
        <v>2812.5</v>
      </c>
      <c r="AP163" s="80">
        <v>2812.5</v>
      </c>
      <c r="AQ163" s="80">
        <v>2812.5</v>
      </c>
      <c r="AR163" s="80">
        <v>2843.75</v>
      </c>
      <c r="AS163" s="80">
        <v>2812.5</v>
      </c>
      <c r="AT163" s="80">
        <v>2812.5</v>
      </c>
      <c r="AU163" s="80">
        <v>2843.75</v>
      </c>
      <c r="AV163" s="80">
        <v>3312.5</v>
      </c>
      <c r="AW163" s="80">
        <f>'Coût médian du PMAS'!X20</f>
        <v>3062.5</v>
      </c>
      <c r="AX163" s="248"/>
      <c r="AY163" s="248">
        <f t="shared" ref="AY163" si="99">F163/E163-1</f>
        <v>-8.5942857142857099E-2</v>
      </c>
      <c r="AZ163" s="248">
        <f t="shared" ref="AZ163" si="100">G163/F163-1</f>
        <v>6.3015753938484576E-2</v>
      </c>
      <c r="BA163" s="248">
        <f t="shared" ref="BA163" si="101">H163/G163-1</f>
        <v>-2.3523876734876659E-4</v>
      </c>
      <c r="BB163" s="248">
        <f t="shared" ref="BB163" si="102">I163/H163-1</f>
        <v>-1</v>
      </c>
      <c r="BC163" s="248" t="e">
        <f t="shared" ref="BC163" si="103">J163/I163-1</f>
        <v>#DIV/0!</v>
      </c>
      <c r="BD163" s="248">
        <f t="shared" ref="BD163" si="104">K163/J163-1</f>
        <v>-1</v>
      </c>
      <c r="BE163" s="248" t="e">
        <f t="shared" ref="BE163" si="105">L163/K163-1</f>
        <v>#DIV/0!</v>
      </c>
      <c r="BF163" s="248">
        <f t="shared" ref="BF163" si="106">M163/L163-1</f>
        <v>2.7027027027026973E-2</v>
      </c>
      <c r="BG163" s="248">
        <f t="shared" ref="BG163" si="107">N163/M163-1</f>
        <v>0.18421052631578938</v>
      </c>
      <c r="BH163" s="248">
        <f t="shared" ref="BH163" si="108">O163/N163-1</f>
        <v>-0.17777777777777781</v>
      </c>
      <c r="BI163" s="248">
        <f t="shared" ref="BI163" si="109">P163/O163-1</f>
        <v>0</v>
      </c>
      <c r="BJ163" s="248">
        <f t="shared" ref="BJ163" si="110">Q163/P163-1</f>
        <v>0</v>
      </c>
      <c r="BK163" s="248">
        <f t="shared" ref="BK163" si="111">R163/Q163-1</f>
        <v>0.21621621621621623</v>
      </c>
      <c r="BL163" s="248">
        <f t="shared" ref="BL163" si="112">S163/R163-1</f>
        <v>-0.17777777777777781</v>
      </c>
      <c r="BM163" s="248">
        <f t="shared" ref="BM163" si="113">T163/S163-1</f>
        <v>0</v>
      </c>
      <c r="BN163" s="248">
        <f t="shared" ref="BN163" si="114">U163/T163-1</f>
        <v>0</v>
      </c>
      <c r="BO163" s="248">
        <f t="shared" ref="BO163" si="115">V163/U163-1</f>
        <v>0</v>
      </c>
      <c r="BP163" s="248">
        <f t="shared" ref="BP163" si="116">W163/V163-1</f>
        <v>1.3513513513513598E-2</v>
      </c>
      <c r="BQ163" s="248">
        <f t="shared" ref="BQ163" si="117">X163/W163-1</f>
        <v>1.3333333333333419E-2</v>
      </c>
      <c r="BR163" s="248">
        <f t="shared" ref="BR163" si="118">Y163/X163-1</f>
        <v>-2.6315789473684181E-2</v>
      </c>
      <c r="BS163" s="248">
        <f t="shared" ref="BS163" si="119">Z163/Y163-1</f>
        <v>0</v>
      </c>
      <c r="BT163" s="248">
        <f t="shared" ref="BT163" si="120">AA163/Z163-1</f>
        <v>-3.3783783783783994E-3</v>
      </c>
      <c r="BU163" s="248">
        <f t="shared" ref="BU163" si="121">AB163/AA163-1</f>
        <v>1.6949152542372836E-2</v>
      </c>
      <c r="BV163" s="248">
        <f t="shared" ref="BV163" si="122">AC163/AB163-1</f>
        <v>1.3333333333333419E-2</v>
      </c>
      <c r="BW163" s="248">
        <f t="shared" ref="BW163" si="123">AD163/AC163-1</f>
        <v>-2.6315789473684181E-2</v>
      </c>
      <c r="BX163" s="248">
        <f t="shared" ref="BX163" si="124">AE163/AD163-1</f>
        <v>0</v>
      </c>
      <c r="BY163" s="248">
        <f t="shared" ref="BY163" si="125">AF163/AE163-1</f>
        <v>0</v>
      </c>
      <c r="BZ163" s="248">
        <f t="shared" ref="BZ163" si="126">AG163/AF163-1</f>
        <v>0</v>
      </c>
      <c r="CA163" s="248">
        <f t="shared" ref="CA163" si="127">AH163/AG163-1</f>
        <v>0</v>
      </c>
      <c r="CB163" s="248">
        <f t="shared" ref="CB163" si="128">AI163/AH163-1</f>
        <v>0</v>
      </c>
      <c r="CC163" s="248">
        <f t="shared" ref="CC163" si="129">AJ163/AI163-1</f>
        <v>0</v>
      </c>
      <c r="CD163" s="248">
        <f t="shared" ref="CD163" si="130">AK163/AJ163-1</f>
        <v>0</v>
      </c>
      <c r="CE163" s="248">
        <f t="shared" ref="CE163" si="131">AL163/AK163-1</f>
        <v>0.21621621621621623</v>
      </c>
      <c r="CF163" s="248">
        <f t="shared" ref="CF163" si="132">AM163/AL163-1</f>
        <v>0</v>
      </c>
      <c r="CG163" s="248">
        <f t="shared" ref="CG163" si="133">AN163/AM163-1</f>
        <v>0</v>
      </c>
      <c r="CH163" s="248">
        <f t="shared" ref="CH163" si="134">AO163/AN163-1</f>
        <v>0</v>
      </c>
      <c r="CI163" s="248">
        <f t="shared" ref="CI163" si="135">AP163/AO163-1</f>
        <v>0</v>
      </c>
      <c r="CJ163" s="248">
        <f t="shared" ref="CJ163" si="136">AQ163/AP163-1</f>
        <v>0</v>
      </c>
      <c r="CK163" s="248">
        <f t="shared" ref="CK163" si="137">AR163/AQ163-1</f>
        <v>1.1111111111111072E-2</v>
      </c>
      <c r="CL163" s="248">
        <f t="shared" ref="CL163" si="138">AS163/AR163-1</f>
        <v>-1.098901098901095E-2</v>
      </c>
      <c r="CM163" s="248">
        <f t="shared" ref="CM163" si="139">AT163/AS163-1</f>
        <v>0</v>
      </c>
      <c r="CN163" s="248">
        <f t="shared" si="97"/>
        <v>1.1111111111111072E-2</v>
      </c>
      <c r="CO163" s="248">
        <f t="shared" ref="CO163" si="140">AV163/AU163-1</f>
        <v>0.16483516483516492</v>
      </c>
      <c r="CP163" s="248">
        <f t="shared" ref="CP163" si="141">AW163/AV163-1</f>
        <v>-7.547169811320753E-2</v>
      </c>
    </row>
  </sheetData>
  <mergeCells count="19">
    <mergeCell ref="K14:K46"/>
    <mergeCell ref="I15:I46"/>
    <mergeCell ref="A6:CI6"/>
    <mergeCell ref="A8:AO8"/>
    <mergeCell ref="AY8:BE8"/>
    <mergeCell ref="A11:AV11"/>
    <mergeCell ref="AY11:CP11"/>
    <mergeCell ref="AY128:CP128"/>
    <mergeCell ref="AY89:CP89"/>
    <mergeCell ref="AY50:CP50"/>
    <mergeCell ref="A50:AV50"/>
    <mergeCell ref="K131:K163"/>
    <mergeCell ref="I132:I163"/>
    <mergeCell ref="K53:K85"/>
    <mergeCell ref="I54:I85"/>
    <mergeCell ref="A89:AV89"/>
    <mergeCell ref="A128:AV128"/>
    <mergeCell ref="K92:K124"/>
    <mergeCell ref="I93:I124"/>
  </mergeCells>
  <phoneticPr fontId="37"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FF6A0-BC7C-4DE2-9F34-24597C47EBF0}">
  <sheetPr codeName="Feuil8"/>
  <dimension ref="A1:Q34"/>
  <sheetViews>
    <sheetView topLeftCell="A6" zoomScale="60" zoomScaleNormal="60" workbookViewId="0">
      <selection activeCell="E6" activeCellId="31" sqref="A6 C6 D6 A7 C7 D7 A9 C9 D9 A15 C15 D15 A16 C16 D16 E7 E9 E15 E16 E23 D23 C23 A23 A24 A25 C24 C25 D24 D25 E24 E25 E6"/>
    </sheetView>
  </sheetViews>
  <sheetFormatPr defaultColWidth="7.9140625" defaultRowHeight="17.5" x14ac:dyDescent="0.3"/>
  <cols>
    <col min="1" max="1" width="15.6640625" style="273" customWidth="1"/>
    <col min="2" max="2" width="12.5" style="273" customWidth="1"/>
    <col min="3" max="3" width="8.25" style="273" bestFit="1" customWidth="1"/>
    <col min="4" max="4" width="8.4140625" style="273" customWidth="1"/>
    <col min="5" max="5" width="10.4140625" style="273" customWidth="1"/>
    <col min="6" max="6" width="7.9140625" style="273" customWidth="1"/>
    <col min="7" max="7" width="10.58203125" style="273" customWidth="1"/>
    <col min="8" max="8" width="7.5" style="273" customWidth="1"/>
    <col min="9" max="9" width="5.58203125" style="273" customWidth="1"/>
    <col min="10" max="10" width="4.9140625" style="273" customWidth="1"/>
    <col min="11" max="11" width="7.08203125" style="273" customWidth="1"/>
    <col min="12" max="12" width="6" style="273" customWidth="1"/>
    <col min="13" max="13" width="13.33203125" style="273" customWidth="1"/>
    <col min="14" max="14" width="8.58203125" style="273" customWidth="1"/>
    <col min="15" max="15" width="6.83203125" style="273" customWidth="1"/>
    <col min="16" max="16" width="5.58203125" style="273" customWidth="1"/>
    <col min="17" max="17" width="7.9140625" style="273" customWidth="1"/>
    <col min="18" max="16384" width="7.9140625" style="273"/>
  </cols>
  <sheetData>
    <row r="1" spans="1:17" ht="20" customHeight="1" x14ac:dyDescent="0.3">
      <c r="A1" s="383" t="s">
        <v>2258</v>
      </c>
      <c r="B1" s="383"/>
      <c r="C1" s="383"/>
      <c r="D1" s="383"/>
      <c r="E1" s="383"/>
      <c r="F1" s="383"/>
      <c r="G1" s="383"/>
      <c r="H1" s="383"/>
      <c r="I1" s="383"/>
      <c r="J1" s="383"/>
      <c r="K1" s="383"/>
      <c r="L1" s="383"/>
      <c r="M1" s="383"/>
      <c r="N1" s="383"/>
      <c r="O1" s="383"/>
      <c r="P1" s="383"/>
      <c r="Q1" s="383"/>
    </row>
    <row r="2" spans="1:17" ht="46" customHeight="1" x14ac:dyDescent="0.3">
      <c r="A2" s="383"/>
      <c r="B2" s="383"/>
      <c r="C2" s="383"/>
      <c r="D2" s="383"/>
      <c r="E2" s="383"/>
      <c r="F2" s="383"/>
      <c r="G2" s="383"/>
      <c r="H2" s="383"/>
      <c r="I2" s="383"/>
      <c r="J2" s="383"/>
      <c r="K2" s="383"/>
      <c r="L2" s="383"/>
      <c r="M2" s="383"/>
      <c r="N2" s="383"/>
      <c r="O2" s="383"/>
      <c r="P2" s="383"/>
      <c r="Q2" s="383"/>
    </row>
    <row r="4" spans="1:17" x14ac:dyDescent="0.3">
      <c r="A4" s="384" t="s">
        <v>2251</v>
      </c>
      <c r="B4" s="384"/>
      <c r="C4" s="384"/>
      <c r="D4" s="384"/>
      <c r="E4" s="384"/>
      <c r="F4" s="384"/>
      <c r="G4" s="384"/>
      <c r="H4" s="384"/>
      <c r="I4" s="384"/>
      <c r="J4" s="384"/>
      <c r="K4" s="384"/>
      <c r="L4" s="384"/>
      <c r="M4" s="384"/>
      <c r="N4" s="384"/>
      <c r="O4" s="384"/>
      <c r="P4" s="384"/>
      <c r="Q4" s="384"/>
    </row>
    <row r="6" spans="1:17" ht="54.5" customHeight="1" x14ac:dyDescent="0.3">
      <c r="A6" s="317" t="s">
        <v>1100</v>
      </c>
      <c r="B6" s="317" t="s">
        <v>1101</v>
      </c>
      <c r="C6" s="318">
        <v>45017</v>
      </c>
      <c r="D6" s="318">
        <v>45047</v>
      </c>
      <c r="E6" s="317" t="s">
        <v>2250</v>
      </c>
      <c r="F6" s="385" t="s">
        <v>1102</v>
      </c>
      <c r="G6" s="385"/>
      <c r="H6" s="385"/>
      <c r="I6" s="385"/>
      <c r="J6" s="385"/>
      <c r="K6" s="385"/>
      <c r="L6" s="385"/>
      <c r="M6" s="385"/>
      <c r="N6" s="385"/>
      <c r="O6" s="385"/>
      <c r="P6" s="385"/>
      <c r="Q6" s="385"/>
    </row>
    <row r="7" spans="1:17" x14ac:dyDescent="0.45">
      <c r="A7" s="273" t="s">
        <v>35</v>
      </c>
      <c r="B7" s="319" t="s">
        <v>1103</v>
      </c>
      <c r="C7" s="320">
        <v>2000</v>
      </c>
      <c r="D7" s="320">
        <v>1500</v>
      </c>
      <c r="E7" s="321">
        <v>-0.25</v>
      </c>
      <c r="F7" s="327" t="s">
        <v>1071</v>
      </c>
      <c r="G7" s="322" t="s">
        <v>926</v>
      </c>
      <c r="H7" s="322" t="s">
        <v>914</v>
      </c>
      <c r="I7" s="272" t="s">
        <v>942</v>
      </c>
      <c r="J7" s="272" t="s">
        <v>916</v>
      </c>
      <c r="K7" s="328" t="s">
        <v>921</v>
      </c>
      <c r="L7" s="272" t="s">
        <v>936</v>
      </c>
      <c r="M7" s="272" t="s">
        <v>928</v>
      </c>
      <c r="N7" s="272" t="s">
        <v>1082</v>
      </c>
      <c r="O7" s="272" t="s">
        <v>913</v>
      </c>
      <c r="P7" s="272" t="s">
        <v>918</v>
      </c>
      <c r="Q7" s="272" t="s">
        <v>919</v>
      </c>
    </row>
    <row r="8" spans="1:17" x14ac:dyDescent="0.45">
      <c r="A8" s="273" t="s">
        <v>36</v>
      </c>
      <c r="B8" s="319" t="s">
        <v>1104</v>
      </c>
      <c r="C8" s="320">
        <v>2250</v>
      </c>
      <c r="D8" s="320">
        <v>2250</v>
      </c>
      <c r="E8" s="321">
        <v>0</v>
      </c>
      <c r="F8" s="327" t="s">
        <v>1071</v>
      </c>
      <c r="G8" s="322" t="s">
        <v>926</v>
      </c>
      <c r="H8" s="327" t="s">
        <v>914</v>
      </c>
      <c r="I8" s="322" t="s">
        <v>942</v>
      </c>
      <c r="J8" s="272" t="s">
        <v>916</v>
      </c>
      <c r="K8" s="328" t="s">
        <v>921</v>
      </c>
      <c r="L8" s="272" t="s">
        <v>936</v>
      </c>
      <c r="M8" s="272" t="s">
        <v>928</v>
      </c>
      <c r="N8" s="272" t="s">
        <v>1082</v>
      </c>
      <c r="O8" s="272" t="s">
        <v>913</v>
      </c>
      <c r="P8" s="272" t="s">
        <v>918</v>
      </c>
      <c r="Q8" s="272" t="s">
        <v>919</v>
      </c>
    </row>
    <row r="9" spans="1:17" x14ac:dyDescent="0.45">
      <c r="A9" s="273" t="s">
        <v>37</v>
      </c>
      <c r="B9" s="319" t="s">
        <v>1105</v>
      </c>
      <c r="C9" s="323">
        <v>4250</v>
      </c>
      <c r="D9" s="323">
        <v>4875</v>
      </c>
      <c r="E9" s="321">
        <v>0.15</v>
      </c>
      <c r="F9" s="327" t="s">
        <v>1071</v>
      </c>
      <c r="G9" s="327" t="s">
        <v>926</v>
      </c>
      <c r="H9" s="327" t="s">
        <v>914</v>
      </c>
      <c r="I9" s="272" t="s">
        <v>942</v>
      </c>
      <c r="J9" s="272" t="s">
        <v>916</v>
      </c>
      <c r="K9" s="328" t="s">
        <v>921</v>
      </c>
      <c r="L9" s="272" t="s">
        <v>936</v>
      </c>
      <c r="M9" s="272" t="s">
        <v>928</v>
      </c>
      <c r="N9" s="272" t="s">
        <v>1082</v>
      </c>
      <c r="O9" s="272" t="s">
        <v>913</v>
      </c>
      <c r="P9" s="272" t="s">
        <v>918</v>
      </c>
      <c r="Q9" s="272" t="s">
        <v>919</v>
      </c>
    </row>
    <row r="10" spans="1:17" x14ac:dyDescent="0.45">
      <c r="A10" s="273" t="s">
        <v>899</v>
      </c>
      <c r="B10" s="319" t="s">
        <v>1106</v>
      </c>
      <c r="C10" s="320">
        <v>5000</v>
      </c>
      <c r="D10" s="320">
        <v>5000</v>
      </c>
      <c r="E10" s="321">
        <v>0</v>
      </c>
      <c r="F10" s="327" t="s">
        <v>1071</v>
      </c>
      <c r="G10" s="327" t="s">
        <v>926</v>
      </c>
      <c r="H10" s="327" t="s">
        <v>914</v>
      </c>
      <c r="I10" s="272" t="s">
        <v>942</v>
      </c>
      <c r="J10" s="272" t="s">
        <v>916</v>
      </c>
      <c r="K10" s="328" t="s">
        <v>921</v>
      </c>
      <c r="L10" s="322" t="s">
        <v>936</v>
      </c>
      <c r="M10" s="272" t="s">
        <v>928</v>
      </c>
      <c r="N10" s="272" t="s">
        <v>1082</v>
      </c>
      <c r="O10" s="272" t="s">
        <v>913</v>
      </c>
      <c r="P10" s="272" t="s">
        <v>918</v>
      </c>
      <c r="Q10" s="272" t="s">
        <v>919</v>
      </c>
    </row>
    <row r="11" spans="1:17" x14ac:dyDescent="0.45">
      <c r="A11" s="324" t="s">
        <v>39</v>
      </c>
      <c r="B11" s="319">
        <v>1</v>
      </c>
      <c r="C11" s="320">
        <v>3000</v>
      </c>
      <c r="D11" s="320">
        <v>3000</v>
      </c>
      <c r="E11" s="321">
        <v>0</v>
      </c>
      <c r="F11" s="327" t="s">
        <v>1071</v>
      </c>
      <c r="G11" s="327" t="s">
        <v>926</v>
      </c>
      <c r="H11" s="327" t="s">
        <v>914</v>
      </c>
      <c r="I11" s="272" t="s">
        <v>942</v>
      </c>
      <c r="J11" s="272" t="s">
        <v>916</v>
      </c>
      <c r="K11" s="328" t="s">
        <v>921</v>
      </c>
      <c r="L11" s="272" t="s">
        <v>936</v>
      </c>
      <c r="M11" s="272" t="s">
        <v>928</v>
      </c>
      <c r="N11" s="272" t="s">
        <v>1082</v>
      </c>
      <c r="O11" s="272" t="s">
        <v>913</v>
      </c>
      <c r="P11" s="322" t="s">
        <v>918</v>
      </c>
      <c r="Q11" s="272" t="s">
        <v>919</v>
      </c>
    </row>
    <row r="12" spans="1:17" x14ac:dyDescent="0.45">
      <c r="A12" s="273" t="s">
        <v>40</v>
      </c>
      <c r="B12" s="319" t="s">
        <v>1107</v>
      </c>
      <c r="C12" s="320">
        <v>10000</v>
      </c>
      <c r="D12" s="320">
        <v>10000</v>
      </c>
      <c r="E12" s="321">
        <v>0</v>
      </c>
      <c r="F12" s="327" t="s">
        <v>1071</v>
      </c>
      <c r="G12" s="322" t="s">
        <v>926</v>
      </c>
      <c r="H12" s="327" t="s">
        <v>914</v>
      </c>
      <c r="I12" s="272" t="s">
        <v>942</v>
      </c>
      <c r="J12" s="322" t="s">
        <v>916</v>
      </c>
      <c r="K12" s="322" t="s">
        <v>921</v>
      </c>
      <c r="L12" s="322" t="s">
        <v>936</v>
      </c>
      <c r="M12" s="272" t="s">
        <v>928</v>
      </c>
      <c r="N12" s="272" t="s">
        <v>1082</v>
      </c>
      <c r="O12" s="272" t="s">
        <v>913</v>
      </c>
      <c r="P12" s="322" t="s">
        <v>918</v>
      </c>
      <c r="Q12" s="272" t="s">
        <v>919</v>
      </c>
    </row>
    <row r="13" spans="1:17" x14ac:dyDescent="0.45">
      <c r="A13" s="273" t="s">
        <v>41</v>
      </c>
      <c r="B13" s="319" t="s">
        <v>1108</v>
      </c>
      <c r="C13" s="320">
        <v>5000</v>
      </c>
      <c r="D13" s="320">
        <v>5000</v>
      </c>
      <c r="E13" s="321">
        <v>0</v>
      </c>
      <c r="F13" s="322" t="s">
        <v>1071</v>
      </c>
      <c r="G13" s="322" t="s">
        <v>926</v>
      </c>
      <c r="H13" s="327" t="s">
        <v>914</v>
      </c>
      <c r="I13" s="322" t="s">
        <v>942</v>
      </c>
      <c r="J13" s="272" t="s">
        <v>916</v>
      </c>
      <c r="K13" s="322" t="s">
        <v>921</v>
      </c>
      <c r="L13" s="322" t="s">
        <v>936</v>
      </c>
      <c r="M13" s="322" t="s">
        <v>928</v>
      </c>
      <c r="N13" s="272" t="s">
        <v>1082</v>
      </c>
      <c r="O13" s="272" t="s">
        <v>913</v>
      </c>
      <c r="P13" s="272" t="s">
        <v>918</v>
      </c>
      <c r="Q13" s="272" t="s">
        <v>919</v>
      </c>
    </row>
    <row r="14" spans="1:17" x14ac:dyDescent="0.45">
      <c r="A14" s="273" t="s">
        <v>1109</v>
      </c>
      <c r="B14" s="319" t="s">
        <v>1110</v>
      </c>
      <c r="C14" s="320">
        <v>7250</v>
      </c>
      <c r="D14" s="320">
        <v>7250</v>
      </c>
      <c r="E14" s="321">
        <v>0</v>
      </c>
      <c r="F14" s="327" t="s">
        <v>1071</v>
      </c>
      <c r="G14" s="327" t="s">
        <v>926</v>
      </c>
      <c r="H14" s="327" t="s">
        <v>914</v>
      </c>
      <c r="I14" s="322" t="s">
        <v>942</v>
      </c>
      <c r="J14" s="272" t="s">
        <v>916</v>
      </c>
      <c r="K14" s="328" t="s">
        <v>921</v>
      </c>
      <c r="L14" s="322" t="s">
        <v>936</v>
      </c>
      <c r="M14" s="322" t="s">
        <v>928</v>
      </c>
      <c r="N14" s="272" t="s">
        <v>1082</v>
      </c>
      <c r="O14" s="272" t="s">
        <v>913</v>
      </c>
      <c r="P14" s="322" t="s">
        <v>918</v>
      </c>
      <c r="Q14" s="272" t="s">
        <v>919</v>
      </c>
    </row>
    <row r="15" spans="1:17" x14ac:dyDescent="0.45">
      <c r="A15" s="273" t="s">
        <v>43</v>
      </c>
      <c r="B15" s="319" t="s">
        <v>1111</v>
      </c>
      <c r="C15" s="320">
        <v>200</v>
      </c>
      <c r="D15" s="320">
        <v>245</v>
      </c>
      <c r="E15" s="321">
        <v>0.22</v>
      </c>
      <c r="F15" s="322" t="s">
        <v>1071</v>
      </c>
      <c r="G15" s="322" t="s">
        <v>926</v>
      </c>
      <c r="H15" s="327" t="s">
        <v>914</v>
      </c>
      <c r="I15" s="322" t="s">
        <v>942</v>
      </c>
      <c r="J15" s="272" t="s">
        <v>916</v>
      </c>
      <c r="K15" s="322" t="s">
        <v>921</v>
      </c>
      <c r="L15" s="272" t="s">
        <v>936</v>
      </c>
      <c r="M15" s="322" t="s">
        <v>928</v>
      </c>
      <c r="N15" s="272" t="s">
        <v>1082</v>
      </c>
      <c r="O15" s="272" t="s">
        <v>913</v>
      </c>
      <c r="P15" s="322" t="s">
        <v>918</v>
      </c>
      <c r="Q15" s="322" t="s">
        <v>919</v>
      </c>
    </row>
    <row r="16" spans="1:17" x14ac:dyDescent="0.45">
      <c r="A16" s="273" t="s">
        <v>44</v>
      </c>
      <c r="B16" s="319" t="s">
        <v>1112</v>
      </c>
      <c r="C16" s="320">
        <v>175</v>
      </c>
      <c r="D16" s="320">
        <v>250</v>
      </c>
      <c r="E16" s="321">
        <v>0.43</v>
      </c>
      <c r="F16" s="327" t="s">
        <v>1071</v>
      </c>
      <c r="G16" s="327" t="s">
        <v>926</v>
      </c>
      <c r="H16" s="327" t="s">
        <v>914</v>
      </c>
      <c r="I16" s="272" t="s">
        <v>942</v>
      </c>
      <c r="J16" s="272" t="s">
        <v>916</v>
      </c>
      <c r="K16" s="322" t="s">
        <v>921</v>
      </c>
      <c r="L16" s="272" t="s">
        <v>936</v>
      </c>
      <c r="M16" s="322" t="s">
        <v>928</v>
      </c>
      <c r="N16" s="272" t="s">
        <v>1082</v>
      </c>
      <c r="O16" s="272" t="s">
        <v>913</v>
      </c>
      <c r="P16" s="272" t="s">
        <v>918</v>
      </c>
      <c r="Q16" s="322" t="s">
        <v>919</v>
      </c>
    </row>
    <row r="17" spans="1:17" x14ac:dyDescent="0.45">
      <c r="A17" s="273" t="s">
        <v>45</v>
      </c>
      <c r="B17" s="319" t="s">
        <v>1112</v>
      </c>
      <c r="C17" s="320">
        <v>250</v>
      </c>
      <c r="D17" s="320">
        <v>250</v>
      </c>
      <c r="E17" s="321">
        <v>0</v>
      </c>
      <c r="F17" s="327" t="s">
        <v>1071</v>
      </c>
      <c r="G17" s="327" t="s">
        <v>926</v>
      </c>
      <c r="H17" s="327" t="s">
        <v>914</v>
      </c>
      <c r="I17" s="322" t="s">
        <v>942</v>
      </c>
      <c r="J17" s="272" t="s">
        <v>916</v>
      </c>
      <c r="K17" s="328" t="s">
        <v>921</v>
      </c>
      <c r="L17" s="322" t="s">
        <v>936</v>
      </c>
      <c r="M17" s="322" t="s">
        <v>928</v>
      </c>
      <c r="N17" s="272" t="s">
        <v>1082</v>
      </c>
      <c r="O17" s="272" t="s">
        <v>913</v>
      </c>
      <c r="P17" s="272" t="s">
        <v>918</v>
      </c>
      <c r="Q17" s="272" t="s">
        <v>919</v>
      </c>
    </row>
    <row r="18" spans="1:17" x14ac:dyDescent="0.45">
      <c r="A18" s="273" t="s">
        <v>902</v>
      </c>
      <c r="B18" s="319" t="s">
        <v>1112</v>
      </c>
      <c r="C18" s="320">
        <v>387.5</v>
      </c>
      <c r="D18" s="320">
        <v>400</v>
      </c>
      <c r="E18" s="321">
        <v>0.03</v>
      </c>
      <c r="F18" s="327" t="s">
        <v>1071</v>
      </c>
      <c r="G18" s="322" t="s">
        <v>926</v>
      </c>
      <c r="H18" s="327" t="s">
        <v>914</v>
      </c>
      <c r="I18" s="272" t="s">
        <v>942</v>
      </c>
      <c r="J18" s="272" t="s">
        <v>916</v>
      </c>
      <c r="K18" s="322" t="s">
        <v>921</v>
      </c>
      <c r="L18" s="272" t="s">
        <v>936</v>
      </c>
      <c r="M18" s="272" t="s">
        <v>928</v>
      </c>
      <c r="N18" s="272" t="s">
        <v>1082</v>
      </c>
      <c r="O18" s="272" t="s">
        <v>913</v>
      </c>
      <c r="P18" s="272" t="s">
        <v>918</v>
      </c>
      <c r="Q18" s="272" t="s">
        <v>919</v>
      </c>
    </row>
    <row r="19" spans="1:17" x14ac:dyDescent="0.45">
      <c r="A19" s="273" t="s">
        <v>903</v>
      </c>
      <c r="B19" s="319" t="s">
        <v>1113</v>
      </c>
      <c r="C19" s="320">
        <v>150</v>
      </c>
      <c r="D19" s="320">
        <v>150</v>
      </c>
      <c r="E19" s="321">
        <v>0</v>
      </c>
      <c r="F19" s="322" t="s">
        <v>1071</v>
      </c>
      <c r="G19" s="327" t="s">
        <v>926</v>
      </c>
      <c r="H19" s="327" t="s">
        <v>914</v>
      </c>
      <c r="I19" s="322" t="s">
        <v>942</v>
      </c>
      <c r="J19" s="272" t="s">
        <v>916</v>
      </c>
      <c r="K19" s="322" t="s">
        <v>921</v>
      </c>
      <c r="L19" s="322" t="s">
        <v>936</v>
      </c>
      <c r="M19" s="272" t="s">
        <v>928</v>
      </c>
      <c r="N19" s="272" t="s">
        <v>1082</v>
      </c>
      <c r="O19" s="272" t="s">
        <v>913</v>
      </c>
      <c r="P19" s="272" t="s">
        <v>918</v>
      </c>
      <c r="Q19" s="322" t="s">
        <v>919</v>
      </c>
    </row>
    <row r="20" spans="1:17" x14ac:dyDescent="0.45">
      <c r="A20" s="273" t="s">
        <v>904</v>
      </c>
      <c r="B20" s="319" t="s">
        <v>1114</v>
      </c>
      <c r="C20" s="320">
        <v>2000</v>
      </c>
      <c r="D20" s="320">
        <v>2000</v>
      </c>
      <c r="E20" s="321">
        <v>0</v>
      </c>
      <c r="F20" s="327" t="s">
        <v>1071</v>
      </c>
      <c r="G20" s="327" t="s">
        <v>926</v>
      </c>
      <c r="H20" s="327" t="s">
        <v>914</v>
      </c>
      <c r="I20" s="272" t="s">
        <v>942</v>
      </c>
      <c r="J20" s="272" t="s">
        <v>916</v>
      </c>
      <c r="K20" s="322" t="s">
        <v>921</v>
      </c>
      <c r="L20" s="322" t="s">
        <v>936</v>
      </c>
      <c r="M20" s="272" t="s">
        <v>928</v>
      </c>
      <c r="N20" s="272" t="s">
        <v>1082</v>
      </c>
      <c r="O20" s="272" t="s">
        <v>913</v>
      </c>
      <c r="P20" s="322" t="s">
        <v>918</v>
      </c>
      <c r="Q20" s="272" t="s">
        <v>919</v>
      </c>
    </row>
    <row r="21" spans="1:17" x14ac:dyDescent="0.45">
      <c r="A21" s="273" t="s">
        <v>905</v>
      </c>
      <c r="B21" s="319" t="s">
        <v>1115</v>
      </c>
      <c r="C21" s="320">
        <v>2000</v>
      </c>
      <c r="D21" s="320">
        <v>2000</v>
      </c>
      <c r="E21" s="321">
        <v>0</v>
      </c>
      <c r="F21" s="327" t="s">
        <v>1071</v>
      </c>
      <c r="G21" s="327" t="s">
        <v>926</v>
      </c>
      <c r="H21" s="327" t="s">
        <v>914</v>
      </c>
      <c r="I21" s="272" t="s">
        <v>942</v>
      </c>
      <c r="J21" s="272" t="s">
        <v>916</v>
      </c>
      <c r="K21" s="328" t="s">
        <v>921</v>
      </c>
      <c r="L21" s="322" t="s">
        <v>936</v>
      </c>
      <c r="M21" s="272" t="s">
        <v>928</v>
      </c>
      <c r="N21" s="272" t="s">
        <v>1082</v>
      </c>
      <c r="O21" s="272" t="s">
        <v>913</v>
      </c>
      <c r="P21" s="272" t="s">
        <v>918</v>
      </c>
      <c r="Q21" s="272" t="s">
        <v>919</v>
      </c>
    </row>
    <row r="22" spans="1:17" x14ac:dyDescent="0.45">
      <c r="A22" s="273" t="s">
        <v>906</v>
      </c>
      <c r="B22" s="319" t="s">
        <v>1116</v>
      </c>
      <c r="C22" s="320">
        <v>200</v>
      </c>
      <c r="D22" s="320">
        <v>200</v>
      </c>
      <c r="E22" s="321">
        <v>0</v>
      </c>
      <c r="F22" s="322" t="s">
        <v>1071</v>
      </c>
      <c r="G22" s="327" t="s">
        <v>926</v>
      </c>
      <c r="H22" s="327" t="s">
        <v>914</v>
      </c>
      <c r="I22" s="272" t="s">
        <v>942</v>
      </c>
      <c r="J22" s="272" t="s">
        <v>916</v>
      </c>
      <c r="K22" s="328" t="s">
        <v>921</v>
      </c>
      <c r="L22" s="322" t="s">
        <v>936</v>
      </c>
      <c r="M22" s="272" t="s">
        <v>928</v>
      </c>
      <c r="N22" s="272" t="s">
        <v>1082</v>
      </c>
      <c r="O22" s="272" t="s">
        <v>913</v>
      </c>
      <c r="P22" s="272" t="s">
        <v>918</v>
      </c>
      <c r="Q22" s="272" t="s">
        <v>919</v>
      </c>
    </row>
    <row r="23" spans="1:17" x14ac:dyDescent="0.45">
      <c r="A23" s="273" t="s">
        <v>907</v>
      </c>
      <c r="B23" s="319" t="s">
        <v>1113</v>
      </c>
      <c r="C23" s="320">
        <v>105</v>
      </c>
      <c r="D23" s="320">
        <v>150</v>
      </c>
      <c r="E23" s="321">
        <v>0.43</v>
      </c>
      <c r="F23" s="327" t="s">
        <v>1071</v>
      </c>
      <c r="G23" s="327" t="s">
        <v>926</v>
      </c>
      <c r="H23" s="327" t="s">
        <v>914</v>
      </c>
      <c r="I23" s="272" t="s">
        <v>942</v>
      </c>
      <c r="J23" s="272" t="s">
        <v>916</v>
      </c>
      <c r="K23" s="328" t="s">
        <v>921</v>
      </c>
      <c r="L23" s="322" t="s">
        <v>936</v>
      </c>
      <c r="M23" s="272" t="s">
        <v>928</v>
      </c>
      <c r="N23" s="272" t="s">
        <v>1082</v>
      </c>
      <c r="O23" s="272" t="s">
        <v>913</v>
      </c>
      <c r="P23" s="272" t="s">
        <v>918</v>
      </c>
      <c r="Q23" s="272" t="s">
        <v>919</v>
      </c>
    </row>
    <row r="24" spans="1:17" x14ac:dyDescent="0.45">
      <c r="A24" s="273" t="s">
        <v>908</v>
      </c>
      <c r="B24" s="319">
        <v>1</v>
      </c>
      <c r="C24" s="320">
        <v>300</v>
      </c>
      <c r="D24" s="320">
        <v>250</v>
      </c>
      <c r="E24" s="321">
        <v>-0.17</v>
      </c>
      <c r="F24" s="327" t="s">
        <v>1071</v>
      </c>
      <c r="G24" s="327" t="s">
        <v>926</v>
      </c>
      <c r="H24" s="327" t="s">
        <v>914</v>
      </c>
      <c r="I24" s="272" t="s">
        <v>942</v>
      </c>
      <c r="J24" s="272" t="s">
        <v>916</v>
      </c>
      <c r="K24" s="328" t="s">
        <v>921</v>
      </c>
      <c r="L24" s="322" t="s">
        <v>936</v>
      </c>
      <c r="M24" s="272" t="s">
        <v>928</v>
      </c>
      <c r="N24" s="272" t="s">
        <v>1082</v>
      </c>
      <c r="O24" s="272" t="s">
        <v>913</v>
      </c>
      <c r="P24" s="272" t="s">
        <v>918</v>
      </c>
      <c r="Q24" s="272" t="s">
        <v>919</v>
      </c>
    </row>
    <row r="25" spans="1:17" ht="14.4" customHeight="1" x14ac:dyDescent="0.45">
      <c r="A25" s="273" t="s">
        <v>909</v>
      </c>
      <c r="B25" s="319">
        <v>1</v>
      </c>
      <c r="C25" s="320">
        <v>1750</v>
      </c>
      <c r="D25" s="320">
        <v>1500</v>
      </c>
      <c r="E25" s="321">
        <v>-0.14000000000000001</v>
      </c>
      <c r="F25" s="327" t="s">
        <v>1071</v>
      </c>
      <c r="G25" s="327" t="s">
        <v>926</v>
      </c>
      <c r="H25" s="327" t="s">
        <v>914</v>
      </c>
      <c r="I25" s="272" t="s">
        <v>942</v>
      </c>
      <c r="J25" s="272" t="s">
        <v>916</v>
      </c>
      <c r="K25" s="328" t="s">
        <v>921</v>
      </c>
      <c r="L25" s="322" t="s">
        <v>936</v>
      </c>
      <c r="M25" s="272" t="s">
        <v>928</v>
      </c>
      <c r="N25" s="272" t="s">
        <v>1082</v>
      </c>
      <c r="O25" s="272" t="s">
        <v>913</v>
      </c>
      <c r="P25" s="322" t="s">
        <v>918</v>
      </c>
      <c r="Q25" s="272" t="s">
        <v>919</v>
      </c>
    </row>
    <row r="26" spans="1:17" x14ac:dyDescent="0.45">
      <c r="A26" s="273" t="s">
        <v>910</v>
      </c>
      <c r="B26" s="319" t="s">
        <v>1117</v>
      </c>
      <c r="C26" s="320">
        <v>2750</v>
      </c>
      <c r="D26" s="320">
        <v>2750</v>
      </c>
      <c r="E26" s="321">
        <v>0</v>
      </c>
      <c r="F26" s="327" t="s">
        <v>1071</v>
      </c>
      <c r="G26" s="327" t="s">
        <v>926</v>
      </c>
      <c r="H26" s="327" t="s">
        <v>914</v>
      </c>
      <c r="I26" s="272" t="s">
        <v>942</v>
      </c>
      <c r="J26" s="272" t="s">
        <v>916</v>
      </c>
      <c r="K26" s="322" t="s">
        <v>921</v>
      </c>
      <c r="L26" s="322" t="s">
        <v>936</v>
      </c>
      <c r="M26" s="272" t="s">
        <v>928</v>
      </c>
      <c r="N26" s="272" t="s">
        <v>1082</v>
      </c>
      <c r="O26" s="272" t="s">
        <v>913</v>
      </c>
      <c r="P26" s="322" t="s">
        <v>918</v>
      </c>
      <c r="Q26" s="322" t="s">
        <v>919</v>
      </c>
    </row>
    <row r="27" spans="1:17" x14ac:dyDescent="0.45">
      <c r="A27" s="273" t="s">
        <v>55</v>
      </c>
      <c r="B27" s="319" t="s">
        <v>1118</v>
      </c>
      <c r="C27" s="320">
        <v>100</v>
      </c>
      <c r="D27" s="320">
        <v>100</v>
      </c>
      <c r="E27" s="321">
        <v>0</v>
      </c>
      <c r="F27" s="322" t="s">
        <v>1071</v>
      </c>
      <c r="G27" s="327" t="s">
        <v>926</v>
      </c>
      <c r="H27" s="322" t="s">
        <v>914</v>
      </c>
      <c r="I27" s="272" t="s">
        <v>942</v>
      </c>
      <c r="J27" s="272" t="s">
        <v>916</v>
      </c>
      <c r="K27" s="328" t="s">
        <v>921</v>
      </c>
      <c r="L27" s="272" t="s">
        <v>936</v>
      </c>
      <c r="M27" s="272" t="s">
        <v>928</v>
      </c>
      <c r="N27" s="322" t="s">
        <v>1082</v>
      </c>
      <c r="O27" s="272" t="s">
        <v>913</v>
      </c>
      <c r="P27" s="272" t="s">
        <v>918</v>
      </c>
      <c r="Q27" s="272" t="s">
        <v>919</v>
      </c>
    </row>
    <row r="28" spans="1:17" x14ac:dyDescent="0.45">
      <c r="A28" s="273" t="s">
        <v>56</v>
      </c>
      <c r="B28" s="319" t="s">
        <v>1115</v>
      </c>
      <c r="C28" s="320">
        <v>1800</v>
      </c>
      <c r="D28" s="320">
        <v>1700</v>
      </c>
      <c r="E28" s="321">
        <v>-0.06</v>
      </c>
      <c r="F28" s="322" t="s">
        <v>1071</v>
      </c>
      <c r="G28" s="327" t="s">
        <v>926</v>
      </c>
      <c r="H28" s="327" t="s">
        <v>914</v>
      </c>
      <c r="I28" s="272" t="s">
        <v>942</v>
      </c>
      <c r="J28" s="272" t="s">
        <v>916</v>
      </c>
      <c r="K28" s="328" t="s">
        <v>921</v>
      </c>
      <c r="L28" s="322" t="s">
        <v>936</v>
      </c>
      <c r="M28" s="322" t="s">
        <v>928</v>
      </c>
      <c r="N28" s="272" t="s">
        <v>1082</v>
      </c>
      <c r="O28" s="272" t="s">
        <v>913</v>
      </c>
      <c r="P28" s="272" t="s">
        <v>918</v>
      </c>
      <c r="Q28" s="272" t="s">
        <v>919</v>
      </c>
    </row>
    <row r="29" spans="1:17" x14ac:dyDescent="0.3">
      <c r="A29" s="273" t="s">
        <v>1119</v>
      </c>
      <c r="B29" s="319" t="s">
        <v>1120</v>
      </c>
      <c r="C29" s="320">
        <v>75</v>
      </c>
      <c r="D29" s="320">
        <v>50</v>
      </c>
      <c r="E29" s="321">
        <v>-0.33</v>
      </c>
      <c r="F29" s="322" t="s">
        <v>1071</v>
      </c>
      <c r="G29" s="322" t="s">
        <v>926</v>
      </c>
      <c r="H29" s="322" t="s">
        <v>914</v>
      </c>
      <c r="I29" s="322" t="s">
        <v>942</v>
      </c>
      <c r="J29" s="272" t="s">
        <v>916</v>
      </c>
      <c r="K29" s="328" t="s">
        <v>921</v>
      </c>
      <c r="L29" s="272" t="s">
        <v>936</v>
      </c>
      <c r="M29" s="272" t="s">
        <v>928</v>
      </c>
      <c r="N29" s="322" t="s">
        <v>1082</v>
      </c>
      <c r="O29" s="322" t="s">
        <v>913</v>
      </c>
      <c r="P29" s="272" t="s">
        <v>918</v>
      </c>
      <c r="Q29" s="272" t="s">
        <v>919</v>
      </c>
    </row>
    <row r="30" spans="1:17" ht="13" customHeight="1" x14ac:dyDescent="0.3"/>
    <row r="32" spans="1:17" x14ac:dyDescent="0.3">
      <c r="A32" s="323"/>
      <c r="B32" s="273" t="s">
        <v>1121</v>
      </c>
    </row>
    <row r="33" spans="1:2" x14ac:dyDescent="0.3">
      <c r="A33" s="325" t="s">
        <v>1122</v>
      </c>
      <c r="B33" s="273" t="s">
        <v>1123</v>
      </c>
    </row>
    <row r="34" spans="1:2" x14ac:dyDescent="0.3">
      <c r="A34" s="322" t="s">
        <v>1122</v>
      </c>
      <c r="B34" s="273" t="s">
        <v>1124</v>
      </c>
    </row>
  </sheetData>
  <mergeCells count="3">
    <mergeCell ref="A1:Q2"/>
    <mergeCell ref="A4:Q4"/>
    <mergeCell ref="F6:Q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3E5C-71B4-4AD3-A993-B3EF01BEB2F8}">
  <sheetPr codeName="Feuil9"/>
  <dimension ref="A1:LJ454"/>
  <sheetViews>
    <sheetView topLeftCell="A13" zoomScale="60" zoomScaleNormal="60" workbookViewId="0">
      <pane xSplit="1" topLeftCell="IS1" activePane="topRight" state="frozen"/>
      <selection pane="topRight" activeCell="IT32" sqref="IT32"/>
    </sheetView>
  </sheetViews>
  <sheetFormatPr defaultColWidth="10.4140625" defaultRowHeight="16.5" x14ac:dyDescent="0.3"/>
  <cols>
    <col min="1" max="1" width="12.83203125" style="11" customWidth="1"/>
    <col min="2" max="2" width="10.58203125" style="11" customWidth="1"/>
    <col min="3" max="3" width="10.4140625" style="11"/>
    <col min="4" max="4" width="10.6640625" style="11" customWidth="1"/>
    <col min="5" max="5" width="10.83203125" style="11" customWidth="1"/>
    <col min="6" max="6" width="12.08203125" style="11" customWidth="1"/>
    <col min="7" max="7" width="12.4140625" style="11" customWidth="1"/>
    <col min="8" max="9" width="12.58203125" style="11" customWidth="1"/>
    <col min="10" max="10" width="12.5" style="11" customWidth="1"/>
    <col min="11" max="11" width="11.6640625" style="11" customWidth="1"/>
    <col min="12" max="12" width="11.5" style="11" customWidth="1"/>
    <col min="13" max="13" width="11.4140625" style="11" customWidth="1"/>
    <col min="14" max="14" width="11.08203125" style="11" customWidth="1"/>
    <col min="15" max="15" width="12" style="11" customWidth="1"/>
    <col min="16" max="16" width="11.33203125" style="11" customWidth="1"/>
    <col min="17" max="17" width="12" style="11" customWidth="1"/>
    <col min="18" max="18" width="12.08203125" style="11" customWidth="1"/>
    <col min="19" max="19" width="12.83203125" style="11" customWidth="1"/>
    <col min="20" max="21" width="12.5" style="11" customWidth="1"/>
    <col min="22" max="22" width="13" style="11" customWidth="1"/>
    <col min="23" max="23" width="12.08203125" style="11" customWidth="1"/>
    <col min="24" max="24" width="11.5" style="11" customWidth="1"/>
    <col min="25" max="25" width="11" style="11" customWidth="1"/>
    <col min="26" max="26" width="10.58203125" style="11" customWidth="1"/>
    <col min="27" max="29" width="11" style="11" customWidth="1"/>
    <col min="30" max="30" width="10.58203125" style="11" customWidth="1"/>
    <col min="31" max="31" width="11.9140625" style="11" customWidth="1"/>
    <col min="32" max="32" width="12.6640625" style="11" customWidth="1"/>
    <col min="33" max="33" width="12.58203125" style="11" customWidth="1"/>
    <col min="34" max="34" width="13.33203125" style="11" customWidth="1"/>
    <col min="35" max="35" width="13.25" style="11" customWidth="1"/>
    <col min="36" max="36" width="13" style="11" customWidth="1"/>
    <col min="37" max="39" width="11.83203125" style="11" customWidth="1"/>
    <col min="40" max="40" width="10.4140625" style="11"/>
    <col min="41" max="42" width="11.83203125" style="11" customWidth="1"/>
    <col min="43" max="44" width="13.08203125" style="11" customWidth="1"/>
    <col min="45" max="45" width="12.83203125" style="11" customWidth="1"/>
    <col min="46" max="46" width="13.75" style="11" customWidth="1"/>
    <col min="47" max="51" width="12.9140625" style="11" customWidth="1"/>
    <col min="52" max="52" width="13.33203125" style="11" customWidth="1"/>
    <col min="53" max="54" width="10.5" style="11" customWidth="1"/>
    <col min="55" max="55" width="11.1640625" style="11" customWidth="1"/>
    <col min="56" max="57" width="10.83203125" style="11" customWidth="1"/>
    <col min="58" max="58" width="10.5" style="11" customWidth="1"/>
    <col min="59" max="59" width="11.6640625" style="11" customWidth="1"/>
    <col min="60" max="60" width="10.6640625" style="11" customWidth="1"/>
    <col min="61" max="61" width="10.33203125" style="11" customWidth="1"/>
    <col min="62" max="64" width="11" style="11" customWidth="1"/>
    <col min="65" max="65" width="11.08203125" style="11" customWidth="1"/>
    <col min="66" max="66" width="10.4140625" style="11"/>
    <col min="67" max="68" width="10.6640625" style="11" customWidth="1"/>
    <col min="69" max="69" width="11.5" style="11" customWidth="1"/>
    <col min="70" max="70" width="12.83203125" style="11" customWidth="1"/>
    <col min="71" max="72" width="12.1640625" style="11" customWidth="1"/>
    <col min="73" max="73" width="12.4140625" style="11" customWidth="1"/>
    <col min="74" max="74" width="12.5" style="11" customWidth="1"/>
    <col min="75" max="75" width="13.75" style="11" customWidth="1"/>
    <col min="76" max="76" width="12.5" style="11" customWidth="1"/>
    <col min="77" max="77" width="11.25" style="11" customWidth="1"/>
    <col min="78" max="78" width="10.58203125" style="11" customWidth="1"/>
    <col min="79" max="79" width="11" style="11" customWidth="1"/>
    <col min="80" max="81" width="10.58203125" style="11" customWidth="1"/>
    <col min="82" max="82" width="11.58203125" style="11" customWidth="1"/>
    <col min="83" max="83" width="12.08203125" style="11" customWidth="1"/>
    <col min="84" max="85" width="12.58203125" style="11" customWidth="1"/>
    <col min="86" max="86" width="13.08203125" style="11" customWidth="1"/>
    <col min="87" max="87" width="12.6640625" style="11" customWidth="1"/>
    <col min="88" max="88" width="13.58203125" style="11" customWidth="1"/>
    <col min="89" max="89" width="11.6640625" style="11" customWidth="1"/>
    <col min="90" max="91" width="11.58203125" style="11" customWidth="1"/>
    <col min="92" max="92" width="11.08203125" style="11" customWidth="1"/>
    <col min="93" max="94" width="10.6640625" style="11" customWidth="1"/>
    <col min="95" max="95" width="11.4140625" style="11" customWidth="1"/>
    <col min="96" max="96" width="12.33203125" style="11" customWidth="1"/>
    <col min="97" max="97" width="12.9140625" style="11" customWidth="1"/>
    <col min="98" max="103" width="12.75" style="11" customWidth="1"/>
    <col min="104" max="104" width="11.83203125" style="11" customWidth="1"/>
    <col min="105" max="105" width="10.6640625" style="11" customWidth="1"/>
    <col min="106" max="107" width="10.58203125" style="11" customWidth="1"/>
    <col min="108" max="108" width="10.33203125" style="11" customWidth="1"/>
    <col min="109" max="109" width="10.6640625" style="11" customWidth="1"/>
    <col min="110" max="110" width="10.4140625" style="11"/>
    <col min="111" max="111" width="10.6640625" style="11" customWidth="1"/>
    <col min="112" max="112" width="10.5" style="11" customWidth="1"/>
    <col min="113" max="113" width="9.9140625" style="11" customWidth="1"/>
    <col min="114" max="114" width="10.58203125" style="11" customWidth="1"/>
    <col min="115" max="115" width="10.4140625" style="11"/>
    <col min="116" max="116" width="10.58203125" style="11" customWidth="1"/>
    <col min="117" max="117" width="10.08203125" style="11" customWidth="1"/>
    <col min="118" max="118" width="11.33203125" style="11" customWidth="1"/>
    <col min="119" max="119" width="11.1640625" style="11" customWidth="1"/>
    <col min="120" max="120" width="11.4140625" style="11" customWidth="1"/>
    <col min="121" max="121" width="11.08203125" style="11" customWidth="1"/>
    <col min="122" max="123" width="12.08203125" style="11" customWidth="1"/>
    <col min="124" max="124" width="12.4140625" style="11" customWidth="1"/>
    <col min="125" max="125" width="13.1640625" style="11" customWidth="1"/>
    <col min="126" max="126" width="12.75" style="11" customWidth="1"/>
    <col min="127" max="128" width="12.83203125" style="11" customWidth="1"/>
    <col min="129" max="129" width="10.6640625" style="11" customWidth="1"/>
    <col min="130" max="130" width="10.1640625" style="11" customWidth="1"/>
    <col min="131" max="131" width="10.9140625" style="11" customWidth="1"/>
    <col min="132" max="132" width="11.6640625" style="11" customWidth="1"/>
    <col min="133" max="133" width="11.4140625" style="11" customWidth="1"/>
    <col min="134" max="134" width="12.4140625" style="11" customWidth="1"/>
    <col min="135" max="135" width="12.33203125" style="11" customWidth="1"/>
    <col min="136" max="136" width="12.08203125" style="11" customWidth="1"/>
    <col min="137" max="137" width="13" style="11" customWidth="1"/>
    <col min="138" max="139" width="12.6640625" style="11" customWidth="1"/>
    <col min="140" max="140" width="12.5" style="11" customWidth="1"/>
    <col min="141" max="141" width="12" style="11" customWidth="1"/>
    <col min="142" max="146" width="10.83203125" style="11" customWidth="1"/>
    <col min="147" max="147" width="12.9140625" style="11" customWidth="1"/>
    <col min="148" max="148" width="12.58203125" style="11" customWidth="1"/>
    <col min="149" max="149" width="12.9140625" style="11" customWidth="1"/>
    <col min="150" max="150" width="12.6640625" style="11" customWidth="1"/>
    <col min="151" max="151" width="14" style="11" customWidth="1"/>
    <col min="152" max="152" width="12.6640625" style="11" customWidth="1"/>
    <col min="153" max="153" width="11.5" style="11" customWidth="1"/>
    <col min="154" max="155" width="12" style="11" customWidth="1"/>
    <col min="156" max="156" width="10.58203125" style="11" customWidth="1"/>
    <col min="157" max="157" width="10.9140625" style="11" customWidth="1"/>
    <col min="158" max="158" width="11.08203125" style="11" customWidth="1"/>
    <col min="159" max="159" width="9.6640625" style="11" customWidth="1"/>
    <col min="160" max="160" width="12.83203125" style="11" customWidth="1"/>
    <col min="161" max="161" width="9.9140625" style="11" customWidth="1"/>
    <col min="162" max="162" width="11.1640625" style="11" customWidth="1"/>
    <col min="163" max="163" width="9.58203125" style="11" customWidth="1"/>
    <col min="164" max="164" width="10.83203125" style="11" customWidth="1"/>
    <col min="165" max="165" width="9.6640625" style="11" customWidth="1"/>
    <col min="166" max="166" width="11.4140625" style="11" customWidth="1"/>
    <col min="167" max="167" width="12.58203125" style="11" customWidth="1"/>
    <col min="168" max="168" width="12.08203125" style="11" customWidth="1"/>
    <col min="169" max="169" width="12.83203125" style="11" customWidth="1"/>
    <col min="170" max="170" width="12.4140625" style="11" customWidth="1"/>
    <col min="171" max="172" width="12.83203125" style="11" customWidth="1"/>
    <col min="173" max="173" width="12" style="11" customWidth="1"/>
    <col min="174" max="174" width="11.83203125" style="11" customWidth="1"/>
    <col min="175" max="176" width="11.4140625" style="11" customWidth="1"/>
    <col min="177" max="177" width="10.83203125" style="11" customWidth="1"/>
    <col min="178" max="178" width="9.83203125" style="11" customWidth="1"/>
    <col min="179" max="179" width="11.1640625" style="11" customWidth="1"/>
    <col min="180" max="180" width="11.83203125" style="11" customWidth="1"/>
    <col min="181" max="181" width="12.08203125" style="11" customWidth="1"/>
    <col min="182" max="182" width="12.83203125" style="11" customWidth="1"/>
    <col min="183" max="183" width="14.25" style="11" customWidth="1"/>
    <col min="184" max="185" width="12.83203125" style="11" customWidth="1"/>
    <col min="186" max="186" width="11.6640625" style="11" customWidth="1"/>
    <col min="187" max="187" width="12.1640625" style="11" customWidth="1"/>
    <col min="188" max="188" width="11.58203125" style="11" customWidth="1"/>
    <col min="189" max="189" width="11.4140625" style="11" customWidth="1"/>
    <col min="190" max="190" width="9.9140625" style="11" customWidth="1"/>
    <col min="191" max="191" width="12.83203125" style="11" customWidth="1"/>
    <col min="192" max="192" width="12.1640625" style="11" customWidth="1"/>
    <col min="193" max="197" width="12.83203125" style="11" customWidth="1"/>
    <col min="198" max="198" width="11.83203125" style="11" customWidth="1"/>
    <col min="199" max="200" width="11.83203125" customWidth="1"/>
    <col min="201" max="219" width="11.83203125" style="11" customWidth="1"/>
    <col min="220" max="222" width="12.5" style="11" customWidth="1"/>
    <col min="223" max="223" width="12.25" style="11" customWidth="1"/>
    <col min="224" max="229" width="11.83203125" style="11" customWidth="1"/>
    <col min="230" max="230" width="11.5" style="11" customWidth="1"/>
    <col min="231" max="231" width="13" style="11" customWidth="1"/>
    <col min="232" max="232" width="11.83203125" style="11" customWidth="1"/>
    <col min="233" max="234" width="13.08203125" style="11" customWidth="1"/>
    <col min="235" max="235" width="13.83203125" style="11" customWidth="1"/>
    <col min="236" max="236" width="13" style="11" customWidth="1"/>
    <col min="237" max="237" width="12.58203125" style="11" customWidth="1"/>
    <col min="238" max="243" width="11.83203125" style="11" customWidth="1"/>
    <col min="244" max="244" width="12.4140625" style="11" customWidth="1"/>
    <col min="245" max="245" width="12.9140625" style="11" customWidth="1"/>
    <col min="246" max="246" width="12.83203125" style="11" customWidth="1"/>
    <col min="247" max="249" width="13" style="11" customWidth="1"/>
    <col min="250" max="250" width="11.83203125" style="11" customWidth="1"/>
    <col min="251" max="251" width="13.33203125" style="11" customWidth="1"/>
    <col min="252" max="270" width="11.83203125" style="11" customWidth="1"/>
    <col min="271" max="271" width="16.6640625" style="11" customWidth="1"/>
    <col min="272" max="272" width="16.33203125" style="11" customWidth="1"/>
    <col min="273" max="273" width="15.5" style="11" customWidth="1"/>
    <col min="274" max="274" width="16.1640625" style="11" customWidth="1"/>
    <col min="275" max="275" width="13.75" style="11" customWidth="1"/>
    <col min="276" max="276" width="14" style="11" customWidth="1"/>
    <col min="277" max="278" width="11.83203125" style="11" customWidth="1"/>
    <col min="279" max="279" width="12.6640625" style="11" customWidth="1"/>
    <col min="280" max="281" width="10.4140625" style="11"/>
    <col min="282" max="282" width="11.4140625" style="11" customWidth="1"/>
    <col min="283" max="283" width="11.6640625" style="11" customWidth="1"/>
    <col min="284" max="284" width="14.75" style="11" customWidth="1"/>
    <col min="285" max="285" width="16.08203125" style="11" customWidth="1"/>
    <col min="286" max="286" width="15.4140625" style="11" customWidth="1"/>
    <col min="287" max="288" width="14.9140625" style="11" customWidth="1"/>
    <col min="289" max="289" width="14" style="11" customWidth="1"/>
    <col min="290" max="290" width="13.1640625" style="11" customWidth="1"/>
    <col min="291" max="291" width="12.6640625" style="11" customWidth="1"/>
    <col min="292" max="292" width="12.83203125" style="11" customWidth="1"/>
    <col min="293" max="293" width="12.1640625" style="11" customWidth="1"/>
    <col min="294" max="295" width="12.58203125" style="11" customWidth="1"/>
    <col min="296" max="296" width="14.75" style="11" customWidth="1"/>
    <col min="297" max="297" width="15.33203125" style="11" customWidth="1"/>
    <col min="298" max="298" width="15.25" style="11" customWidth="1"/>
    <col min="299" max="299" width="15.33203125" style="11" customWidth="1"/>
    <col min="300" max="300" width="13.33203125" style="11" customWidth="1"/>
    <col min="301" max="301" width="12.6640625" style="11" customWidth="1"/>
    <col min="302" max="302" width="11.6640625" style="11" customWidth="1"/>
    <col min="303" max="303" width="12" style="11" customWidth="1"/>
    <col min="304" max="304" width="11.4140625" style="11" customWidth="1"/>
    <col min="305" max="305" width="12.5" style="11" customWidth="1"/>
    <col min="306" max="306" width="11.5" style="11" customWidth="1"/>
    <col min="307" max="16384" width="10.4140625" style="11"/>
  </cols>
  <sheetData>
    <row r="1" spans="1:256" x14ac:dyDescent="0.3">
      <c r="A1" s="37" t="s">
        <v>1125</v>
      </c>
    </row>
    <row r="2" spans="1:256" x14ac:dyDescent="0.3">
      <c r="A2" s="38"/>
      <c r="B2" s="11" t="s">
        <v>978</v>
      </c>
    </row>
    <row r="3" spans="1:256" x14ac:dyDescent="0.3">
      <c r="A3" s="39">
        <v>5500</v>
      </c>
      <c r="B3" s="11" t="s">
        <v>1126</v>
      </c>
    </row>
    <row r="4" spans="1:256" x14ac:dyDescent="0.3">
      <c r="A4" s="40"/>
      <c r="B4" s="11" t="s">
        <v>979</v>
      </c>
    </row>
    <row r="5" spans="1:256" s="12" customFormat="1" x14ac:dyDescent="0.45">
      <c r="A5" s="41" t="s">
        <v>947</v>
      </c>
      <c r="B5" s="12" t="s">
        <v>980</v>
      </c>
      <c r="GQ5"/>
      <c r="GR5"/>
    </row>
    <row r="6" spans="1:256" s="12" customFormat="1" x14ac:dyDescent="0.45">
      <c r="GQ6"/>
      <c r="GR6"/>
    </row>
    <row r="7" spans="1:256" ht="42.5" customHeight="1" x14ac:dyDescent="0.3">
      <c r="A7" s="380" t="s">
        <v>2243</v>
      </c>
      <c r="B7" s="380"/>
      <c r="C7" s="380"/>
      <c r="D7" s="380"/>
      <c r="E7" s="380"/>
      <c r="F7" s="380"/>
      <c r="G7" s="380"/>
      <c r="H7" s="380"/>
      <c r="I7" s="380"/>
      <c r="J7" s="380"/>
      <c r="K7" s="380"/>
      <c r="L7" s="380"/>
      <c r="M7" s="380"/>
      <c r="N7" s="380"/>
      <c r="O7" s="380"/>
      <c r="P7" s="380"/>
      <c r="Q7" s="380"/>
      <c r="R7" s="380"/>
      <c r="S7" s="380"/>
      <c r="T7" s="380"/>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row>
    <row r="8" spans="1:256" x14ac:dyDescent="0.3">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row>
    <row r="9" spans="1:256" x14ac:dyDescent="0.3">
      <c r="A9" s="389" t="s">
        <v>1127</v>
      </c>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389"/>
      <c r="DG9" s="389"/>
      <c r="DH9" s="389"/>
      <c r="DI9" s="389"/>
      <c r="DJ9" s="389"/>
      <c r="DK9" s="389"/>
      <c r="DL9" s="389"/>
      <c r="DM9" s="389"/>
      <c r="DN9" s="389"/>
      <c r="DO9" s="389"/>
      <c r="DP9" s="389"/>
      <c r="DQ9" s="389"/>
      <c r="DR9" s="389"/>
      <c r="DS9" s="389"/>
      <c r="DT9" s="389"/>
      <c r="DU9" s="389"/>
      <c r="DV9" s="389"/>
      <c r="DW9" s="389"/>
      <c r="DX9" s="389"/>
      <c r="DY9" s="389"/>
      <c r="DZ9" s="389"/>
      <c r="EA9" s="389"/>
      <c r="EB9" s="389"/>
      <c r="EC9" s="389"/>
      <c r="ED9" s="389"/>
      <c r="EE9" s="389"/>
      <c r="EF9" s="389"/>
      <c r="EG9" s="389"/>
      <c r="EH9" s="389"/>
      <c r="EI9" s="389"/>
      <c r="EJ9" s="389"/>
      <c r="EK9" s="389"/>
      <c r="EL9" s="389"/>
      <c r="EM9" s="389"/>
      <c r="EN9" s="389"/>
      <c r="EO9" s="389"/>
      <c r="EP9" s="389"/>
      <c r="EQ9" s="389"/>
      <c r="ER9" s="389"/>
      <c r="ES9" s="389"/>
      <c r="ET9" s="389"/>
      <c r="EU9" s="389"/>
      <c r="EV9" s="389"/>
      <c r="EW9" s="389"/>
      <c r="EX9" s="389"/>
      <c r="EY9" s="389"/>
      <c r="EZ9" s="389"/>
      <c r="FA9" s="389"/>
      <c r="FB9" s="389"/>
      <c r="FC9" s="389"/>
      <c r="FD9" s="389"/>
      <c r="FE9" s="389"/>
      <c r="FF9" s="389"/>
      <c r="FG9" s="389"/>
      <c r="FH9" s="389"/>
      <c r="FI9" s="389"/>
      <c r="FJ9" s="389"/>
      <c r="FK9" s="389"/>
      <c r="FL9" s="389"/>
      <c r="FM9" s="389"/>
      <c r="FN9" s="389"/>
      <c r="FO9" s="389"/>
      <c r="FP9" s="389"/>
      <c r="FQ9" s="389"/>
      <c r="FR9" s="389"/>
      <c r="FS9" s="389"/>
      <c r="FT9" s="389"/>
      <c r="FU9" s="389"/>
      <c r="FV9" s="389"/>
      <c r="FW9" s="389"/>
      <c r="FX9" s="389"/>
      <c r="FY9" s="389"/>
      <c r="FZ9" s="389"/>
      <c r="GA9" s="389"/>
      <c r="GB9" s="389"/>
      <c r="GC9" s="389"/>
      <c r="GD9" s="389"/>
      <c r="GE9" s="389"/>
      <c r="GF9" s="389"/>
      <c r="GG9" s="389"/>
      <c r="GH9" s="389"/>
      <c r="GI9" s="389"/>
      <c r="GJ9" s="389"/>
      <c r="GK9" s="389"/>
      <c r="GL9" s="389"/>
      <c r="GM9" s="389"/>
      <c r="GN9" s="389"/>
      <c r="GO9" s="389"/>
      <c r="GP9" s="389"/>
      <c r="GQ9" s="389"/>
      <c r="GR9" s="389"/>
      <c r="GS9" s="389"/>
      <c r="GT9" s="389"/>
      <c r="GU9" s="389"/>
      <c r="GV9" s="389"/>
      <c r="GW9" s="389"/>
      <c r="GX9" s="389"/>
      <c r="GY9" s="389"/>
      <c r="GZ9" s="389"/>
      <c r="HA9" s="389"/>
      <c r="HB9" s="389"/>
      <c r="HC9" s="389"/>
      <c r="HD9" s="389"/>
      <c r="HE9" s="389"/>
      <c r="HF9" s="389"/>
      <c r="HG9" s="389"/>
      <c r="HH9" s="389"/>
      <c r="HI9" s="389"/>
      <c r="HJ9" s="389"/>
      <c r="HK9" s="389"/>
      <c r="HL9" s="389"/>
      <c r="HM9" s="389"/>
      <c r="HN9" s="389"/>
      <c r="HO9" s="389"/>
      <c r="HP9" s="389"/>
      <c r="HQ9" s="389"/>
      <c r="HR9" s="389"/>
      <c r="HS9" s="389"/>
      <c r="HT9" s="389"/>
      <c r="HU9" s="389"/>
      <c r="HV9" s="389"/>
      <c r="HW9" s="389"/>
      <c r="HX9" s="389"/>
      <c r="HY9" s="389"/>
      <c r="HZ9" s="389"/>
      <c r="IA9" s="389"/>
      <c r="IB9" s="389"/>
      <c r="IC9" s="389"/>
      <c r="ID9" s="389"/>
      <c r="IE9" s="389"/>
      <c r="IF9" s="389"/>
      <c r="IG9" s="389"/>
      <c r="IH9" s="389"/>
      <c r="II9" s="389"/>
      <c r="IJ9" s="389"/>
      <c r="IK9" s="389"/>
      <c r="IL9" s="389"/>
      <c r="IM9" s="389"/>
      <c r="IN9" s="389"/>
      <c r="IO9" s="389"/>
      <c r="IP9" s="389"/>
      <c r="IQ9" s="389"/>
      <c r="IR9" s="389"/>
      <c r="IS9" s="389"/>
      <c r="IT9" s="389"/>
      <c r="IU9" s="389"/>
      <c r="IV9" s="389"/>
    </row>
    <row r="11" spans="1:256" x14ac:dyDescent="0.3">
      <c r="A11" s="364" t="s">
        <v>1128</v>
      </c>
      <c r="B11" s="364"/>
      <c r="C11" s="364"/>
      <c r="D11" s="364"/>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BA11" s="364" t="s">
        <v>1129</v>
      </c>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DA11" s="364" t="s">
        <v>45</v>
      </c>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FA11" s="390" t="s">
        <v>46</v>
      </c>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390"/>
      <c r="GS11" s="390"/>
      <c r="GT11" s="390"/>
      <c r="GU11"/>
      <c r="GV11" s="364" t="s">
        <v>47</v>
      </c>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row>
    <row r="12" spans="1:256" x14ac:dyDescent="0.3">
      <c r="GQ12" s="11"/>
      <c r="GS12"/>
      <c r="GT12"/>
    </row>
    <row r="13" spans="1:256" ht="49.5" x14ac:dyDescent="0.3">
      <c r="A13" s="31" t="s">
        <v>984</v>
      </c>
      <c r="B13" s="32" t="s">
        <v>1130</v>
      </c>
      <c r="C13" s="32" t="s">
        <v>1131</v>
      </c>
      <c r="D13" s="32" t="s">
        <v>1132</v>
      </c>
      <c r="E13" s="32" t="s">
        <v>1133</v>
      </c>
      <c r="F13" s="32" t="s">
        <v>1134</v>
      </c>
      <c r="G13" s="32" t="s">
        <v>991</v>
      </c>
      <c r="H13" s="32" t="s">
        <v>993</v>
      </c>
      <c r="I13" s="32" t="s">
        <v>995</v>
      </c>
      <c r="J13" s="43" t="s">
        <v>996</v>
      </c>
      <c r="K13" s="44" t="s">
        <v>1135</v>
      </c>
      <c r="L13" s="32" t="s">
        <v>1136</v>
      </c>
      <c r="M13" s="44" t="s">
        <v>1137</v>
      </c>
      <c r="N13" s="32" t="s">
        <v>1138</v>
      </c>
      <c r="O13" s="44" t="s">
        <v>1139</v>
      </c>
      <c r="P13" s="32" t="s">
        <v>1140</v>
      </c>
      <c r="Q13" s="32" t="s">
        <v>1141</v>
      </c>
      <c r="R13" s="32" t="s">
        <v>1142</v>
      </c>
      <c r="S13" s="32" t="s">
        <v>1143</v>
      </c>
      <c r="T13" s="32" t="s">
        <v>1144</v>
      </c>
      <c r="U13" s="32" t="s">
        <v>1145</v>
      </c>
      <c r="V13" s="44" t="s">
        <v>1146</v>
      </c>
      <c r="W13" s="32" t="s">
        <v>1147</v>
      </c>
      <c r="X13" s="32" t="s">
        <v>1148</v>
      </c>
      <c r="Y13" s="32" t="s">
        <v>1149</v>
      </c>
      <c r="Z13" s="32" t="s">
        <v>1150</v>
      </c>
      <c r="AA13" s="32" t="s">
        <v>1151</v>
      </c>
      <c r="AB13" s="44" t="s">
        <v>1152</v>
      </c>
      <c r="AC13" s="32" t="s">
        <v>1153</v>
      </c>
      <c r="AD13" s="32" t="s">
        <v>1154</v>
      </c>
      <c r="AE13" s="32" t="s">
        <v>1155</v>
      </c>
      <c r="AF13" s="32" t="s">
        <v>1156</v>
      </c>
      <c r="AG13" s="32" t="s">
        <v>1157</v>
      </c>
      <c r="AH13" s="32" t="s">
        <v>1158</v>
      </c>
      <c r="AI13" s="32" t="s">
        <v>1159</v>
      </c>
      <c r="AJ13" s="32" t="s">
        <v>1160</v>
      </c>
      <c r="AK13" s="32" t="s">
        <v>1161</v>
      </c>
      <c r="AL13" s="32" t="s">
        <v>1162</v>
      </c>
      <c r="AM13" s="32" t="s">
        <v>1163</v>
      </c>
      <c r="AN13" s="32" t="s">
        <v>1164</v>
      </c>
      <c r="AO13" s="32" t="s">
        <v>1165</v>
      </c>
      <c r="AP13" s="32" t="s">
        <v>1166</v>
      </c>
      <c r="AQ13" s="32" t="s">
        <v>1167</v>
      </c>
      <c r="AR13" s="32" t="s">
        <v>1168</v>
      </c>
      <c r="AS13" s="32" t="s">
        <v>1169</v>
      </c>
      <c r="AT13" s="32" t="s">
        <v>1170</v>
      </c>
      <c r="AU13" s="32" t="s">
        <v>1028</v>
      </c>
      <c r="AV13" s="32" t="s">
        <v>1029</v>
      </c>
      <c r="AW13" s="32" t="s">
        <v>2063</v>
      </c>
      <c r="AX13" s="32" t="s">
        <v>2190</v>
      </c>
      <c r="AY13" s="32" t="s">
        <v>2244</v>
      </c>
      <c r="BA13" s="31" t="s">
        <v>984</v>
      </c>
      <c r="BB13" s="32" t="s">
        <v>1130</v>
      </c>
      <c r="BC13" s="32" t="s">
        <v>1131</v>
      </c>
      <c r="BD13" s="32" t="s">
        <v>1132</v>
      </c>
      <c r="BE13" s="32" t="s">
        <v>1133</v>
      </c>
      <c r="BF13" s="32" t="s">
        <v>1134</v>
      </c>
      <c r="BG13" s="32" t="s">
        <v>991</v>
      </c>
      <c r="BH13" s="32" t="s">
        <v>993</v>
      </c>
      <c r="BI13" s="32" t="s">
        <v>995</v>
      </c>
      <c r="BJ13" s="43" t="s">
        <v>996</v>
      </c>
      <c r="BK13" s="44" t="s">
        <v>1135</v>
      </c>
      <c r="BL13" s="32" t="s">
        <v>1136</v>
      </c>
      <c r="BM13" s="44" t="s">
        <v>1137</v>
      </c>
      <c r="BN13" s="32" t="s">
        <v>1138</v>
      </c>
      <c r="BO13" s="44" t="s">
        <v>1139</v>
      </c>
      <c r="BP13" s="32" t="s">
        <v>1140</v>
      </c>
      <c r="BQ13" s="32" t="s">
        <v>1141</v>
      </c>
      <c r="BR13" s="32" t="s">
        <v>1142</v>
      </c>
      <c r="BS13" s="32" t="s">
        <v>1143</v>
      </c>
      <c r="BT13" s="32" t="s">
        <v>1144</v>
      </c>
      <c r="BU13" s="32" t="s">
        <v>1145</v>
      </c>
      <c r="BV13" s="44" t="s">
        <v>1171</v>
      </c>
      <c r="BW13" s="32" t="s">
        <v>1147</v>
      </c>
      <c r="BX13" s="32" t="s">
        <v>1148</v>
      </c>
      <c r="BY13" s="32" t="s">
        <v>1149</v>
      </c>
      <c r="BZ13" s="32" t="s">
        <v>1150</v>
      </c>
      <c r="CA13" s="45" t="s">
        <v>1151</v>
      </c>
      <c r="CB13" s="44" t="s">
        <v>1152</v>
      </c>
      <c r="CC13" s="32" t="s">
        <v>1153</v>
      </c>
      <c r="CD13" s="32" t="s">
        <v>1154</v>
      </c>
      <c r="CE13" s="32" t="s">
        <v>1155</v>
      </c>
      <c r="CF13" s="32" t="s">
        <v>1156</v>
      </c>
      <c r="CG13" s="32" t="s">
        <v>1157</v>
      </c>
      <c r="CH13" s="32" t="s">
        <v>1158</v>
      </c>
      <c r="CI13" s="32" t="s">
        <v>1159</v>
      </c>
      <c r="CJ13" s="32" t="s">
        <v>1160</v>
      </c>
      <c r="CK13" s="32" t="s">
        <v>1161</v>
      </c>
      <c r="CL13" s="32" t="s">
        <v>1162</v>
      </c>
      <c r="CM13" s="32" t="s">
        <v>1163</v>
      </c>
      <c r="CN13" s="32" t="s">
        <v>1164</v>
      </c>
      <c r="CO13" s="32" t="s">
        <v>1165</v>
      </c>
      <c r="CP13" s="32" t="s">
        <v>1166</v>
      </c>
      <c r="CQ13" s="32" t="s">
        <v>1167</v>
      </c>
      <c r="CR13" s="32" t="s">
        <v>1168</v>
      </c>
      <c r="CS13" s="32" t="s">
        <v>1169</v>
      </c>
      <c r="CT13" s="32" t="s">
        <v>1170</v>
      </c>
      <c r="CU13" s="32" t="s">
        <v>1028</v>
      </c>
      <c r="CV13" s="32" t="s">
        <v>1029</v>
      </c>
      <c r="CW13" s="32" t="s">
        <v>2063</v>
      </c>
      <c r="CX13" s="32" t="s">
        <v>2190</v>
      </c>
      <c r="CY13" s="32" t="s">
        <v>2244</v>
      </c>
      <c r="DA13" s="31" t="s">
        <v>984</v>
      </c>
      <c r="DB13" s="32" t="s">
        <v>1130</v>
      </c>
      <c r="DC13" s="32" t="s">
        <v>1131</v>
      </c>
      <c r="DD13" s="32" t="s">
        <v>1132</v>
      </c>
      <c r="DE13" s="32" t="s">
        <v>1133</v>
      </c>
      <c r="DF13" s="32" t="s">
        <v>1134</v>
      </c>
      <c r="DG13" s="32" t="s">
        <v>991</v>
      </c>
      <c r="DH13" s="32" t="s">
        <v>993</v>
      </c>
      <c r="DI13" s="32" t="s">
        <v>995</v>
      </c>
      <c r="DJ13" s="43" t="s">
        <v>996</v>
      </c>
      <c r="DK13" s="44" t="s">
        <v>1135</v>
      </c>
      <c r="DL13" s="32" t="s">
        <v>1136</v>
      </c>
      <c r="DM13" s="44" t="s">
        <v>1137</v>
      </c>
      <c r="DN13" s="32" t="s">
        <v>1138</v>
      </c>
      <c r="DO13" s="44" t="s">
        <v>1139</v>
      </c>
      <c r="DP13" s="32" t="s">
        <v>1140</v>
      </c>
      <c r="DQ13" s="32" t="s">
        <v>1141</v>
      </c>
      <c r="DR13" s="32" t="s">
        <v>1142</v>
      </c>
      <c r="DS13" s="32" t="s">
        <v>1143</v>
      </c>
      <c r="DT13" s="32" t="s">
        <v>1144</v>
      </c>
      <c r="DU13" s="32" t="s">
        <v>1145</v>
      </c>
      <c r="DV13" s="44" t="s">
        <v>1171</v>
      </c>
      <c r="DW13" s="32" t="s">
        <v>1147</v>
      </c>
      <c r="DX13" s="32" t="s">
        <v>1148</v>
      </c>
      <c r="DY13" s="32" t="s">
        <v>1149</v>
      </c>
      <c r="DZ13" s="32" t="s">
        <v>1150</v>
      </c>
      <c r="EA13" s="32" t="s">
        <v>1151</v>
      </c>
      <c r="EB13" s="44" t="s">
        <v>1152</v>
      </c>
      <c r="EC13" s="32" t="s">
        <v>1153</v>
      </c>
      <c r="ED13" s="32" t="s">
        <v>1154</v>
      </c>
      <c r="EE13" s="32" t="s">
        <v>1155</v>
      </c>
      <c r="EF13" s="32" t="s">
        <v>1156</v>
      </c>
      <c r="EG13" s="32" t="s">
        <v>1157</v>
      </c>
      <c r="EH13" s="32" t="s">
        <v>1158</v>
      </c>
      <c r="EI13" s="32" t="s">
        <v>1159</v>
      </c>
      <c r="EJ13" s="32" t="s">
        <v>1160</v>
      </c>
      <c r="EK13" s="32" t="s">
        <v>1161</v>
      </c>
      <c r="EL13" s="32" t="s">
        <v>1162</v>
      </c>
      <c r="EM13" s="32" t="s">
        <v>1163</v>
      </c>
      <c r="EN13" s="32" t="s">
        <v>1164</v>
      </c>
      <c r="EO13" s="32" t="s">
        <v>1165</v>
      </c>
      <c r="EP13" s="32" t="s">
        <v>1166</v>
      </c>
      <c r="EQ13" s="32" t="s">
        <v>1167</v>
      </c>
      <c r="ER13" s="32" t="s">
        <v>1168</v>
      </c>
      <c r="ES13" s="32" t="s">
        <v>1169</v>
      </c>
      <c r="ET13" s="32" t="s">
        <v>1170</v>
      </c>
      <c r="EU13" s="32" t="s">
        <v>1028</v>
      </c>
      <c r="EV13" s="32" t="s">
        <v>1029</v>
      </c>
      <c r="EW13" s="32" t="s">
        <v>2063</v>
      </c>
      <c r="EX13" s="32" t="s">
        <v>2190</v>
      </c>
      <c r="EY13" s="32" t="s">
        <v>2244</v>
      </c>
      <c r="EZ13"/>
      <c r="FA13" s="32" t="s">
        <v>1134</v>
      </c>
      <c r="FB13" s="32" t="s">
        <v>991</v>
      </c>
      <c r="FC13" s="32" t="s">
        <v>993</v>
      </c>
      <c r="FD13" s="32" t="s">
        <v>995</v>
      </c>
      <c r="FE13" s="43" t="s">
        <v>996</v>
      </c>
      <c r="FF13" s="44" t="s">
        <v>1135</v>
      </c>
      <c r="FG13" s="32" t="s">
        <v>1136</v>
      </c>
      <c r="FH13" s="44" t="s">
        <v>1137</v>
      </c>
      <c r="FI13" s="32" t="s">
        <v>1138</v>
      </c>
      <c r="FJ13" s="44" t="s">
        <v>1139</v>
      </c>
      <c r="FK13" s="32" t="s">
        <v>1140</v>
      </c>
      <c r="FL13" s="32" t="s">
        <v>1141</v>
      </c>
      <c r="FM13" s="32" t="s">
        <v>1142</v>
      </c>
      <c r="FN13" s="32" t="s">
        <v>1143</v>
      </c>
      <c r="FO13" s="32" t="s">
        <v>1144</v>
      </c>
      <c r="FP13" s="32" t="s">
        <v>1145</v>
      </c>
      <c r="FQ13" s="44" t="s">
        <v>1171</v>
      </c>
      <c r="FR13" s="32" t="s">
        <v>1147</v>
      </c>
      <c r="FS13" s="32" t="s">
        <v>1148</v>
      </c>
      <c r="FT13" s="32" t="s">
        <v>1149</v>
      </c>
      <c r="FU13" s="32" t="s">
        <v>1150</v>
      </c>
      <c r="FV13" s="32" t="s">
        <v>1151</v>
      </c>
      <c r="FW13" s="44" t="s">
        <v>1152</v>
      </c>
      <c r="FX13" s="32" t="s">
        <v>1153</v>
      </c>
      <c r="FY13" s="32" t="s">
        <v>1154</v>
      </c>
      <c r="FZ13" s="32" t="s">
        <v>1155</v>
      </c>
      <c r="GA13" s="32" t="s">
        <v>1156</v>
      </c>
      <c r="GB13" s="32" t="s">
        <v>1157</v>
      </c>
      <c r="GC13" s="32" t="s">
        <v>1158</v>
      </c>
      <c r="GD13" s="32" t="s">
        <v>1159</v>
      </c>
      <c r="GE13" s="32" t="s">
        <v>1160</v>
      </c>
      <c r="GF13" s="32" t="s">
        <v>1161</v>
      </c>
      <c r="GG13" s="32" t="s">
        <v>1162</v>
      </c>
      <c r="GH13" s="32" t="s">
        <v>1163</v>
      </c>
      <c r="GI13" s="32" t="s">
        <v>1164</v>
      </c>
      <c r="GJ13" s="32" t="s">
        <v>1165</v>
      </c>
      <c r="GK13" s="32" t="s">
        <v>1166</v>
      </c>
      <c r="GL13" s="32" t="s">
        <v>1167</v>
      </c>
      <c r="GM13" s="32" t="s">
        <v>1168</v>
      </c>
      <c r="GN13" s="32" t="s">
        <v>1172</v>
      </c>
      <c r="GO13" s="32" t="s">
        <v>1170</v>
      </c>
      <c r="GP13" s="43" t="s">
        <v>1028</v>
      </c>
      <c r="GQ13" s="32" t="s">
        <v>1029</v>
      </c>
      <c r="GR13" s="32" t="s">
        <v>2063</v>
      </c>
      <c r="GS13" s="32" t="s">
        <v>2190</v>
      </c>
      <c r="GT13" s="32" t="s">
        <v>2244</v>
      </c>
      <c r="GU13"/>
      <c r="GV13" s="31" t="s">
        <v>984</v>
      </c>
      <c r="GW13" s="32" t="s">
        <v>1130</v>
      </c>
      <c r="GX13" s="32" t="s">
        <v>1131</v>
      </c>
      <c r="GY13" s="32" t="s">
        <v>1132</v>
      </c>
      <c r="GZ13" s="32" t="s">
        <v>1133</v>
      </c>
      <c r="HA13" s="32" t="s">
        <v>1134</v>
      </c>
      <c r="HB13" s="32" t="s">
        <v>991</v>
      </c>
      <c r="HC13" s="32" t="s">
        <v>993</v>
      </c>
      <c r="HD13" s="32" t="s">
        <v>995</v>
      </c>
      <c r="HE13" s="43" t="s">
        <v>996</v>
      </c>
      <c r="HF13" s="44" t="s">
        <v>1135</v>
      </c>
      <c r="HG13" s="32" t="s">
        <v>1136</v>
      </c>
      <c r="HH13" s="44" t="s">
        <v>1137</v>
      </c>
      <c r="HI13" s="32" t="s">
        <v>1138</v>
      </c>
      <c r="HJ13" s="44" t="s">
        <v>1139</v>
      </c>
      <c r="HK13" s="32" t="s">
        <v>1140</v>
      </c>
      <c r="HL13" s="32" t="s">
        <v>1141</v>
      </c>
      <c r="HM13" s="32" t="s">
        <v>1142</v>
      </c>
      <c r="HN13" s="32" t="s">
        <v>1143</v>
      </c>
      <c r="HO13" s="32" t="s">
        <v>1144</v>
      </c>
      <c r="HP13" s="32" t="s">
        <v>1145</v>
      </c>
      <c r="HQ13" s="44" t="s">
        <v>1171</v>
      </c>
      <c r="HR13" s="32" t="s">
        <v>1147</v>
      </c>
      <c r="HS13" s="32" t="s">
        <v>1148</v>
      </c>
      <c r="HT13" s="32" t="s">
        <v>1149</v>
      </c>
      <c r="HU13" s="32" t="s">
        <v>1150</v>
      </c>
      <c r="HV13" s="32" t="s">
        <v>1151</v>
      </c>
      <c r="HW13" s="44" t="s">
        <v>1152</v>
      </c>
      <c r="HX13" s="32" t="s">
        <v>1153</v>
      </c>
      <c r="HY13" s="32" t="s">
        <v>1154</v>
      </c>
      <c r="HZ13" s="32" t="s">
        <v>1142</v>
      </c>
      <c r="IA13" s="32" t="s">
        <v>1156</v>
      </c>
      <c r="IB13" s="32" t="s">
        <v>1157</v>
      </c>
      <c r="IC13" s="32" t="s">
        <v>1158</v>
      </c>
      <c r="ID13" s="32" t="s">
        <v>1159</v>
      </c>
      <c r="IE13" s="32" t="s">
        <v>1160</v>
      </c>
      <c r="IF13" s="32" t="s">
        <v>1161</v>
      </c>
      <c r="IG13" s="32" t="s">
        <v>1162</v>
      </c>
      <c r="IH13" s="32" t="s">
        <v>1163</v>
      </c>
      <c r="II13" s="32" t="s">
        <v>1164</v>
      </c>
      <c r="IJ13" s="32" t="s">
        <v>1165</v>
      </c>
      <c r="IK13" s="32" t="s">
        <v>1166</v>
      </c>
      <c r="IL13" s="32" t="s">
        <v>1167</v>
      </c>
      <c r="IM13" s="32" t="s">
        <v>1168</v>
      </c>
      <c r="IN13" s="32" t="s">
        <v>1169</v>
      </c>
      <c r="IO13" s="32" t="s">
        <v>1170</v>
      </c>
      <c r="IP13" s="32" t="s">
        <v>1028</v>
      </c>
      <c r="IQ13" s="32" t="s">
        <v>1029</v>
      </c>
      <c r="IR13" s="32" t="s">
        <v>2063</v>
      </c>
      <c r="IS13" s="32" t="s">
        <v>2190</v>
      </c>
      <c r="IT13" s="32" t="s">
        <v>2244</v>
      </c>
    </row>
    <row r="14" spans="1:256" x14ac:dyDescent="0.3">
      <c r="A14" s="11" t="s">
        <v>1071</v>
      </c>
      <c r="B14" s="46" t="s">
        <v>1072</v>
      </c>
      <c r="C14" s="46" t="s">
        <v>1072</v>
      </c>
      <c r="D14" s="46" t="s">
        <v>1072</v>
      </c>
      <c r="E14" s="46" t="s">
        <v>1072</v>
      </c>
      <c r="F14" s="46" t="s">
        <v>1072</v>
      </c>
      <c r="G14" s="46" t="s">
        <v>1072</v>
      </c>
      <c r="H14" s="46" t="s">
        <v>1072</v>
      </c>
      <c r="I14" s="47">
        <v>5280</v>
      </c>
      <c r="J14" s="47">
        <v>7714.2857142857147</v>
      </c>
      <c r="K14" s="48" t="s">
        <v>1173</v>
      </c>
      <c r="L14" s="47">
        <v>7988.5714285714284</v>
      </c>
      <c r="M14" s="47" t="s">
        <v>1173</v>
      </c>
      <c r="N14" s="47">
        <v>7817</v>
      </c>
      <c r="O14" s="49" t="s">
        <v>1173</v>
      </c>
      <c r="P14" s="50">
        <v>8022.8571428571431</v>
      </c>
      <c r="Q14" s="50">
        <v>6857.1428571428569</v>
      </c>
      <c r="R14" s="50">
        <v>6000</v>
      </c>
      <c r="S14" s="50">
        <v>6857.1428571428596</v>
      </c>
      <c r="T14" s="50">
        <v>5142.8571428571431</v>
      </c>
      <c r="U14" s="50">
        <v>5142.8571428571431</v>
      </c>
      <c r="V14" s="50">
        <v>6000</v>
      </c>
      <c r="W14" s="50">
        <v>4011.4285714285716</v>
      </c>
      <c r="X14" s="50">
        <v>5142.8571428571431</v>
      </c>
      <c r="Y14" s="50">
        <v>5417.1428571428569</v>
      </c>
      <c r="Z14" s="50">
        <v>6857.1428571428569</v>
      </c>
      <c r="AA14" s="50">
        <v>8108.5714285714284</v>
      </c>
      <c r="AB14" s="46" t="s">
        <v>1072</v>
      </c>
      <c r="AC14" s="46" t="s">
        <v>1072</v>
      </c>
      <c r="AD14" s="46" t="s">
        <v>1072</v>
      </c>
      <c r="AE14" s="50">
        <v>6857.1428571428569</v>
      </c>
      <c r="AF14" s="50">
        <v>6857.1428571428569</v>
      </c>
      <c r="AG14" s="50">
        <v>6857.1428571428569</v>
      </c>
      <c r="AH14" s="50">
        <v>6857.1428571428569</v>
      </c>
      <c r="AI14" s="46" t="s">
        <v>1072</v>
      </c>
      <c r="AJ14" s="51">
        <v>4491.4285714285716</v>
      </c>
      <c r="AK14" s="51">
        <v>4491.4285714285716</v>
      </c>
      <c r="AL14" s="50">
        <v>6857.1428571428569</v>
      </c>
      <c r="AM14" s="50">
        <v>7714.2857142857147</v>
      </c>
      <c r="AN14" s="47">
        <v>7028.5714285714284</v>
      </c>
      <c r="AO14" s="47">
        <v>6768</v>
      </c>
      <c r="AP14" s="47">
        <v>7028.5714285714284</v>
      </c>
      <c r="AQ14" s="46" t="s">
        <v>1072</v>
      </c>
      <c r="AR14" s="50">
        <v>6857.1428571428569</v>
      </c>
      <c r="AS14" s="50">
        <v>6857.1428571428569</v>
      </c>
      <c r="AT14" s="38" t="s">
        <v>1072</v>
      </c>
      <c r="AU14" s="50">
        <v>6857.1428571428569</v>
      </c>
      <c r="AV14" s="38" t="s">
        <v>1072</v>
      </c>
      <c r="AW14" s="39">
        <v>6857.1428571428569</v>
      </c>
      <c r="AX14" s="52">
        <v>3428.5714285714284</v>
      </c>
      <c r="AY14" s="39">
        <f>'Coût médian du PMAS'!I8</f>
        <v>8400</v>
      </c>
      <c r="AZ14" s="53"/>
      <c r="BA14" s="11" t="s">
        <v>1071</v>
      </c>
      <c r="BB14" s="54" t="s">
        <v>1072</v>
      </c>
      <c r="BC14" s="54" t="s">
        <v>1072</v>
      </c>
      <c r="BD14" s="54" t="s">
        <v>1072</v>
      </c>
      <c r="BE14" s="54" t="s">
        <v>1072</v>
      </c>
      <c r="BF14" s="54" t="s">
        <v>1072</v>
      </c>
      <c r="BG14" s="54" t="s">
        <v>1072</v>
      </c>
      <c r="BH14" s="54" t="s">
        <v>1072</v>
      </c>
      <c r="BI14" s="55">
        <v>12000</v>
      </c>
      <c r="BJ14" s="55">
        <v>4000.2</v>
      </c>
      <c r="BK14" s="56">
        <v>5280</v>
      </c>
      <c r="BL14" s="55">
        <v>4020</v>
      </c>
      <c r="BM14" s="55">
        <v>5040</v>
      </c>
      <c r="BN14" s="55">
        <v>7020</v>
      </c>
      <c r="BO14" s="57">
        <v>7020</v>
      </c>
      <c r="BP14" s="58">
        <v>5040</v>
      </c>
      <c r="BQ14" s="58">
        <v>7999.8000000000011</v>
      </c>
      <c r="BR14" s="51">
        <v>7020</v>
      </c>
      <c r="BS14" s="51">
        <v>4980</v>
      </c>
      <c r="BT14" s="51">
        <v>4020</v>
      </c>
      <c r="BU14" s="51">
        <v>4020</v>
      </c>
      <c r="BV14" s="51">
        <v>4500</v>
      </c>
      <c r="BW14" s="51">
        <v>4020</v>
      </c>
      <c r="BX14" s="51">
        <v>4020</v>
      </c>
      <c r="BY14" s="51">
        <v>4020</v>
      </c>
      <c r="BZ14" s="51">
        <v>4020</v>
      </c>
      <c r="CA14" s="59">
        <v>12000</v>
      </c>
      <c r="CB14" s="46" t="s">
        <v>1072</v>
      </c>
      <c r="CC14" s="46" t="s">
        <v>1072</v>
      </c>
      <c r="CD14" s="46" t="s">
        <v>1072</v>
      </c>
      <c r="CE14" s="51">
        <v>4020</v>
      </c>
      <c r="CF14" s="51">
        <v>3000</v>
      </c>
      <c r="CG14" s="51">
        <v>3000</v>
      </c>
      <c r="CH14" s="51">
        <v>3000</v>
      </c>
      <c r="CI14" s="46" t="s">
        <v>1072</v>
      </c>
      <c r="CJ14" s="51">
        <v>3000</v>
      </c>
      <c r="CK14" s="51">
        <v>3000</v>
      </c>
      <c r="CL14" s="51">
        <v>1980</v>
      </c>
      <c r="CM14" s="51">
        <v>1860</v>
      </c>
      <c r="CN14" s="51">
        <v>3000</v>
      </c>
      <c r="CO14" s="51">
        <v>3000</v>
      </c>
      <c r="CP14" s="51">
        <v>3000</v>
      </c>
      <c r="CQ14" s="46" t="s">
        <v>1072</v>
      </c>
      <c r="CR14" s="51">
        <v>3000</v>
      </c>
      <c r="CS14" s="51">
        <v>3000</v>
      </c>
      <c r="CT14" s="38" t="s">
        <v>1072</v>
      </c>
      <c r="CU14" s="52">
        <v>6000</v>
      </c>
      <c r="CV14" s="38" t="s">
        <v>1072</v>
      </c>
      <c r="CW14" s="52">
        <v>7500</v>
      </c>
      <c r="CX14" s="52">
        <v>7500</v>
      </c>
      <c r="CY14" s="52">
        <f>'Coût médian du PMAS'!J6</f>
        <v>21000</v>
      </c>
      <c r="DA14" s="11" t="s">
        <v>1071</v>
      </c>
      <c r="DB14" s="46" t="s">
        <v>1072</v>
      </c>
      <c r="DC14" s="46" t="s">
        <v>1072</v>
      </c>
      <c r="DD14" s="46" t="s">
        <v>1072</v>
      </c>
      <c r="DE14" s="46" t="s">
        <v>1072</v>
      </c>
      <c r="DF14" s="46" t="s">
        <v>1072</v>
      </c>
      <c r="DG14" s="46" t="s">
        <v>1072</v>
      </c>
      <c r="DH14" s="46" t="s">
        <v>1072</v>
      </c>
      <c r="DI14" s="55">
        <v>15000</v>
      </c>
      <c r="DJ14" s="55">
        <v>13500</v>
      </c>
      <c r="DK14" s="55">
        <v>15000</v>
      </c>
      <c r="DL14" s="55">
        <v>12000</v>
      </c>
      <c r="DM14" s="55">
        <v>15000</v>
      </c>
      <c r="DN14" s="55">
        <v>15000</v>
      </c>
      <c r="DO14" s="57">
        <v>15000</v>
      </c>
      <c r="DP14" s="58">
        <v>15000</v>
      </c>
      <c r="DQ14" s="58">
        <v>12000</v>
      </c>
      <c r="DR14" s="58">
        <v>15000</v>
      </c>
      <c r="DS14" s="51">
        <v>15000</v>
      </c>
      <c r="DT14" s="51">
        <v>7500</v>
      </c>
      <c r="DU14" s="51">
        <v>5640</v>
      </c>
      <c r="DV14" s="51">
        <v>3000</v>
      </c>
      <c r="DW14" s="51">
        <v>5640</v>
      </c>
      <c r="DX14" s="51">
        <v>4500</v>
      </c>
      <c r="DY14" s="51">
        <v>5640</v>
      </c>
      <c r="DZ14" s="51">
        <v>5640</v>
      </c>
      <c r="EA14" s="51">
        <v>7500</v>
      </c>
      <c r="EB14" s="46" t="s">
        <v>1072</v>
      </c>
      <c r="EC14" s="46" t="s">
        <v>1072</v>
      </c>
      <c r="ED14" s="60" t="s">
        <v>1072</v>
      </c>
      <c r="EE14" s="51">
        <v>9390</v>
      </c>
      <c r="EF14" s="51">
        <v>5640</v>
      </c>
      <c r="EG14" s="51">
        <v>5640</v>
      </c>
      <c r="EH14" s="51">
        <v>5250</v>
      </c>
      <c r="EI14" s="46" t="s">
        <v>1072</v>
      </c>
      <c r="EJ14" s="51">
        <v>7500</v>
      </c>
      <c r="EK14" s="51">
        <v>7500</v>
      </c>
      <c r="EL14" s="51">
        <v>7500</v>
      </c>
      <c r="EM14" s="51">
        <v>7500</v>
      </c>
      <c r="EN14" s="51">
        <v>11250</v>
      </c>
      <c r="EO14" s="51">
        <v>11250</v>
      </c>
      <c r="EP14" s="51">
        <v>13140</v>
      </c>
      <c r="EQ14" s="46" t="s">
        <v>1072</v>
      </c>
      <c r="ER14" s="51">
        <v>9390</v>
      </c>
      <c r="ES14" s="51">
        <v>9390</v>
      </c>
      <c r="ET14" s="38" t="s">
        <v>1072</v>
      </c>
      <c r="EU14" s="47">
        <v>7500</v>
      </c>
      <c r="EV14" s="38" t="s">
        <v>1072</v>
      </c>
      <c r="EW14" s="52">
        <v>15000</v>
      </c>
      <c r="EX14" s="299">
        <v>15000</v>
      </c>
      <c r="EY14" s="52">
        <f>'Coût médian du PMAS'!K8</f>
        <v>15000</v>
      </c>
      <c r="EZ14"/>
      <c r="FA14" s="46" t="s">
        <v>1072</v>
      </c>
      <c r="FB14" s="46" t="s">
        <v>1072</v>
      </c>
      <c r="FC14" s="46" t="s">
        <v>1072</v>
      </c>
      <c r="FD14" s="55">
        <v>12600</v>
      </c>
      <c r="FE14" s="55">
        <v>5400</v>
      </c>
      <c r="FF14" s="55">
        <v>5400</v>
      </c>
      <c r="FG14" s="55">
        <v>5040</v>
      </c>
      <c r="FH14" s="55">
        <v>5400</v>
      </c>
      <c r="FI14" s="55">
        <v>2880</v>
      </c>
      <c r="FJ14" s="57">
        <v>5400</v>
      </c>
      <c r="FK14" s="58">
        <v>3600</v>
      </c>
      <c r="FL14" s="58">
        <v>5400</v>
      </c>
      <c r="FM14" s="58">
        <v>5400</v>
      </c>
      <c r="FN14" s="51">
        <v>5400</v>
      </c>
      <c r="FO14" s="51">
        <v>5400</v>
      </c>
      <c r="FP14" s="51">
        <v>5400</v>
      </c>
      <c r="FQ14" s="51">
        <v>10800</v>
      </c>
      <c r="FR14" s="51">
        <v>5400</v>
      </c>
      <c r="FS14" s="51">
        <v>3600</v>
      </c>
      <c r="FT14" s="51">
        <v>4320</v>
      </c>
      <c r="FU14" s="51">
        <v>5400</v>
      </c>
      <c r="FV14" s="51">
        <v>3600</v>
      </c>
      <c r="FW14" s="46" t="s">
        <v>1072</v>
      </c>
      <c r="FX14" s="46" t="s">
        <v>1072</v>
      </c>
      <c r="FY14" s="60" t="s">
        <v>1072</v>
      </c>
      <c r="FZ14" s="51">
        <v>11700</v>
      </c>
      <c r="GA14" s="51">
        <v>3600</v>
      </c>
      <c r="GB14" s="51">
        <v>3600</v>
      </c>
      <c r="GC14" s="51">
        <v>3600</v>
      </c>
      <c r="GD14" s="46" t="s">
        <v>1072</v>
      </c>
      <c r="GE14" s="51">
        <v>3600</v>
      </c>
      <c r="GF14" s="51">
        <v>3600</v>
      </c>
      <c r="GG14" s="51">
        <v>4320</v>
      </c>
      <c r="GH14" s="51">
        <v>4320</v>
      </c>
      <c r="GI14" s="51">
        <v>7200</v>
      </c>
      <c r="GJ14" s="51">
        <v>6768</v>
      </c>
      <c r="GK14" s="51">
        <v>7200</v>
      </c>
      <c r="GL14" s="46" t="s">
        <v>1072</v>
      </c>
      <c r="GM14" s="51">
        <v>7200</v>
      </c>
      <c r="GN14" s="51">
        <v>7200</v>
      </c>
      <c r="GO14" s="38" t="s">
        <v>1072</v>
      </c>
      <c r="GP14" s="61">
        <v>9000</v>
      </c>
      <c r="GQ14" s="38" t="s">
        <v>1072</v>
      </c>
      <c r="GR14" s="52">
        <v>10800</v>
      </c>
      <c r="GS14" s="299">
        <v>10800</v>
      </c>
      <c r="GT14" s="52">
        <f>'Coût médian du PMAS'!L8</f>
        <v>10800</v>
      </c>
      <c r="GU14"/>
      <c r="GV14" s="11" t="s">
        <v>1071</v>
      </c>
      <c r="GW14" s="46" t="s">
        <v>1072</v>
      </c>
      <c r="GX14" s="46" t="s">
        <v>1072</v>
      </c>
      <c r="GY14" s="46" t="s">
        <v>1072</v>
      </c>
      <c r="GZ14" s="46" t="s">
        <v>1072</v>
      </c>
      <c r="HA14" s="46" t="s">
        <v>1072</v>
      </c>
      <c r="HB14" s="46" t="s">
        <v>1072</v>
      </c>
      <c r="HC14" s="46" t="s">
        <v>1072</v>
      </c>
      <c r="HD14" s="55">
        <v>6000</v>
      </c>
      <c r="HE14" s="55">
        <v>5250</v>
      </c>
      <c r="HF14" s="55">
        <v>6000</v>
      </c>
      <c r="HG14" s="55">
        <v>5280</v>
      </c>
      <c r="HH14" s="55">
        <v>6000</v>
      </c>
      <c r="HI14" s="55">
        <v>6000</v>
      </c>
      <c r="HJ14" s="57">
        <v>6000</v>
      </c>
      <c r="HK14" s="58">
        <v>4520</v>
      </c>
      <c r="HL14" s="58">
        <v>3750</v>
      </c>
      <c r="HM14" s="58">
        <v>3000</v>
      </c>
      <c r="HN14" s="51">
        <v>3000</v>
      </c>
      <c r="HO14" s="51">
        <v>3760</v>
      </c>
      <c r="HP14" s="51">
        <v>3000</v>
      </c>
      <c r="HQ14" s="51">
        <v>5000</v>
      </c>
      <c r="HR14" s="51">
        <v>3760</v>
      </c>
      <c r="HS14" s="51">
        <v>3760</v>
      </c>
      <c r="HT14" s="51">
        <v>4520</v>
      </c>
      <c r="HU14" s="51">
        <v>4520</v>
      </c>
      <c r="HV14" s="51">
        <v>4520</v>
      </c>
      <c r="HW14" s="46" t="s">
        <v>1072</v>
      </c>
      <c r="HX14" s="46" t="s">
        <v>1072</v>
      </c>
      <c r="HY14" s="60" t="s">
        <v>1072</v>
      </c>
      <c r="HZ14" s="51">
        <v>2240</v>
      </c>
      <c r="IA14" s="51">
        <v>4520</v>
      </c>
      <c r="IB14" s="51">
        <v>2720</v>
      </c>
      <c r="IC14" s="51">
        <v>2720</v>
      </c>
      <c r="ID14" s="46" t="s">
        <v>1072</v>
      </c>
      <c r="IE14" s="51">
        <v>3000</v>
      </c>
      <c r="IF14" s="51">
        <v>3000</v>
      </c>
      <c r="IG14" s="51">
        <v>4520</v>
      </c>
      <c r="IH14" s="51">
        <v>4200</v>
      </c>
      <c r="II14" s="51">
        <v>6000</v>
      </c>
      <c r="IJ14" s="51">
        <v>6000</v>
      </c>
      <c r="IK14" s="51">
        <v>4520</v>
      </c>
      <c r="IL14" s="46" t="s">
        <v>1072</v>
      </c>
      <c r="IM14" s="51">
        <v>3760</v>
      </c>
      <c r="IN14" s="51">
        <v>3760</v>
      </c>
      <c r="IO14" s="38" t="s">
        <v>1072</v>
      </c>
      <c r="IP14" s="52">
        <v>10000</v>
      </c>
      <c r="IQ14" s="38" t="s">
        <v>1072</v>
      </c>
      <c r="IR14" s="52">
        <v>12000</v>
      </c>
      <c r="IS14" s="299">
        <v>12000</v>
      </c>
      <c r="IT14" s="39">
        <f>'Coût médian du PMAS'!M8</f>
        <v>6000</v>
      </c>
    </row>
    <row r="15" spans="1:256" x14ac:dyDescent="0.3">
      <c r="A15" s="11" t="s">
        <v>933</v>
      </c>
      <c r="B15" s="55">
        <v>20900</v>
      </c>
      <c r="C15" s="47">
        <v>21714.285714285714</v>
      </c>
      <c r="D15" s="47">
        <v>15634.285714285714</v>
      </c>
      <c r="E15" s="62">
        <v>15200</v>
      </c>
      <c r="F15" s="62">
        <v>3528.5714285714284</v>
      </c>
      <c r="G15" s="46" t="s">
        <v>1072</v>
      </c>
      <c r="H15" s="55">
        <v>19000</v>
      </c>
      <c r="I15" s="55">
        <v>5382.8571428571431</v>
      </c>
      <c r="J15" s="55">
        <v>6000</v>
      </c>
      <c r="K15" s="55">
        <v>3000</v>
      </c>
      <c r="L15" s="55">
        <v>3600</v>
      </c>
      <c r="M15" s="46" t="s">
        <v>1072</v>
      </c>
      <c r="N15" s="51">
        <v>3017.1428571428573</v>
      </c>
      <c r="O15" s="51">
        <v>3600</v>
      </c>
      <c r="P15" s="46" t="s">
        <v>1072</v>
      </c>
      <c r="Q15" s="51">
        <v>8571.4285714285706</v>
      </c>
      <c r="R15" s="58">
        <v>2125.7142857142858</v>
      </c>
      <c r="S15" s="51">
        <v>5142.8571428571404</v>
      </c>
      <c r="T15" s="51">
        <v>1062.8571428571429</v>
      </c>
      <c r="U15" s="51">
        <v>3428.5714285714284</v>
      </c>
      <c r="V15" s="51">
        <v>6857.1428571428569</v>
      </c>
      <c r="W15" s="51">
        <v>3428.5714285714284</v>
      </c>
      <c r="X15" s="51">
        <v>5142.8571428571431</v>
      </c>
      <c r="Y15" s="51">
        <v>6857.1428571428569</v>
      </c>
      <c r="Z15" s="51">
        <v>8571.4285714285706</v>
      </c>
      <c r="AA15" s="51">
        <v>10285.714285714286</v>
      </c>
      <c r="AB15" s="46" t="s">
        <v>1072</v>
      </c>
      <c r="AC15" s="46" t="s">
        <v>1072</v>
      </c>
      <c r="AD15" s="51">
        <v>6857.1428571428569</v>
      </c>
      <c r="AE15" s="51">
        <v>8571.4285714285706</v>
      </c>
      <c r="AF15" s="51">
        <v>8571.4285714285706</v>
      </c>
      <c r="AG15" s="50">
        <v>6857.1428571428569</v>
      </c>
      <c r="AH15" s="51">
        <v>6857.1428571428569</v>
      </c>
      <c r="AI15" s="46" t="s">
        <v>1072</v>
      </c>
      <c r="AJ15" s="51">
        <v>6857.1428571428569</v>
      </c>
      <c r="AK15" s="51">
        <v>7817.1428571428569</v>
      </c>
      <c r="AL15" s="51">
        <v>9651.4285714285706</v>
      </c>
      <c r="AM15" s="51">
        <v>7817.1428571428569</v>
      </c>
      <c r="AN15" s="51">
        <v>7817.1428571428569</v>
      </c>
      <c r="AO15" s="51">
        <v>13500</v>
      </c>
      <c r="AP15" s="51">
        <v>7714.2857142857147</v>
      </c>
      <c r="AQ15" s="51">
        <v>6857.1428571428569</v>
      </c>
      <c r="AR15" s="51">
        <v>6857.1428571428569</v>
      </c>
      <c r="AS15" s="51">
        <v>6857.1428571428569</v>
      </c>
      <c r="AT15" s="52">
        <v>6857.1428571428569</v>
      </c>
      <c r="AU15" s="52">
        <v>8571.4285714285706</v>
      </c>
      <c r="AV15" s="52">
        <v>4217.1428571428569</v>
      </c>
      <c r="AW15" s="52">
        <v>4285.7142857142853</v>
      </c>
      <c r="AX15" s="38" t="s">
        <v>1072</v>
      </c>
      <c r="AY15" s="38" t="s">
        <v>1072</v>
      </c>
      <c r="BA15" s="11" t="s">
        <v>933</v>
      </c>
      <c r="BB15" s="55">
        <v>12000</v>
      </c>
      <c r="BC15" s="62">
        <v>4500</v>
      </c>
      <c r="BD15" s="62">
        <v>12000</v>
      </c>
      <c r="BE15" s="63">
        <v>6408</v>
      </c>
      <c r="BF15" s="64">
        <v>9000</v>
      </c>
      <c r="BG15" s="46" t="s">
        <v>1072</v>
      </c>
      <c r="BH15" s="55">
        <v>9000</v>
      </c>
      <c r="BI15" s="55">
        <v>9000</v>
      </c>
      <c r="BJ15" s="55">
        <v>10500</v>
      </c>
      <c r="BK15" s="55">
        <v>12000</v>
      </c>
      <c r="BL15" s="55">
        <v>15000</v>
      </c>
      <c r="BM15" s="46" t="s">
        <v>1072</v>
      </c>
      <c r="BN15" s="51">
        <v>15000</v>
      </c>
      <c r="BO15" s="57">
        <v>15000</v>
      </c>
      <c r="BP15" s="46" t="s">
        <v>1072</v>
      </c>
      <c r="BQ15" s="51">
        <v>16500</v>
      </c>
      <c r="BR15" s="58">
        <v>8760</v>
      </c>
      <c r="BS15" s="51">
        <v>24000</v>
      </c>
      <c r="BT15" s="51">
        <v>10500</v>
      </c>
      <c r="BU15" s="51">
        <v>9000</v>
      </c>
      <c r="BV15" s="51">
        <v>9000</v>
      </c>
      <c r="BW15" s="51">
        <v>9000</v>
      </c>
      <c r="BX15" s="51">
        <v>9000</v>
      </c>
      <c r="BY15" s="51">
        <v>10500</v>
      </c>
      <c r="BZ15" s="51">
        <v>10500</v>
      </c>
      <c r="CA15" s="51">
        <v>12000</v>
      </c>
      <c r="CB15" s="46" t="s">
        <v>1072</v>
      </c>
      <c r="CC15" s="46" t="s">
        <v>1072</v>
      </c>
      <c r="CD15" s="51">
        <v>15000</v>
      </c>
      <c r="CE15" s="51">
        <v>12000</v>
      </c>
      <c r="CF15" s="51">
        <v>9000</v>
      </c>
      <c r="CG15" s="50">
        <v>7500</v>
      </c>
      <c r="CH15" s="51">
        <v>7500</v>
      </c>
      <c r="CI15" s="46" t="s">
        <v>1072</v>
      </c>
      <c r="CJ15" s="51">
        <v>7500</v>
      </c>
      <c r="CK15" s="51">
        <v>8280</v>
      </c>
      <c r="CL15" s="51">
        <v>7500</v>
      </c>
      <c r="CM15" s="51">
        <v>9000</v>
      </c>
      <c r="CN15" s="51">
        <v>9000</v>
      </c>
      <c r="CO15" s="51">
        <v>9750</v>
      </c>
      <c r="CP15" s="51">
        <v>10500</v>
      </c>
      <c r="CQ15" s="51">
        <v>9000</v>
      </c>
      <c r="CR15" s="51">
        <v>9000</v>
      </c>
      <c r="CS15" s="51">
        <v>7500</v>
      </c>
      <c r="CT15" s="52">
        <v>3000</v>
      </c>
      <c r="CU15" s="52">
        <v>3000</v>
      </c>
      <c r="CV15" s="52">
        <v>3000</v>
      </c>
      <c r="CW15" s="52">
        <v>6000</v>
      </c>
      <c r="CX15" s="38" t="s">
        <v>1072</v>
      </c>
      <c r="CY15" s="38" t="s">
        <v>1072</v>
      </c>
      <c r="DA15" s="11" t="s">
        <v>933</v>
      </c>
      <c r="DB15" s="55">
        <v>8775</v>
      </c>
      <c r="DC15" s="62">
        <v>7800</v>
      </c>
      <c r="DD15" s="62">
        <v>6500</v>
      </c>
      <c r="DE15" s="62">
        <v>6500</v>
      </c>
      <c r="DF15" s="62">
        <v>6760</v>
      </c>
      <c r="DG15" s="46" t="s">
        <v>1072</v>
      </c>
      <c r="DH15" s="55">
        <v>4641</v>
      </c>
      <c r="DI15" s="55">
        <v>6000</v>
      </c>
      <c r="DJ15" s="55">
        <v>11250</v>
      </c>
      <c r="DK15" s="55">
        <v>10500</v>
      </c>
      <c r="DL15" s="55">
        <v>10500</v>
      </c>
      <c r="DM15" s="46" t="s">
        <v>1072</v>
      </c>
      <c r="DN15" s="51">
        <v>12000</v>
      </c>
      <c r="DO15" s="57">
        <v>11250</v>
      </c>
      <c r="DP15" s="46" t="s">
        <v>1072</v>
      </c>
      <c r="DQ15" s="51">
        <v>18000</v>
      </c>
      <c r="DR15" s="58">
        <v>12000</v>
      </c>
      <c r="DS15" s="51">
        <v>13125</v>
      </c>
      <c r="DT15" s="51">
        <v>7500</v>
      </c>
      <c r="DU15" s="51">
        <v>11250</v>
      </c>
      <c r="DV15" s="51">
        <v>9000</v>
      </c>
      <c r="DW15" s="51">
        <v>9000</v>
      </c>
      <c r="DX15" s="51">
        <v>6000</v>
      </c>
      <c r="DY15" s="51">
        <v>7500</v>
      </c>
      <c r="DZ15" s="51">
        <v>9000</v>
      </c>
      <c r="EA15" s="51">
        <v>9000</v>
      </c>
      <c r="EB15" s="46" t="s">
        <v>1072</v>
      </c>
      <c r="EC15" s="46" t="s">
        <v>1072</v>
      </c>
      <c r="ED15" s="65">
        <v>12000</v>
      </c>
      <c r="EE15" s="51">
        <v>15000</v>
      </c>
      <c r="EF15" s="51">
        <v>15000</v>
      </c>
      <c r="EG15" s="51">
        <v>15000</v>
      </c>
      <c r="EH15" s="51">
        <v>12000</v>
      </c>
      <c r="EI15" s="46" t="s">
        <v>1072</v>
      </c>
      <c r="EJ15" s="51">
        <v>15000</v>
      </c>
      <c r="EK15" s="51">
        <v>6750</v>
      </c>
      <c r="EL15" s="51">
        <v>8250</v>
      </c>
      <c r="EM15" s="51">
        <v>9000</v>
      </c>
      <c r="EN15" s="51">
        <v>15000</v>
      </c>
      <c r="EO15" s="51">
        <v>16500</v>
      </c>
      <c r="EP15" s="51">
        <v>18000</v>
      </c>
      <c r="EQ15" s="51">
        <v>18000</v>
      </c>
      <c r="ER15" s="51">
        <v>18000</v>
      </c>
      <c r="ES15" s="51">
        <v>15000</v>
      </c>
      <c r="ET15" s="52">
        <v>9000</v>
      </c>
      <c r="EU15" s="52">
        <v>7500</v>
      </c>
      <c r="EV15" s="52">
        <v>6750</v>
      </c>
      <c r="EW15" s="52">
        <v>6750</v>
      </c>
      <c r="EX15" s="300" t="s">
        <v>1072</v>
      </c>
      <c r="EY15" s="300" t="s">
        <v>1072</v>
      </c>
      <c r="EZ15"/>
      <c r="FA15" s="62">
        <v>2612</v>
      </c>
      <c r="FB15" s="46" t="s">
        <v>1072</v>
      </c>
      <c r="FC15" s="55">
        <v>2504</v>
      </c>
      <c r="FD15" s="55">
        <v>10800</v>
      </c>
      <c r="FE15" s="55">
        <v>14400</v>
      </c>
      <c r="FF15" s="55" t="s">
        <v>1072</v>
      </c>
      <c r="FG15" s="55">
        <v>13500</v>
      </c>
      <c r="FH15" s="46" t="s">
        <v>1072</v>
      </c>
      <c r="FI15" s="51">
        <v>12600</v>
      </c>
      <c r="FJ15" s="57">
        <v>11700</v>
      </c>
      <c r="FK15" s="46" t="s">
        <v>1072</v>
      </c>
      <c r="FL15" s="51">
        <v>9000</v>
      </c>
      <c r="FM15" s="58">
        <v>8712</v>
      </c>
      <c r="FN15" s="51">
        <v>18000</v>
      </c>
      <c r="FO15" s="51">
        <v>18000</v>
      </c>
      <c r="FP15" s="51">
        <v>14400</v>
      </c>
      <c r="FQ15" s="51">
        <v>7200</v>
      </c>
      <c r="FR15" s="51">
        <v>9000</v>
      </c>
      <c r="FS15" s="51">
        <v>7200</v>
      </c>
      <c r="FT15" s="51">
        <v>9000</v>
      </c>
      <c r="FU15" s="51">
        <v>9000</v>
      </c>
      <c r="FV15" s="51">
        <v>10800</v>
      </c>
      <c r="FW15" s="46" t="s">
        <v>1072</v>
      </c>
      <c r="FX15" s="46" t="s">
        <v>1072</v>
      </c>
      <c r="FY15" s="65">
        <v>12600</v>
      </c>
      <c r="FZ15" s="51">
        <v>14400</v>
      </c>
      <c r="GA15" s="51">
        <v>18000</v>
      </c>
      <c r="GB15" s="51">
        <v>14400</v>
      </c>
      <c r="GC15" s="51">
        <v>16200</v>
      </c>
      <c r="GD15" s="46" t="s">
        <v>1072</v>
      </c>
      <c r="GE15" s="51">
        <v>14400</v>
      </c>
      <c r="GF15" s="51">
        <v>10800</v>
      </c>
      <c r="GG15" s="51">
        <v>12150</v>
      </c>
      <c r="GH15" s="51">
        <v>14400</v>
      </c>
      <c r="GI15" s="51">
        <v>13500</v>
      </c>
      <c r="GJ15" s="51">
        <v>13500</v>
      </c>
      <c r="GK15" s="51">
        <v>14400</v>
      </c>
      <c r="GL15" s="51">
        <v>21600</v>
      </c>
      <c r="GM15" s="51">
        <v>21600</v>
      </c>
      <c r="GN15" s="51">
        <v>18000</v>
      </c>
      <c r="GO15" s="52">
        <v>7200</v>
      </c>
      <c r="GP15" s="61">
        <v>14400</v>
      </c>
      <c r="GQ15" s="52">
        <v>13500</v>
      </c>
      <c r="GR15" s="52">
        <v>14400</v>
      </c>
      <c r="GS15" s="300" t="s">
        <v>1072</v>
      </c>
      <c r="GT15" s="300" t="s">
        <v>1072</v>
      </c>
      <c r="GU15"/>
      <c r="GV15" s="11" t="s">
        <v>933</v>
      </c>
      <c r="GW15" s="55">
        <v>6000</v>
      </c>
      <c r="GX15" s="62">
        <v>6000</v>
      </c>
      <c r="GY15" s="62">
        <v>4500</v>
      </c>
      <c r="GZ15" s="62">
        <v>4504</v>
      </c>
      <c r="HA15" s="62">
        <v>4500</v>
      </c>
      <c r="HB15" s="46" t="s">
        <v>1072</v>
      </c>
      <c r="HC15" s="55">
        <v>3160</v>
      </c>
      <c r="HD15" s="55">
        <v>5080</v>
      </c>
      <c r="HE15" s="55">
        <v>4800</v>
      </c>
      <c r="HF15" s="55">
        <v>6000</v>
      </c>
      <c r="HG15" s="55">
        <v>6000</v>
      </c>
      <c r="HH15" s="46" t="s">
        <v>1072</v>
      </c>
      <c r="HI15" s="51">
        <v>6000</v>
      </c>
      <c r="HJ15" s="57">
        <v>7200</v>
      </c>
      <c r="HK15" s="46" t="s">
        <v>1072</v>
      </c>
      <c r="HL15" s="51">
        <v>5000</v>
      </c>
      <c r="HM15" s="58">
        <v>4000</v>
      </c>
      <c r="HN15" s="51">
        <v>9000</v>
      </c>
      <c r="HO15" s="51">
        <v>3860</v>
      </c>
      <c r="HP15" s="51">
        <v>4000</v>
      </c>
      <c r="HQ15" s="51">
        <v>4000</v>
      </c>
      <c r="HR15" s="51">
        <v>4000</v>
      </c>
      <c r="HS15" s="51">
        <v>4000</v>
      </c>
      <c r="HT15" s="51">
        <v>6000</v>
      </c>
      <c r="HU15" s="51">
        <v>8000</v>
      </c>
      <c r="HV15" s="51">
        <v>10000</v>
      </c>
      <c r="HW15" s="46" t="s">
        <v>1072</v>
      </c>
      <c r="HX15" s="46" t="s">
        <v>1072</v>
      </c>
      <c r="HY15" s="65">
        <v>4000</v>
      </c>
      <c r="HZ15" s="51">
        <v>4000</v>
      </c>
      <c r="IA15" s="51">
        <v>4000</v>
      </c>
      <c r="IB15" s="51">
        <v>6000</v>
      </c>
      <c r="IC15" s="51">
        <v>7000</v>
      </c>
      <c r="ID15" s="46" t="s">
        <v>1072</v>
      </c>
      <c r="IE15" s="51">
        <v>8000</v>
      </c>
      <c r="IF15" s="51">
        <v>5700</v>
      </c>
      <c r="IG15" s="51">
        <v>6000</v>
      </c>
      <c r="IH15" s="51">
        <v>6600</v>
      </c>
      <c r="II15" s="51">
        <v>5400</v>
      </c>
      <c r="IJ15" s="51">
        <v>5400</v>
      </c>
      <c r="IK15" s="51">
        <v>5000</v>
      </c>
      <c r="IL15" s="51">
        <v>4000</v>
      </c>
      <c r="IM15" s="51">
        <v>6000</v>
      </c>
      <c r="IN15" s="51">
        <v>6000</v>
      </c>
      <c r="IO15" s="52">
        <v>4000</v>
      </c>
      <c r="IP15" s="52">
        <v>4000</v>
      </c>
      <c r="IQ15" s="52">
        <v>3600</v>
      </c>
      <c r="IR15" s="52">
        <v>4000</v>
      </c>
      <c r="IS15" s="300" t="s">
        <v>1072</v>
      </c>
      <c r="IT15" s="300" t="s">
        <v>1072</v>
      </c>
    </row>
    <row r="16" spans="1:256" x14ac:dyDescent="0.3">
      <c r="A16" s="11" t="s">
        <v>926</v>
      </c>
      <c r="B16" s="47">
        <v>18592.857142857141</v>
      </c>
      <c r="C16" s="66">
        <v>21714.285714285714</v>
      </c>
      <c r="D16" s="46" t="s">
        <v>1072</v>
      </c>
      <c r="E16" s="66">
        <v>15200</v>
      </c>
      <c r="F16" s="62">
        <v>5102.8571428571431</v>
      </c>
      <c r="G16" s="47">
        <v>21714.285714285714</v>
      </c>
      <c r="H16" s="55">
        <v>10857.142857142857</v>
      </c>
      <c r="I16" s="47">
        <v>5280</v>
      </c>
      <c r="J16" s="47">
        <v>7714.2857142857147</v>
      </c>
      <c r="K16" s="47" t="s">
        <v>1173</v>
      </c>
      <c r="L16" s="47">
        <v>7988.5714285714284</v>
      </c>
      <c r="M16" s="55">
        <v>2571.4285714285716</v>
      </c>
      <c r="N16" s="47">
        <v>7817</v>
      </c>
      <c r="O16" s="49" t="s">
        <v>1173</v>
      </c>
      <c r="P16" s="58">
        <v>6000</v>
      </c>
      <c r="Q16" s="50">
        <v>6857.1428571428569</v>
      </c>
      <c r="R16" s="58">
        <v>857.14285714285711</v>
      </c>
      <c r="S16" s="50">
        <v>6857.1428571428596</v>
      </c>
      <c r="T16" s="50">
        <v>5142.8571428571431</v>
      </c>
      <c r="U16" s="50">
        <v>5142.8571428571431</v>
      </c>
      <c r="V16" s="46" t="s">
        <v>1072</v>
      </c>
      <c r="W16" s="50">
        <v>4011.4285714285716</v>
      </c>
      <c r="X16" s="50">
        <v>5142.8571428571431</v>
      </c>
      <c r="Y16" s="50">
        <v>5417.1428571428569</v>
      </c>
      <c r="Z16" s="46" t="s">
        <v>1072</v>
      </c>
      <c r="AA16" s="46" t="s">
        <v>1072</v>
      </c>
      <c r="AB16" s="46" t="s">
        <v>1072</v>
      </c>
      <c r="AC16" s="51">
        <v>7885.7142857142853</v>
      </c>
      <c r="AD16" s="47">
        <v>6857.1428571428569</v>
      </c>
      <c r="AE16" s="51">
        <v>6857.1428571428569</v>
      </c>
      <c r="AF16" s="50">
        <v>6857.1428571428569</v>
      </c>
      <c r="AG16" s="50">
        <v>6857.1428571428569</v>
      </c>
      <c r="AH16" s="51">
        <v>1988.5714285714287</v>
      </c>
      <c r="AI16" s="51">
        <v>2571.4285714285716</v>
      </c>
      <c r="AJ16" s="51">
        <v>2571.4285714285716</v>
      </c>
      <c r="AK16" s="51">
        <v>2571.4285714285716</v>
      </c>
      <c r="AL16" s="50">
        <v>6857.1428571428569</v>
      </c>
      <c r="AM16" s="51">
        <v>6857.1428571428569</v>
      </c>
      <c r="AN16" s="51">
        <v>6857.1428571428569</v>
      </c>
      <c r="AO16" s="51">
        <v>10800</v>
      </c>
      <c r="AP16" s="51">
        <v>6857.1428571428569</v>
      </c>
      <c r="AQ16" s="51">
        <v>6857.1428571428569</v>
      </c>
      <c r="AR16" s="51">
        <v>6857.1428571428569</v>
      </c>
      <c r="AS16" s="51">
        <v>6857.1428571428569</v>
      </c>
      <c r="AT16" s="52">
        <v>3428.5714285714284</v>
      </c>
      <c r="AU16" s="52">
        <v>3428.5714285714284</v>
      </c>
      <c r="AV16" s="50">
        <v>6857.1428571428569</v>
      </c>
      <c r="AW16" s="52">
        <v>6857.1428571428569</v>
      </c>
      <c r="AX16" s="52">
        <v>6857.1428571428569</v>
      </c>
      <c r="AY16" s="39">
        <f>'Coût médian du PMAS'!I13</f>
        <v>8400</v>
      </c>
      <c r="BA16" s="11" t="s">
        <v>926</v>
      </c>
      <c r="BB16" s="55">
        <v>2700</v>
      </c>
      <c r="BC16" s="62">
        <v>3900</v>
      </c>
      <c r="BD16" s="46" t="s">
        <v>1072</v>
      </c>
      <c r="BE16" s="63">
        <v>15000</v>
      </c>
      <c r="BF16" s="64">
        <v>5460</v>
      </c>
      <c r="BG16" s="57">
        <v>15000</v>
      </c>
      <c r="BH16" s="55">
        <v>9000</v>
      </c>
      <c r="BI16" s="55">
        <v>6750</v>
      </c>
      <c r="BJ16" s="55">
        <v>4999.8</v>
      </c>
      <c r="BK16" s="55">
        <v>6000</v>
      </c>
      <c r="BL16" s="55">
        <v>5675.4</v>
      </c>
      <c r="BM16" s="55">
        <v>9000</v>
      </c>
      <c r="BN16" s="59">
        <v>13800</v>
      </c>
      <c r="BO16" s="57">
        <v>24000</v>
      </c>
      <c r="BP16" s="58">
        <v>7020</v>
      </c>
      <c r="BQ16" s="58">
        <v>9000</v>
      </c>
      <c r="BR16" s="58">
        <v>9000</v>
      </c>
      <c r="BS16" s="51">
        <v>10680</v>
      </c>
      <c r="BT16" s="51">
        <v>9000</v>
      </c>
      <c r="BU16" s="51">
        <v>14250</v>
      </c>
      <c r="BV16" s="46" t="s">
        <v>1072</v>
      </c>
      <c r="BW16" s="51">
        <v>9000</v>
      </c>
      <c r="BX16" s="51">
        <v>9000</v>
      </c>
      <c r="BY16" s="51">
        <v>9000</v>
      </c>
      <c r="BZ16" s="46" t="s">
        <v>1072</v>
      </c>
      <c r="CA16" s="46" t="s">
        <v>1072</v>
      </c>
      <c r="CB16" s="46" t="s">
        <v>1072</v>
      </c>
      <c r="CC16" s="51">
        <v>9000</v>
      </c>
      <c r="CD16" s="51">
        <v>12000</v>
      </c>
      <c r="CE16" s="51">
        <v>9000</v>
      </c>
      <c r="CF16" s="47">
        <v>10500</v>
      </c>
      <c r="CG16" s="50">
        <v>7500</v>
      </c>
      <c r="CH16" s="51">
        <v>4980</v>
      </c>
      <c r="CI16" s="51">
        <v>6750</v>
      </c>
      <c r="CJ16" s="51">
        <v>7500</v>
      </c>
      <c r="CK16" s="51">
        <v>7500</v>
      </c>
      <c r="CL16" s="51">
        <v>6000</v>
      </c>
      <c r="CM16" s="51">
        <v>6000</v>
      </c>
      <c r="CN16" s="51">
        <v>6000</v>
      </c>
      <c r="CO16" s="51">
        <v>6000</v>
      </c>
      <c r="CP16" s="51">
        <v>6000</v>
      </c>
      <c r="CQ16" s="51">
        <v>6000</v>
      </c>
      <c r="CR16" s="51">
        <v>30000</v>
      </c>
      <c r="CS16" s="51">
        <v>30000</v>
      </c>
      <c r="CT16" s="52">
        <v>3000</v>
      </c>
      <c r="CU16" s="52">
        <v>4500</v>
      </c>
      <c r="CV16" s="52">
        <v>4500</v>
      </c>
      <c r="CW16" s="52">
        <v>4500</v>
      </c>
      <c r="CX16" s="52">
        <v>15000</v>
      </c>
      <c r="CY16" s="52">
        <f>'Coût médian du PMAS'!J13</f>
        <v>6000</v>
      </c>
      <c r="DA16" s="11" t="s">
        <v>926</v>
      </c>
      <c r="DB16" s="55">
        <v>4641</v>
      </c>
      <c r="DC16" s="62">
        <v>6500</v>
      </c>
      <c r="DD16" s="46" t="s">
        <v>1072</v>
      </c>
      <c r="DE16" s="62">
        <v>5200</v>
      </c>
      <c r="DF16" s="62">
        <v>3900</v>
      </c>
      <c r="DG16" s="57">
        <v>3575</v>
      </c>
      <c r="DH16" s="55">
        <v>5850</v>
      </c>
      <c r="DI16" s="55">
        <v>5250</v>
      </c>
      <c r="DJ16" s="55">
        <v>7500</v>
      </c>
      <c r="DK16" s="55">
        <v>5769</v>
      </c>
      <c r="DL16" s="55">
        <v>7500</v>
      </c>
      <c r="DM16" s="55">
        <v>4500</v>
      </c>
      <c r="DN16" s="47">
        <v>12000</v>
      </c>
      <c r="DO16" s="57">
        <v>6000</v>
      </c>
      <c r="DP16" s="58">
        <v>4875</v>
      </c>
      <c r="DQ16" s="58">
        <v>7500</v>
      </c>
      <c r="DR16" s="58">
        <v>4500</v>
      </c>
      <c r="DS16" s="50">
        <v>9750</v>
      </c>
      <c r="DT16" s="51">
        <v>6750</v>
      </c>
      <c r="DU16" s="51">
        <v>5625</v>
      </c>
      <c r="DV16" s="46" t="s">
        <v>1072</v>
      </c>
      <c r="DW16" s="50">
        <v>9000</v>
      </c>
      <c r="DX16" s="51">
        <v>6000</v>
      </c>
      <c r="DY16" s="51">
        <v>6000</v>
      </c>
      <c r="DZ16" s="46" t="s">
        <v>1072</v>
      </c>
      <c r="EA16" s="46" t="s">
        <v>1072</v>
      </c>
      <c r="EB16" s="46" t="s">
        <v>1072</v>
      </c>
      <c r="EC16" s="51">
        <v>8250</v>
      </c>
      <c r="ED16" s="65">
        <v>8250</v>
      </c>
      <c r="EE16" s="51">
        <v>9000</v>
      </c>
      <c r="EF16" s="51">
        <v>15000</v>
      </c>
      <c r="EG16" s="51">
        <v>15000</v>
      </c>
      <c r="EH16" s="51">
        <v>15000</v>
      </c>
      <c r="EI16" s="51">
        <v>15000</v>
      </c>
      <c r="EJ16" s="51">
        <v>15000</v>
      </c>
      <c r="EK16" s="51">
        <v>15000</v>
      </c>
      <c r="EL16" s="51">
        <v>15000</v>
      </c>
      <c r="EM16" s="51">
        <v>15000</v>
      </c>
      <c r="EN16" s="51">
        <v>15000</v>
      </c>
      <c r="EO16" s="51">
        <v>11250</v>
      </c>
      <c r="EP16" s="51">
        <v>10500</v>
      </c>
      <c r="EQ16" s="51">
        <v>10500</v>
      </c>
      <c r="ER16" s="51">
        <v>15000</v>
      </c>
      <c r="ES16" s="51">
        <v>15000</v>
      </c>
      <c r="ET16" s="52">
        <v>9000</v>
      </c>
      <c r="EU16" s="52">
        <v>7500</v>
      </c>
      <c r="EV16" s="52">
        <v>7500</v>
      </c>
      <c r="EW16" s="52">
        <v>7500</v>
      </c>
      <c r="EX16" s="299">
        <v>3000</v>
      </c>
      <c r="EY16" s="52">
        <f>'Coût médian du PMAS'!K13</f>
        <v>7500</v>
      </c>
      <c r="EZ16"/>
      <c r="FA16" s="62">
        <v>3600</v>
      </c>
      <c r="FB16" s="57">
        <v>2800</v>
      </c>
      <c r="FC16" s="55">
        <v>4000</v>
      </c>
      <c r="FD16" s="55">
        <v>11268</v>
      </c>
      <c r="FE16" s="55">
        <v>10800</v>
      </c>
      <c r="FF16" s="55" t="s">
        <v>1072</v>
      </c>
      <c r="FG16" s="55">
        <v>9000</v>
      </c>
      <c r="FH16" s="55">
        <v>3600</v>
      </c>
      <c r="FI16" s="47">
        <v>10800</v>
      </c>
      <c r="FJ16" s="57">
        <v>5400</v>
      </c>
      <c r="FK16" s="58">
        <v>3600</v>
      </c>
      <c r="FL16" s="58">
        <v>9000</v>
      </c>
      <c r="FM16" s="58">
        <v>5400</v>
      </c>
      <c r="FN16" s="50">
        <v>9900</v>
      </c>
      <c r="FO16" s="51">
        <v>8100</v>
      </c>
      <c r="FP16" s="51">
        <v>7200</v>
      </c>
      <c r="FQ16" s="46" t="s">
        <v>1072</v>
      </c>
      <c r="FR16" s="50">
        <v>9000</v>
      </c>
      <c r="FS16" s="51">
        <v>10800</v>
      </c>
      <c r="FT16" s="51">
        <v>9000</v>
      </c>
      <c r="FU16" s="46" t="s">
        <v>1072</v>
      </c>
      <c r="FV16" s="46" t="s">
        <v>1072</v>
      </c>
      <c r="FW16" s="46" t="s">
        <v>1072</v>
      </c>
      <c r="FX16" s="51">
        <v>9000</v>
      </c>
      <c r="FY16" s="65">
        <v>12600</v>
      </c>
      <c r="FZ16" s="51">
        <v>12600</v>
      </c>
      <c r="GA16" s="51">
        <v>12600</v>
      </c>
      <c r="GB16" s="51">
        <v>14400</v>
      </c>
      <c r="GC16" s="51">
        <v>10800</v>
      </c>
      <c r="GD16" s="51">
        <v>10800</v>
      </c>
      <c r="GE16" s="51">
        <v>10800</v>
      </c>
      <c r="GF16" s="51">
        <v>10800</v>
      </c>
      <c r="GG16" s="51">
        <v>10800</v>
      </c>
      <c r="GH16" s="51">
        <v>10800</v>
      </c>
      <c r="GI16" s="51">
        <v>10800</v>
      </c>
      <c r="GJ16" s="51">
        <v>10800</v>
      </c>
      <c r="GK16" s="51">
        <v>10800</v>
      </c>
      <c r="GL16" s="51">
        <v>10800</v>
      </c>
      <c r="GM16" s="51">
        <v>10800</v>
      </c>
      <c r="GN16" s="51">
        <v>10800</v>
      </c>
      <c r="GO16" s="52">
        <v>7200</v>
      </c>
      <c r="GP16" s="61">
        <v>9000</v>
      </c>
      <c r="GQ16" s="52">
        <v>10800</v>
      </c>
      <c r="GR16" s="52">
        <v>10800</v>
      </c>
      <c r="GS16" s="39">
        <v>13950</v>
      </c>
      <c r="GT16" s="52">
        <f>'Coût médian du PMAS'!L13</f>
        <v>10800</v>
      </c>
      <c r="GU16"/>
      <c r="GV16" s="11" t="s">
        <v>926</v>
      </c>
      <c r="GW16" s="55">
        <v>2400</v>
      </c>
      <c r="GX16" s="62">
        <v>3800</v>
      </c>
      <c r="GY16" s="46" t="s">
        <v>1072</v>
      </c>
      <c r="GZ16" s="62">
        <v>4000</v>
      </c>
      <c r="HA16" s="62">
        <v>6000</v>
      </c>
      <c r="HB16" s="57">
        <v>6000</v>
      </c>
      <c r="HC16" s="55">
        <v>6000</v>
      </c>
      <c r="HD16" s="55">
        <v>6000</v>
      </c>
      <c r="HE16" s="55">
        <v>6000</v>
      </c>
      <c r="HF16" s="55">
        <v>14000</v>
      </c>
      <c r="HG16" s="55">
        <v>6000</v>
      </c>
      <c r="HH16" s="55">
        <v>6000</v>
      </c>
      <c r="HI16" s="47">
        <v>6000</v>
      </c>
      <c r="HJ16" s="57">
        <v>4000</v>
      </c>
      <c r="HK16" s="58">
        <v>8500</v>
      </c>
      <c r="HL16" s="58">
        <v>3000</v>
      </c>
      <c r="HM16" s="58">
        <v>1000</v>
      </c>
      <c r="HN16" s="50">
        <v>4000</v>
      </c>
      <c r="HO16" s="51">
        <v>3000</v>
      </c>
      <c r="HP16" s="51">
        <v>4000</v>
      </c>
      <c r="HQ16" s="46" t="s">
        <v>1072</v>
      </c>
      <c r="HR16" s="50">
        <v>4000</v>
      </c>
      <c r="HS16" s="51">
        <v>3500</v>
      </c>
      <c r="HT16" s="51">
        <v>4590</v>
      </c>
      <c r="HU16" s="46" t="s">
        <v>1072</v>
      </c>
      <c r="HV16" s="46" t="s">
        <v>1072</v>
      </c>
      <c r="HW16" s="46" t="s">
        <v>1072</v>
      </c>
      <c r="HX16" s="51">
        <v>6000</v>
      </c>
      <c r="HY16" s="65">
        <v>6000</v>
      </c>
      <c r="HZ16" s="51">
        <v>6000</v>
      </c>
      <c r="IA16" s="51">
        <v>4000</v>
      </c>
      <c r="IB16" s="51">
        <v>4900</v>
      </c>
      <c r="IC16" s="51">
        <v>4900</v>
      </c>
      <c r="ID16" s="51">
        <v>5600</v>
      </c>
      <c r="IE16" s="51">
        <v>6000</v>
      </c>
      <c r="IF16" s="51">
        <v>6000</v>
      </c>
      <c r="IG16" s="51">
        <v>6000</v>
      </c>
      <c r="IH16" s="51">
        <v>6000</v>
      </c>
      <c r="II16" s="51">
        <v>6000</v>
      </c>
      <c r="IJ16" s="51">
        <v>8000</v>
      </c>
      <c r="IK16" s="51">
        <v>7000</v>
      </c>
      <c r="IL16" s="51">
        <v>4000</v>
      </c>
      <c r="IM16" s="51">
        <v>4000</v>
      </c>
      <c r="IN16" s="51">
        <v>4000</v>
      </c>
      <c r="IO16" s="52">
        <v>4000</v>
      </c>
      <c r="IP16" s="52">
        <v>4000</v>
      </c>
      <c r="IQ16" s="52">
        <v>4000</v>
      </c>
      <c r="IR16" s="52">
        <v>4000</v>
      </c>
      <c r="IS16" s="299">
        <v>4000</v>
      </c>
      <c r="IT16" s="52">
        <f>'Coût médian du PMAS'!M13</f>
        <v>4000</v>
      </c>
    </row>
    <row r="17" spans="1:254" x14ac:dyDescent="0.3">
      <c r="A17" s="11" t="s">
        <v>914</v>
      </c>
      <c r="B17" s="46" t="s">
        <v>1072</v>
      </c>
      <c r="C17" s="46" t="s">
        <v>1072</v>
      </c>
      <c r="D17" s="46" t="s">
        <v>1072</v>
      </c>
      <c r="E17" s="46" t="s">
        <v>1072</v>
      </c>
      <c r="F17" s="66">
        <v>13707.142857142857</v>
      </c>
      <c r="G17" s="57">
        <v>21714.285714285714</v>
      </c>
      <c r="H17" s="55">
        <v>24428.571428571428</v>
      </c>
      <c r="I17" s="46" t="s">
        <v>1072</v>
      </c>
      <c r="J17" s="46" t="s">
        <v>1072</v>
      </c>
      <c r="K17" s="46" t="s">
        <v>1072</v>
      </c>
      <c r="L17" s="51">
        <v>11142.857142857143</v>
      </c>
      <c r="M17" s="51">
        <v>8142.8571428571431</v>
      </c>
      <c r="N17" s="51">
        <v>10285.714285714286</v>
      </c>
      <c r="O17" s="51">
        <v>13714.285714285714</v>
      </c>
      <c r="P17" s="51">
        <v>13714.285714285714</v>
      </c>
      <c r="Q17" s="51">
        <v>6000</v>
      </c>
      <c r="R17" s="58">
        <v>13714.285714285714</v>
      </c>
      <c r="S17" s="51">
        <v>13714.285714285699</v>
      </c>
      <c r="T17" s="51">
        <v>12000</v>
      </c>
      <c r="U17" s="51">
        <v>12000</v>
      </c>
      <c r="V17" s="46" t="s">
        <v>1072</v>
      </c>
      <c r="W17" s="50">
        <v>4011.4285714285716</v>
      </c>
      <c r="X17" s="51">
        <v>4285.7142857142853</v>
      </c>
      <c r="Y17" s="51">
        <v>4285.7142857142853</v>
      </c>
      <c r="Z17" s="51">
        <v>6857.1428571428569</v>
      </c>
      <c r="AA17" s="51">
        <v>8571.4285714285706</v>
      </c>
      <c r="AB17" s="46" t="s">
        <v>1072</v>
      </c>
      <c r="AC17" s="51">
        <v>9428.5714285714294</v>
      </c>
      <c r="AD17" s="51">
        <v>8571.4285714285706</v>
      </c>
      <c r="AE17" s="51">
        <v>8571.4285714285706</v>
      </c>
      <c r="AF17" s="51">
        <v>8571.4285714285706</v>
      </c>
      <c r="AG17" s="51">
        <v>8571.4285714285706</v>
      </c>
      <c r="AH17" s="51">
        <v>8571.4285714285706</v>
      </c>
      <c r="AI17" s="51">
        <v>8571.4285714285706</v>
      </c>
      <c r="AJ17" s="51">
        <v>6857.1428571428569</v>
      </c>
      <c r="AK17" s="51">
        <v>6857.1428571428569</v>
      </c>
      <c r="AL17" s="51">
        <v>6857.1428571428569</v>
      </c>
      <c r="AM17" s="51">
        <v>6857.1428571428569</v>
      </c>
      <c r="AN17" s="51">
        <v>6857.1428571428569</v>
      </c>
      <c r="AO17" s="51">
        <v>9000</v>
      </c>
      <c r="AP17" s="51">
        <v>6857.1428571428569</v>
      </c>
      <c r="AQ17" s="51">
        <v>6857.1428571428569</v>
      </c>
      <c r="AR17" s="50">
        <v>6857.1428571428569</v>
      </c>
      <c r="AS17" s="51">
        <v>6857.1428571428569</v>
      </c>
      <c r="AT17" s="52">
        <v>6857.1428571428569</v>
      </c>
      <c r="AU17" s="52">
        <v>6857.1428571428569</v>
      </c>
      <c r="AV17" s="52">
        <v>6857.1428571428569</v>
      </c>
      <c r="AW17" s="52">
        <v>6857.1428571428569</v>
      </c>
      <c r="AX17" s="52">
        <v>6857.1428571428569</v>
      </c>
      <c r="AY17" s="52">
        <f>'Coût médian du PMAS'!I7</f>
        <v>8400</v>
      </c>
      <c r="BA17" s="11" t="s">
        <v>914</v>
      </c>
      <c r="BB17" s="46" t="s">
        <v>1072</v>
      </c>
      <c r="BC17" s="46" t="s">
        <v>1072</v>
      </c>
      <c r="BD17" s="46" t="s">
        <v>1072</v>
      </c>
      <c r="BE17" s="67" t="s">
        <v>1072</v>
      </c>
      <c r="BF17" s="68">
        <v>7500</v>
      </c>
      <c r="BG17" s="57">
        <v>15000</v>
      </c>
      <c r="BH17" s="55">
        <v>18000</v>
      </c>
      <c r="BI17" s="46" t="s">
        <v>1072</v>
      </c>
      <c r="BJ17" s="46" t="s">
        <v>1072</v>
      </c>
      <c r="BK17" s="46" t="s">
        <v>1072</v>
      </c>
      <c r="BL17" s="58">
        <v>22500</v>
      </c>
      <c r="BM17" s="51">
        <v>21000</v>
      </c>
      <c r="BN17" s="51">
        <v>27000</v>
      </c>
      <c r="BO17" s="57">
        <v>30000</v>
      </c>
      <c r="BP17" s="51">
        <v>13500</v>
      </c>
      <c r="BQ17" s="51">
        <v>30000</v>
      </c>
      <c r="BR17" s="58">
        <v>30000</v>
      </c>
      <c r="BS17" s="51">
        <v>30000</v>
      </c>
      <c r="BT17" s="51">
        <v>24000</v>
      </c>
      <c r="BU17" s="51">
        <v>15000</v>
      </c>
      <c r="BV17" s="46" t="s">
        <v>1072</v>
      </c>
      <c r="BW17" s="51">
        <v>7500</v>
      </c>
      <c r="BX17" s="51">
        <v>9000</v>
      </c>
      <c r="BY17" s="51">
        <v>9000</v>
      </c>
      <c r="BZ17" s="51">
        <v>12000</v>
      </c>
      <c r="CA17" s="51">
        <v>15000</v>
      </c>
      <c r="CB17" s="46" t="s">
        <v>1072</v>
      </c>
      <c r="CC17" s="51">
        <v>15000</v>
      </c>
      <c r="CD17" s="51">
        <v>15000</v>
      </c>
      <c r="CE17" s="51">
        <v>15000</v>
      </c>
      <c r="CF17" s="51">
        <v>12000</v>
      </c>
      <c r="CG17" s="51">
        <v>12000</v>
      </c>
      <c r="CH17" s="51">
        <v>12000</v>
      </c>
      <c r="CI17" s="51">
        <v>12000</v>
      </c>
      <c r="CJ17" s="51">
        <v>12000</v>
      </c>
      <c r="CK17" s="51">
        <v>12000</v>
      </c>
      <c r="CL17" s="51">
        <v>9000</v>
      </c>
      <c r="CM17" s="51">
        <v>12000</v>
      </c>
      <c r="CN17" s="51">
        <v>12000</v>
      </c>
      <c r="CO17" s="51">
        <v>12000</v>
      </c>
      <c r="CP17" s="51">
        <v>12000</v>
      </c>
      <c r="CQ17" s="51">
        <v>12000</v>
      </c>
      <c r="CR17" s="51">
        <v>12000</v>
      </c>
      <c r="CS17" s="51">
        <v>12000</v>
      </c>
      <c r="CT17" s="52">
        <v>6000</v>
      </c>
      <c r="CU17" s="52">
        <v>9000</v>
      </c>
      <c r="CV17" s="52">
        <v>9000</v>
      </c>
      <c r="CW17" s="52">
        <v>9000</v>
      </c>
      <c r="CX17" s="52">
        <v>10500</v>
      </c>
      <c r="CY17" s="52">
        <f>'Coût médian du PMAS'!J7</f>
        <v>15000</v>
      </c>
      <c r="DA17" s="11" t="s">
        <v>914</v>
      </c>
      <c r="DB17" s="46" t="s">
        <v>1072</v>
      </c>
      <c r="DC17" s="46" t="s">
        <v>1072</v>
      </c>
      <c r="DD17" s="46" t="s">
        <v>1072</v>
      </c>
      <c r="DE17" s="46" t="s">
        <v>1072</v>
      </c>
      <c r="DF17" s="62">
        <v>7800</v>
      </c>
      <c r="DG17" s="57">
        <v>7800</v>
      </c>
      <c r="DH17" s="55">
        <v>7800</v>
      </c>
      <c r="DI17" s="46" t="s">
        <v>1072</v>
      </c>
      <c r="DJ17" s="46" t="s">
        <v>1072</v>
      </c>
      <c r="DK17" s="46" t="s">
        <v>1072</v>
      </c>
      <c r="DL17" s="58">
        <v>8250</v>
      </c>
      <c r="DM17" s="51">
        <v>9000</v>
      </c>
      <c r="DN17" s="51">
        <v>7500</v>
      </c>
      <c r="DO17" s="57">
        <v>7500</v>
      </c>
      <c r="DP17" s="51">
        <v>7500</v>
      </c>
      <c r="DQ17" s="51">
        <v>7500</v>
      </c>
      <c r="DR17" s="58">
        <v>7500</v>
      </c>
      <c r="DS17" s="51">
        <v>7500</v>
      </c>
      <c r="DT17" s="51">
        <v>9390</v>
      </c>
      <c r="DU17" s="51">
        <v>10500</v>
      </c>
      <c r="DV17" s="46" t="s">
        <v>1072</v>
      </c>
      <c r="DW17" s="51">
        <v>15000</v>
      </c>
      <c r="DX17" s="51">
        <v>15000</v>
      </c>
      <c r="DY17" s="51">
        <v>11250</v>
      </c>
      <c r="DZ17" s="51">
        <v>10500</v>
      </c>
      <c r="EA17" s="51">
        <v>15000</v>
      </c>
      <c r="EB17" s="46" t="s">
        <v>1072</v>
      </c>
      <c r="EC17" s="51">
        <v>15000</v>
      </c>
      <c r="ED17" s="65">
        <v>15000</v>
      </c>
      <c r="EE17" s="51">
        <v>15000</v>
      </c>
      <c r="EF17" s="51">
        <v>15000</v>
      </c>
      <c r="EG17" s="51">
        <v>15000</v>
      </c>
      <c r="EH17" s="51">
        <v>15000</v>
      </c>
      <c r="EI17" s="51">
        <v>15000</v>
      </c>
      <c r="EJ17" s="51">
        <v>15000</v>
      </c>
      <c r="EK17" s="51">
        <v>15000</v>
      </c>
      <c r="EL17" s="51">
        <v>15000</v>
      </c>
      <c r="EM17" s="51">
        <v>7500</v>
      </c>
      <c r="EN17" s="51">
        <v>7500</v>
      </c>
      <c r="EO17" s="51">
        <v>7500</v>
      </c>
      <c r="EP17" s="51">
        <v>7500</v>
      </c>
      <c r="EQ17" s="51">
        <v>7500</v>
      </c>
      <c r="ER17" s="51">
        <v>9000</v>
      </c>
      <c r="ES17" s="51">
        <v>9000</v>
      </c>
      <c r="ET17" s="52">
        <v>9000</v>
      </c>
      <c r="EU17" s="52">
        <v>9000</v>
      </c>
      <c r="EV17" s="52">
        <v>9000</v>
      </c>
      <c r="EW17" s="52">
        <v>7500</v>
      </c>
      <c r="EX17" s="299">
        <v>9000</v>
      </c>
      <c r="EY17" s="52">
        <f>'Coût médian du PMAS'!K7</f>
        <v>7500</v>
      </c>
      <c r="EZ17"/>
      <c r="FA17" s="62">
        <v>4000</v>
      </c>
      <c r="FB17" s="57">
        <v>4800</v>
      </c>
      <c r="FC17" s="55">
        <v>4000</v>
      </c>
      <c r="FD17" s="46" t="s">
        <v>1072</v>
      </c>
      <c r="FE17" s="46" t="s">
        <v>1072</v>
      </c>
      <c r="FF17" s="46" t="s">
        <v>1072</v>
      </c>
      <c r="FG17" s="58">
        <v>10800</v>
      </c>
      <c r="FH17" s="51">
        <v>9000</v>
      </c>
      <c r="FI17" s="51">
        <v>12600</v>
      </c>
      <c r="FJ17" s="57">
        <v>9000</v>
      </c>
      <c r="FK17" s="51">
        <v>9000</v>
      </c>
      <c r="FL17" s="51">
        <v>9000</v>
      </c>
      <c r="FM17" s="58">
        <v>9000</v>
      </c>
      <c r="FN17" s="51">
        <v>9000</v>
      </c>
      <c r="FO17" s="51">
        <v>9000</v>
      </c>
      <c r="FP17" s="51">
        <v>12600</v>
      </c>
      <c r="FQ17" s="46" t="s">
        <v>1072</v>
      </c>
      <c r="FR17" s="51">
        <v>13500</v>
      </c>
      <c r="FS17" s="51">
        <v>14400</v>
      </c>
      <c r="FT17" s="51">
        <v>14400</v>
      </c>
      <c r="FU17" s="51">
        <v>10800</v>
      </c>
      <c r="FV17" s="51">
        <v>9000</v>
      </c>
      <c r="FW17" s="46" t="s">
        <v>1072</v>
      </c>
      <c r="FX17" s="51">
        <v>14400</v>
      </c>
      <c r="FY17" s="65">
        <v>9000</v>
      </c>
      <c r="FZ17" s="51">
        <v>18000</v>
      </c>
      <c r="GA17" s="51">
        <v>18000</v>
      </c>
      <c r="GB17" s="51">
        <v>18000</v>
      </c>
      <c r="GC17" s="51">
        <v>19800</v>
      </c>
      <c r="GD17" s="51">
        <v>18000</v>
      </c>
      <c r="GE17" s="51">
        <v>16200</v>
      </c>
      <c r="GF17" s="51">
        <v>18000</v>
      </c>
      <c r="GG17" s="51">
        <v>18000</v>
      </c>
      <c r="GH17" s="51">
        <v>18000</v>
      </c>
      <c r="GI17" s="51">
        <v>13500</v>
      </c>
      <c r="GJ17" s="51">
        <v>9000</v>
      </c>
      <c r="GK17" s="51">
        <v>9000</v>
      </c>
      <c r="GL17" s="51">
        <v>9000</v>
      </c>
      <c r="GM17" s="51">
        <v>13500</v>
      </c>
      <c r="GN17" s="51">
        <v>14400</v>
      </c>
      <c r="GO17" s="52">
        <v>7200</v>
      </c>
      <c r="GP17" s="61">
        <v>12600</v>
      </c>
      <c r="GQ17" s="52">
        <v>12600</v>
      </c>
      <c r="GR17" s="52">
        <v>18000</v>
      </c>
      <c r="GS17" s="299">
        <v>14400</v>
      </c>
      <c r="GT17" s="52">
        <f>'Coût médian du PMAS'!L7</f>
        <v>9000</v>
      </c>
      <c r="GU17"/>
      <c r="GV17" s="11" t="s">
        <v>914</v>
      </c>
      <c r="GW17" s="46" t="s">
        <v>1072</v>
      </c>
      <c r="GX17" s="46" t="s">
        <v>1072</v>
      </c>
      <c r="GY17" s="46" t="s">
        <v>1072</v>
      </c>
      <c r="GZ17" s="46" t="s">
        <v>1072</v>
      </c>
      <c r="HA17" s="62">
        <v>6000</v>
      </c>
      <c r="HB17" s="57">
        <v>4000</v>
      </c>
      <c r="HC17" s="55">
        <v>14000</v>
      </c>
      <c r="HD17" s="46" t="s">
        <v>1072</v>
      </c>
      <c r="HE17" s="46" t="s">
        <v>1072</v>
      </c>
      <c r="HF17" s="46" t="s">
        <v>1072</v>
      </c>
      <c r="HG17" s="58">
        <v>16000</v>
      </c>
      <c r="HH17" s="51">
        <v>12000</v>
      </c>
      <c r="HI17" s="51">
        <v>3000</v>
      </c>
      <c r="HJ17" s="57">
        <v>3000</v>
      </c>
      <c r="HK17" s="51">
        <v>6000</v>
      </c>
      <c r="HL17" s="51">
        <v>20000</v>
      </c>
      <c r="HM17" s="58">
        <v>6000</v>
      </c>
      <c r="HN17" s="51">
        <v>3000</v>
      </c>
      <c r="HO17" s="51">
        <v>4000</v>
      </c>
      <c r="HP17" s="51">
        <v>6000</v>
      </c>
      <c r="HQ17" s="46" t="s">
        <v>1072</v>
      </c>
      <c r="HR17" s="51">
        <v>4200</v>
      </c>
      <c r="HS17" s="51">
        <v>6000</v>
      </c>
      <c r="HT17" s="51">
        <v>6000</v>
      </c>
      <c r="HU17" s="51">
        <v>6000</v>
      </c>
      <c r="HV17" s="51">
        <v>8000</v>
      </c>
      <c r="HW17" s="46" t="s">
        <v>1072</v>
      </c>
      <c r="HX17" s="51">
        <v>12000</v>
      </c>
      <c r="HY17" s="65">
        <v>9000</v>
      </c>
      <c r="HZ17" s="51">
        <v>10000</v>
      </c>
      <c r="IA17" s="51">
        <v>10000</v>
      </c>
      <c r="IB17" s="51">
        <v>10000</v>
      </c>
      <c r="IC17" s="51">
        <v>10000</v>
      </c>
      <c r="ID17" s="51">
        <v>10000</v>
      </c>
      <c r="IE17" s="51">
        <v>8000</v>
      </c>
      <c r="IF17" s="51">
        <v>8000</v>
      </c>
      <c r="IG17" s="51">
        <v>8000</v>
      </c>
      <c r="IH17" s="51">
        <v>8000</v>
      </c>
      <c r="II17" s="51">
        <v>9000</v>
      </c>
      <c r="IJ17" s="51">
        <v>10000</v>
      </c>
      <c r="IK17" s="51">
        <v>10000</v>
      </c>
      <c r="IL17" s="51">
        <v>10000</v>
      </c>
      <c r="IM17" s="51">
        <v>6000</v>
      </c>
      <c r="IN17" s="51">
        <v>6000</v>
      </c>
      <c r="IO17" s="52">
        <v>4000</v>
      </c>
      <c r="IP17" s="52">
        <v>10000</v>
      </c>
      <c r="IQ17" s="52">
        <v>10000</v>
      </c>
      <c r="IR17" s="52">
        <v>10000</v>
      </c>
      <c r="IS17" s="299">
        <v>10000</v>
      </c>
      <c r="IT17" s="52">
        <f>'Coût médian du PMAS'!M7</f>
        <v>10000</v>
      </c>
    </row>
    <row r="18" spans="1:254" x14ac:dyDescent="0.3">
      <c r="A18" s="11" t="s">
        <v>1076</v>
      </c>
      <c r="B18" s="46" t="s">
        <v>1072</v>
      </c>
      <c r="C18" s="46" t="s">
        <v>1072</v>
      </c>
      <c r="D18" s="46" t="s">
        <v>1072</v>
      </c>
      <c r="E18" s="46" t="s">
        <v>1072</v>
      </c>
      <c r="F18" s="46" t="s">
        <v>1072</v>
      </c>
      <c r="G18" s="46" t="s">
        <v>1072</v>
      </c>
      <c r="H18" s="46" t="s">
        <v>1072</v>
      </c>
      <c r="I18" s="46" t="s">
        <v>1072</v>
      </c>
      <c r="J18" s="46" t="s">
        <v>1072</v>
      </c>
      <c r="K18" s="46" t="s">
        <v>1072</v>
      </c>
      <c r="L18" s="46" t="s">
        <v>1072</v>
      </c>
      <c r="M18" s="46" t="s">
        <v>1072</v>
      </c>
      <c r="N18" s="46" t="s">
        <v>1072</v>
      </c>
      <c r="O18" s="46" t="s">
        <v>1072</v>
      </c>
      <c r="P18" s="46" t="s">
        <v>1072</v>
      </c>
      <c r="Q18" s="46" t="s">
        <v>1072</v>
      </c>
      <c r="R18" s="46" t="s">
        <v>1072</v>
      </c>
      <c r="S18" s="46" t="s">
        <v>1072</v>
      </c>
      <c r="T18" s="46" t="s">
        <v>1072</v>
      </c>
      <c r="U18" s="46" t="s">
        <v>1072</v>
      </c>
      <c r="V18" s="46" t="s">
        <v>1072</v>
      </c>
      <c r="W18" s="46" t="s">
        <v>1072</v>
      </c>
      <c r="X18" s="46" t="s">
        <v>1072</v>
      </c>
      <c r="Y18" s="46" t="s">
        <v>1072</v>
      </c>
      <c r="Z18" s="46" t="s">
        <v>1072</v>
      </c>
      <c r="AA18" s="46" t="s">
        <v>1072</v>
      </c>
      <c r="AB18" s="46" t="s">
        <v>1072</v>
      </c>
      <c r="AC18" s="51">
        <v>10286</v>
      </c>
      <c r="AD18" s="51">
        <v>10285.714285714286</v>
      </c>
      <c r="AE18" s="50">
        <v>6857.1428571428569</v>
      </c>
      <c r="AF18" s="51">
        <v>6857.1428571428569</v>
      </c>
      <c r="AG18" s="51">
        <v>8571.4285714285706</v>
      </c>
      <c r="AH18" s="51">
        <v>8571.4285714285706</v>
      </c>
      <c r="AI18" s="46" t="s">
        <v>1072</v>
      </c>
      <c r="AJ18" s="51">
        <v>8571.4285714285706</v>
      </c>
      <c r="AK18" s="51">
        <v>8571.4285714285706</v>
      </c>
      <c r="AL18" s="51">
        <v>8571.4285714285706</v>
      </c>
      <c r="AM18" s="51">
        <v>8571.4285714285706</v>
      </c>
      <c r="AN18" s="51">
        <v>8571.4285714285706</v>
      </c>
      <c r="AO18" s="51">
        <v>10800</v>
      </c>
      <c r="AP18" s="51">
        <v>8571.4285714285706</v>
      </c>
      <c r="AQ18" s="51">
        <v>6857.1428571428569</v>
      </c>
      <c r="AR18" s="51">
        <v>6857.1428571428569</v>
      </c>
      <c r="AS18" s="51">
        <v>8571.4285714285706</v>
      </c>
      <c r="AT18" s="38" t="s">
        <v>1072</v>
      </c>
      <c r="AU18" s="38" t="s">
        <v>1072</v>
      </c>
      <c r="AV18" s="38" t="s">
        <v>1072</v>
      </c>
      <c r="AW18" s="52">
        <v>12000</v>
      </c>
      <c r="AX18" s="52">
        <v>8571.4285714285706</v>
      </c>
      <c r="AY18" s="38" t="s">
        <v>1072</v>
      </c>
      <c r="BA18" s="11" t="s">
        <v>1076</v>
      </c>
      <c r="BB18" s="46" t="s">
        <v>1072</v>
      </c>
      <c r="BC18" s="46" t="s">
        <v>1072</v>
      </c>
      <c r="BD18" s="46" t="s">
        <v>1072</v>
      </c>
      <c r="BE18" s="46" t="s">
        <v>1072</v>
      </c>
      <c r="BF18" s="46" t="s">
        <v>1072</v>
      </c>
      <c r="BG18" s="46" t="s">
        <v>1072</v>
      </c>
      <c r="BH18" s="46" t="s">
        <v>1072</v>
      </c>
      <c r="BI18" s="46" t="s">
        <v>1072</v>
      </c>
      <c r="BJ18" s="46" t="s">
        <v>1072</v>
      </c>
      <c r="BK18" s="46" t="s">
        <v>1072</v>
      </c>
      <c r="BL18" s="46" t="s">
        <v>1072</v>
      </c>
      <c r="BM18" s="46" t="s">
        <v>1072</v>
      </c>
      <c r="BN18" s="46" t="s">
        <v>1072</v>
      </c>
      <c r="BO18" s="46" t="s">
        <v>1072</v>
      </c>
      <c r="BP18" s="46" t="s">
        <v>1072</v>
      </c>
      <c r="BQ18" s="46" t="s">
        <v>1072</v>
      </c>
      <c r="BR18" s="46" t="s">
        <v>1072</v>
      </c>
      <c r="BS18" s="46" t="s">
        <v>1072</v>
      </c>
      <c r="BT18" s="46" t="s">
        <v>1072</v>
      </c>
      <c r="BU18" s="46" t="s">
        <v>1072</v>
      </c>
      <c r="BV18" s="46" t="s">
        <v>1072</v>
      </c>
      <c r="BW18" s="46" t="s">
        <v>1072</v>
      </c>
      <c r="BX18" s="46" t="s">
        <v>1072</v>
      </c>
      <c r="BY18" s="46" t="s">
        <v>1072</v>
      </c>
      <c r="BZ18" s="46" t="s">
        <v>1072</v>
      </c>
      <c r="CA18" s="46" t="s">
        <v>1072</v>
      </c>
      <c r="CB18" s="46" t="s">
        <v>1072</v>
      </c>
      <c r="CC18" s="51">
        <v>12000</v>
      </c>
      <c r="CD18" s="51">
        <v>12000</v>
      </c>
      <c r="CE18" s="51">
        <v>12000</v>
      </c>
      <c r="CF18" s="51">
        <v>12000</v>
      </c>
      <c r="CG18" s="51">
        <v>12000</v>
      </c>
      <c r="CH18" s="51">
        <v>12000</v>
      </c>
      <c r="CI18" s="46" t="s">
        <v>1072</v>
      </c>
      <c r="CJ18" s="51">
        <v>15000</v>
      </c>
      <c r="CK18" s="51">
        <v>12000</v>
      </c>
      <c r="CL18" s="51">
        <v>12000</v>
      </c>
      <c r="CM18" s="51">
        <v>15000</v>
      </c>
      <c r="CN18" s="51">
        <v>12000</v>
      </c>
      <c r="CO18" s="51">
        <v>12000</v>
      </c>
      <c r="CP18" s="51">
        <v>13500</v>
      </c>
      <c r="CQ18" s="51">
        <v>13500</v>
      </c>
      <c r="CR18" s="51">
        <v>13500</v>
      </c>
      <c r="CS18" s="51">
        <v>12000</v>
      </c>
      <c r="CT18" s="38" t="s">
        <v>1072</v>
      </c>
      <c r="CU18" s="38" t="s">
        <v>1072</v>
      </c>
      <c r="CV18" s="38" t="s">
        <v>1072</v>
      </c>
      <c r="CW18" s="52">
        <v>15000</v>
      </c>
      <c r="CX18" s="52">
        <v>18000</v>
      </c>
      <c r="CY18" s="38" t="s">
        <v>1072</v>
      </c>
      <c r="DA18" s="11" t="s">
        <v>1076</v>
      </c>
      <c r="DB18" s="46" t="s">
        <v>1072</v>
      </c>
      <c r="DC18" s="46" t="s">
        <v>1072</v>
      </c>
      <c r="DD18" s="46" t="s">
        <v>1072</v>
      </c>
      <c r="DE18" s="46" t="s">
        <v>1072</v>
      </c>
      <c r="DF18" s="46" t="s">
        <v>1072</v>
      </c>
      <c r="DG18" s="46" t="s">
        <v>1072</v>
      </c>
      <c r="DH18" s="46" t="s">
        <v>1072</v>
      </c>
      <c r="DI18" s="46" t="s">
        <v>1072</v>
      </c>
      <c r="DJ18" s="46" t="s">
        <v>1072</v>
      </c>
      <c r="DK18" s="46" t="s">
        <v>1072</v>
      </c>
      <c r="DL18" s="46" t="s">
        <v>1072</v>
      </c>
      <c r="DM18" s="46" t="s">
        <v>1072</v>
      </c>
      <c r="DN18" s="46" t="s">
        <v>1072</v>
      </c>
      <c r="DO18" s="46" t="s">
        <v>1072</v>
      </c>
      <c r="DP18" s="46" t="s">
        <v>1072</v>
      </c>
      <c r="DQ18" s="46" t="s">
        <v>1072</v>
      </c>
      <c r="DR18" s="46" t="s">
        <v>1072</v>
      </c>
      <c r="DS18" s="46" t="s">
        <v>1072</v>
      </c>
      <c r="DT18" s="46" t="s">
        <v>1072</v>
      </c>
      <c r="DU18" s="46" t="s">
        <v>1072</v>
      </c>
      <c r="DV18" s="46" t="s">
        <v>1072</v>
      </c>
      <c r="DW18" s="46" t="s">
        <v>1072</v>
      </c>
      <c r="DX18" s="46" t="s">
        <v>1072</v>
      </c>
      <c r="DY18" s="46" t="s">
        <v>1072</v>
      </c>
      <c r="DZ18" s="46" t="s">
        <v>1072</v>
      </c>
      <c r="EA18" s="46" t="s">
        <v>1072</v>
      </c>
      <c r="EB18" s="46" t="s">
        <v>1072</v>
      </c>
      <c r="EC18" s="51">
        <v>9000</v>
      </c>
      <c r="ED18" s="65">
        <v>10500</v>
      </c>
      <c r="EE18" s="51">
        <v>4500</v>
      </c>
      <c r="EF18" s="51">
        <v>4500</v>
      </c>
      <c r="EG18" s="51">
        <v>4500</v>
      </c>
      <c r="EH18" s="51">
        <v>4500</v>
      </c>
      <c r="EI18" s="46" t="s">
        <v>1072</v>
      </c>
      <c r="EJ18" s="51">
        <v>4500</v>
      </c>
      <c r="EK18" s="51">
        <v>4500</v>
      </c>
      <c r="EL18" s="51">
        <v>4500</v>
      </c>
      <c r="EM18" s="51">
        <v>7500</v>
      </c>
      <c r="EN18" s="51">
        <v>7500</v>
      </c>
      <c r="EO18" s="51">
        <v>7500</v>
      </c>
      <c r="EP18" s="51">
        <v>7500</v>
      </c>
      <c r="EQ18" s="51">
        <v>7500</v>
      </c>
      <c r="ER18" s="51">
        <v>7500</v>
      </c>
      <c r="ES18" s="51">
        <v>7500</v>
      </c>
      <c r="ET18" s="38" t="s">
        <v>1072</v>
      </c>
      <c r="EU18" s="38" t="s">
        <v>1072</v>
      </c>
      <c r="EV18" s="38" t="s">
        <v>1072</v>
      </c>
      <c r="EW18" s="52">
        <v>15000</v>
      </c>
      <c r="EX18" s="299">
        <v>15000</v>
      </c>
      <c r="EY18" s="300" t="s">
        <v>1072</v>
      </c>
      <c r="EZ18"/>
      <c r="FA18" s="46" t="s">
        <v>1072</v>
      </c>
      <c r="FB18" s="46" t="s">
        <v>1072</v>
      </c>
      <c r="FC18" s="46" t="s">
        <v>1072</v>
      </c>
      <c r="FD18" s="46" t="s">
        <v>1072</v>
      </c>
      <c r="FE18" s="46" t="s">
        <v>1072</v>
      </c>
      <c r="FF18" s="46" t="s">
        <v>1072</v>
      </c>
      <c r="FG18" s="46" t="s">
        <v>1072</v>
      </c>
      <c r="FH18" s="46" t="s">
        <v>1072</v>
      </c>
      <c r="FI18" s="46" t="s">
        <v>1072</v>
      </c>
      <c r="FJ18" s="46" t="s">
        <v>1072</v>
      </c>
      <c r="FK18" s="46" t="s">
        <v>1072</v>
      </c>
      <c r="FL18" s="46" t="s">
        <v>1072</v>
      </c>
      <c r="FM18" s="46" t="s">
        <v>1072</v>
      </c>
      <c r="FN18" s="46" t="s">
        <v>1072</v>
      </c>
      <c r="FO18" s="46" t="s">
        <v>1072</v>
      </c>
      <c r="FP18" s="46" t="s">
        <v>1072</v>
      </c>
      <c r="FQ18" s="46" t="s">
        <v>1072</v>
      </c>
      <c r="FR18" s="46" t="s">
        <v>1072</v>
      </c>
      <c r="FS18" s="46" t="s">
        <v>1072</v>
      </c>
      <c r="FT18" s="46" t="s">
        <v>1072</v>
      </c>
      <c r="FU18" s="46" t="s">
        <v>1072</v>
      </c>
      <c r="FV18" s="46" t="s">
        <v>1072</v>
      </c>
      <c r="FW18" s="46" t="s">
        <v>1072</v>
      </c>
      <c r="FX18" s="51">
        <v>14400</v>
      </c>
      <c r="FY18" s="65">
        <v>12600</v>
      </c>
      <c r="FZ18" s="51">
        <v>11700</v>
      </c>
      <c r="GA18" s="51">
        <v>10800</v>
      </c>
      <c r="GB18" s="51">
        <v>9000</v>
      </c>
      <c r="GC18" s="51">
        <v>9000</v>
      </c>
      <c r="GD18" s="46" t="s">
        <v>1072</v>
      </c>
      <c r="GE18" s="51">
        <v>10800</v>
      </c>
      <c r="GF18" s="51">
        <v>10800</v>
      </c>
      <c r="GG18" s="51">
        <v>10800</v>
      </c>
      <c r="GH18" s="51">
        <v>3600</v>
      </c>
      <c r="GI18" s="51">
        <v>10800</v>
      </c>
      <c r="GJ18" s="51">
        <v>10800</v>
      </c>
      <c r="GK18" s="51">
        <v>10800</v>
      </c>
      <c r="GL18" s="51">
        <v>10800</v>
      </c>
      <c r="GM18" s="51">
        <v>10800</v>
      </c>
      <c r="GN18" s="51">
        <v>10800</v>
      </c>
      <c r="GO18" s="38" t="s">
        <v>1072</v>
      </c>
      <c r="GP18" s="69" t="s">
        <v>1072</v>
      </c>
      <c r="GQ18" s="38" t="s">
        <v>1072</v>
      </c>
      <c r="GR18" s="52">
        <v>14400</v>
      </c>
      <c r="GS18" s="299">
        <v>14400</v>
      </c>
      <c r="GT18" s="300" t="s">
        <v>1072</v>
      </c>
      <c r="GU18"/>
      <c r="GV18" s="11" t="s">
        <v>1076</v>
      </c>
      <c r="GW18" s="46" t="s">
        <v>1072</v>
      </c>
      <c r="GX18" s="46" t="s">
        <v>1072</v>
      </c>
      <c r="GY18" s="46" t="s">
        <v>1072</v>
      </c>
      <c r="GZ18" s="46" t="s">
        <v>1072</v>
      </c>
      <c r="HA18" s="46" t="s">
        <v>1072</v>
      </c>
      <c r="HB18" s="46" t="s">
        <v>1072</v>
      </c>
      <c r="HC18" s="46" t="s">
        <v>1072</v>
      </c>
      <c r="HD18" s="46" t="s">
        <v>1072</v>
      </c>
      <c r="HE18" s="46" t="s">
        <v>1072</v>
      </c>
      <c r="HF18" s="46" t="s">
        <v>1072</v>
      </c>
      <c r="HG18" s="46" t="s">
        <v>1072</v>
      </c>
      <c r="HH18" s="46" t="s">
        <v>1072</v>
      </c>
      <c r="HI18" s="46" t="s">
        <v>1072</v>
      </c>
      <c r="HJ18" s="46" t="s">
        <v>1072</v>
      </c>
      <c r="HK18" s="46" t="s">
        <v>1072</v>
      </c>
      <c r="HL18" s="46" t="s">
        <v>1072</v>
      </c>
      <c r="HM18" s="46" t="s">
        <v>1072</v>
      </c>
      <c r="HN18" s="46" t="s">
        <v>1072</v>
      </c>
      <c r="HO18" s="46" t="s">
        <v>1072</v>
      </c>
      <c r="HP18" s="46" t="s">
        <v>1072</v>
      </c>
      <c r="HQ18" s="46" t="s">
        <v>1072</v>
      </c>
      <c r="HR18" s="46" t="s">
        <v>1072</v>
      </c>
      <c r="HS18" s="46" t="s">
        <v>1072</v>
      </c>
      <c r="HT18" s="46" t="s">
        <v>1072</v>
      </c>
      <c r="HU18" s="46" t="s">
        <v>1072</v>
      </c>
      <c r="HV18" s="46" t="s">
        <v>1072</v>
      </c>
      <c r="HW18" s="46" t="s">
        <v>1072</v>
      </c>
      <c r="HX18" s="51">
        <v>12000</v>
      </c>
      <c r="HY18" s="65">
        <v>12000</v>
      </c>
      <c r="HZ18" s="51">
        <v>4000</v>
      </c>
      <c r="IA18" s="51">
        <v>4000</v>
      </c>
      <c r="IB18" s="51">
        <v>4000</v>
      </c>
      <c r="IC18" s="51">
        <v>4000</v>
      </c>
      <c r="ID18" s="46" t="s">
        <v>1072</v>
      </c>
      <c r="IE18" s="51">
        <v>4000</v>
      </c>
      <c r="IF18" s="51">
        <v>8000</v>
      </c>
      <c r="IG18" s="51">
        <v>8000</v>
      </c>
      <c r="IH18" s="51">
        <v>5200</v>
      </c>
      <c r="II18" s="51">
        <v>5200</v>
      </c>
      <c r="IJ18" s="51">
        <v>5200</v>
      </c>
      <c r="IK18" s="51">
        <v>5200</v>
      </c>
      <c r="IL18" s="51">
        <v>5000</v>
      </c>
      <c r="IM18" s="51">
        <v>4400</v>
      </c>
      <c r="IN18" s="51">
        <v>6000</v>
      </c>
      <c r="IO18" s="38" t="s">
        <v>1072</v>
      </c>
      <c r="IP18" s="38" t="s">
        <v>1072</v>
      </c>
      <c r="IQ18" s="38" t="s">
        <v>1072</v>
      </c>
      <c r="IR18" s="39">
        <v>6000</v>
      </c>
      <c r="IS18" s="299">
        <v>4800</v>
      </c>
      <c r="IT18" s="300" t="s">
        <v>1072</v>
      </c>
    </row>
    <row r="19" spans="1:254" x14ac:dyDescent="0.3">
      <c r="A19" s="34" t="s">
        <v>1077</v>
      </c>
      <c r="B19" s="46" t="s">
        <v>1072</v>
      </c>
      <c r="C19" s="46" t="s">
        <v>1072</v>
      </c>
      <c r="D19" s="46" t="s">
        <v>1072</v>
      </c>
      <c r="E19" s="46" t="s">
        <v>1072</v>
      </c>
      <c r="F19" s="46" t="s">
        <v>1072</v>
      </c>
      <c r="G19" s="46" t="s">
        <v>1072</v>
      </c>
      <c r="H19" s="46" t="s">
        <v>1072</v>
      </c>
      <c r="I19" s="46" t="s">
        <v>1072</v>
      </c>
      <c r="J19" s="46" t="s">
        <v>1072</v>
      </c>
      <c r="K19" s="46" t="s">
        <v>1072</v>
      </c>
      <c r="L19" s="46" t="s">
        <v>1072</v>
      </c>
      <c r="M19" s="46" t="s">
        <v>1072</v>
      </c>
      <c r="N19" s="46" t="s">
        <v>1072</v>
      </c>
      <c r="O19" s="46" t="s">
        <v>1072</v>
      </c>
      <c r="P19" s="51">
        <v>3188.5714285714284</v>
      </c>
      <c r="Q19" s="46" t="s">
        <v>1072</v>
      </c>
      <c r="R19" s="46" t="s">
        <v>1072</v>
      </c>
      <c r="S19" s="46" t="s">
        <v>1072</v>
      </c>
      <c r="T19" s="51">
        <v>8571.4285714285706</v>
      </c>
      <c r="U19" s="46" t="s">
        <v>1072</v>
      </c>
      <c r="V19" s="46" t="s">
        <v>1072</v>
      </c>
      <c r="W19" s="46" t="s">
        <v>1072</v>
      </c>
      <c r="X19" s="51">
        <v>8571.4285714285706</v>
      </c>
      <c r="Y19" s="46" t="s">
        <v>1072</v>
      </c>
      <c r="Z19" s="46" t="s">
        <v>1072</v>
      </c>
      <c r="AA19" s="46" t="s">
        <v>1072</v>
      </c>
      <c r="AB19" s="46" t="s">
        <v>1072</v>
      </c>
      <c r="AC19" s="46" t="s">
        <v>1072</v>
      </c>
      <c r="AD19" s="46" t="s">
        <v>1072</v>
      </c>
      <c r="AE19" s="46" t="s">
        <v>1072</v>
      </c>
      <c r="AF19" s="46" t="s">
        <v>1072</v>
      </c>
      <c r="AG19" s="46" t="s">
        <v>1072</v>
      </c>
      <c r="AH19" s="46" t="s">
        <v>1072</v>
      </c>
      <c r="AI19" s="46" t="s">
        <v>1072</v>
      </c>
      <c r="AJ19" s="46" t="s">
        <v>1072</v>
      </c>
      <c r="AK19" s="46" t="s">
        <v>1072</v>
      </c>
      <c r="AL19" s="46" t="s">
        <v>1072</v>
      </c>
      <c r="AM19" s="46" t="s">
        <v>1072</v>
      </c>
      <c r="AN19" s="46" t="s">
        <v>1072</v>
      </c>
      <c r="AO19" s="46" t="s">
        <v>1072</v>
      </c>
      <c r="AP19" s="46" t="s">
        <v>1072</v>
      </c>
      <c r="AQ19" s="46" t="s">
        <v>1072</v>
      </c>
      <c r="AR19" s="46" t="s">
        <v>1072</v>
      </c>
      <c r="AS19" s="46" t="s">
        <v>1072</v>
      </c>
      <c r="AT19" s="38" t="s">
        <v>1072</v>
      </c>
      <c r="AU19" s="38" t="s">
        <v>1072</v>
      </c>
      <c r="AV19" s="38" t="s">
        <v>1072</v>
      </c>
      <c r="AW19" s="38" t="s">
        <v>1072</v>
      </c>
      <c r="AX19" s="38" t="s">
        <v>1072</v>
      </c>
      <c r="AY19" s="38" t="s">
        <v>1072</v>
      </c>
      <c r="BA19" s="34" t="s">
        <v>1077</v>
      </c>
      <c r="BB19" s="54" t="s">
        <v>1072</v>
      </c>
      <c r="BC19" s="54" t="s">
        <v>1072</v>
      </c>
      <c r="BD19" s="54" t="s">
        <v>1072</v>
      </c>
      <c r="BE19" s="54" t="s">
        <v>1072</v>
      </c>
      <c r="BF19" s="54" t="s">
        <v>1072</v>
      </c>
      <c r="BG19" s="54" t="s">
        <v>1072</v>
      </c>
      <c r="BH19" s="54" t="s">
        <v>1072</v>
      </c>
      <c r="BI19" s="54" t="s">
        <v>1072</v>
      </c>
      <c r="BJ19" s="54" t="s">
        <v>1072</v>
      </c>
      <c r="BK19" s="54" t="s">
        <v>1072</v>
      </c>
      <c r="BL19" s="54" t="s">
        <v>1072</v>
      </c>
      <c r="BM19" s="46" t="s">
        <v>1072</v>
      </c>
      <c r="BN19" s="54" t="s">
        <v>1072</v>
      </c>
      <c r="BO19" s="54" t="s">
        <v>1072</v>
      </c>
      <c r="BP19" s="51">
        <v>9600</v>
      </c>
      <c r="BQ19" s="46" t="s">
        <v>1072</v>
      </c>
      <c r="BR19" s="70" t="s">
        <v>1072</v>
      </c>
      <c r="BS19" s="46" t="s">
        <v>1072</v>
      </c>
      <c r="BT19" s="51">
        <v>8250</v>
      </c>
      <c r="BU19" s="46" t="s">
        <v>1072</v>
      </c>
      <c r="BV19" s="46" t="s">
        <v>1072</v>
      </c>
      <c r="BW19" s="46" t="s">
        <v>1072</v>
      </c>
      <c r="BX19" s="51">
        <v>12000</v>
      </c>
      <c r="BY19" s="46" t="s">
        <v>1072</v>
      </c>
      <c r="BZ19" s="46" t="s">
        <v>1072</v>
      </c>
      <c r="CA19" s="46" t="s">
        <v>1072</v>
      </c>
      <c r="CB19" s="46" t="s">
        <v>1072</v>
      </c>
      <c r="CC19" s="46" t="s">
        <v>1072</v>
      </c>
      <c r="CD19" s="46" t="s">
        <v>1072</v>
      </c>
      <c r="CE19" s="46" t="s">
        <v>1072</v>
      </c>
      <c r="CF19" s="46" t="s">
        <v>1072</v>
      </c>
      <c r="CG19" s="46" t="s">
        <v>1072</v>
      </c>
      <c r="CH19" s="46" t="s">
        <v>1072</v>
      </c>
      <c r="CI19" s="46" t="s">
        <v>1072</v>
      </c>
      <c r="CJ19" s="46" t="s">
        <v>1072</v>
      </c>
      <c r="CK19" s="46" t="s">
        <v>1072</v>
      </c>
      <c r="CL19" s="46" t="s">
        <v>1072</v>
      </c>
      <c r="CM19" s="46" t="s">
        <v>1072</v>
      </c>
      <c r="CN19" s="46" t="s">
        <v>1072</v>
      </c>
      <c r="CO19" s="46" t="s">
        <v>1072</v>
      </c>
      <c r="CP19" s="46" t="s">
        <v>1072</v>
      </c>
      <c r="CQ19" s="46" t="s">
        <v>1072</v>
      </c>
      <c r="CR19" s="46" t="s">
        <v>1072</v>
      </c>
      <c r="CS19" s="46" t="s">
        <v>1072</v>
      </c>
      <c r="CT19" s="38" t="s">
        <v>1072</v>
      </c>
      <c r="CU19" s="38" t="s">
        <v>1072</v>
      </c>
      <c r="CV19" s="38" t="s">
        <v>1072</v>
      </c>
      <c r="CW19" s="38" t="s">
        <v>1072</v>
      </c>
      <c r="CX19" s="38" t="s">
        <v>1072</v>
      </c>
      <c r="CY19" s="38" t="s">
        <v>1072</v>
      </c>
      <c r="DA19" s="34" t="s">
        <v>1077</v>
      </c>
      <c r="DB19" s="46" t="s">
        <v>1072</v>
      </c>
      <c r="DC19" s="46" t="s">
        <v>1072</v>
      </c>
      <c r="DD19" s="46" t="s">
        <v>1072</v>
      </c>
      <c r="DE19" s="46" t="s">
        <v>1072</v>
      </c>
      <c r="DF19" s="46" t="s">
        <v>1072</v>
      </c>
      <c r="DG19" s="46" t="s">
        <v>1072</v>
      </c>
      <c r="DH19" s="46" t="s">
        <v>1072</v>
      </c>
      <c r="DI19" s="46" t="s">
        <v>1072</v>
      </c>
      <c r="DJ19" s="46" t="s">
        <v>1072</v>
      </c>
      <c r="DK19" s="46" t="s">
        <v>1072</v>
      </c>
      <c r="DL19" s="46" t="s">
        <v>1072</v>
      </c>
      <c r="DM19" s="46" t="s">
        <v>1072</v>
      </c>
      <c r="DN19" s="46" t="s">
        <v>1072</v>
      </c>
      <c r="DO19" s="46" t="s">
        <v>1072</v>
      </c>
      <c r="DP19" s="51">
        <v>15000</v>
      </c>
      <c r="DQ19" s="46" t="s">
        <v>1072</v>
      </c>
      <c r="DR19" s="70" t="s">
        <v>1072</v>
      </c>
      <c r="DS19" s="46" t="s">
        <v>1072</v>
      </c>
      <c r="DT19" s="51">
        <v>7500</v>
      </c>
      <c r="DU19" s="46" t="s">
        <v>1072</v>
      </c>
      <c r="DV19" s="46" t="s">
        <v>1072</v>
      </c>
      <c r="DW19" s="46" t="s">
        <v>1072</v>
      </c>
      <c r="DX19" s="51">
        <v>9000</v>
      </c>
      <c r="DY19" s="46" t="s">
        <v>1072</v>
      </c>
      <c r="DZ19" s="46" t="s">
        <v>1072</v>
      </c>
      <c r="EA19" s="46" t="s">
        <v>1072</v>
      </c>
      <c r="EB19" s="46" t="s">
        <v>1072</v>
      </c>
      <c r="EC19" s="46" t="s">
        <v>1072</v>
      </c>
      <c r="ED19" s="60" t="s">
        <v>1072</v>
      </c>
      <c r="EE19" s="60" t="s">
        <v>1072</v>
      </c>
      <c r="EF19" s="60" t="s">
        <v>1072</v>
      </c>
      <c r="EG19" s="60" t="s">
        <v>1072</v>
      </c>
      <c r="EH19" s="60" t="s">
        <v>1072</v>
      </c>
      <c r="EI19" s="46" t="s">
        <v>1072</v>
      </c>
      <c r="EJ19" s="46" t="s">
        <v>1072</v>
      </c>
      <c r="EK19" s="46" t="s">
        <v>1072</v>
      </c>
      <c r="EL19" s="46" t="s">
        <v>1072</v>
      </c>
      <c r="EM19" s="46" t="s">
        <v>1072</v>
      </c>
      <c r="EN19" s="46" t="s">
        <v>1072</v>
      </c>
      <c r="EO19" s="46" t="s">
        <v>1072</v>
      </c>
      <c r="EP19" s="46" t="s">
        <v>1072</v>
      </c>
      <c r="EQ19" s="46" t="s">
        <v>1072</v>
      </c>
      <c r="ER19" s="46" t="s">
        <v>1072</v>
      </c>
      <c r="ES19" s="46" t="s">
        <v>1072</v>
      </c>
      <c r="ET19" s="38" t="s">
        <v>1072</v>
      </c>
      <c r="EU19" s="38" t="s">
        <v>1072</v>
      </c>
      <c r="EV19" s="38" t="s">
        <v>1072</v>
      </c>
      <c r="EW19" s="38" t="s">
        <v>1072</v>
      </c>
      <c r="EX19" s="300" t="s">
        <v>1072</v>
      </c>
      <c r="EY19" s="300" t="s">
        <v>1072</v>
      </c>
      <c r="EZ19"/>
      <c r="FA19" s="46" t="s">
        <v>1072</v>
      </c>
      <c r="FB19" s="46" t="s">
        <v>1072</v>
      </c>
      <c r="FC19" s="46" t="s">
        <v>1072</v>
      </c>
      <c r="FD19" s="46" t="s">
        <v>1072</v>
      </c>
      <c r="FE19" s="46" t="s">
        <v>1072</v>
      </c>
      <c r="FF19" s="46" t="s">
        <v>1072</v>
      </c>
      <c r="FG19" s="46" t="s">
        <v>1072</v>
      </c>
      <c r="FH19" s="46" t="s">
        <v>1072</v>
      </c>
      <c r="FI19" s="46" t="s">
        <v>1072</v>
      </c>
      <c r="FJ19" s="46" t="s">
        <v>1072</v>
      </c>
      <c r="FK19" s="51">
        <v>14706</v>
      </c>
      <c r="FL19" s="46" t="s">
        <v>1072</v>
      </c>
      <c r="FM19" s="70" t="s">
        <v>1072</v>
      </c>
      <c r="FN19" s="46" t="s">
        <v>1072</v>
      </c>
      <c r="FO19" s="51">
        <v>9000</v>
      </c>
      <c r="FP19" s="46" t="s">
        <v>1072</v>
      </c>
      <c r="FQ19" s="46" t="s">
        <v>1072</v>
      </c>
      <c r="FR19" s="46" t="s">
        <v>1072</v>
      </c>
      <c r="FS19" s="51">
        <v>10800</v>
      </c>
      <c r="FT19" s="46" t="s">
        <v>1072</v>
      </c>
      <c r="FU19" s="46" t="s">
        <v>1072</v>
      </c>
      <c r="FV19" s="46" t="s">
        <v>1072</v>
      </c>
      <c r="FW19" s="46" t="s">
        <v>1072</v>
      </c>
      <c r="FX19" s="46" t="s">
        <v>1072</v>
      </c>
      <c r="FY19" s="60" t="s">
        <v>1072</v>
      </c>
      <c r="FZ19" s="60" t="s">
        <v>1072</v>
      </c>
      <c r="GA19" s="60" t="s">
        <v>1072</v>
      </c>
      <c r="GB19" s="60" t="s">
        <v>1072</v>
      </c>
      <c r="GC19" s="60" t="s">
        <v>1072</v>
      </c>
      <c r="GD19" s="46" t="s">
        <v>1072</v>
      </c>
      <c r="GE19" s="46" t="s">
        <v>1072</v>
      </c>
      <c r="GF19" s="46" t="s">
        <v>1072</v>
      </c>
      <c r="GG19" s="46" t="s">
        <v>1072</v>
      </c>
      <c r="GH19" s="46" t="s">
        <v>1072</v>
      </c>
      <c r="GI19" s="46" t="s">
        <v>1072</v>
      </c>
      <c r="GJ19" s="46" t="s">
        <v>1072</v>
      </c>
      <c r="GK19" s="46" t="s">
        <v>1072</v>
      </c>
      <c r="GL19" s="46" t="s">
        <v>1072</v>
      </c>
      <c r="GM19" s="46" t="s">
        <v>1072</v>
      </c>
      <c r="GN19" s="46" t="s">
        <v>1072</v>
      </c>
      <c r="GO19" s="38" t="s">
        <v>1072</v>
      </c>
      <c r="GP19" s="69" t="s">
        <v>1072</v>
      </c>
      <c r="GQ19" s="38" t="s">
        <v>1072</v>
      </c>
      <c r="GR19" s="38" t="s">
        <v>1072</v>
      </c>
      <c r="GS19" s="300" t="s">
        <v>1072</v>
      </c>
      <c r="GT19" s="300" t="s">
        <v>1072</v>
      </c>
      <c r="GU19"/>
      <c r="GV19" s="34" t="s">
        <v>1077</v>
      </c>
      <c r="GW19" s="46" t="s">
        <v>1072</v>
      </c>
      <c r="GX19" s="46" t="s">
        <v>1072</v>
      </c>
      <c r="GY19" s="46" t="s">
        <v>1072</v>
      </c>
      <c r="GZ19" s="46" t="s">
        <v>1072</v>
      </c>
      <c r="HA19" s="46" t="s">
        <v>1072</v>
      </c>
      <c r="HB19" s="46" t="s">
        <v>1072</v>
      </c>
      <c r="HC19" s="46" t="s">
        <v>1072</v>
      </c>
      <c r="HD19" s="46" t="s">
        <v>1072</v>
      </c>
      <c r="HE19" s="46" t="s">
        <v>1072</v>
      </c>
      <c r="HF19" s="46" t="s">
        <v>1072</v>
      </c>
      <c r="HG19" s="46" t="s">
        <v>1072</v>
      </c>
      <c r="HH19" s="46" t="s">
        <v>1072</v>
      </c>
      <c r="HI19" s="46" t="s">
        <v>1072</v>
      </c>
      <c r="HJ19" s="46" t="s">
        <v>1072</v>
      </c>
      <c r="HK19" s="51">
        <v>3960</v>
      </c>
      <c r="HL19" s="46" t="s">
        <v>1072</v>
      </c>
      <c r="HM19" s="70" t="s">
        <v>1072</v>
      </c>
      <c r="HN19" s="46" t="s">
        <v>1072</v>
      </c>
      <c r="HO19" s="51">
        <v>8000</v>
      </c>
      <c r="HP19" s="46" t="s">
        <v>1072</v>
      </c>
      <c r="HQ19" s="46" t="s">
        <v>1072</v>
      </c>
      <c r="HR19" s="46" t="s">
        <v>1072</v>
      </c>
      <c r="HS19" s="51">
        <v>4000</v>
      </c>
      <c r="HT19" s="46" t="s">
        <v>1072</v>
      </c>
      <c r="HU19" s="46" t="s">
        <v>1072</v>
      </c>
      <c r="HV19" s="46" t="s">
        <v>1072</v>
      </c>
      <c r="HW19" s="46" t="s">
        <v>1072</v>
      </c>
      <c r="HX19" s="46" t="s">
        <v>1072</v>
      </c>
      <c r="HY19" s="60" t="s">
        <v>1072</v>
      </c>
      <c r="HZ19" s="60" t="s">
        <v>1072</v>
      </c>
      <c r="IA19" s="60" t="s">
        <v>1072</v>
      </c>
      <c r="IB19" s="60" t="s">
        <v>1072</v>
      </c>
      <c r="IC19" s="60" t="s">
        <v>1072</v>
      </c>
      <c r="ID19" s="46" t="s">
        <v>1072</v>
      </c>
      <c r="IE19" s="46" t="s">
        <v>1072</v>
      </c>
      <c r="IF19" s="46" t="s">
        <v>1072</v>
      </c>
      <c r="IG19" s="46" t="s">
        <v>1072</v>
      </c>
      <c r="IH19" s="46" t="s">
        <v>1072</v>
      </c>
      <c r="II19" s="46" t="s">
        <v>1072</v>
      </c>
      <c r="IJ19" s="46" t="s">
        <v>1072</v>
      </c>
      <c r="IK19" s="46" t="s">
        <v>1072</v>
      </c>
      <c r="IL19" s="46" t="s">
        <v>1072</v>
      </c>
      <c r="IM19" s="46" t="s">
        <v>1072</v>
      </c>
      <c r="IN19" s="46" t="s">
        <v>1072</v>
      </c>
      <c r="IO19" s="38" t="s">
        <v>1072</v>
      </c>
      <c r="IP19" s="38" t="s">
        <v>1072</v>
      </c>
      <c r="IQ19" s="38" t="s">
        <v>1072</v>
      </c>
      <c r="IR19" s="38" t="s">
        <v>1072</v>
      </c>
      <c r="IS19" s="300" t="s">
        <v>1072</v>
      </c>
      <c r="IT19" s="300" t="s">
        <v>1072</v>
      </c>
    </row>
    <row r="20" spans="1:254" x14ac:dyDescent="0.3">
      <c r="A20" s="34" t="s">
        <v>924</v>
      </c>
      <c r="B20" s="46" t="s">
        <v>1072</v>
      </c>
      <c r="C20" s="46" t="s">
        <v>1072</v>
      </c>
      <c r="D20" s="46" t="s">
        <v>1072</v>
      </c>
      <c r="E20" s="46" t="s">
        <v>1072</v>
      </c>
      <c r="F20" s="46" t="s">
        <v>1072</v>
      </c>
      <c r="G20" s="46" t="s">
        <v>1072</v>
      </c>
      <c r="H20" s="46" t="s">
        <v>1072</v>
      </c>
      <c r="I20" s="46" t="s">
        <v>1072</v>
      </c>
      <c r="J20" s="46" t="s">
        <v>1072</v>
      </c>
      <c r="K20" s="46" t="s">
        <v>1072</v>
      </c>
      <c r="L20" s="46" t="s">
        <v>1072</v>
      </c>
      <c r="M20" s="46" t="s">
        <v>1072</v>
      </c>
      <c r="N20" s="51">
        <v>10285.714285714286</v>
      </c>
      <c r="O20" s="46" t="s">
        <v>1072</v>
      </c>
      <c r="P20" s="46" t="s">
        <v>1072</v>
      </c>
      <c r="Q20" s="51">
        <v>6857.1428571428569</v>
      </c>
      <c r="R20" s="46" t="s">
        <v>1072</v>
      </c>
      <c r="S20" s="51">
        <v>6857.1428571428596</v>
      </c>
      <c r="T20" s="51">
        <v>6857.1428571428569</v>
      </c>
      <c r="U20" s="50">
        <v>5142.8571428571431</v>
      </c>
      <c r="V20" s="46" t="s">
        <v>1072</v>
      </c>
      <c r="W20" s="46" t="s">
        <v>1072</v>
      </c>
      <c r="X20" s="51">
        <v>12000</v>
      </c>
      <c r="Y20" s="46" t="s">
        <v>1072</v>
      </c>
      <c r="Z20" s="51">
        <v>10285.714285714286</v>
      </c>
      <c r="AA20" s="51">
        <v>10285.714285714286</v>
      </c>
      <c r="AB20" s="46" t="s">
        <v>1072</v>
      </c>
      <c r="AC20" s="51">
        <v>10285.714285714286</v>
      </c>
      <c r="AD20" s="51">
        <v>10285.714285714286</v>
      </c>
      <c r="AE20" s="51">
        <v>10285.714285714286</v>
      </c>
      <c r="AF20" s="51">
        <v>10285.714285714286</v>
      </c>
      <c r="AG20" s="51">
        <v>10285.714285714286</v>
      </c>
      <c r="AH20" s="51">
        <v>10285.714285714286</v>
      </c>
      <c r="AI20" s="51">
        <v>10285.714285714286</v>
      </c>
      <c r="AJ20" s="51">
        <v>12000</v>
      </c>
      <c r="AK20" s="51">
        <v>13285.714285714286</v>
      </c>
      <c r="AL20" s="51">
        <v>10285.714285714286</v>
      </c>
      <c r="AM20" s="51">
        <v>12000</v>
      </c>
      <c r="AN20" s="51">
        <v>10285.714285714286</v>
      </c>
      <c r="AO20" s="51">
        <v>18000</v>
      </c>
      <c r="AP20" s="51">
        <v>10285.714285714286</v>
      </c>
      <c r="AQ20" s="51">
        <v>12000</v>
      </c>
      <c r="AR20" s="51">
        <v>12000</v>
      </c>
      <c r="AS20" s="51">
        <v>12000</v>
      </c>
      <c r="AT20" s="52">
        <v>10285.714285714286</v>
      </c>
      <c r="AU20" s="38" t="s">
        <v>1072</v>
      </c>
      <c r="AV20" s="52">
        <v>18000</v>
      </c>
      <c r="AW20" s="38" t="s">
        <v>1072</v>
      </c>
      <c r="AX20" s="38" t="s">
        <v>1072</v>
      </c>
      <c r="AY20" s="38" t="s">
        <v>1072</v>
      </c>
      <c r="BA20" s="34" t="s">
        <v>924</v>
      </c>
      <c r="BB20" s="46" t="s">
        <v>1072</v>
      </c>
      <c r="BC20" s="46" t="s">
        <v>1072</v>
      </c>
      <c r="BD20" s="46" t="s">
        <v>1072</v>
      </c>
      <c r="BE20" s="46" t="s">
        <v>1072</v>
      </c>
      <c r="BF20" s="46" t="s">
        <v>1072</v>
      </c>
      <c r="BG20" s="46" t="s">
        <v>1072</v>
      </c>
      <c r="BH20" s="46" t="s">
        <v>1072</v>
      </c>
      <c r="BI20" s="46" t="s">
        <v>1072</v>
      </c>
      <c r="BJ20" s="46" t="s">
        <v>1072</v>
      </c>
      <c r="BK20" s="46" t="s">
        <v>1072</v>
      </c>
      <c r="BL20" s="46" t="s">
        <v>1072</v>
      </c>
      <c r="BM20" s="46" t="s">
        <v>1072</v>
      </c>
      <c r="BN20" s="51">
        <v>9000</v>
      </c>
      <c r="BO20" s="54" t="s">
        <v>1072</v>
      </c>
      <c r="BP20" s="54" t="s">
        <v>1072</v>
      </c>
      <c r="BQ20" s="51">
        <v>10410</v>
      </c>
      <c r="BR20" s="70" t="s">
        <v>1072</v>
      </c>
      <c r="BS20" s="51">
        <v>9000</v>
      </c>
      <c r="BT20" s="51">
        <v>9000</v>
      </c>
      <c r="BU20" s="51">
        <v>6000</v>
      </c>
      <c r="BV20" s="46" t="s">
        <v>1072</v>
      </c>
      <c r="BW20" s="46" t="s">
        <v>1072</v>
      </c>
      <c r="BX20" s="59">
        <v>9000</v>
      </c>
      <c r="BY20" s="46" t="s">
        <v>1072</v>
      </c>
      <c r="BZ20" s="51">
        <v>6000</v>
      </c>
      <c r="CA20" s="51">
        <v>6000</v>
      </c>
      <c r="CB20" s="46" t="s">
        <v>1072</v>
      </c>
      <c r="CC20" s="51">
        <v>6000</v>
      </c>
      <c r="CD20" s="51">
        <v>7500</v>
      </c>
      <c r="CE20" s="51">
        <v>6000</v>
      </c>
      <c r="CF20" s="51">
        <v>6000</v>
      </c>
      <c r="CG20" s="51">
        <v>6000</v>
      </c>
      <c r="CH20" s="51">
        <v>6000</v>
      </c>
      <c r="CI20" s="51">
        <v>6000</v>
      </c>
      <c r="CJ20" s="51">
        <v>6000</v>
      </c>
      <c r="CK20" s="51">
        <v>6000</v>
      </c>
      <c r="CL20" s="51">
        <v>3000</v>
      </c>
      <c r="CM20" s="51">
        <v>9000</v>
      </c>
      <c r="CN20" s="51">
        <v>6000</v>
      </c>
      <c r="CO20" s="51">
        <v>6000</v>
      </c>
      <c r="CP20" s="51">
        <v>6000</v>
      </c>
      <c r="CQ20" s="51">
        <v>7500</v>
      </c>
      <c r="CR20" s="51">
        <v>6000</v>
      </c>
      <c r="CS20" s="51">
        <v>6000</v>
      </c>
      <c r="CT20" s="52">
        <v>6000</v>
      </c>
      <c r="CU20" s="38" t="s">
        <v>1072</v>
      </c>
      <c r="CV20" s="52">
        <v>6000</v>
      </c>
      <c r="CW20" s="38" t="s">
        <v>1072</v>
      </c>
      <c r="CX20" s="38" t="s">
        <v>1072</v>
      </c>
      <c r="CY20" s="38" t="s">
        <v>1072</v>
      </c>
      <c r="DA20" s="34" t="s">
        <v>924</v>
      </c>
      <c r="DB20" s="46" t="s">
        <v>1072</v>
      </c>
      <c r="DC20" s="46" t="s">
        <v>1072</v>
      </c>
      <c r="DD20" s="46" t="s">
        <v>1072</v>
      </c>
      <c r="DE20" s="46" t="s">
        <v>1072</v>
      </c>
      <c r="DF20" s="46" t="s">
        <v>1072</v>
      </c>
      <c r="DG20" s="46" t="s">
        <v>1072</v>
      </c>
      <c r="DH20" s="46" t="s">
        <v>1072</v>
      </c>
      <c r="DI20" s="46" t="s">
        <v>1072</v>
      </c>
      <c r="DJ20" s="46" t="s">
        <v>1072</v>
      </c>
      <c r="DK20" s="46" t="s">
        <v>1072</v>
      </c>
      <c r="DL20" s="46" t="s">
        <v>1072</v>
      </c>
      <c r="DM20" s="46" t="s">
        <v>1072</v>
      </c>
      <c r="DN20" s="51">
        <v>7500</v>
      </c>
      <c r="DO20" s="46" t="s">
        <v>1072</v>
      </c>
      <c r="DP20" s="46" t="s">
        <v>1072</v>
      </c>
      <c r="DQ20" s="51">
        <v>6600</v>
      </c>
      <c r="DR20" s="70" t="s">
        <v>1072</v>
      </c>
      <c r="DS20" s="51">
        <v>7500</v>
      </c>
      <c r="DT20" s="51">
        <v>7350</v>
      </c>
      <c r="DU20" s="51">
        <v>7500</v>
      </c>
      <c r="DV20" s="46" t="s">
        <v>1072</v>
      </c>
      <c r="DW20" s="46" t="s">
        <v>1072</v>
      </c>
      <c r="DX20" s="66">
        <v>9000</v>
      </c>
      <c r="DY20" s="46" t="s">
        <v>1072</v>
      </c>
      <c r="DZ20" s="51">
        <v>6000</v>
      </c>
      <c r="EA20" s="51">
        <v>6000</v>
      </c>
      <c r="EB20" s="46" t="s">
        <v>1072</v>
      </c>
      <c r="EC20" s="51">
        <v>6000</v>
      </c>
      <c r="ED20" s="65">
        <v>6600</v>
      </c>
      <c r="EE20" s="51">
        <v>7500</v>
      </c>
      <c r="EF20" s="51">
        <v>7500</v>
      </c>
      <c r="EG20" s="51">
        <v>7500</v>
      </c>
      <c r="EH20" s="51">
        <v>7500</v>
      </c>
      <c r="EI20" s="51">
        <v>15000</v>
      </c>
      <c r="EJ20" s="51">
        <v>10500</v>
      </c>
      <c r="EK20" s="51">
        <v>11250</v>
      </c>
      <c r="EL20" s="51">
        <v>7200</v>
      </c>
      <c r="EM20" s="51">
        <v>7500</v>
      </c>
      <c r="EN20" s="51">
        <v>7500</v>
      </c>
      <c r="EO20" s="51">
        <v>6900</v>
      </c>
      <c r="EP20" s="51">
        <v>11250</v>
      </c>
      <c r="EQ20" s="51">
        <v>7500</v>
      </c>
      <c r="ER20" s="50">
        <v>12000</v>
      </c>
      <c r="ES20" s="51">
        <v>7500</v>
      </c>
      <c r="ET20" s="52">
        <v>6000</v>
      </c>
      <c r="EU20" s="38" t="s">
        <v>1072</v>
      </c>
      <c r="EV20" s="52">
        <v>7500</v>
      </c>
      <c r="EW20" s="38" t="s">
        <v>1072</v>
      </c>
      <c r="EX20" s="300" t="s">
        <v>1072</v>
      </c>
      <c r="EY20" s="300" t="s">
        <v>1072</v>
      </c>
      <c r="EZ20"/>
      <c r="FA20" s="46" t="s">
        <v>1072</v>
      </c>
      <c r="FB20" s="46" t="s">
        <v>1072</v>
      </c>
      <c r="FC20" s="46" t="s">
        <v>1072</v>
      </c>
      <c r="FD20" s="46" t="s">
        <v>1072</v>
      </c>
      <c r="FE20" s="46" t="s">
        <v>1072</v>
      </c>
      <c r="FF20" s="46" t="s">
        <v>1072</v>
      </c>
      <c r="FG20" s="46" t="s">
        <v>1072</v>
      </c>
      <c r="FH20" s="46" t="s">
        <v>1072</v>
      </c>
      <c r="FI20" s="51">
        <v>9000</v>
      </c>
      <c r="FJ20" s="46" t="s">
        <v>1072</v>
      </c>
      <c r="FK20" s="46" t="s">
        <v>1072</v>
      </c>
      <c r="FL20" s="51">
        <v>9000</v>
      </c>
      <c r="FM20" s="70" t="s">
        <v>1072</v>
      </c>
      <c r="FN20" s="51">
        <v>9900</v>
      </c>
      <c r="FO20" s="51">
        <v>18000</v>
      </c>
      <c r="FP20" s="51">
        <v>9000</v>
      </c>
      <c r="FQ20" s="46" t="s">
        <v>1072</v>
      </c>
      <c r="FR20" s="46" t="s">
        <v>1072</v>
      </c>
      <c r="FS20" s="66">
        <v>10800</v>
      </c>
      <c r="FT20" s="46" t="s">
        <v>1072</v>
      </c>
      <c r="FU20" s="51">
        <v>18000</v>
      </c>
      <c r="FV20" s="51">
        <v>12600</v>
      </c>
      <c r="FW20" s="46" t="s">
        <v>1072</v>
      </c>
      <c r="FX20" s="51">
        <v>12600</v>
      </c>
      <c r="FY20" s="65">
        <v>18000</v>
      </c>
      <c r="FZ20" s="51">
        <v>18000</v>
      </c>
      <c r="GA20" s="51">
        <v>18000</v>
      </c>
      <c r="GB20" s="51">
        <v>18000</v>
      </c>
      <c r="GC20" s="51">
        <v>18000</v>
      </c>
      <c r="GD20" s="51">
        <v>18000</v>
      </c>
      <c r="GE20" s="51">
        <v>18000</v>
      </c>
      <c r="GF20" s="51">
        <v>18000</v>
      </c>
      <c r="GG20" s="51">
        <v>11700</v>
      </c>
      <c r="GH20" s="51">
        <v>16200</v>
      </c>
      <c r="GI20" s="51">
        <v>14400</v>
      </c>
      <c r="GJ20" s="51">
        <v>18000</v>
      </c>
      <c r="GK20" s="51">
        <v>16200</v>
      </c>
      <c r="GL20" s="51">
        <v>16200</v>
      </c>
      <c r="GM20" s="51">
        <v>16200</v>
      </c>
      <c r="GN20" s="51">
        <v>13500</v>
      </c>
      <c r="GO20" s="52">
        <v>10800</v>
      </c>
      <c r="GP20" s="69" t="s">
        <v>1072</v>
      </c>
      <c r="GQ20" s="52">
        <v>28296</v>
      </c>
      <c r="GR20" s="38" t="s">
        <v>1072</v>
      </c>
      <c r="GS20" s="300" t="s">
        <v>1072</v>
      </c>
      <c r="GT20" s="300" t="s">
        <v>1072</v>
      </c>
      <c r="GU20"/>
      <c r="GV20" s="34" t="s">
        <v>924</v>
      </c>
      <c r="GW20" s="46" t="s">
        <v>1072</v>
      </c>
      <c r="GX20" s="46" t="s">
        <v>1072</v>
      </c>
      <c r="GY20" s="46" t="s">
        <v>1072</v>
      </c>
      <c r="GZ20" s="46" t="s">
        <v>1072</v>
      </c>
      <c r="HA20" s="46" t="s">
        <v>1072</v>
      </c>
      <c r="HB20" s="46" t="s">
        <v>1072</v>
      </c>
      <c r="HC20" s="46" t="s">
        <v>1072</v>
      </c>
      <c r="HD20" s="46" t="s">
        <v>1072</v>
      </c>
      <c r="HE20" s="46" t="s">
        <v>1072</v>
      </c>
      <c r="HF20" s="46" t="s">
        <v>1072</v>
      </c>
      <c r="HG20" s="46" t="s">
        <v>1072</v>
      </c>
      <c r="HH20" s="46" t="s">
        <v>1072</v>
      </c>
      <c r="HI20" s="51">
        <v>4000</v>
      </c>
      <c r="HJ20" s="46" t="s">
        <v>1072</v>
      </c>
      <c r="HK20" s="46" t="s">
        <v>1072</v>
      </c>
      <c r="HL20" s="51">
        <v>10000</v>
      </c>
      <c r="HM20" s="70" t="s">
        <v>1072</v>
      </c>
      <c r="HN20" s="51">
        <v>4000</v>
      </c>
      <c r="HO20" s="51">
        <v>4000</v>
      </c>
      <c r="HP20" s="51">
        <v>4000</v>
      </c>
      <c r="HQ20" s="46" t="s">
        <v>1072</v>
      </c>
      <c r="HR20" s="46" t="s">
        <v>1072</v>
      </c>
      <c r="HS20" s="66">
        <v>8000</v>
      </c>
      <c r="HT20" s="46" t="s">
        <v>1072</v>
      </c>
      <c r="HU20" s="51">
        <v>3000</v>
      </c>
      <c r="HV20" s="51">
        <v>3000</v>
      </c>
      <c r="HW20" s="46" t="s">
        <v>1072</v>
      </c>
      <c r="HX20" s="51">
        <v>3000</v>
      </c>
      <c r="HY20" s="65">
        <v>3000</v>
      </c>
      <c r="HZ20" s="51">
        <v>3000</v>
      </c>
      <c r="IA20" s="51">
        <v>3000</v>
      </c>
      <c r="IB20" s="51">
        <v>3000</v>
      </c>
      <c r="IC20" s="51">
        <v>3000</v>
      </c>
      <c r="ID20" s="51">
        <v>4000</v>
      </c>
      <c r="IE20" s="51">
        <v>4520</v>
      </c>
      <c r="IF20" s="51">
        <v>4000</v>
      </c>
      <c r="IG20" s="51">
        <v>4000</v>
      </c>
      <c r="IH20" s="51">
        <v>4520</v>
      </c>
      <c r="II20" s="51">
        <v>4000</v>
      </c>
      <c r="IJ20" s="51">
        <v>10000</v>
      </c>
      <c r="IK20" s="51">
        <v>10000</v>
      </c>
      <c r="IL20" s="51">
        <v>7520</v>
      </c>
      <c r="IM20" s="51">
        <v>7520</v>
      </c>
      <c r="IN20" s="51">
        <v>3000</v>
      </c>
      <c r="IO20" s="52">
        <v>3000</v>
      </c>
      <c r="IP20" s="38" t="s">
        <v>1072</v>
      </c>
      <c r="IQ20" s="52">
        <v>9000</v>
      </c>
      <c r="IR20" s="38" t="s">
        <v>1072</v>
      </c>
      <c r="IS20" s="300" t="s">
        <v>1072</v>
      </c>
      <c r="IT20" s="300" t="s">
        <v>1072</v>
      </c>
    </row>
    <row r="21" spans="1:254" x14ac:dyDescent="0.3">
      <c r="A21" s="34" t="s">
        <v>1078</v>
      </c>
      <c r="B21" s="46" t="s">
        <v>1072</v>
      </c>
      <c r="C21" s="46" t="s">
        <v>1072</v>
      </c>
      <c r="D21" s="46" t="s">
        <v>1072</v>
      </c>
      <c r="E21" s="46" t="s">
        <v>1072</v>
      </c>
      <c r="F21" s="46" t="s">
        <v>1072</v>
      </c>
      <c r="G21" s="46" t="s">
        <v>1072</v>
      </c>
      <c r="H21" s="46" t="s">
        <v>1072</v>
      </c>
      <c r="I21" s="46" t="s">
        <v>1072</v>
      </c>
      <c r="J21" s="46" t="s">
        <v>1072</v>
      </c>
      <c r="K21" s="46" t="s">
        <v>1072</v>
      </c>
      <c r="L21" s="50">
        <v>7988.5714285714284</v>
      </c>
      <c r="M21" s="46" t="s">
        <v>1072</v>
      </c>
      <c r="N21" s="51">
        <v>7028.5714285714284</v>
      </c>
      <c r="O21" s="46" t="s">
        <v>1072</v>
      </c>
      <c r="P21" s="50">
        <v>8022.8571428571431</v>
      </c>
      <c r="Q21" s="50">
        <v>6857.1428571428569</v>
      </c>
      <c r="R21" s="46" t="s">
        <v>1072</v>
      </c>
      <c r="S21" s="46" t="s">
        <v>1072</v>
      </c>
      <c r="T21" s="50">
        <v>5142.8571428571431</v>
      </c>
      <c r="U21" s="51">
        <v>8571.4285714285706</v>
      </c>
      <c r="V21" s="46" t="s">
        <v>1072</v>
      </c>
      <c r="W21" s="46" t="s">
        <v>1072</v>
      </c>
      <c r="X21" s="50">
        <v>5142.8571428571431</v>
      </c>
      <c r="Y21" s="46" t="s">
        <v>1072</v>
      </c>
      <c r="Z21" s="46" t="s">
        <v>1072</v>
      </c>
      <c r="AA21" s="51">
        <v>13714.285714285714</v>
      </c>
      <c r="AB21" s="46" t="s">
        <v>1072</v>
      </c>
      <c r="AC21" s="46" t="s">
        <v>1072</v>
      </c>
      <c r="AD21" s="46" t="s">
        <v>1072</v>
      </c>
      <c r="AE21" s="46" t="s">
        <v>1072</v>
      </c>
      <c r="AF21" s="46" t="s">
        <v>1072</v>
      </c>
      <c r="AG21" s="46" t="s">
        <v>1072</v>
      </c>
      <c r="AH21" s="46" t="s">
        <v>1072</v>
      </c>
      <c r="AI21" s="46" t="s">
        <v>1072</v>
      </c>
      <c r="AJ21" s="46" t="s">
        <v>1072</v>
      </c>
      <c r="AK21" s="46" t="s">
        <v>1072</v>
      </c>
      <c r="AL21" s="46" t="s">
        <v>1072</v>
      </c>
      <c r="AM21" s="46" t="s">
        <v>1072</v>
      </c>
      <c r="AN21" s="46" t="s">
        <v>1072</v>
      </c>
      <c r="AO21" s="46" t="s">
        <v>1072</v>
      </c>
      <c r="AP21" s="46" t="s">
        <v>1072</v>
      </c>
      <c r="AQ21" s="46" t="s">
        <v>1072</v>
      </c>
      <c r="AR21" s="46" t="s">
        <v>1072</v>
      </c>
      <c r="AS21" s="46" t="s">
        <v>1072</v>
      </c>
      <c r="AT21" s="38" t="s">
        <v>1072</v>
      </c>
      <c r="AU21" s="38" t="s">
        <v>1072</v>
      </c>
      <c r="AV21" s="38" t="s">
        <v>1072</v>
      </c>
      <c r="AW21" s="38" t="s">
        <v>1072</v>
      </c>
      <c r="AX21" s="38" t="s">
        <v>1072</v>
      </c>
      <c r="AY21" s="38" t="s">
        <v>1072</v>
      </c>
      <c r="BA21" s="34" t="s">
        <v>1078</v>
      </c>
      <c r="BB21" s="46" t="s">
        <v>1072</v>
      </c>
      <c r="BC21" s="46" t="s">
        <v>1072</v>
      </c>
      <c r="BD21" s="46" t="s">
        <v>1072</v>
      </c>
      <c r="BE21" s="46" t="s">
        <v>1072</v>
      </c>
      <c r="BF21" s="46" t="s">
        <v>1072</v>
      </c>
      <c r="BG21" s="46" t="s">
        <v>1072</v>
      </c>
      <c r="BH21" s="46" t="s">
        <v>1072</v>
      </c>
      <c r="BI21" s="46" t="s">
        <v>1072</v>
      </c>
      <c r="BJ21" s="46" t="s">
        <v>1072</v>
      </c>
      <c r="BK21" s="46" t="s">
        <v>1072</v>
      </c>
      <c r="BL21" s="51">
        <v>10308.9</v>
      </c>
      <c r="BM21" s="46" t="s">
        <v>1072</v>
      </c>
      <c r="BN21" s="51">
        <v>8130</v>
      </c>
      <c r="BO21" s="46" t="s">
        <v>1072</v>
      </c>
      <c r="BP21" s="51">
        <v>9420</v>
      </c>
      <c r="BQ21" s="51">
        <v>18000</v>
      </c>
      <c r="BR21" s="46" t="s">
        <v>1072</v>
      </c>
      <c r="BS21" s="46" t="s">
        <v>1072</v>
      </c>
      <c r="BT21" s="51">
        <v>9000</v>
      </c>
      <c r="BU21" s="51">
        <v>6000</v>
      </c>
      <c r="BV21" s="46" t="s">
        <v>1072</v>
      </c>
      <c r="BW21" s="46" t="s">
        <v>1072</v>
      </c>
      <c r="BX21" s="51">
        <v>12000</v>
      </c>
      <c r="BY21" s="46" t="s">
        <v>1072</v>
      </c>
      <c r="BZ21" s="46" t="s">
        <v>1072</v>
      </c>
      <c r="CA21" s="59">
        <v>12000</v>
      </c>
      <c r="CB21" s="46" t="s">
        <v>1072</v>
      </c>
      <c r="CC21" s="46" t="s">
        <v>1072</v>
      </c>
      <c r="CD21" s="46" t="s">
        <v>1072</v>
      </c>
      <c r="CE21" s="46" t="s">
        <v>1072</v>
      </c>
      <c r="CF21" s="46" t="s">
        <v>1072</v>
      </c>
      <c r="CG21" s="46" t="s">
        <v>1072</v>
      </c>
      <c r="CH21" s="46" t="s">
        <v>1072</v>
      </c>
      <c r="CI21" s="46" t="s">
        <v>1072</v>
      </c>
      <c r="CJ21" s="46" t="s">
        <v>1072</v>
      </c>
      <c r="CK21" s="46" t="s">
        <v>1072</v>
      </c>
      <c r="CL21" s="46" t="s">
        <v>1072</v>
      </c>
      <c r="CM21" s="46" t="s">
        <v>1072</v>
      </c>
      <c r="CN21" s="46" t="s">
        <v>1072</v>
      </c>
      <c r="CO21" s="46" t="s">
        <v>1072</v>
      </c>
      <c r="CP21" s="46" t="s">
        <v>1072</v>
      </c>
      <c r="CQ21" s="46" t="s">
        <v>1072</v>
      </c>
      <c r="CR21" s="46" t="s">
        <v>1072</v>
      </c>
      <c r="CS21" s="46" t="s">
        <v>1072</v>
      </c>
      <c r="CT21" s="38" t="s">
        <v>1072</v>
      </c>
      <c r="CU21" s="38" t="s">
        <v>1072</v>
      </c>
      <c r="CV21" s="38" t="s">
        <v>1072</v>
      </c>
      <c r="CW21" s="38" t="s">
        <v>1072</v>
      </c>
      <c r="CX21" s="38" t="s">
        <v>1072</v>
      </c>
      <c r="CY21" s="38" t="s">
        <v>1072</v>
      </c>
      <c r="DA21" s="34" t="s">
        <v>1078</v>
      </c>
      <c r="DB21" s="46" t="s">
        <v>1072</v>
      </c>
      <c r="DC21" s="46" t="s">
        <v>1072</v>
      </c>
      <c r="DD21" s="46" t="s">
        <v>1072</v>
      </c>
      <c r="DE21" s="46" t="s">
        <v>1072</v>
      </c>
      <c r="DF21" s="46" t="s">
        <v>1072</v>
      </c>
      <c r="DG21" s="46" t="s">
        <v>1072</v>
      </c>
      <c r="DH21" s="46" t="s">
        <v>1072</v>
      </c>
      <c r="DI21" s="46" t="s">
        <v>1072</v>
      </c>
      <c r="DJ21" s="46" t="s">
        <v>1072</v>
      </c>
      <c r="DK21" s="46" t="s">
        <v>1072</v>
      </c>
      <c r="DL21" s="58">
        <v>7500</v>
      </c>
      <c r="DM21" s="46" t="s">
        <v>1072</v>
      </c>
      <c r="DN21" s="51">
        <v>8445</v>
      </c>
      <c r="DO21" s="46" t="s">
        <v>1072</v>
      </c>
      <c r="DP21" s="58">
        <v>9390</v>
      </c>
      <c r="DQ21" s="58">
        <v>10500</v>
      </c>
      <c r="DR21" s="70" t="s">
        <v>1072</v>
      </c>
      <c r="DS21" s="46" t="s">
        <v>1072</v>
      </c>
      <c r="DT21" s="51">
        <v>8250</v>
      </c>
      <c r="DU21" s="51">
        <v>9390</v>
      </c>
      <c r="DV21" s="46" t="s">
        <v>1072</v>
      </c>
      <c r="DW21" s="46" t="s">
        <v>1072</v>
      </c>
      <c r="DX21" s="51">
        <v>10500</v>
      </c>
      <c r="DY21" s="46" t="s">
        <v>1072</v>
      </c>
      <c r="DZ21" s="46" t="s">
        <v>1072</v>
      </c>
      <c r="EA21" s="51">
        <v>15000</v>
      </c>
      <c r="EB21" s="46" t="s">
        <v>1072</v>
      </c>
      <c r="EC21" s="46" t="s">
        <v>1072</v>
      </c>
      <c r="ED21" s="60" t="s">
        <v>1072</v>
      </c>
      <c r="EE21" s="60" t="s">
        <v>1072</v>
      </c>
      <c r="EF21" s="60" t="s">
        <v>1072</v>
      </c>
      <c r="EG21" s="60" t="s">
        <v>1072</v>
      </c>
      <c r="EH21" s="60" t="s">
        <v>1072</v>
      </c>
      <c r="EI21" s="46" t="s">
        <v>1072</v>
      </c>
      <c r="EJ21" s="46" t="s">
        <v>1072</v>
      </c>
      <c r="EK21" s="46" t="s">
        <v>1072</v>
      </c>
      <c r="EL21" s="46" t="s">
        <v>1072</v>
      </c>
      <c r="EM21" s="46" t="s">
        <v>1072</v>
      </c>
      <c r="EN21" s="46" t="s">
        <v>1072</v>
      </c>
      <c r="EO21" s="46" t="s">
        <v>1072</v>
      </c>
      <c r="EP21" s="46" t="s">
        <v>1072</v>
      </c>
      <c r="EQ21" s="46" t="s">
        <v>1072</v>
      </c>
      <c r="ER21" s="46" t="s">
        <v>1072</v>
      </c>
      <c r="ES21" s="46" t="s">
        <v>1072</v>
      </c>
      <c r="ET21" s="38" t="s">
        <v>1072</v>
      </c>
      <c r="EU21" s="38" t="s">
        <v>1072</v>
      </c>
      <c r="EV21" s="38" t="s">
        <v>1072</v>
      </c>
      <c r="EW21" s="38" t="s">
        <v>1072</v>
      </c>
      <c r="EX21" s="300" t="s">
        <v>1072</v>
      </c>
      <c r="EY21" s="300" t="s">
        <v>1072</v>
      </c>
      <c r="EZ21"/>
      <c r="FA21" s="46" t="s">
        <v>1072</v>
      </c>
      <c r="FB21" s="46" t="s">
        <v>1072</v>
      </c>
      <c r="FC21" s="46" t="s">
        <v>1072</v>
      </c>
      <c r="FD21" s="46" t="s">
        <v>1072</v>
      </c>
      <c r="FE21" s="46" t="s">
        <v>1072</v>
      </c>
      <c r="FF21" s="46" t="s">
        <v>1072</v>
      </c>
      <c r="FG21" s="58">
        <v>7349.9400000000005</v>
      </c>
      <c r="FH21" s="46" t="s">
        <v>1072</v>
      </c>
      <c r="FI21" s="51">
        <v>10800</v>
      </c>
      <c r="FJ21" s="46" t="s">
        <v>1072</v>
      </c>
      <c r="FK21" s="58">
        <v>12888</v>
      </c>
      <c r="FL21" s="58">
        <v>12600</v>
      </c>
      <c r="FM21" s="70" t="s">
        <v>1072</v>
      </c>
      <c r="FN21" s="46" t="s">
        <v>1072</v>
      </c>
      <c r="FO21" s="51">
        <v>11268</v>
      </c>
      <c r="FP21" s="51">
        <v>9000</v>
      </c>
      <c r="FQ21" s="46" t="s">
        <v>1072</v>
      </c>
      <c r="FR21" s="46" t="s">
        <v>1072</v>
      </c>
      <c r="FS21" s="51">
        <v>14400</v>
      </c>
      <c r="FT21" s="46" t="s">
        <v>1072</v>
      </c>
      <c r="FU21" s="46" t="s">
        <v>1072</v>
      </c>
      <c r="FV21" s="51">
        <v>9000</v>
      </c>
      <c r="FW21" s="46" t="s">
        <v>1072</v>
      </c>
      <c r="FX21" s="46" t="s">
        <v>1072</v>
      </c>
      <c r="FY21" s="60" t="s">
        <v>1072</v>
      </c>
      <c r="FZ21" s="60" t="s">
        <v>1072</v>
      </c>
      <c r="GA21" s="60" t="s">
        <v>1072</v>
      </c>
      <c r="GB21" s="60" t="s">
        <v>1072</v>
      </c>
      <c r="GC21" s="60" t="s">
        <v>1072</v>
      </c>
      <c r="GD21" s="46" t="s">
        <v>1072</v>
      </c>
      <c r="GE21" s="46" t="s">
        <v>1072</v>
      </c>
      <c r="GF21" s="46" t="s">
        <v>1072</v>
      </c>
      <c r="GG21" s="46" t="s">
        <v>1072</v>
      </c>
      <c r="GH21" s="46" t="s">
        <v>1072</v>
      </c>
      <c r="GI21" s="46" t="s">
        <v>1072</v>
      </c>
      <c r="GJ21" s="46" t="s">
        <v>1072</v>
      </c>
      <c r="GK21" s="46" t="s">
        <v>1072</v>
      </c>
      <c r="GL21" s="46" t="s">
        <v>1072</v>
      </c>
      <c r="GM21" s="46" t="s">
        <v>1072</v>
      </c>
      <c r="GN21" s="46" t="s">
        <v>1072</v>
      </c>
      <c r="GO21" s="38" t="s">
        <v>1072</v>
      </c>
      <c r="GP21" s="69" t="s">
        <v>1072</v>
      </c>
      <c r="GQ21" s="38" t="s">
        <v>1072</v>
      </c>
      <c r="GR21" s="38" t="s">
        <v>1072</v>
      </c>
      <c r="GS21" s="300" t="s">
        <v>1072</v>
      </c>
      <c r="GT21" s="300" t="s">
        <v>1072</v>
      </c>
      <c r="GU21"/>
      <c r="GV21" s="34" t="s">
        <v>1078</v>
      </c>
      <c r="GW21" s="46" t="s">
        <v>1072</v>
      </c>
      <c r="GX21" s="46" t="s">
        <v>1072</v>
      </c>
      <c r="GY21" s="46" t="s">
        <v>1072</v>
      </c>
      <c r="GZ21" s="46" t="s">
        <v>1072</v>
      </c>
      <c r="HA21" s="46" t="s">
        <v>1072</v>
      </c>
      <c r="HB21" s="46" t="s">
        <v>1072</v>
      </c>
      <c r="HC21" s="46" t="s">
        <v>1072</v>
      </c>
      <c r="HD21" s="46" t="s">
        <v>1072</v>
      </c>
      <c r="HE21" s="46" t="s">
        <v>1072</v>
      </c>
      <c r="HF21" s="46" t="s">
        <v>1072</v>
      </c>
      <c r="HG21" s="58">
        <v>4295.3999999999996</v>
      </c>
      <c r="HH21" s="46" t="s">
        <v>1072</v>
      </c>
      <c r="HI21" s="51">
        <v>4640</v>
      </c>
      <c r="HJ21" s="46" t="s">
        <v>1072</v>
      </c>
      <c r="HK21" s="58">
        <v>5000</v>
      </c>
      <c r="HL21" s="58">
        <v>12000</v>
      </c>
      <c r="HM21" s="70" t="s">
        <v>1072</v>
      </c>
      <c r="HN21" s="46" t="s">
        <v>1072</v>
      </c>
      <c r="HO21" s="51">
        <v>7520</v>
      </c>
      <c r="HP21" s="51">
        <v>7520</v>
      </c>
      <c r="HQ21" s="46" t="s">
        <v>1072</v>
      </c>
      <c r="HR21" s="46" t="s">
        <v>1072</v>
      </c>
      <c r="HS21" s="51">
        <v>4000</v>
      </c>
      <c r="HT21" s="46" t="s">
        <v>1072</v>
      </c>
      <c r="HU21" s="46" t="s">
        <v>1072</v>
      </c>
      <c r="HV21" s="51">
        <v>8000</v>
      </c>
      <c r="HW21" s="46" t="s">
        <v>1072</v>
      </c>
      <c r="HX21" s="46" t="s">
        <v>1072</v>
      </c>
      <c r="HY21" s="60" t="s">
        <v>1072</v>
      </c>
      <c r="HZ21" s="60" t="s">
        <v>1072</v>
      </c>
      <c r="IA21" s="60" t="s">
        <v>1072</v>
      </c>
      <c r="IB21" s="60" t="s">
        <v>1072</v>
      </c>
      <c r="IC21" s="60" t="s">
        <v>1072</v>
      </c>
      <c r="ID21" s="46" t="s">
        <v>1072</v>
      </c>
      <c r="IE21" s="46" t="s">
        <v>1072</v>
      </c>
      <c r="IF21" s="46" t="s">
        <v>1072</v>
      </c>
      <c r="IG21" s="46" t="s">
        <v>1072</v>
      </c>
      <c r="IH21" s="46" t="s">
        <v>1072</v>
      </c>
      <c r="II21" s="46" t="s">
        <v>1072</v>
      </c>
      <c r="IJ21" s="46" t="s">
        <v>1072</v>
      </c>
      <c r="IK21" s="46" t="s">
        <v>1072</v>
      </c>
      <c r="IL21" s="46" t="s">
        <v>1072</v>
      </c>
      <c r="IM21" s="46" t="s">
        <v>1072</v>
      </c>
      <c r="IN21" s="46" t="s">
        <v>1072</v>
      </c>
      <c r="IO21" s="38" t="s">
        <v>1072</v>
      </c>
      <c r="IP21" s="38" t="s">
        <v>1072</v>
      </c>
      <c r="IQ21" s="38" t="s">
        <v>1072</v>
      </c>
      <c r="IR21" s="38" t="s">
        <v>1072</v>
      </c>
      <c r="IS21" s="300" t="s">
        <v>1072</v>
      </c>
      <c r="IT21" s="300" t="s">
        <v>1072</v>
      </c>
    </row>
    <row r="22" spans="1:254" x14ac:dyDescent="0.3">
      <c r="A22" s="34" t="s">
        <v>942</v>
      </c>
      <c r="B22" s="46" t="s">
        <v>1072</v>
      </c>
      <c r="C22" s="46" t="s">
        <v>1072</v>
      </c>
      <c r="D22" s="46" t="s">
        <v>1072</v>
      </c>
      <c r="E22" s="46" t="s">
        <v>1072</v>
      </c>
      <c r="F22" s="46" t="s">
        <v>1072</v>
      </c>
      <c r="G22" s="46" t="s">
        <v>1072</v>
      </c>
      <c r="H22" s="46" t="s">
        <v>1072</v>
      </c>
      <c r="I22" s="46" t="s">
        <v>1072</v>
      </c>
      <c r="J22" s="46" t="s">
        <v>1072</v>
      </c>
      <c r="K22" s="46" t="s">
        <v>1072</v>
      </c>
      <c r="L22" s="46" t="s">
        <v>1072</v>
      </c>
      <c r="M22" s="46" t="s">
        <v>1072</v>
      </c>
      <c r="N22" s="46" t="s">
        <v>1072</v>
      </c>
      <c r="O22" s="46" t="s">
        <v>1072</v>
      </c>
      <c r="P22" s="46" t="s">
        <v>1072</v>
      </c>
      <c r="Q22" s="46" t="s">
        <v>1072</v>
      </c>
      <c r="R22" s="46" t="s">
        <v>1072</v>
      </c>
      <c r="S22" s="46" t="s">
        <v>1072</v>
      </c>
      <c r="T22" s="46" t="s">
        <v>1072</v>
      </c>
      <c r="U22" s="50">
        <v>5142.8571428571431</v>
      </c>
      <c r="V22" s="46" t="s">
        <v>1072</v>
      </c>
      <c r="W22" s="50">
        <v>4011.4285714285716</v>
      </c>
      <c r="X22" s="55">
        <v>4800</v>
      </c>
      <c r="Y22" s="50">
        <v>5417.1428571428569</v>
      </c>
      <c r="Z22" s="50">
        <v>6857.1428571428569</v>
      </c>
      <c r="AA22" s="50">
        <v>8108.5714285714284</v>
      </c>
      <c r="AB22" s="46" t="s">
        <v>1072</v>
      </c>
      <c r="AC22" s="50">
        <v>7371.4285714285716</v>
      </c>
      <c r="AD22" s="47">
        <v>6857.1428571428569</v>
      </c>
      <c r="AE22" s="50">
        <v>6857.1428571428569</v>
      </c>
      <c r="AF22" s="51">
        <v>6857.1428571428569</v>
      </c>
      <c r="AG22" s="50">
        <v>6857.1428571428569</v>
      </c>
      <c r="AH22" s="50">
        <v>6857.1428571428569</v>
      </c>
      <c r="AI22" s="46" t="s">
        <v>1072</v>
      </c>
      <c r="AJ22" s="46" t="s">
        <v>1072</v>
      </c>
      <c r="AK22" s="50">
        <v>6428.5714285714284</v>
      </c>
      <c r="AL22" s="50">
        <v>6857.1428571428569</v>
      </c>
      <c r="AM22" s="50">
        <v>7714.2857142857147</v>
      </c>
      <c r="AN22" s="47">
        <v>7028.5714285714284</v>
      </c>
      <c r="AO22" s="47">
        <v>7200</v>
      </c>
      <c r="AP22" s="47">
        <v>7028.5714285714284</v>
      </c>
      <c r="AQ22" s="47">
        <v>6857.1428571428569</v>
      </c>
      <c r="AR22" s="50">
        <v>6857.1428571428569</v>
      </c>
      <c r="AS22" s="50">
        <v>6857.1428571428569</v>
      </c>
      <c r="AT22" s="50">
        <v>6857.1428571428569</v>
      </c>
      <c r="AU22" s="50">
        <v>6857.1428571428569</v>
      </c>
      <c r="AV22" s="39">
        <v>6857.1428571428569</v>
      </c>
      <c r="AW22" s="39">
        <v>6857.1428571428569</v>
      </c>
      <c r="AX22" s="39">
        <v>6857.1428571428569</v>
      </c>
      <c r="AY22" s="39">
        <f>'Coût médian du PMAS'!I19</f>
        <v>8400</v>
      </c>
      <c r="BA22" s="34" t="s">
        <v>942</v>
      </c>
      <c r="BB22" s="46" t="s">
        <v>1072</v>
      </c>
      <c r="BC22" s="46" t="s">
        <v>1072</v>
      </c>
      <c r="BD22" s="46" t="s">
        <v>1072</v>
      </c>
      <c r="BE22" s="46" t="s">
        <v>1072</v>
      </c>
      <c r="BF22" s="46" t="s">
        <v>1072</v>
      </c>
      <c r="BG22" s="46" t="s">
        <v>1072</v>
      </c>
      <c r="BH22" s="46" t="s">
        <v>1072</v>
      </c>
      <c r="BI22" s="46" t="s">
        <v>1072</v>
      </c>
      <c r="BJ22" s="46" t="s">
        <v>1072</v>
      </c>
      <c r="BK22" s="46" t="s">
        <v>1072</v>
      </c>
      <c r="BL22" s="46" t="s">
        <v>1072</v>
      </c>
      <c r="BM22" s="46" t="s">
        <v>1072</v>
      </c>
      <c r="BN22" s="46" t="s">
        <v>1072</v>
      </c>
      <c r="BO22" s="46" t="s">
        <v>1072</v>
      </c>
      <c r="BP22" s="46" t="s">
        <v>1072</v>
      </c>
      <c r="BQ22" s="46" t="s">
        <v>1072</v>
      </c>
      <c r="BR22" s="46" t="s">
        <v>1072</v>
      </c>
      <c r="BS22" s="46" t="s">
        <v>1072</v>
      </c>
      <c r="BT22" s="46" t="s">
        <v>1072</v>
      </c>
      <c r="BU22" s="51">
        <v>15000</v>
      </c>
      <c r="BV22" s="46" t="s">
        <v>1072</v>
      </c>
      <c r="BW22" s="51">
        <v>9000</v>
      </c>
      <c r="BX22" s="51">
        <v>9750</v>
      </c>
      <c r="BY22" s="51">
        <v>9000</v>
      </c>
      <c r="BZ22" s="51">
        <v>9000</v>
      </c>
      <c r="CA22" s="59">
        <v>12000</v>
      </c>
      <c r="CB22" s="46" t="s">
        <v>1072</v>
      </c>
      <c r="CC22" s="51">
        <v>11280</v>
      </c>
      <c r="CD22" s="51">
        <v>20250</v>
      </c>
      <c r="CE22" s="51">
        <v>10500</v>
      </c>
      <c r="CF22" s="51">
        <v>10500</v>
      </c>
      <c r="CG22" s="51">
        <v>10500</v>
      </c>
      <c r="CH22" s="51">
        <v>10500</v>
      </c>
      <c r="CI22" s="46" t="s">
        <v>1072</v>
      </c>
      <c r="CJ22" s="46" t="s">
        <v>1072</v>
      </c>
      <c r="CK22" s="51">
        <v>15000</v>
      </c>
      <c r="CL22" s="51">
        <v>10200</v>
      </c>
      <c r="CM22" s="51">
        <v>10200</v>
      </c>
      <c r="CN22" s="51">
        <v>15000</v>
      </c>
      <c r="CO22" s="51">
        <v>15000</v>
      </c>
      <c r="CP22" s="47">
        <v>8250</v>
      </c>
      <c r="CQ22" s="51">
        <v>15000</v>
      </c>
      <c r="CR22" s="51">
        <v>9000</v>
      </c>
      <c r="CS22" s="51">
        <v>9000</v>
      </c>
      <c r="CT22" s="52">
        <v>9000</v>
      </c>
      <c r="CU22" s="52">
        <v>9000</v>
      </c>
      <c r="CV22" s="52">
        <v>7500</v>
      </c>
      <c r="CW22" s="52">
        <v>7500</v>
      </c>
      <c r="CX22" s="52">
        <v>9000</v>
      </c>
      <c r="CY22" s="52">
        <f>'Coût médian du PMAS'!J19</f>
        <v>12000</v>
      </c>
      <c r="DA22" s="34" t="s">
        <v>942</v>
      </c>
      <c r="DB22" s="46" t="s">
        <v>1072</v>
      </c>
      <c r="DC22" s="46" t="s">
        <v>1072</v>
      </c>
      <c r="DD22" s="46" t="s">
        <v>1072</v>
      </c>
      <c r="DE22" s="46" t="s">
        <v>1072</v>
      </c>
      <c r="DF22" s="46" t="s">
        <v>1072</v>
      </c>
      <c r="DG22" s="46" t="s">
        <v>1072</v>
      </c>
      <c r="DH22" s="46" t="s">
        <v>1072</v>
      </c>
      <c r="DI22" s="46" t="s">
        <v>1072</v>
      </c>
      <c r="DJ22" s="46" t="s">
        <v>1072</v>
      </c>
      <c r="DK22" s="46" t="s">
        <v>1072</v>
      </c>
      <c r="DL22" s="46" t="s">
        <v>1072</v>
      </c>
      <c r="DM22" s="46" t="s">
        <v>1072</v>
      </c>
      <c r="DN22" s="46" t="s">
        <v>1072</v>
      </c>
      <c r="DO22" s="46" t="s">
        <v>1072</v>
      </c>
      <c r="DP22" s="46" t="s">
        <v>1072</v>
      </c>
      <c r="DQ22" s="46" t="s">
        <v>1072</v>
      </c>
      <c r="DR22" s="46" t="s">
        <v>1072</v>
      </c>
      <c r="DS22" s="46" t="s">
        <v>1072</v>
      </c>
      <c r="DT22" s="46" t="s">
        <v>1072</v>
      </c>
      <c r="DU22" s="51">
        <v>15000</v>
      </c>
      <c r="DV22" s="46" t="s">
        <v>1072</v>
      </c>
      <c r="DW22" s="51">
        <v>15000</v>
      </c>
      <c r="DX22" s="51">
        <v>15000</v>
      </c>
      <c r="DY22" s="51">
        <v>13875</v>
      </c>
      <c r="DZ22" s="51">
        <v>13500</v>
      </c>
      <c r="EA22" s="51">
        <v>13500</v>
      </c>
      <c r="EB22" s="46" t="s">
        <v>1072</v>
      </c>
      <c r="EC22" s="51">
        <v>13875</v>
      </c>
      <c r="ED22" s="65">
        <v>13500</v>
      </c>
      <c r="EE22" s="51">
        <v>13500</v>
      </c>
      <c r="EF22" s="51">
        <v>13500</v>
      </c>
      <c r="EG22" s="51">
        <v>13500</v>
      </c>
      <c r="EH22" s="51">
        <v>13500</v>
      </c>
      <c r="EI22" s="46" t="s">
        <v>1072</v>
      </c>
      <c r="EJ22" s="46" t="s">
        <v>1072</v>
      </c>
      <c r="EK22" s="51">
        <v>15000</v>
      </c>
      <c r="EL22" s="51">
        <v>15000</v>
      </c>
      <c r="EM22" s="51">
        <v>15000</v>
      </c>
      <c r="EN22" s="51">
        <v>18750</v>
      </c>
      <c r="EO22" s="51">
        <v>18750</v>
      </c>
      <c r="EP22" s="51">
        <v>18750</v>
      </c>
      <c r="EQ22" s="51">
        <v>18750</v>
      </c>
      <c r="ER22" s="51">
        <v>15000</v>
      </c>
      <c r="ES22" s="51">
        <v>15000</v>
      </c>
      <c r="ET22" s="52">
        <v>15000</v>
      </c>
      <c r="EU22" s="52">
        <v>18750</v>
      </c>
      <c r="EV22" s="52">
        <v>15000</v>
      </c>
      <c r="EW22" s="52">
        <v>15000</v>
      </c>
      <c r="EX22" s="39">
        <v>9000</v>
      </c>
      <c r="EY22" s="52">
        <f>'Coût médian du PMAS'!K19</f>
        <v>15000</v>
      </c>
      <c r="EZ22"/>
      <c r="FA22" s="46" t="s">
        <v>1072</v>
      </c>
      <c r="FB22" s="46" t="s">
        <v>1072</v>
      </c>
      <c r="FC22" s="46" t="s">
        <v>1072</v>
      </c>
      <c r="FD22" s="46" t="s">
        <v>1072</v>
      </c>
      <c r="FE22" s="46" t="s">
        <v>1072</v>
      </c>
      <c r="FF22" s="46" t="s">
        <v>1072</v>
      </c>
      <c r="FG22" s="46" t="s">
        <v>1072</v>
      </c>
      <c r="FH22" s="46" t="s">
        <v>1072</v>
      </c>
      <c r="FI22" s="46" t="s">
        <v>1072</v>
      </c>
      <c r="FJ22" s="46" t="s">
        <v>1072</v>
      </c>
      <c r="FK22" s="46" t="s">
        <v>1072</v>
      </c>
      <c r="FL22" s="46" t="s">
        <v>1072</v>
      </c>
      <c r="FM22" s="46" t="s">
        <v>1072</v>
      </c>
      <c r="FN22" s="46" t="s">
        <v>1072</v>
      </c>
      <c r="FO22" s="46" t="s">
        <v>1072</v>
      </c>
      <c r="FP22" s="51">
        <v>9000</v>
      </c>
      <c r="FQ22" s="46" t="s">
        <v>1072</v>
      </c>
      <c r="FR22" s="51">
        <v>3240</v>
      </c>
      <c r="FS22" s="51">
        <v>4500</v>
      </c>
      <c r="FT22" s="51">
        <v>4500</v>
      </c>
      <c r="FU22" s="51">
        <v>4500</v>
      </c>
      <c r="FV22" s="51">
        <v>4500</v>
      </c>
      <c r="FW22" s="46" t="s">
        <v>1072</v>
      </c>
      <c r="FX22" s="51">
        <v>4500</v>
      </c>
      <c r="FY22" s="65">
        <v>5184</v>
      </c>
      <c r="FZ22" s="51">
        <v>4950</v>
      </c>
      <c r="GA22" s="51">
        <v>5400</v>
      </c>
      <c r="GB22" s="51">
        <v>5400</v>
      </c>
      <c r="GC22" s="51">
        <v>5400</v>
      </c>
      <c r="GD22" s="46" t="s">
        <v>1072</v>
      </c>
      <c r="GE22" s="46" t="s">
        <v>1072</v>
      </c>
      <c r="GF22" s="51">
        <v>7200</v>
      </c>
      <c r="GG22" s="51">
        <v>6840</v>
      </c>
      <c r="GH22" s="47">
        <v>9900</v>
      </c>
      <c r="GI22" s="51">
        <v>7200</v>
      </c>
      <c r="GJ22" s="51">
        <v>7200</v>
      </c>
      <c r="GK22" s="47">
        <v>14400</v>
      </c>
      <c r="GL22" s="47">
        <v>10800</v>
      </c>
      <c r="GM22" s="50">
        <v>12150</v>
      </c>
      <c r="GN22" s="50">
        <v>13500</v>
      </c>
      <c r="GO22" s="52">
        <v>7200</v>
      </c>
      <c r="GP22" s="61">
        <v>7200</v>
      </c>
      <c r="GQ22" s="52">
        <v>7200</v>
      </c>
      <c r="GR22" s="52">
        <v>7200</v>
      </c>
      <c r="GS22" s="299">
        <v>7200</v>
      </c>
      <c r="GT22" s="52">
        <f>'Coût médian du PMAS'!L19</f>
        <v>9000</v>
      </c>
      <c r="GU22"/>
      <c r="GV22" s="34" t="s">
        <v>942</v>
      </c>
      <c r="GW22" s="46" t="s">
        <v>1072</v>
      </c>
      <c r="GX22" s="46" t="s">
        <v>1072</v>
      </c>
      <c r="GY22" s="46" t="s">
        <v>1072</v>
      </c>
      <c r="GZ22" s="46" t="s">
        <v>1072</v>
      </c>
      <c r="HA22" s="46" t="s">
        <v>1072</v>
      </c>
      <c r="HB22" s="46" t="s">
        <v>1072</v>
      </c>
      <c r="HC22" s="46" t="s">
        <v>1072</v>
      </c>
      <c r="HD22" s="46" t="s">
        <v>1072</v>
      </c>
      <c r="HE22" s="46" t="s">
        <v>1072</v>
      </c>
      <c r="HF22" s="46" t="s">
        <v>1072</v>
      </c>
      <c r="HG22" s="46" t="s">
        <v>1072</v>
      </c>
      <c r="HH22" s="46" t="s">
        <v>1072</v>
      </c>
      <c r="HI22" s="46" t="s">
        <v>1072</v>
      </c>
      <c r="HJ22" s="46" t="s">
        <v>1072</v>
      </c>
      <c r="HK22" s="46" t="s">
        <v>1072</v>
      </c>
      <c r="HL22" s="46" t="s">
        <v>1072</v>
      </c>
      <c r="HM22" s="46" t="s">
        <v>1072</v>
      </c>
      <c r="HN22" s="46" t="s">
        <v>1072</v>
      </c>
      <c r="HO22" s="46" t="s">
        <v>1072</v>
      </c>
      <c r="HP22" s="51">
        <v>6000</v>
      </c>
      <c r="HQ22" s="46" t="s">
        <v>1072</v>
      </c>
      <c r="HR22" s="51">
        <v>4000</v>
      </c>
      <c r="HS22" s="51">
        <v>2400</v>
      </c>
      <c r="HT22" s="51">
        <v>1440</v>
      </c>
      <c r="HU22" s="51">
        <v>1520</v>
      </c>
      <c r="HV22" s="51">
        <v>1520</v>
      </c>
      <c r="HW22" s="46" t="s">
        <v>1072</v>
      </c>
      <c r="HX22" s="51">
        <v>1520</v>
      </c>
      <c r="HY22" s="65">
        <v>1520</v>
      </c>
      <c r="HZ22" s="51">
        <v>1520</v>
      </c>
      <c r="IA22" s="51">
        <v>1360</v>
      </c>
      <c r="IB22" s="51">
        <v>1440</v>
      </c>
      <c r="IC22" s="51">
        <v>1440</v>
      </c>
      <c r="ID22" s="46" t="s">
        <v>1072</v>
      </c>
      <c r="IE22" s="46" t="s">
        <v>1072</v>
      </c>
      <c r="IF22" s="50">
        <v>5850</v>
      </c>
      <c r="IG22" s="50">
        <v>4520</v>
      </c>
      <c r="IH22" s="50">
        <v>5120</v>
      </c>
      <c r="II22" s="50">
        <v>6000</v>
      </c>
      <c r="IJ22" s="51">
        <v>4000</v>
      </c>
      <c r="IK22" s="51">
        <v>4000</v>
      </c>
      <c r="IL22" s="51">
        <v>4000</v>
      </c>
      <c r="IM22" s="50">
        <v>5400</v>
      </c>
      <c r="IN22" s="50">
        <v>4800</v>
      </c>
      <c r="IO22" s="50">
        <v>4000</v>
      </c>
      <c r="IP22" s="50">
        <v>4000</v>
      </c>
      <c r="IQ22" s="39">
        <v>5000</v>
      </c>
      <c r="IR22" s="39">
        <v>6000</v>
      </c>
      <c r="IS22" s="39">
        <v>5700</v>
      </c>
      <c r="IT22" s="39">
        <f>'Coût médian du PMAS'!M19</f>
        <v>6000</v>
      </c>
    </row>
    <row r="23" spans="1:254" x14ac:dyDescent="0.3">
      <c r="A23" s="11" t="s">
        <v>939</v>
      </c>
      <c r="B23" s="55">
        <v>16285.714285714286</v>
      </c>
      <c r="C23" s="47">
        <v>21714.285714285714</v>
      </c>
      <c r="D23" s="47">
        <v>15634.285714285714</v>
      </c>
      <c r="E23" s="55">
        <v>16285.714285714286</v>
      </c>
      <c r="F23" s="55">
        <v>21714.285714285714</v>
      </c>
      <c r="G23" s="55">
        <v>21714.285714285714</v>
      </c>
      <c r="H23" s="46" t="s">
        <v>1072</v>
      </c>
      <c r="I23" s="46" t="s">
        <v>1072</v>
      </c>
      <c r="J23" s="55">
        <v>1714.2857142857142</v>
      </c>
      <c r="K23" s="55">
        <v>3428.5714285714284</v>
      </c>
      <c r="L23" s="55">
        <v>1714.2857142857142</v>
      </c>
      <c r="M23" s="55">
        <v>3428.5714285714284</v>
      </c>
      <c r="N23" s="46" t="s">
        <v>1072</v>
      </c>
      <c r="O23" s="55">
        <v>6857.1428571428569</v>
      </c>
      <c r="P23" s="46" t="s">
        <v>1072</v>
      </c>
      <c r="Q23" s="55">
        <v>6857.1428571428569</v>
      </c>
      <c r="R23" s="55">
        <v>6857.1428571428569</v>
      </c>
      <c r="S23" s="55">
        <v>6857.1428571428596</v>
      </c>
      <c r="T23" s="55">
        <v>5142.8571428571431</v>
      </c>
      <c r="U23" s="55">
        <v>5142.8571428571431</v>
      </c>
      <c r="V23" s="55">
        <v>6857.1428571428569</v>
      </c>
      <c r="W23" s="55">
        <v>5142.8571428571431</v>
      </c>
      <c r="X23" s="55">
        <v>5142.8571428571431</v>
      </c>
      <c r="Y23" s="55">
        <v>5142.8571428571431</v>
      </c>
      <c r="Z23" s="51">
        <v>5142.8571428571431</v>
      </c>
      <c r="AA23" s="51">
        <v>5142.8571428571431</v>
      </c>
      <c r="AB23" s="51">
        <v>6857.1428571428569</v>
      </c>
      <c r="AC23" s="51">
        <v>6857.1428571428569</v>
      </c>
      <c r="AD23" s="51">
        <v>6857.1428571428569</v>
      </c>
      <c r="AE23" s="51">
        <v>3428.5714285714284</v>
      </c>
      <c r="AF23" s="51">
        <v>5142.8571428571431</v>
      </c>
      <c r="AG23" s="51">
        <v>3428.5714285714284</v>
      </c>
      <c r="AH23" s="51">
        <v>3428.5714285714284</v>
      </c>
      <c r="AI23" s="51">
        <v>3428.5714285714284</v>
      </c>
      <c r="AJ23" s="51">
        <v>3428.5714285714284</v>
      </c>
      <c r="AK23" s="51">
        <v>3428.5714285714284</v>
      </c>
      <c r="AL23" s="51">
        <v>3428.5714285714284</v>
      </c>
      <c r="AM23" s="51">
        <v>3428.5714285714284</v>
      </c>
      <c r="AN23" s="51">
        <v>3428.5714285714284</v>
      </c>
      <c r="AO23" s="51">
        <v>7200</v>
      </c>
      <c r="AP23" s="51">
        <v>3428.5714285714284</v>
      </c>
      <c r="AQ23" s="51">
        <v>3428.5714285714284</v>
      </c>
      <c r="AR23" s="51">
        <v>6857.1428571428569</v>
      </c>
      <c r="AS23" s="51">
        <v>5142.8571428571431</v>
      </c>
      <c r="AT23" s="52">
        <v>6857.1428571428569</v>
      </c>
      <c r="AU23" s="38" t="s">
        <v>1072</v>
      </c>
      <c r="AV23" s="52">
        <v>3428.5714285714284</v>
      </c>
      <c r="AW23" s="39">
        <v>6857.1428571428569</v>
      </c>
      <c r="AX23" s="52">
        <v>7714.2857142857147</v>
      </c>
      <c r="AY23" s="38" t="s">
        <v>1072</v>
      </c>
      <c r="BA23" s="11" t="s">
        <v>939</v>
      </c>
      <c r="BB23" s="51">
        <v>12000</v>
      </c>
      <c r="BC23" s="51">
        <v>6000</v>
      </c>
      <c r="BD23" s="51">
        <v>12000</v>
      </c>
      <c r="BE23" s="51">
        <v>15000</v>
      </c>
      <c r="BF23" s="51">
        <v>6000</v>
      </c>
      <c r="BG23" s="51">
        <v>12000</v>
      </c>
      <c r="BH23" s="46" t="s">
        <v>1072</v>
      </c>
      <c r="BI23" s="46" t="s">
        <v>1072</v>
      </c>
      <c r="BJ23" s="51">
        <v>3000</v>
      </c>
      <c r="BK23" s="51">
        <v>6000</v>
      </c>
      <c r="BL23" s="51">
        <v>3000</v>
      </c>
      <c r="BM23" s="51">
        <v>3000</v>
      </c>
      <c r="BN23" s="46" t="s">
        <v>1072</v>
      </c>
      <c r="BO23" s="51">
        <v>12000</v>
      </c>
      <c r="BP23" s="46" t="s">
        <v>1072</v>
      </c>
      <c r="BQ23" s="51">
        <v>12000</v>
      </c>
      <c r="BR23" s="51">
        <v>12000</v>
      </c>
      <c r="BS23" s="51">
        <v>9000</v>
      </c>
      <c r="BT23" s="51">
        <v>9000</v>
      </c>
      <c r="BU23" s="51">
        <v>12000</v>
      </c>
      <c r="BV23" s="51">
        <v>12000</v>
      </c>
      <c r="BW23" s="51">
        <v>9000</v>
      </c>
      <c r="BX23" s="51">
        <v>6000</v>
      </c>
      <c r="BY23" s="51">
        <v>6000</v>
      </c>
      <c r="BZ23" s="51">
        <v>12000</v>
      </c>
      <c r="CA23" s="51">
        <v>12000</v>
      </c>
      <c r="CB23" s="51">
        <v>12000</v>
      </c>
      <c r="CC23" s="51">
        <v>15000</v>
      </c>
      <c r="CD23" s="51">
        <v>15000</v>
      </c>
      <c r="CE23" s="51">
        <v>6000</v>
      </c>
      <c r="CF23" s="51">
        <v>10500</v>
      </c>
      <c r="CG23" s="51">
        <v>6000</v>
      </c>
      <c r="CH23" s="51">
        <v>6000</v>
      </c>
      <c r="CI23" s="51">
        <v>6000</v>
      </c>
      <c r="CJ23" s="51">
        <v>6000</v>
      </c>
      <c r="CK23" s="51">
        <v>6000</v>
      </c>
      <c r="CL23" s="51">
        <v>6000</v>
      </c>
      <c r="CM23" s="51">
        <v>6000</v>
      </c>
      <c r="CN23" s="51">
        <v>6000</v>
      </c>
      <c r="CO23" s="51">
        <v>6000</v>
      </c>
      <c r="CP23" s="51">
        <v>6000</v>
      </c>
      <c r="CQ23" s="51">
        <v>6000</v>
      </c>
      <c r="CR23" s="51">
        <v>6000</v>
      </c>
      <c r="CS23" s="51">
        <v>6000</v>
      </c>
      <c r="CT23" s="52">
        <v>6000</v>
      </c>
      <c r="CU23" s="38" t="s">
        <v>1072</v>
      </c>
      <c r="CV23" s="52">
        <v>6000</v>
      </c>
      <c r="CW23" s="52">
        <v>30000</v>
      </c>
      <c r="CX23" s="52">
        <v>30000</v>
      </c>
      <c r="CY23" s="38" t="s">
        <v>1072</v>
      </c>
      <c r="DA23" s="11" t="s">
        <v>939</v>
      </c>
      <c r="DB23" s="55">
        <v>7800</v>
      </c>
      <c r="DC23" s="62">
        <v>5850</v>
      </c>
      <c r="DD23" s="62">
        <v>6500</v>
      </c>
      <c r="DE23" s="62">
        <v>3900</v>
      </c>
      <c r="DF23" s="62">
        <v>5200</v>
      </c>
      <c r="DG23" s="57">
        <v>7800</v>
      </c>
      <c r="DH23" s="46" t="s">
        <v>1072</v>
      </c>
      <c r="DI23" s="46" t="s">
        <v>1072</v>
      </c>
      <c r="DJ23" s="51">
        <v>7500</v>
      </c>
      <c r="DK23" s="58">
        <v>3750</v>
      </c>
      <c r="DL23" s="58">
        <v>3000</v>
      </c>
      <c r="DM23" s="51">
        <v>3000</v>
      </c>
      <c r="DN23" s="46" t="s">
        <v>1072</v>
      </c>
      <c r="DO23" s="51">
        <v>3750</v>
      </c>
      <c r="DP23" s="46" t="s">
        <v>1072</v>
      </c>
      <c r="DQ23" s="51">
        <v>12000</v>
      </c>
      <c r="DR23" s="58">
        <v>12000</v>
      </c>
      <c r="DS23" s="51">
        <v>9000</v>
      </c>
      <c r="DT23" s="51">
        <v>9000</v>
      </c>
      <c r="DU23" s="51">
        <v>9000</v>
      </c>
      <c r="DV23" s="51">
        <v>10500</v>
      </c>
      <c r="DW23" s="51">
        <v>9000</v>
      </c>
      <c r="DX23" s="51">
        <v>9000</v>
      </c>
      <c r="DY23" s="51">
        <v>9000</v>
      </c>
      <c r="DZ23" s="51">
        <v>9000</v>
      </c>
      <c r="EA23" s="51">
        <v>9750</v>
      </c>
      <c r="EB23" s="51">
        <v>10500</v>
      </c>
      <c r="EC23" s="51">
        <v>12000</v>
      </c>
      <c r="ED23" s="65">
        <v>12000</v>
      </c>
      <c r="EE23" s="51">
        <v>9000</v>
      </c>
      <c r="EF23" s="51">
        <v>8250</v>
      </c>
      <c r="EG23" s="51">
        <v>9000</v>
      </c>
      <c r="EH23" s="51">
        <v>9000</v>
      </c>
      <c r="EI23" s="51">
        <v>9000</v>
      </c>
      <c r="EJ23" s="51">
        <v>11250</v>
      </c>
      <c r="EK23" s="51">
        <v>10500</v>
      </c>
      <c r="EL23" s="51">
        <v>9000</v>
      </c>
      <c r="EM23" s="51">
        <v>9000</v>
      </c>
      <c r="EN23" s="51">
        <v>9000</v>
      </c>
      <c r="EO23" s="51">
        <v>9000</v>
      </c>
      <c r="EP23" s="51">
        <v>10500</v>
      </c>
      <c r="EQ23" s="51">
        <v>10500</v>
      </c>
      <c r="ER23" s="51">
        <v>9000</v>
      </c>
      <c r="ES23" s="51">
        <v>9000</v>
      </c>
      <c r="ET23" s="52">
        <v>9000</v>
      </c>
      <c r="EU23" s="38" t="s">
        <v>1072</v>
      </c>
      <c r="EV23" s="52">
        <v>7500</v>
      </c>
      <c r="EW23" s="52">
        <v>15000</v>
      </c>
      <c r="EX23" s="299">
        <v>7500</v>
      </c>
      <c r="EY23" s="300" t="s">
        <v>1072</v>
      </c>
      <c r="EZ23"/>
      <c r="FA23" s="62">
        <v>3200</v>
      </c>
      <c r="FB23" s="57">
        <v>3200</v>
      </c>
      <c r="FC23" s="46" t="s">
        <v>1072</v>
      </c>
      <c r="FD23" s="46" t="s">
        <v>1072</v>
      </c>
      <c r="FE23" s="51">
        <v>1800</v>
      </c>
      <c r="FF23" s="58">
        <v>1800</v>
      </c>
      <c r="FG23" s="58">
        <v>1800</v>
      </c>
      <c r="FH23" s="51">
        <v>3600</v>
      </c>
      <c r="FI23" s="46" t="s">
        <v>1072</v>
      </c>
      <c r="FJ23" s="51">
        <v>7200</v>
      </c>
      <c r="FK23" s="46" t="s">
        <v>1072</v>
      </c>
      <c r="FL23" s="51">
        <v>7200</v>
      </c>
      <c r="FM23" s="58">
        <v>7200</v>
      </c>
      <c r="FN23" s="51">
        <v>7200</v>
      </c>
      <c r="FO23" s="51">
        <v>7200</v>
      </c>
      <c r="FP23" s="51">
        <v>7200</v>
      </c>
      <c r="FQ23" s="51">
        <v>7200</v>
      </c>
      <c r="FR23" s="51">
        <v>5400</v>
      </c>
      <c r="FS23" s="51">
        <v>5400</v>
      </c>
      <c r="FT23" s="51">
        <v>5400</v>
      </c>
      <c r="FU23" s="51">
        <v>5400</v>
      </c>
      <c r="FV23" s="51">
        <v>5400</v>
      </c>
      <c r="FW23" s="51">
        <v>7200</v>
      </c>
      <c r="FX23" s="51">
        <v>9000</v>
      </c>
      <c r="FY23" s="65">
        <v>9000</v>
      </c>
      <c r="FZ23" s="51">
        <v>7200</v>
      </c>
      <c r="GA23" s="51">
        <v>10800</v>
      </c>
      <c r="GB23" s="51">
        <v>7200</v>
      </c>
      <c r="GC23" s="51">
        <v>3600</v>
      </c>
      <c r="GD23" s="51">
        <v>3600</v>
      </c>
      <c r="GE23" s="51">
        <v>7200</v>
      </c>
      <c r="GF23" s="51">
        <v>7200</v>
      </c>
      <c r="GG23" s="51">
        <v>7200</v>
      </c>
      <c r="GH23" s="51">
        <v>7200</v>
      </c>
      <c r="GI23" s="51">
        <v>7200</v>
      </c>
      <c r="GJ23" s="51">
        <v>7200</v>
      </c>
      <c r="GK23" s="51">
        <v>7200</v>
      </c>
      <c r="GL23" s="51">
        <v>9000</v>
      </c>
      <c r="GM23" s="51">
        <v>7200</v>
      </c>
      <c r="GN23" s="51">
        <v>7200</v>
      </c>
      <c r="GO23" s="52">
        <v>7200</v>
      </c>
      <c r="GP23" s="69" t="s">
        <v>1072</v>
      </c>
      <c r="GQ23" s="52">
        <v>3600</v>
      </c>
      <c r="GR23" s="52">
        <v>18000</v>
      </c>
      <c r="GS23" s="299">
        <v>18000</v>
      </c>
      <c r="GT23" s="300" t="s">
        <v>1072</v>
      </c>
      <c r="GU23"/>
      <c r="GV23" s="11" t="s">
        <v>939</v>
      </c>
      <c r="GW23" s="55">
        <v>4000</v>
      </c>
      <c r="GX23" s="62">
        <v>4000</v>
      </c>
      <c r="GY23" s="62">
        <v>4000</v>
      </c>
      <c r="GZ23" s="62">
        <v>2708</v>
      </c>
      <c r="HA23" s="62">
        <v>8000</v>
      </c>
      <c r="HB23" s="57">
        <v>4000</v>
      </c>
      <c r="HC23" s="46" t="s">
        <v>1072</v>
      </c>
      <c r="HD23" s="46" t="s">
        <v>1072</v>
      </c>
      <c r="HE23" s="51">
        <v>4000</v>
      </c>
      <c r="HF23" s="58">
        <v>4000</v>
      </c>
      <c r="HG23" s="58">
        <v>4000</v>
      </c>
      <c r="HH23" s="51">
        <v>4000</v>
      </c>
      <c r="HI23" s="46" t="s">
        <v>1072</v>
      </c>
      <c r="HJ23" s="51">
        <v>8000</v>
      </c>
      <c r="HK23" s="46" t="s">
        <v>1072</v>
      </c>
      <c r="HL23" s="51">
        <v>8000</v>
      </c>
      <c r="HM23" s="58">
        <v>8000</v>
      </c>
      <c r="HN23" s="51">
        <v>4000</v>
      </c>
      <c r="HO23" s="51">
        <v>4000</v>
      </c>
      <c r="HP23" s="51">
        <v>8000</v>
      </c>
      <c r="HQ23" s="51">
        <v>8000</v>
      </c>
      <c r="HR23" s="51">
        <v>8000</v>
      </c>
      <c r="HS23" s="51">
        <v>4000</v>
      </c>
      <c r="HT23" s="51">
        <v>4000</v>
      </c>
      <c r="HU23" s="51">
        <v>6000</v>
      </c>
      <c r="HV23" s="51">
        <v>8000</v>
      </c>
      <c r="HW23" s="51">
        <v>10000</v>
      </c>
      <c r="HX23" s="51">
        <v>10000</v>
      </c>
      <c r="HY23" s="65">
        <v>10000</v>
      </c>
      <c r="HZ23" s="51">
        <v>6000</v>
      </c>
      <c r="IA23" s="51">
        <v>6000</v>
      </c>
      <c r="IB23" s="51">
        <v>4000</v>
      </c>
      <c r="IC23" s="51">
        <v>4000</v>
      </c>
      <c r="ID23" s="51">
        <v>8000</v>
      </c>
      <c r="IE23" s="51">
        <v>12000</v>
      </c>
      <c r="IF23" s="51">
        <v>12000</v>
      </c>
      <c r="IG23" s="51">
        <v>8000</v>
      </c>
      <c r="IH23" s="51">
        <v>8000</v>
      </c>
      <c r="II23" s="51">
        <v>8000</v>
      </c>
      <c r="IJ23" s="51">
        <v>8000</v>
      </c>
      <c r="IK23" s="51">
        <v>10000</v>
      </c>
      <c r="IL23" s="51">
        <v>10000</v>
      </c>
      <c r="IM23" s="51">
        <v>8000</v>
      </c>
      <c r="IN23" s="51">
        <v>6000</v>
      </c>
      <c r="IO23" s="52">
        <v>8000</v>
      </c>
      <c r="IP23" s="38" t="s">
        <v>1072</v>
      </c>
      <c r="IQ23" s="52">
        <v>8000</v>
      </c>
      <c r="IR23" s="52">
        <v>6000</v>
      </c>
      <c r="IS23" s="299">
        <v>12000</v>
      </c>
      <c r="IT23" s="300" t="s">
        <v>1072</v>
      </c>
    </row>
    <row r="24" spans="1:254" x14ac:dyDescent="0.3">
      <c r="A24" s="11" t="s">
        <v>1079</v>
      </c>
      <c r="B24" s="55">
        <v>7600</v>
      </c>
      <c r="C24" s="62">
        <v>7600</v>
      </c>
      <c r="D24" s="62">
        <v>5700</v>
      </c>
      <c r="E24" s="62">
        <v>5700</v>
      </c>
      <c r="F24" s="62">
        <v>5700</v>
      </c>
      <c r="G24" s="46" t="s">
        <v>1072</v>
      </c>
      <c r="H24" s="55">
        <v>8142.8571428571431</v>
      </c>
      <c r="I24" s="55">
        <v>5142.8571428571431</v>
      </c>
      <c r="J24" s="46" t="s">
        <v>1072</v>
      </c>
      <c r="K24" s="51">
        <v>6857.1428571428569</v>
      </c>
      <c r="L24" s="51">
        <v>5142.8571428571431</v>
      </c>
      <c r="M24" s="51">
        <v>6857.1428571428569</v>
      </c>
      <c r="N24" s="51">
        <v>5142.8571428571431</v>
      </c>
      <c r="O24" s="51">
        <v>6428.5714285714284</v>
      </c>
      <c r="P24" s="51">
        <v>5142.8571428571431</v>
      </c>
      <c r="Q24" s="51">
        <v>6000</v>
      </c>
      <c r="R24" s="46" t="s">
        <v>1072</v>
      </c>
      <c r="S24" s="50">
        <v>6857.1428571428596</v>
      </c>
      <c r="T24" s="46" t="s">
        <v>1072</v>
      </c>
      <c r="U24" s="51">
        <v>1817.1428571428571</v>
      </c>
      <c r="V24" s="46" t="s">
        <v>1072</v>
      </c>
      <c r="W24" s="46" t="s">
        <v>1072</v>
      </c>
      <c r="X24" s="46" t="s">
        <v>1072</v>
      </c>
      <c r="Y24" s="46" t="s">
        <v>1072</v>
      </c>
      <c r="Z24" s="46" t="s">
        <v>1072</v>
      </c>
      <c r="AA24" s="46" t="s">
        <v>1072</v>
      </c>
      <c r="AB24" s="46" t="s">
        <v>1072</v>
      </c>
      <c r="AC24" s="51">
        <v>6000</v>
      </c>
      <c r="AD24" s="51">
        <v>5828.5714285714284</v>
      </c>
      <c r="AE24" s="51">
        <v>6000</v>
      </c>
      <c r="AF24" s="51">
        <v>1371.4285714285713</v>
      </c>
      <c r="AG24" s="51">
        <v>1337.1428571428571</v>
      </c>
      <c r="AH24" s="50">
        <v>6857.1428571428569</v>
      </c>
      <c r="AI24" s="46" t="s">
        <v>1072</v>
      </c>
      <c r="AJ24" s="51">
        <v>1817.1428571428571</v>
      </c>
      <c r="AK24" s="51">
        <v>1817.1428571428571</v>
      </c>
      <c r="AL24" s="51">
        <v>6857.1428571428569</v>
      </c>
      <c r="AM24" s="51">
        <v>8571.4285714285706</v>
      </c>
      <c r="AN24" s="51">
        <v>3017.1428571428573</v>
      </c>
      <c r="AO24" s="51">
        <v>14400</v>
      </c>
      <c r="AP24" s="51">
        <v>4285.7142857142853</v>
      </c>
      <c r="AQ24" s="51">
        <v>5280</v>
      </c>
      <c r="AR24" s="51">
        <v>6857.1428571428569</v>
      </c>
      <c r="AS24" s="51">
        <v>6857.1428571428569</v>
      </c>
      <c r="AT24" s="52">
        <v>6857.1428571428569</v>
      </c>
      <c r="AU24" s="38" t="s">
        <v>1072</v>
      </c>
      <c r="AV24" s="38" t="s">
        <v>1072</v>
      </c>
      <c r="AW24" s="38" t="s">
        <v>1072</v>
      </c>
      <c r="AX24" s="38" t="s">
        <v>1072</v>
      </c>
      <c r="AY24" s="38" t="s">
        <v>1072</v>
      </c>
      <c r="BA24" s="11" t="s">
        <v>1079</v>
      </c>
      <c r="BB24" s="51">
        <v>6000</v>
      </c>
      <c r="BC24" s="51">
        <v>4200</v>
      </c>
      <c r="BD24" s="51">
        <v>6750</v>
      </c>
      <c r="BE24" s="51">
        <v>6000</v>
      </c>
      <c r="BF24" s="51">
        <v>4500</v>
      </c>
      <c r="BG24" s="46" t="s">
        <v>1072</v>
      </c>
      <c r="BH24" s="51">
        <v>7500</v>
      </c>
      <c r="BI24" s="51">
        <v>9000</v>
      </c>
      <c r="BJ24" s="46" t="s">
        <v>1072</v>
      </c>
      <c r="BK24" s="51">
        <v>4200</v>
      </c>
      <c r="BL24" s="51">
        <v>15000</v>
      </c>
      <c r="BM24" s="51">
        <v>15000</v>
      </c>
      <c r="BN24" s="51">
        <v>15000</v>
      </c>
      <c r="BO24" s="51">
        <v>15000</v>
      </c>
      <c r="BP24" s="51">
        <v>15000</v>
      </c>
      <c r="BQ24" s="51">
        <v>15000</v>
      </c>
      <c r="BR24" s="46" t="s">
        <v>1072</v>
      </c>
      <c r="BS24" s="51">
        <v>12000</v>
      </c>
      <c r="BT24" s="46" t="s">
        <v>1072</v>
      </c>
      <c r="BU24" s="51">
        <v>4500</v>
      </c>
      <c r="BV24" s="46" t="s">
        <v>1072</v>
      </c>
      <c r="BW24" s="46" t="s">
        <v>1072</v>
      </c>
      <c r="BX24" s="46" t="s">
        <v>1072</v>
      </c>
      <c r="BY24" s="46" t="s">
        <v>1072</v>
      </c>
      <c r="BZ24" s="46" t="s">
        <v>1072</v>
      </c>
      <c r="CA24" s="46" t="s">
        <v>1072</v>
      </c>
      <c r="CB24" s="46" t="s">
        <v>1072</v>
      </c>
      <c r="CC24" s="59">
        <v>12000</v>
      </c>
      <c r="CD24" s="51">
        <v>11340</v>
      </c>
      <c r="CE24" s="51">
        <v>10500</v>
      </c>
      <c r="CF24" s="51">
        <v>6480</v>
      </c>
      <c r="CG24" s="51">
        <v>5280</v>
      </c>
      <c r="CH24" s="50">
        <v>7500</v>
      </c>
      <c r="CI24" s="46" t="s">
        <v>1072</v>
      </c>
      <c r="CJ24" s="51">
        <v>4500</v>
      </c>
      <c r="CK24" s="51">
        <v>4500</v>
      </c>
      <c r="CL24" s="51">
        <v>7500</v>
      </c>
      <c r="CM24" s="51">
        <v>9000</v>
      </c>
      <c r="CN24" s="51">
        <v>4500</v>
      </c>
      <c r="CO24" s="51">
        <v>9000</v>
      </c>
      <c r="CP24" s="51">
        <v>10500</v>
      </c>
      <c r="CQ24" s="51">
        <v>10500</v>
      </c>
      <c r="CR24" s="51">
        <v>9000</v>
      </c>
      <c r="CS24" s="51">
        <v>9000</v>
      </c>
      <c r="CT24" s="52">
        <v>4500</v>
      </c>
      <c r="CU24" s="38" t="s">
        <v>1072</v>
      </c>
      <c r="CV24" s="38" t="s">
        <v>1072</v>
      </c>
      <c r="CW24" s="38" t="s">
        <v>1072</v>
      </c>
      <c r="CX24" s="38" t="s">
        <v>1072</v>
      </c>
      <c r="CY24" s="38" t="s">
        <v>1072</v>
      </c>
      <c r="DA24" s="11" t="s">
        <v>1079</v>
      </c>
      <c r="DB24" s="55">
        <v>9100</v>
      </c>
      <c r="DC24" s="62">
        <v>13000</v>
      </c>
      <c r="DD24" s="62">
        <v>13000</v>
      </c>
      <c r="DE24" s="62">
        <v>13000</v>
      </c>
      <c r="DF24" s="62">
        <v>13000</v>
      </c>
      <c r="DG24" s="46" t="s">
        <v>1072</v>
      </c>
      <c r="DH24" s="57">
        <v>15600</v>
      </c>
      <c r="DI24" s="57">
        <v>18750</v>
      </c>
      <c r="DJ24" s="46" t="s">
        <v>1072</v>
      </c>
      <c r="DK24" s="58">
        <v>13500</v>
      </c>
      <c r="DL24" s="58">
        <v>15000</v>
      </c>
      <c r="DM24" s="51">
        <v>9000</v>
      </c>
      <c r="DN24" s="51">
        <v>15000</v>
      </c>
      <c r="DO24" s="51">
        <v>15000</v>
      </c>
      <c r="DP24" s="58">
        <v>15000</v>
      </c>
      <c r="DQ24" s="51">
        <v>18000</v>
      </c>
      <c r="DR24" s="70" t="s">
        <v>1072</v>
      </c>
      <c r="DS24" s="51">
        <v>15000</v>
      </c>
      <c r="DT24" s="46" t="s">
        <v>1072</v>
      </c>
      <c r="DU24" s="51">
        <v>15000</v>
      </c>
      <c r="DV24" s="46" t="s">
        <v>1072</v>
      </c>
      <c r="DW24" s="46" t="s">
        <v>1072</v>
      </c>
      <c r="DX24" s="46" t="s">
        <v>1072</v>
      </c>
      <c r="DY24" s="46" t="s">
        <v>1072</v>
      </c>
      <c r="DZ24" s="46" t="s">
        <v>1072</v>
      </c>
      <c r="EA24" s="46" t="s">
        <v>1072</v>
      </c>
      <c r="EB24" s="46" t="s">
        <v>1072</v>
      </c>
      <c r="EC24" s="51">
        <v>18000</v>
      </c>
      <c r="ED24" s="65">
        <v>18750</v>
      </c>
      <c r="EE24" s="51">
        <v>16680</v>
      </c>
      <c r="EF24" s="51">
        <v>15225</v>
      </c>
      <c r="EG24" s="51">
        <v>8160</v>
      </c>
      <c r="EH24" s="51">
        <v>7500</v>
      </c>
      <c r="EI24" s="46" t="s">
        <v>1072</v>
      </c>
      <c r="EJ24" s="47">
        <v>10500</v>
      </c>
      <c r="EK24" s="51">
        <v>12000</v>
      </c>
      <c r="EL24" s="51">
        <v>12000</v>
      </c>
      <c r="EM24" s="51">
        <v>15000</v>
      </c>
      <c r="EN24" s="51">
        <v>12000</v>
      </c>
      <c r="EO24" s="51">
        <v>15000</v>
      </c>
      <c r="EP24" s="51">
        <v>18750</v>
      </c>
      <c r="EQ24" s="51">
        <v>15000</v>
      </c>
      <c r="ER24" s="51">
        <v>18750</v>
      </c>
      <c r="ES24" s="51">
        <v>19500</v>
      </c>
      <c r="ET24" s="52">
        <v>12000</v>
      </c>
      <c r="EU24" s="38" t="s">
        <v>1072</v>
      </c>
      <c r="EV24" s="38" t="s">
        <v>1072</v>
      </c>
      <c r="EW24" s="38" t="s">
        <v>1072</v>
      </c>
      <c r="EX24" s="300" t="s">
        <v>1072</v>
      </c>
      <c r="EY24" s="300" t="s">
        <v>1072</v>
      </c>
      <c r="EZ24"/>
      <c r="FA24" s="62">
        <v>2400</v>
      </c>
      <c r="FB24" s="46" t="s">
        <v>1072</v>
      </c>
      <c r="FC24" s="57">
        <v>4000</v>
      </c>
      <c r="FD24" s="57">
        <v>11700</v>
      </c>
      <c r="FE24" s="46" t="s">
        <v>1072</v>
      </c>
      <c r="FF24" s="58">
        <v>10800</v>
      </c>
      <c r="FG24" s="58">
        <v>9000</v>
      </c>
      <c r="FH24" s="51">
        <v>9000</v>
      </c>
      <c r="FI24" s="51">
        <v>9000</v>
      </c>
      <c r="FJ24" s="51">
        <v>10800</v>
      </c>
      <c r="FK24" s="58">
        <v>12600</v>
      </c>
      <c r="FL24" s="51">
        <v>12600</v>
      </c>
      <c r="FM24" s="70" t="s">
        <v>1072</v>
      </c>
      <c r="FN24" s="51">
        <v>28800</v>
      </c>
      <c r="FO24" s="46" t="s">
        <v>1072</v>
      </c>
      <c r="FP24" s="51">
        <v>9000</v>
      </c>
      <c r="FQ24" s="46" t="s">
        <v>1072</v>
      </c>
      <c r="FR24" s="46" t="s">
        <v>1072</v>
      </c>
      <c r="FS24" s="46" t="s">
        <v>1072</v>
      </c>
      <c r="FT24" s="46" t="s">
        <v>1072</v>
      </c>
      <c r="FU24" s="46" t="s">
        <v>1072</v>
      </c>
      <c r="FV24" s="46" t="s">
        <v>1072</v>
      </c>
      <c r="FW24" s="46" t="s">
        <v>1072</v>
      </c>
      <c r="FX24" s="51">
        <v>10800</v>
      </c>
      <c r="FY24" s="65">
        <v>15264</v>
      </c>
      <c r="FZ24" s="51">
        <v>11700</v>
      </c>
      <c r="GA24" s="51">
        <v>12600</v>
      </c>
      <c r="GB24" s="51">
        <v>11124</v>
      </c>
      <c r="GC24" s="50">
        <v>14400</v>
      </c>
      <c r="GD24" s="46" t="s">
        <v>1072</v>
      </c>
      <c r="GE24" s="51">
        <v>7200</v>
      </c>
      <c r="GF24" s="47">
        <v>10800</v>
      </c>
      <c r="GG24" s="51">
        <v>18000</v>
      </c>
      <c r="GH24" s="51">
        <v>12600</v>
      </c>
      <c r="GI24" s="51">
        <v>12600</v>
      </c>
      <c r="GJ24" s="51">
        <v>14400</v>
      </c>
      <c r="GK24" s="51">
        <v>14400</v>
      </c>
      <c r="GL24" s="51">
        <v>14400</v>
      </c>
      <c r="GM24" s="51">
        <v>19350</v>
      </c>
      <c r="GN24" s="51">
        <v>18000</v>
      </c>
      <c r="GO24" s="52">
        <v>7200</v>
      </c>
      <c r="GP24" s="69" t="s">
        <v>1072</v>
      </c>
      <c r="GQ24" s="38" t="s">
        <v>1072</v>
      </c>
      <c r="GR24" s="38" t="s">
        <v>1072</v>
      </c>
      <c r="GS24" s="300" t="s">
        <v>1072</v>
      </c>
      <c r="GT24" s="300" t="s">
        <v>1072</v>
      </c>
      <c r="GU24"/>
      <c r="GV24" s="11" t="s">
        <v>1079</v>
      </c>
      <c r="GW24" s="55">
        <v>3600</v>
      </c>
      <c r="GX24" s="62">
        <v>6000</v>
      </c>
      <c r="GY24" s="62">
        <v>6000</v>
      </c>
      <c r="GZ24" s="62">
        <v>5400</v>
      </c>
      <c r="HA24" s="62">
        <v>4800</v>
      </c>
      <c r="HB24" s="46" t="s">
        <v>1072</v>
      </c>
      <c r="HC24" s="57">
        <v>4000</v>
      </c>
      <c r="HD24" s="57">
        <v>4900</v>
      </c>
      <c r="HE24" s="46" t="s">
        <v>1072</v>
      </c>
      <c r="HF24" s="58">
        <v>4800</v>
      </c>
      <c r="HG24" s="58">
        <v>8000</v>
      </c>
      <c r="HH24" s="51">
        <v>8000</v>
      </c>
      <c r="HI24" s="51">
        <v>8000</v>
      </c>
      <c r="HJ24" s="51">
        <v>8000</v>
      </c>
      <c r="HK24" s="58">
        <v>8000</v>
      </c>
      <c r="HL24" s="51">
        <v>8000</v>
      </c>
      <c r="HM24" s="70" t="s">
        <v>1072</v>
      </c>
      <c r="HN24" s="51">
        <v>6000</v>
      </c>
      <c r="HO24" s="46" t="s">
        <v>1072</v>
      </c>
      <c r="HP24" s="51">
        <v>4520</v>
      </c>
      <c r="HQ24" s="46" t="s">
        <v>1072</v>
      </c>
      <c r="HR24" s="46" t="s">
        <v>1072</v>
      </c>
      <c r="HS24" s="46" t="s">
        <v>1072</v>
      </c>
      <c r="HT24" s="46" t="s">
        <v>1072</v>
      </c>
      <c r="HU24" s="46" t="s">
        <v>1072</v>
      </c>
      <c r="HV24" s="46" t="s">
        <v>1072</v>
      </c>
      <c r="HW24" s="46" t="s">
        <v>1072</v>
      </c>
      <c r="HX24" s="51">
        <v>7200</v>
      </c>
      <c r="HY24" s="65">
        <v>6080</v>
      </c>
      <c r="HZ24" s="51">
        <v>2000</v>
      </c>
      <c r="IA24" s="51">
        <v>2040</v>
      </c>
      <c r="IB24" s="51">
        <v>3320</v>
      </c>
      <c r="IC24" s="51">
        <v>4000</v>
      </c>
      <c r="ID24" s="46" t="s">
        <v>1072</v>
      </c>
      <c r="IE24" s="51">
        <v>3600</v>
      </c>
      <c r="IF24" s="51">
        <v>3600</v>
      </c>
      <c r="IG24" s="51">
        <v>3600</v>
      </c>
      <c r="IH24" s="51">
        <v>4800</v>
      </c>
      <c r="II24" s="51">
        <v>6000</v>
      </c>
      <c r="IJ24" s="51">
        <v>7520</v>
      </c>
      <c r="IK24" s="51">
        <v>7520</v>
      </c>
      <c r="IL24" s="51">
        <v>10520</v>
      </c>
      <c r="IM24" s="51">
        <v>4800</v>
      </c>
      <c r="IN24" s="51">
        <v>4800</v>
      </c>
      <c r="IO24" s="52">
        <v>7520</v>
      </c>
      <c r="IP24" s="38" t="s">
        <v>1072</v>
      </c>
      <c r="IQ24" s="38" t="s">
        <v>1072</v>
      </c>
      <c r="IR24" s="38" t="s">
        <v>1072</v>
      </c>
      <c r="IS24" s="300" t="s">
        <v>1072</v>
      </c>
      <c r="IT24" s="300" t="s">
        <v>1072</v>
      </c>
    </row>
    <row r="25" spans="1:254" x14ac:dyDescent="0.3">
      <c r="A25" s="11" t="s">
        <v>931</v>
      </c>
      <c r="B25" s="46" t="s">
        <v>1072</v>
      </c>
      <c r="C25" s="46" t="s">
        <v>1072</v>
      </c>
      <c r="D25" s="46" t="s">
        <v>1072</v>
      </c>
      <c r="E25" s="62">
        <v>10857.142857142857</v>
      </c>
      <c r="F25" s="46" t="s">
        <v>1072</v>
      </c>
      <c r="G25" s="46" t="s">
        <v>1072</v>
      </c>
      <c r="H25" s="46" t="s">
        <v>1072</v>
      </c>
      <c r="I25" s="50">
        <v>5280</v>
      </c>
      <c r="J25" s="58">
        <v>12000</v>
      </c>
      <c r="K25" s="47" t="s">
        <v>1173</v>
      </c>
      <c r="L25" s="58">
        <v>17142.857142857141</v>
      </c>
      <c r="M25" s="58">
        <v>13714.285714285714</v>
      </c>
      <c r="N25" s="58">
        <v>11142.857142857143</v>
      </c>
      <c r="O25" s="46" t="s">
        <v>1072</v>
      </c>
      <c r="P25" s="50">
        <v>8022.8571428571431</v>
      </c>
      <c r="Q25" s="51">
        <v>3428.5714285714284</v>
      </c>
      <c r="R25" s="58">
        <v>3428.5714285714284</v>
      </c>
      <c r="S25" s="46" t="s">
        <v>1072</v>
      </c>
      <c r="T25" s="51">
        <v>5828.5714285714284</v>
      </c>
      <c r="U25" s="51">
        <v>3428.5714285714284</v>
      </c>
      <c r="V25" s="46" t="s">
        <v>1072</v>
      </c>
      <c r="W25" s="46" t="s">
        <v>1072</v>
      </c>
      <c r="X25" s="46" t="s">
        <v>1072</v>
      </c>
      <c r="Y25" s="51">
        <v>6857.1428571428569</v>
      </c>
      <c r="Z25" s="51">
        <v>6857.1428571428569</v>
      </c>
      <c r="AA25" s="51">
        <v>6857.1428571428569</v>
      </c>
      <c r="AB25" s="46" t="s">
        <v>1072</v>
      </c>
      <c r="AC25" s="51">
        <v>6857.1428571428569</v>
      </c>
      <c r="AD25" s="51">
        <v>6857.1428571428569</v>
      </c>
      <c r="AE25" s="51">
        <v>6857.1428571428569</v>
      </c>
      <c r="AF25" s="51">
        <v>6857.1428571428569</v>
      </c>
      <c r="AG25" s="51">
        <v>10285.714285714286</v>
      </c>
      <c r="AH25" s="51">
        <v>6857.1428571428569</v>
      </c>
      <c r="AI25" s="46" t="s">
        <v>1072</v>
      </c>
      <c r="AJ25" s="50">
        <v>6428.5714285714284</v>
      </c>
      <c r="AK25" s="50">
        <v>6428.5714285714284</v>
      </c>
      <c r="AL25" s="50">
        <v>6857.1428571428569</v>
      </c>
      <c r="AM25" s="51">
        <v>6857.1428571428569</v>
      </c>
      <c r="AN25" s="51">
        <v>6857.1428571428569</v>
      </c>
      <c r="AO25" s="51">
        <v>9000</v>
      </c>
      <c r="AP25" s="51">
        <v>6857.1428571428569</v>
      </c>
      <c r="AQ25" s="51">
        <v>6857.1428571428569</v>
      </c>
      <c r="AR25" s="51">
        <v>6857.1428571428569</v>
      </c>
      <c r="AS25" s="51">
        <v>6857.1428571428569</v>
      </c>
      <c r="AT25" s="52">
        <v>6857.1428571428569</v>
      </c>
      <c r="AU25" s="52">
        <v>6857.1428571428569</v>
      </c>
      <c r="AV25" s="52">
        <v>6857.1428571428569</v>
      </c>
      <c r="AW25" s="52">
        <v>6857.1428571428569</v>
      </c>
      <c r="AX25" s="38" t="s">
        <v>1072</v>
      </c>
      <c r="AY25" s="52">
        <f>'Coût médian du PMAS'!I15</f>
        <v>6857.1428571428569</v>
      </c>
      <c r="BA25" s="11" t="s">
        <v>931</v>
      </c>
      <c r="BB25" s="46" t="s">
        <v>1072</v>
      </c>
      <c r="BC25" s="46" t="s">
        <v>1072</v>
      </c>
      <c r="BD25" s="46" t="s">
        <v>1072</v>
      </c>
      <c r="BE25" s="51">
        <v>24000</v>
      </c>
      <c r="BF25" s="46" t="s">
        <v>1072</v>
      </c>
      <c r="BG25" s="46" t="s">
        <v>1072</v>
      </c>
      <c r="BH25" s="46" t="s">
        <v>1072</v>
      </c>
      <c r="BI25" s="51">
        <v>21000</v>
      </c>
      <c r="BJ25" s="51">
        <v>15000</v>
      </c>
      <c r="BK25" s="51">
        <v>24000</v>
      </c>
      <c r="BL25" s="51">
        <v>15000</v>
      </c>
      <c r="BM25" s="51">
        <v>25500</v>
      </c>
      <c r="BN25" s="51">
        <v>28500</v>
      </c>
      <c r="BO25" s="46" t="s">
        <v>1072</v>
      </c>
      <c r="BP25" s="51">
        <v>12000</v>
      </c>
      <c r="BQ25" s="51">
        <v>15000</v>
      </c>
      <c r="BR25" s="51">
        <v>15000</v>
      </c>
      <c r="BS25" s="46" t="s">
        <v>1072</v>
      </c>
      <c r="BT25" s="51">
        <v>21000</v>
      </c>
      <c r="BU25" s="51">
        <v>21000</v>
      </c>
      <c r="BV25" s="46" t="s">
        <v>1072</v>
      </c>
      <c r="BW25" s="46" t="s">
        <v>1072</v>
      </c>
      <c r="BX25" s="46" t="s">
        <v>1072</v>
      </c>
      <c r="BY25" s="51">
        <v>18000</v>
      </c>
      <c r="BZ25" s="51">
        <v>18000</v>
      </c>
      <c r="CA25" s="51">
        <v>21000</v>
      </c>
      <c r="CB25" s="46" t="s">
        <v>1072</v>
      </c>
      <c r="CC25" s="51">
        <v>21000</v>
      </c>
      <c r="CD25" s="51">
        <v>21000</v>
      </c>
      <c r="CE25" s="51">
        <v>21000</v>
      </c>
      <c r="CF25" s="51">
        <v>21000</v>
      </c>
      <c r="CG25" s="51">
        <v>21000</v>
      </c>
      <c r="CH25" s="51">
        <v>15000</v>
      </c>
      <c r="CI25" s="46" t="s">
        <v>1072</v>
      </c>
      <c r="CJ25" s="51">
        <v>15000</v>
      </c>
      <c r="CK25" s="51">
        <v>15000</v>
      </c>
      <c r="CL25" s="51">
        <v>15000</v>
      </c>
      <c r="CM25" s="51">
        <v>15000</v>
      </c>
      <c r="CN25" s="51">
        <v>18000</v>
      </c>
      <c r="CO25" s="51">
        <v>18000</v>
      </c>
      <c r="CP25" s="51">
        <v>18000</v>
      </c>
      <c r="CQ25" s="51">
        <v>18000</v>
      </c>
      <c r="CR25" s="51">
        <v>15000</v>
      </c>
      <c r="CS25" s="51">
        <v>15000</v>
      </c>
      <c r="CT25" s="52">
        <v>18000</v>
      </c>
      <c r="CU25" s="52">
        <v>15000</v>
      </c>
      <c r="CV25" s="52">
        <v>15000</v>
      </c>
      <c r="CW25" s="52">
        <v>15000</v>
      </c>
      <c r="CX25" s="38" t="s">
        <v>1072</v>
      </c>
      <c r="CY25" s="52">
        <f>'Coût médian du PMAS'!J15</f>
        <v>18000</v>
      </c>
      <c r="DA25" s="11" t="s">
        <v>931</v>
      </c>
      <c r="DB25" s="46" t="s">
        <v>1072</v>
      </c>
      <c r="DC25" s="46" t="s">
        <v>1072</v>
      </c>
      <c r="DD25" s="46" t="s">
        <v>1072</v>
      </c>
      <c r="DE25" s="62">
        <v>2600</v>
      </c>
      <c r="DF25" s="46" t="s">
        <v>1072</v>
      </c>
      <c r="DG25" s="46" t="s">
        <v>1072</v>
      </c>
      <c r="DH25" s="46" t="s">
        <v>1072</v>
      </c>
      <c r="DI25" s="51">
        <v>5250</v>
      </c>
      <c r="DJ25" s="58">
        <v>3000</v>
      </c>
      <c r="DK25" s="58">
        <v>9000</v>
      </c>
      <c r="DL25" s="58">
        <v>5250</v>
      </c>
      <c r="DM25" s="57">
        <v>9000</v>
      </c>
      <c r="DN25" s="58">
        <v>7500</v>
      </c>
      <c r="DO25" s="46" t="s">
        <v>1072</v>
      </c>
      <c r="DP25" s="58">
        <v>3000</v>
      </c>
      <c r="DQ25" s="58">
        <v>3000</v>
      </c>
      <c r="DR25" s="58">
        <v>3000</v>
      </c>
      <c r="DS25" s="46" t="s">
        <v>1072</v>
      </c>
      <c r="DT25" s="51">
        <v>12000</v>
      </c>
      <c r="DU25" s="51">
        <v>12000</v>
      </c>
      <c r="DV25" s="46" t="s">
        <v>1072</v>
      </c>
      <c r="DW25" s="46" t="s">
        <v>1072</v>
      </c>
      <c r="DX25" s="46" t="s">
        <v>1072</v>
      </c>
      <c r="DY25" s="51">
        <v>12000</v>
      </c>
      <c r="DZ25" s="51">
        <v>12000</v>
      </c>
      <c r="EA25" s="51">
        <v>12000</v>
      </c>
      <c r="EB25" s="46" t="s">
        <v>1072</v>
      </c>
      <c r="EC25" s="51">
        <v>12000</v>
      </c>
      <c r="ED25" s="65">
        <v>12000</v>
      </c>
      <c r="EE25" s="51">
        <v>12000</v>
      </c>
      <c r="EF25" s="51">
        <v>12000</v>
      </c>
      <c r="EG25" s="51">
        <v>6000</v>
      </c>
      <c r="EH25" s="51">
        <v>6000</v>
      </c>
      <c r="EI25" s="46" t="s">
        <v>1072</v>
      </c>
      <c r="EJ25" s="51">
        <v>6000</v>
      </c>
      <c r="EK25" s="51">
        <v>6000</v>
      </c>
      <c r="EL25" s="51">
        <v>6000</v>
      </c>
      <c r="EM25" s="51">
        <v>6000</v>
      </c>
      <c r="EN25" s="51">
        <v>6000</v>
      </c>
      <c r="EO25" s="51">
        <v>6000</v>
      </c>
      <c r="EP25" s="51">
        <v>6000</v>
      </c>
      <c r="EQ25" s="51">
        <v>6000</v>
      </c>
      <c r="ER25" s="51">
        <v>6000</v>
      </c>
      <c r="ES25" s="51">
        <v>6000</v>
      </c>
      <c r="ET25" s="52">
        <v>6000</v>
      </c>
      <c r="EU25" s="52">
        <v>6000</v>
      </c>
      <c r="EV25" s="52">
        <v>6000</v>
      </c>
      <c r="EW25" s="52">
        <v>6000</v>
      </c>
      <c r="EX25" s="300" t="s">
        <v>1072</v>
      </c>
      <c r="EY25" s="299">
        <f>'Coût médian du PMAS'!K15</f>
        <v>7500</v>
      </c>
      <c r="EZ25"/>
      <c r="FA25" s="46" t="s">
        <v>1072</v>
      </c>
      <c r="FB25" s="46" t="s">
        <v>1072</v>
      </c>
      <c r="FC25" s="46" t="s">
        <v>1072</v>
      </c>
      <c r="FD25" s="51">
        <v>10800</v>
      </c>
      <c r="FE25" s="58">
        <v>9000</v>
      </c>
      <c r="FF25" s="58">
        <v>12600</v>
      </c>
      <c r="FG25" s="58">
        <v>18000</v>
      </c>
      <c r="FH25" s="57">
        <v>13500</v>
      </c>
      <c r="FI25" s="58">
        <v>10800</v>
      </c>
      <c r="FJ25" s="46" t="s">
        <v>1072</v>
      </c>
      <c r="FK25" s="58">
        <v>10800</v>
      </c>
      <c r="FL25" s="58">
        <v>9000</v>
      </c>
      <c r="FM25" s="58">
        <v>9000</v>
      </c>
      <c r="FN25" s="46" t="s">
        <v>1072</v>
      </c>
      <c r="FO25" s="51">
        <v>9000</v>
      </c>
      <c r="FP25" s="51">
        <v>9000</v>
      </c>
      <c r="FQ25" s="46" t="s">
        <v>1072</v>
      </c>
      <c r="FR25" s="46" t="s">
        <v>1072</v>
      </c>
      <c r="FS25" s="46" t="s">
        <v>1072</v>
      </c>
      <c r="FT25" s="51">
        <v>9000</v>
      </c>
      <c r="FU25" s="51">
        <v>9000</v>
      </c>
      <c r="FV25" s="51">
        <v>9000</v>
      </c>
      <c r="FW25" s="46" t="s">
        <v>1072</v>
      </c>
      <c r="FX25" s="51">
        <v>9000</v>
      </c>
      <c r="FY25" s="65">
        <v>9000</v>
      </c>
      <c r="FZ25" s="51">
        <v>9000</v>
      </c>
      <c r="GA25" s="51">
        <v>9000</v>
      </c>
      <c r="GB25" s="51">
        <v>16200</v>
      </c>
      <c r="GC25" s="51">
        <v>9900</v>
      </c>
      <c r="GD25" s="46" t="s">
        <v>1072</v>
      </c>
      <c r="GE25" s="51">
        <v>9000</v>
      </c>
      <c r="GF25" s="51">
        <v>9000</v>
      </c>
      <c r="GG25" s="51">
        <v>9000</v>
      </c>
      <c r="GH25" s="51">
        <v>9000</v>
      </c>
      <c r="GI25" s="51">
        <v>9000</v>
      </c>
      <c r="GJ25" s="51">
        <v>9000</v>
      </c>
      <c r="GK25" s="51">
        <v>9000</v>
      </c>
      <c r="GL25" s="51">
        <v>9000</v>
      </c>
      <c r="GM25" s="51">
        <v>9000</v>
      </c>
      <c r="GN25" s="51">
        <v>9000</v>
      </c>
      <c r="GO25" s="52">
        <v>9000</v>
      </c>
      <c r="GP25" s="61">
        <v>9000</v>
      </c>
      <c r="GQ25" s="52">
        <v>9000</v>
      </c>
      <c r="GR25" s="52">
        <v>9000</v>
      </c>
      <c r="GS25" s="300" t="s">
        <v>1072</v>
      </c>
      <c r="GT25" s="299">
        <f>'Coût médian du PMAS'!L15</f>
        <v>9000</v>
      </c>
      <c r="GU25"/>
      <c r="GV25" s="11" t="s">
        <v>931</v>
      </c>
      <c r="GW25" s="46" t="s">
        <v>1072</v>
      </c>
      <c r="GX25" s="46" t="s">
        <v>1072</v>
      </c>
      <c r="GY25" s="46" t="s">
        <v>1072</v>
      </c>
      <c r="GZ25" s="62">
        <v>10000</v>
      </c>
      <c r="HA25" s="46" t="s">
        <v>1072</v>
      </c>
      <c r="HB25" s="46" t="s">
        <v>1072</v>
      </c>
      <c r="HC25" s="46" t="s">
        <v>1072</v>
      </c>
      <c r="HD25" s="51">
        <v>20000</v>
      </c>
      <c r="HE25" s="58">
        <v>20000</v>
      </c>
      <c r="HF25" s="58">
        <v>20000</v>
      </c>
      <c r="HG25" s="58">
        <v>20000</v>
      </c>
      <c r="HH25" s="57">
        <v>20000</v>
      </c>
      <c r="HI25" s="58">
        <v>16000</v>
      </c>
      <c r="HJ25" s="46" t="s">
        <v>1072</v>
      </c>
      <c r="HK25" s="58">
        <v>4000</v>
      </c>
      <c r="HL25" s="58">
        <v>4000</v>
      </c>
      <c r="HM25" s="58">
        <v>4000</v>
      </c>
      <c r="HN25" s="46" t="s">
        <v>1072</v>
      </c>
      <c r="HO25" s="51">
        <v>4000</v>
      </c>
      <c r="HP25" s="51">
        <v>4000</v>
      </c>
      <c r="HQ25" s="46" t="s">
        <v>1072</v>
      </c>
      <c r="HR25" s="46" t="s">
        <v>1072</v>
      </c>
      <c r="HS25" s="46" t="s">
        <v>1072</v>
      </c>
      <c r="HT25" s="51">
        <v>20000</v>
      </c>
      <c r="HU25" s="51">
        <v>20000</v>
      </c>
      <c r="HV25" s="51">
        <v>20000</v>
      </c>
      <c r="HW25" s="46" t="s">
        <v>1072</v>
      </c>
      <c r="HX25" s="51">
        <v>20000</v>
      </c>
      <c r="HY25" s="65">
        <v>20000</v>
      </c>
      <c r="HZ25" s="51">
        <v>20000</v>
      </c>
      <c r="IA25" s="51">
        <v>20000</v>
      </c>
      <c r="IB25" s="51">
        <v>20000</v>
      </c>
      <c r="IC25" s="51">
        <v>20000</v>
      </c>
      <c r="ID25" s="46" t="s">
        <v>1072</v>
      </c>
      <c r="IE25" s="51">
        <v>20000</v>
      </c>
      <c r="IF25" s="51">
        <v>20000</v>
      </c>
      <c r="IG25" s="51">
        <v>20000</v>
      </c>
      <c r="IH25" s="51">
        <v>20000</v>
      </c>
      <c r="II25" s="51">
        <v>20000</v>
      </c>
      <c r="IJ25" s="51">
        <v>20000</v>
      </c>
      <c r="IK25" s="51">
        <v>20000</v>
      </c>
      <c r="IL25" s="51">
        <v>20000</v>
      </c>
      <c r="IM25" s="51">
        <v>20000</v>
      </c>
      <c r="IN25" s="51">
        <v>20000</v>
      </c>
      <c r="IO25" s="52">
        <v>20000</v>
      </c>
      <c r="IP25" s="52">
        <v>20000</v>
      </c>
      <c r="IQ25" s="52">
        <v>20000</v>
      </c>
      <c r="IR25" s="52">
        <v>20000</v>
      </c>
      <c r="IS25" s="300" t="s">
        <v>1072</v>
      </c>
      <c r="IT25" s="299">
        <f>'Coût médian du PMAS'!M15</f>
        <v>20000</v>
      </c>
    </row>
    <row r="26" spans="1:254" x14ac:dyDescent="0.3">
      <c r="A26" s="11" t="s">
        <v>930</v>
      </c>
      <c r="B26" s="55">
        <v>5971.4285714285716</v>
      </c>
      <c r="C26" s="66">
        <v>21714.285714285714</v>
      </c>
      <c r="D26" s="46" t="s">
        <v>1072</v>
      </c>
      <c r="E26" s="46" t="s">
        <v>1072</v>
      </c>
      <c r="F26" s="46" t="s">
        <v>1072</v>
      </c>
      <c r="G26" s="46" t="s">
        <v>1072</v>
      </c>
      <c r="H26" s="55">
        <v>21714.285714285714</v>
      </c>
      <c r="I26" s="46" t="s">
        <v>1072</v>
      </c>
      <c r="J26" s="51">
        <v>12000</v>
      </c>
      <c r="K26" s="51">
        <v>6857.1428571428569</v>
      </c>
      <c r="L26" s="46" t="s">
        <v>1072</v>
      </c>
      <c r="M26" s="50" t="s">
        <v>1173</v>
      </c>
      <c r="N26" s="58">
        <v>8571.4285714285706</v>
      </c>
      <c r="O26" s="58">
        <v>6857.1428571428569</v>
      </c>
      <c r="P26" s="58">
        <v>8571.4285714285706</v>
      </c>
      <c r="Q26" s="58">
        <v>10285.714285714286</v>
      </c>
      <c r="R26" s="58">
        <v>10285.714285714286</v>
      </c>
      <c r="S26" s="51">
        <v>10285.714285714301</v>
      </c>
      <c r="T26" s="51">
        <v>8571.4285714285706</v>
      </c>
      <c r="U26" s="46" t="s">
        <v>1072</v>
      </c>
      <c r="V26" s="51">
        <v>3600</v>
      </c>
      <c r="W26" s="50">
        <v>4011.4285714285716</v>
      </c>
      <c r="X26" s="51">
        <v>8571.4285714285706</v>
      </c>
      <c r="Y26" s="51">
        <v>8571.4285714285706</v>
      </c>
      <c r="Z26" s="51">
        <v>10285.714285714286</v>
      </c>
      <c r="AA26" s="50">
        <v>8108.5714285714284</v>
      </c>
      <c r="AB26" s="46" t="s">
        <v>1072</v>
      </c>
      <c r="AC26" s="51">
        <v>8571.4285714285706</v>
      </c>
      <c r="AD26" s="51">
        <v>3600</v>
      </c>
      <c r="AE26" s="51">
        <v>1200</v>
      </c>
      <c r="AF26" s="51">
        <v>1200</v>
      </c>
      <c r="AG26" s="51">
        <v>6000</v>
      </c>
      <c r="AH26" s="51">
        <v>3017.1428571428573</v>
      </c>
      <c r="AI26" s="51">
        <v>3428.5714285714284</v>
      </c>
      <c r="AJ26" s="51">
        <v>1817.1428571428571</v>
      </c>
      <c r="AK26" s="51">
        <v>1920</v>
      </c>
      <c r="AL26" s="51">
        <v>1920</v>
      </c>
      <c r="AM26" s="50">
        <v>7714.2857142857147</v>
      </c>
      <c r="AN26" s="51">
        <v>7200</v>
      </c>
      <c r="AO26" s="51">
        <v>7200</v>
      </c>
      <c r="AP26" s="51">
        <v>7200</v>
      </c>
      <c r="AQ26" s="51">
        <v>7200</v>
      </c>
      <c r="AR26" s="51">
        <v>6857.1428571428569</v>
      </c>
      <c r="AS26" s="51">
        <v>6857.1428571428569</v>
      </c>
      <c r="AT26" s="52">
        <v>6857.1428571428569</v>
      </c>
      <c r="AU26" s="52">
        <v>7200</v>
      </c>
      <c r="AV26" s="52">
        <v>6857.1428571428569</v>
      </c>
      <c r="AW26" s="52">
        <v>7200</v>
      </c>
      <c r="AX26" s="38" t="s">
        <v>1072</v>
      </c>
      <c r="AY26" s="38" t="s">
        <v>1072</v>
      </c>
      <c r="BA26" s="11" t="s">
        <v>930</v>
      </c>
      <c r="BB26" s="51">
        <v>30000</v>
      </c>
      <c r="BC26" s="51">
        <v>12000</v>
      </c>
      <c r="BD26" s="46" t="s">
        <v>1072</v>
      </c>
      <c r="BE26" s="46" t="s">
        <v>1072</v>
      </c>
      <c r="BF26" s="46" t="s">
        <v>1072</v>
      </c>
      <c r="BG26" s="46" t="s">
        <v>1072</v>
      </c>
      <c r="BH26" s="51">
        <v>9000</v>
      </c>
      <c r="BI26" s="46" t="s">
        <v>1072</v>
      </c>
      <c r="BJ26" s="51">
        <v>12000</v>
      </c>
      <c r="BK26" s="51">
        <v>9000</v>
      </c>
      <c r="BL26" s="46" t="s">
        <v>1072</v>
      </c>
      <c r="BM26" s="51">
        <v>12000</v>
      </c>
      <c r="BN26" s="51">
        <v>15000</v>
      </c>
      <c r="BO26" s="51">
        <v>15000</v>
      </c>
      <c r="BP26" s="51">
        <v>15000</v>
      </c>
      <c r="BQ26" s="51">
        <v>15000</v>
      </c>
      <c r="BR26" s="51">
        <v>15000</v>
      </c>
      <c r="BS26" s="51">
        <v>15000</v>
      </c>
      <c r="BT26" s="51">
        <v>12000</v>
      </c>
      <c r="BU26" s="46" t="s">
        <v>1072</v>
      </c>
      <c r="BV26" s="51">
        <v>9750</v>
      </c>
      <c r="BW26" s="51">
        <v>15000</v>
      </c>
      <c r="BX26" s="51">
        <v>12000</v>
      </c>
      <c r="BY26" s="51">
        <v>15000</v>
      </c>
      <c r="BZ26" s="51">
        <v>16800</v>
      </c>
      <c r="CA26" s="59">
        <v>12000</v>
      </c>
      <c r="CB26" s="46" t="s">
        <v>1072</v>
      </c>
      <c r="CC26" s="51">
        <v>12000</v>
      </c>
      <c r="CD26" s="51">
        <v>6000</v>
      </c>
      <c r="CE26" s="51">
        <v>6000</v>
      </c>
      <c r="CF26" s="51">
        <v>4500</v>
      </c>
      <c r="CG26" s="51">
        <v>7500</v>
      </c>
      <c r="CH26" s="51">
        <v>5280</v>
      </c>
      <c r="CI26" s="51">
        <v>6000</v>
      </c>
      <c r="CJ26" s="51">
        <v>3780</v>
      </c>
      <c r="CK26" s="51">
        <v>3600</v>
      </c>
      <c r="CL26" s="51">
        <v>3780</v>
      </c>
      <c r="CM26" s="51">
        <v>3600</v>
      </c>
      <c r="CN26" s="51">
        <v>4500</v>
      </c>
      <c r="CO26" s="51">
        <v>7500</v>
      </c>
      <c r="CP26" s="51">
        <v>9000</v>
      </c>
      <c r="CQ26" s="51">
        <v>9000</v>
      </c>
      <c r="CR26" s="51">
        <v>9000</v>
      </c>
      <c r="CS26" s="51">
        <v>9000</v>
      </c>
      <c r="CT26" s="52">
        <v>6000</v>
      </c>
      <c r="CU26" s="52">
        <v>6000</v>
      </c>
      <c r="CV26" s="52">
        <v>6000</v>
      </c>
      <c r="CW26" s="52">
        <v>6000</v>
      </c>
      <c r="CX26" s="38" t="s">
        <v>1072</v>
      </c>
      <c r="CY26" s="38" t="s">
        <v>1072</v>
      </c>
      <c r="DA26" s="11" t="s">
        <v>930</v>
      </c>
      <c r="DB26" s="55">
        <v>7800</v>
      </c>
      <c r="DC26" s="62">
        <v>6500</v>
      </c>
      <c r="DD26" s="46" t="s">
        <v>1072</v>
      </c>
      <c r="DE26" s="46" t="s">
        <v>1072</v>
      </c>
      <c r="DF26" s="46" t="s">
        <v>1072</v>
      </c>
      <c r="DG26" s="46" t="s">
        <v>1072</v>
      </c>
      <c r="DH26" s="55">
        <v>6500</v>
      </c>
      <c r="DI26" s="46" t="s">
        <v>1072</v>
      </c>
      <c r="DJ26" s="51">
        <v>10500</v>
      </c>
      <c r="DK26" s="58">
        <v>7800</v>
      </c>
      <c r="DL26" s="46" t="s">
        <v>1072</v>
      </c>
      <c r="DM26" s="57">
        <v>9000</v>
      </c>
      <c r="DN26" s="58">
        <v>9000</v>
      </c>
      <c r="DO26" s="58">
        <v>9000</v>
      </c>
      <c r="DP26" s="58">
        <v>9000</v>
      </c>
      <c r="DQ26" s="58">
        <v>9000</v>
      </c>
      <c r="DR26" s="58">
        <v>9000</v>
      </c>
      <c r="DS26" s="51">
        <v>9000</v>
      </c>
      <c r="DT26" s="51">
        <v>9000</v>
      </c>
      <c r="DU26" s="46" t="s">
        <v>1072</v>
      </c>
      <c r="DV26" s="51">
        <v>9000</v>
      </c>
      <c r="DW26" s="51">
        <v>9000</v>
      </c>
      <c r="DX26" s="51">
        <v>9000</v>
      </c>
      <c r="DY26" s="51">
        <v>9000</v>
      </c>
      <c r="DZ26" s="51">
        <v>9000</v>
      </c>
      <c r="EA26" s="51">
        <v>9000</v>
      </c>
      <c r="EB26" s="46" t="s">
        <v>1072</v>
      </c>
      <c r="EC26" s="51">
        <v>9000</v>
      </c>
      <c r="ED26" s="65">
        <v>9750</v>
      </c>
      <c r="EE26" s="51">
        <v>9000</v>
      </c>
      <c r="EF26" s="51">
        <v>7500</v>
      </c>
      <c r="EG26" s="51">
        <v>8625</v>
      </c>
      <c r="EH26" s="51">
        <v>7500</v>
      </c>
      <c r="EI26" s="51">
        <v>7500</v>
      </c>
      <c r="EJ26" s="51">
        <v>7500</v>
      </c>
      <c r="EK26" s="51">
        <v>7500</v>
      </c>
      <c r="EL26" s="51">
        <v>6750</v>
      </c>
      <c r="EM26" s="51">
        <v>9000</v>
      </c>
      <c r="EN26" s="51">
        <v>9000</v>
      </c>
      <c r="EO26" s="51">
        <v>9000</v>
      </c>
      <c r="EP26" s="51">
        <v>9750</v>
      </c>
      <c r="EQ26" s="51">
        <v>9000</v>
      </c>
      <c r="ER26" s="51">
        <v>18000</v>
      </c>
      <c r="ES26" s="51">
        <v>18000</v>
      </c>
      <c r="ET26" s="52">
        <v>9000</v>
      </c>
      <c r="EU26" s="52">
        <v>9000</v>
      </c>
      <c r="EV26" s="52">
        <v>9000</v>
      </c>
      <c r="EW26" s="52">
        <v>9000</v>
      </c>
      <c r="EX26" s="300" t="s">
        <v>1072</v>
      </c>
      <c r="EY26" s="300" t="s">
        <v>1072</v>
      </c>
      <c r="EZ26"/>
      <c r="FA26" s="46" t="s">
        <v>1072</v>
      </c>
      <c r="FB26" s="46" t="s">
        <v>1072</v>
      </c>
      <c r="FC26" s="55">
        <v>3200</v>
      </c>
      <c r="FD26" s="46" t="s">
        <v>1072</v>
      </c>
      <c r="FE26" s="51">
        <v>9000</v>
      </c>
      <c r="FF26" s="58">
        <v>7200</v>
      </c>
      <c r="FG26" s="46" t="s">
        <v>1072</v>
      </c>
      <c r="FH26" s="57">
        <v>5400</v>
      </c>
      <c r="FI26" s="58">
        <v>7200</v>
      </c>
      <c r="FJ26" s="58">
        <v>7200</v>
      </c>
      <c r="FK26" s="58">
        <v>7200</v>
      </c>
      <c r="FL26" s="58">
        <v>9000</v>
      </c>
      <c r="FM26" s="58">
        <v>9000</v>
      </c>
      <c r="FN26" s="51">
        <v>9000</v>
      </c>
      <c r="FO26" s="51">
        <v>9000</v>
      </c>
      <c r="FP26" s="46" t="s">
        <v>1072</v>
      </c>
      <c r="FQ26" s="51">
        <v>11700</v>
      </c>
      <c r="FR26" s="51">
        <v>12600</v>
      </c>
      <c r="FS26" s="51">
        <v>7200</v>
      </c>
      <c r="FT26" s="51">
        <v>9000</v>
      </c>
      <c r="FU26" s="51">
        <v>9000</v>
      </c>
      <c r="FV26" s="51">
        <v>9000</v>
      </c>
      <c r="FW26" s="46" t="s">
        <v>1072</v>
      </c>
      <c r="FX26" s="51">
        <v>9000</v>
      </c>
      <c r="FY26" s="65">
        <v>8100</v>
      </c>
      <c r="FZ26" s="51">
        <v>7200</v>
      </c>
      <c r="GA26" s="51">
        <v>7200</v>
      </c>
      <c r="GB26" s="51">
        <v>7200</v>
      </c>
      <c r="GC26" s="51">
        <v>7200</v>
      </c>
      <c r="GD26" s="51">
        <v>7200</v>
      </c>
      <c r="GE26" s="51">
        <v>7200</v>
      </c>
      <c r="GF26" s="51">
        <v>7200</v>
      </c>
      <c r="GG26" s="51">
        <v>7200</v>
      </c>
      <c r="GH26" s="51">
        <v>7200</v>
      </c>
      <c r="GI26" s="51">
        <v>7200</v>
      </c>
      <c r="GJ26" s="51">
        <v>7200</v>
      </c>
      <c r="GK26" s="51">
        <v>7200</v>
      </c>
      <c r="GL26" s="51">
        <v>7200</v>
      </c>
      <c r="GM26" s="51">
        <v>21600</v>
      </c>
      <c r="GN26" s="51">
        <v>21600</v>
      </c>
      <c r="GO26" s="52">
        <v>7200</v>
      </c>
      <c r="GP26" s="61">
        <v>7200</v>
      </c>
      <c r="GQ26" s="39">
        <v>13050</v>
      </c>
      <c r="GR26" s="52">
        <v>12600</v>
      </c>
      <c r="GS26" s="300" t="s">
        <v>1072</v>
      </c>
      <c r="GT26" s="300" t="s">
        <v>1072</v>
      </c>
      <c r="GU26"/>
      <c r="GV26" s="11" t="s">
        <v>930</v>
      </c>
      <c r="GW26" s="55">
        <v>1800</v>
      </c>
      <c r="GX26" s="62">
        <v>4000</v>
      </c>
      <c r="GY26" s="46" t="s">
        <v>1072</v>
      </c>
      <c r="GZ26" s="46" t="s">
        <v>1072</v>
      </c>
      <c r="HA26" s="46" t="s">
        <v>1072</v>
      </c>
      <c r="HB26" s="46" t="s">
        <v>1072</v>
      </c>
      <c r="HC26" s="55">
        <v>4000</v>
      </c>
      <c r="HD26" s="46" t="s">
        <v>1072</v>
      </c>
      <c r="HE26" s="51">
        <v>5000</v>
      </c>
      <c r="HF26" s="58">
        <v>4000</v>
      </c>
      <c r="HG26" s="46" t="s">
        <v>1072</v>
      </c>
      <c r="HH26" s="57">
        <v>4000</v>
      </c>
      <c r="HI26" s="58">
        <v>4000</v>
      </c>
      <c r="HJ26" s="58">
        <v>4000</v>
      </c>
      <c r="HK26" s="58">
        <v>4000</v>
      </c>
      <c r="HL26" s="58">
        <v>4000</v>
      </c>
      <c r="HM26" s="58">
        <v>4000</v>
      </c>
      <c r="HN26" s="51">
        <v>4000</v>
      </c>
      <c r="HO26" s="51">
        <v>4000</v>
      </c>
      <c r="HP26" s="46" t="s">
        <v>1072</v>
      </c>
      <c r="HQ26" s="51">
        <v>3000</v>
      </c>
      <c r="HR26" s="51">
        <v>4200</v>
      </c>
      <c r="HS26" s="51">
        <v>4000</v>
      </c>
      <c r="HT26" s="51">
        <v>4000</v>
      </c>
      <c r="HU26" s="51">
        <v>4000</v>
      </c>
      <c r="HV26" s="51">
        <v>3360</v>
      </c>
      <c r="HW26" s="46" t="s">
        <v>1072</v>
      </c>
      <c r="HX26" s="51">
        <v>5000</v>
      </c>
      <c r="HY26" s="65">
        <v>3000</v>
      </c>
      <c r="HZ26" s="51">
        <v>2400</v>
      </c>
      <c r="IA26" s="51">
        <v>1800</v>
      </c>
      <c r="IB26" s="51">
        <v>3000</v>
      </c>
      <c r="IC26" s="51">
        <v>3000</v>
      </c>
      <c r="ID26" s="51">
        <v>3000</v>
      </c>
      <c r="IE26" s="51">
        <v>4200</v>
      </c>
      <c r="IF26" s="51">
        <v>4200</v>
      </c>
      <c r="IG26" s="51">
        <v>4200</v>
      </c>
      <c r="IH26" s="51">
        <v>3920</v>
      </c>
      <c r="II26" s="51">
        <v>3600</v>
      </c>
      <c r="IJ26" s="51">
        <v>8000</v>
      </c>
      <c r="IK26" s="51">
        <v>8000</v>
      </c>
      <c r="IL26" s="51">
        <v>7520</v>
      </c>
      <c r="IM26" s="51">
        <v>4000</v>
      </c>
      <c r="IN26" s="51">
        <v>4000</v>
      </c>
      <c r="IO26" s="52">
        <v>4000</v>
      </c>
      <c r="IP26" s="52">
        <v>3600</v>
      </c>
      <c r="IQ26" s="52">
        <v>3600</v>
      </c>
      <c r="IR26" s="52">
        <v>3600</v>
      </c>
      <c r="IS26" s="300" t="s">
        <v>1072</v>
      </c>
      <c r="IT26" s="300" t="s">
        <v>1072</v>
      </c>
    </row>
    <row r="27" spans="1:254" x14ac:dyDescent="0.3">
      <c r="A27" s="11" t="s">
        <v>940</v>
      </c>
      <c r="B27" s="46" t="s">
        <v>1072</v>
      </c>
      <c r="C27" s="46" t="s">
        <v>1072</v>
      </c>
      <c r="D27" s="46" t="s">
        <v>1072</v>
      </c>
      <c r="E27" s="46" t="s">
        <v>1072</v>
      </c>
      <c r="F27" s="46" t="s">
        <v>1072</v>
      </c>
      <c r="G27" s="46" t="s">
        <v>1072</v>
      </c>
      <c r="H27" s="46" t="s">
        <v>1072</v>
      </c>
      <c r="I27" s="46" t="s">
        <v>1072</v>
      </c>
      <c r="J27" s="46" t="s">
        <v>1072</v>
      </c>
      <c r="K27" s="46" t="s">
        <v>1072</v>
      </c>
      <c r="L27" s="46" t="s">
        <v>1072</v>
      </c>
      <c r="M27" s="46" t="s">
        <v>1072</v>
      </c>
      <c r="N27" s="46" t="s">
        <v>1072</v>
      </c>
      <c r="O27" s="46" t="s">
        <v>1072</v>
      </c>
      <c r="P27" s="50">
        <v>8022.8571428571431</v>
      </c>
      <c r="Q27" s="58">
        <v>6857.1428571428569</v>
      </c>
      <c r="R27" s="58">
        <v>6857.1428571428569</v>
      </c>
      <c r="S27" s="46" t="s">
        <v>1072</v>
      </c>
      <c r="T27" s="46" t="s">
        <v>1072</v>
      </c>
      <c r="U27" s="46" t="s">
        <v>1072</v>
      </c>
      <c r="V27" s="46" t="s">
        <v>1072</v>
      </c>
      <c r="W27" s="46" t="s">
        <v>1072</v>
      </c>
      <c r="X27" s="46" t="s">
        <v>1072</v>
      </c>
      <c r="Y27" s="46" t="s">
        <v>1072</v>
      </c>
      <c r="Z27" s="46" t="s">
        <v>1072</v>
      </c>
      <c r="AA27" s="46" t="s">
        <v>1072</v>
      </c>
      <c r="AB27" s="46" t="s">
        <v>1072</v>
      </c>
      <c r="AC27" s="46" t="s">
        <v>1072</v>
      </c>
      <c r="AD27" s="46" t="s">
        <v>1072</v>
      </c>
      <c r="AE27" s="46" t="s">
        <v>1072</v>
      </c>
      <c r="AF27" s="46" t="s">
        <v>1072</v>
      </c>
      <c r="AG27" s="46" t="s">
        <v>1072</v>
      </c>
      <c r="AH27" s="46" t="s">
        <v>1072</v>
      </c>
      <c r="AI27" s="46" t="s">
        <v>1072</v>
      </c>
      <c r="AJ27" s="46" t="s">
        <v>1072</v>
      </c>
      <c r="AK27" s="46" t="s">
        <v>1072</v>
      </c>
      <c r="AL27" s="46" t="s">
        <v>1072</v>
      </c>
      <c r="AM27" s="46" t="s">
        <v>1072</v>
      </c>
      <c r="AN27" s="46" t="s">
        <v>1072</v>
      </c>
      <c r="AO27" s="46" t="s">
        <v>1072</v>
      </c>
      <c r="AP27" s="51">
        <v>6000</v>
      </c>
      <c r="AQ27" s="51">
        <v>5142.8571428571431</v>
      </c>
      <c r="AR27" s="51">
        <v>6857.1428571428569</v>
      </c>
      <c r="AS27" s="51">
        <v>5142.8571428571431</v>
      </c>
      <c r="AT27" s="52">
        <v>6857.1428571428569</v>
      </c>
      <c r="AU27" s="52">
        <v>6857.1428571428569</v>
      </c>
      <c r="AV27" s="52">
        <v>8571.4285714285706</v>
      </c>
      <c r="AW27" s="52">
        <v>6857.1428571428569</v>
      </c>
      <c r="AX27" s="52">
        <v>6857.1428571428569</v>
      </c>
      <c r="AY27" s="38" t="s">
        <v>1072</v>
      </c>
      <c r="BA27" s="11" t="s">
        <v>940</v>
      </c>
      <c r="BB27" s="46" t="s">
        <v>1072</v>
      </c>
      <c r="BC27" s="46" t="s">
        <v>1072</v>
      </c>
      <c r="BD27" s="46" t="s">
        <v>1072</v>
      </c>
      <c r="BE27" s="46" t="s">
        <v>1072</v>
      </c>
      <c r="BF27" s="46" t="s">
        <v>1072</v>
      </c>
      <c r="BG27" s="46" t="s">
        <v>1072</v>
      </c>
      <c r="BH27" s="46" t="s">
        <v>1072</v>
      </c>
      <c r="BI27" s="46" t="s">
        <v>1072</v>
      </c>
      <c r="BJ27" s="46" t="s">
        <v>1072</v>
      </c>
      <c r="BK27" s="46" t="s">
        <v>1072</v>
      </c>
      <c r="BL27" s="46" t="s">
        <v>1072</v>
      </c>
      <c r="BM27" s="46" t="s">
        <v>1072</v>
      </c>
      <c r="BN27" s="46" t="s">
        <v>1072</v>
      </c>
      <c r="BO27" s="46" t="s">
        <v>1072</v>
      </c>
      <c r="BP27" s="50">
        <v>11250</v>
      </c>
      <c r="BQ27" s="58">
        <v>6000</v>
      </c>
      <c r="BR27" s="58">
        <v>6000</v>
      </c>
      <c r="BS27" s="46" t="s">
        <v>1072</v>
      </c>
      <c r="BT27" s="46" t="s">
        <v>1072</v>
      </c>
      <c r="BU27" s="46" t="s">
        <v>1072</v>
      </c>
      <c r="BV27" s="46" t="s">
        <v>1072</v>
      </c>
      <c r="BW27" s="46" t="s">
        <v>1072</v>
      </c>
      <c r="BX27" s="46" t="s">
        <v>1072</v>
      </c>
      <c r="BY27" s="46" t="s">
        <v>1072</v>
      </c>
      <c r="BZ27" s="46" t="s">
        <v>1072</v>
      </c>
      <c r="CA27" s="46" t="s">
        <v>1072</v>
      </c>
      <c r="CB27" s="46" t="s">
        <v>1072</v>
      </c>
      <c r="CC27" s="46" t="s">
        <v>1072</v>
      </c>
      <c r="CD27" s="46" t="s">
        <v>1072</v>
      </c>
      <c r="CE27" s="46" t="s">
        <v>1072</v>
      </c>
      <c r="CF27" s="46" t="s">
        <v>1072</v>
      </c>
      <c r="CG27" s="46" t="s">
        <v>1072</v>
      </c>
      <c r="CH27" s="46" t="s">
        <v>1072</v>
      </c>
      <c r="CI27" s="46" t="s">
        <v>1072</v>
      </c>
      <c r="CJ27" s="46" t="s">
        <v>1072</v>
      </c>
      <c r="CK27" s="46" t="s">
        <v>1072</v>
      </c>
      <c r="CL27" s="46" t="s">
        <v>1072</v>
      </c>
      <c r="CM27" s="46" t="s">
        <v>1072</v>
      </c>
      <c r="CN27" s="46" t="s">
        <v>1072</v>
      </c>
      <c r="CO27" s="46" t="s">
        <v>1072</v>
      </c>
      <c r="CP27" s="51">
        <v>22500</v>
      </c>
      <c r="CQ27" s="51">
        <v>15000</v>
      </c>
      <c r="CR27" s="51">
        <v>18000</v>
      </c>
      <c r="CS27" s="51">
        <v>15000</v>
      </c>
      <c r="CT27" s="52">
        <v>18000</v>
      </c>
      <c r="CU27" s="47">
        <v>6780</v>
      </c>
      <c r="CV27" s="52">
        <v>15000</v>
      </c>
      <c r="CW27" s="52">
        <v>15000</v>
      </c>
      <c r="CX27" s="52">
        <v>15000</v>
      </c>
      <c r="CY27" s="38" t="s">
        <v>1072</v>
      </c>
      <c r="DA27" s="11" t="s">
        <v>940</v>
      </c>
      <c r="DB27" s="46" t="s">
        <v>1072</v>
      </c>
      <c r="DC27" s="46" t="s">
        <v>1072</v>
      </c>
      <c r="DD27" s="46" t="s">
        <v>1072</v>
      </c>
      <c r="DE27" s="46" t="s">
        <v>1072</v>
      </c>
      <c r="DF27" s="46" t="s">
        <v>1072</v>
      </c>
      <c r="DG27" s="46" t="s">
        <v>1072</v>
      </c>
      <c r="DH27" s="46" t="s">
        <v>1072</v>
      </c>
      <c r="DI27" s="46" t="s">
        <v>1072</v>
      </c>
      <c r="DJ27" s="46" t="s">
        <v>1072</v>
      </c>
      <c r="DK27" s="46" t="s">
        <v>1072</v>
      </c>
      <c r="DL27" s="46" t="s">
        <v>1072</v>
      </c>
      <c r="DM27" s="46" t="s">
        <v>1072</v>
      </c>
      <c r="DN27" s="46" t="s">
        <v>1072</v>
      </c>
      <c r="DO27" s="46" t="s">
        <v>1072</v>
      </c>
      <c r="DP27" s="58">
        <v>9000</v>
      </c>
      <c r="DQ27" s="58">
        <v>6000</v>
      </c>
      <c r="DR27" s="58">
        <v>6000</v>
      </c>
      <c r="DS27" s="46" t="s">
        <v>1072</v>
      </c>
      <c r="DT27" s="46" t="s">
        <v>1072</v>
      </c>
      <c r="DU27" s="46" t="s">
        <v>1072</v>
      </c>
      <c r="DV27" s="46" t="s">
        <v>1072</v>
      </c>
      <c r="DW27" s="46" t="s">
        <v>1072</v>
      </c>
      <c r="DX27" s="46" t="s">
        <v>1072</v>
      </c>
      <c r="DY27" s="46" t="s">
        <v>1072</v>
      </c>
      <c r="DZ27" s="46" t="s">
        <v>1072</v>
      </c>
      <c r="EA27" s="46" t="s">
        <v>1072</v>
      </c>
      <c r="EB27" s="46" t="s">
        <v>1072</v>
      </c>
      <c r="EC27" s="46" t="s">
        <v>1072</v>
      </c>
      <c r="ED27" s="60" t="s">
        <v>1072</v>
      </c>
      <c r="EE27" s="60" t="s">
        <v>1072</v>
      </c>
      <c r="EF27" s="60" t="s">
        <v>1072</v>
      </c>
      <c r="EG27" s="60" t="s">
        <v>1072</v>
      </c>
      <c r="EH27" s="60" t="s">
        <v>1072</v>
      </c>
      <c r="EI27" s="46" t="s">
        <v>1072</v>
      </c>
      <c r="EJ27" s="46" t="s">
        <v>1072</v>
      </c>
      <c r="EK27" s="46" t="s">
        <v>1072</v>
      </c>
      <c r="EL27" s="46" t="s">
        <v>1072</v>
      </c>
      <c r="EM27" s="46" t="s">
        <v>1072</v>
      </c>
      <c r="EN27" s="46" t="s">
        <v>1072</v>
      </c>
      <c r="EO27" s="46" t="s">
        <v>1072</v>
      </c>
      <c r="EP27" s="51">
        <v>15000</v>
      </c>
      <c r="EQ27" s="51">
        <v>6000</v>
      </c>
      <c r="ER27" s="51">
        <v>6000</v>
      </c>
      <c r="ES27" s="51">
        <v>6000</v>
      </c>
      <c r="ET27" s="52">
        <v>6000</v>
      </c>
      <c r="EU27" s="52">
        <v>6000</v>
      </c>
      <c r="EV27" s="52">
        <v>6000</v>
      </c>
      <c r="EW27" s="52">
        <v>6000</v>
      </c>
      <c r="EX27" s="299">
        <v>6000</v>
      </c>
      <c r="EY27" s="300" t="s">
        <v>1072</v>
      </c>
      <c r="EZ27"/>
      <c r="FA27" s="46" t="s">
        <v>1072</v>
      </c>
      <c r="FB27" s="46" t="s">
        <v>1072</v>
      </c>
      <c r="FC27" s="46" t="s">
        <v>1072</v>
      </c>
      <c r="FD27" s="46" t="s">
        <v>1072</v>
      </c>
      <c r="FE27" s="46" t="s">
        <v>1072</v>
      </c>
      <c r="FF27" s="46" t="s">
        <v>1072</v>
      </c>
      <c r="FG27" s="46" t="s">
        <v>1072</v>
      </c>
      <c r="FH27" s="46" t="s">
        <v>1072</v>
      </c>
      <c r="FI27" s="46" t="s">
        <v>1072</v>
      </c>
      <c r="FJ27" s="46" t="s">
        <v>1072</v>
      </c>
      <c r="FK27" s="58">
        <v>10800</v>
      </c>
      <c r="FL27" s="58">
        <v>12600</v>
      </c>
      <c r="FM27" s="58">
        <v>12600</v>
      </c>
      <c r="FN27" s="46" t="s">
        <v>1072</v>
      </c>
      <c r="FO27" s="46" t="s">
        <v>1072</v>
      </c>
      <c r="FP27" s="46" t="s">
        <v>1072</v>
      </c>
      <c r="FQ27" s="46" t="s">
        <v>1072</v>
      </c>
      <c r="FR27" s="46" t="s">
        <v>1072</v>
      </c>
      <c r="FS27" s="46" t="s">
        <v>1072</v>
      </c>
      <c r="FT27" s="46" t="s">
        <v>1072</v>
      </c>
      <c r="FU27" s="46" t="s">
        <v>1072</v>
      </c>
      <c r="FV27" s="46" t="s">
        <v>1072</v>
      </c>
      <c r="FW27" s="46" t="s">
        <v>1072</v>
      </c>
      <c r="FX27" s="46" t="s">
        <v>1072</v>
      </c>
      <c r="FY27" s="60" t="s">
        <v>1072</v>
      </c>
      <c r="FZ27" s="60" t="s">
        <v>1072</v>
      </c>
      <c r="GA27" s="60" t="s">
        <v>1072</v>
      </c>
      <c r="GB27" s="60" t="s">
        <v>1072</v>
      </c>
      <c r="GC27" s="60" t="s">
        <v>1072</v>
      </c>
      <c r="GD27" s="46" t="s">
        <v>1072</v>
      </c>
      <c r="GE27" s="46" t="s">
        <v>1072</v>
      </c>
      <c r="GF27" s="46" t="s">
        <v>1072</v>
      </c>
      <c r="GG27" s="46" t="s">
        <v>1072</v>
      </c>
      <c r="GH27" s="46" t="s">
        <v>1072</v>
      </c>
      <c r="GI27" s="46" t="s">
        <v>1072</v>
      </c>
      <c r="GJ27" s="46" t="s">
        <v>1072</v>
      </c>
      <c r="GK27" s="51">
        <v>14400</v>
      </c>
      <c r="GL27" s="51">
        <v>5400</v>
      </c>
      <c r="GM27" s="51">
        <v>5400</v>
      </c>
      <c r="GN27" s="51">
        <v>5400</v>
      </c>
      <c r="GO27" s="52">
        <v>5400</v>
      </c>
      <c r="GP27" s="61">
        <v>3600</v>
      </c>
      <c r="GQ27" s="52">
        <v>3600</v>
      </c>
      <c r="GR27" s="52">
        <v>3600</v>
      </c>
      <c r="GS27" s="299">
        <v>3600</v>
      </c>
      <c r="GT27" s="300" t="s">
        <v>1072</v>
      </c>
      <c r="GU27"/>
      <c r="GV27" s="11" t="s">
        <v>940</v>
      </c>
      <c r="GW27" s="46" t="s">
        <v>1072</v>
      </c>
      <c r="GX27" s="46" t="s">
        <v>1072</v>
      </c>
      <c r="GY27" s="46" t="s">
        <v>1072</v>
      </c>
      <c r="GZ27" s="46" t="s">
        <v>1072</v>
      </c>
      <c r="HA27" s="46" t="s">
        <v>1072</v>
      </c>
      <c r="HB27" s="46" t="s">
        <v>1072</v>
      </c>
      <c r="HC27" s="46" t="s">
        <v>1072</v>
      </c>
      <c r="HD27" s="46" t="s">
        <v>1072</v>
      </c>
      <c r="HE27" s="46" t="s">
        <v>1072</v>
      </c>
      <c r="HF27" s="46" t="s">
        <v>1072</v>
      </c>
      <c r="HG27" s="46" t="s">
        <v>1072</v>
      </c>
      <c r="HH27" s="46" t="s">
        <v>1072</v>
      </c>
      <c r="HI27" s="46" t="s">
        <v>1072</v>
      </c>
      <c r="HJ27" s="46" t="s">
        <v>1072</v>
      </c>
      <c r="HK27" s="58">
        <v>4000</v>
      </c>
      <c r="HL27" s="58">
        <v>4000</v>
      </c>
      <c r="HM27" s="58">
        <v>4000</v>
      </c>
      <c r="HN27" s="46" t="s">
        <v>1072</v>
      </c>
      <c r="HO27" s="46" t="s">
        <v>1072</v>
      </c>
      <c r="HP27" s="46" t="s">
        <v>1072</v>
      </c>
      <c r="HQ27" s="46" t="s">
        <v>1072</v>
      </c>
      <c r="HR27" s="46" t="s">
        <v>1072</v>
      </c>
      <c r="HS27" s="46" t="s">
        <v>1072</v>
      </c>
      <c r="HT27" s="46" t="s">
        <v>1072</v>
      </c>
      <c r="HU27" s="46" t="s">
        <v>1072</v>
      </c>
      <c r="HV27" s="46" t="s">
        <v>1072</v>
      </c>
      <c r="HW27" s="46" t="s">
        <v>1072</v>
      </c>
      <c r="HX27" s="46" t="s">
        <v>1072</v>
      </c>
      <c r="HY27" s="60" t="s">
        <v>1072</v>
      </c>
      <c r="HZ27" s="60" t="s">
        <v>1072</v>
      </c>
      <c r="IA27" s="60" t="s">
        <v>1072</v>
      </c>
      <c r="IB27" s="60" t="s">
        <v>1072</v>
      </c>
      <c r="IC27" s="60" t="s">
        <v>1072</v>
      </c>
      <c r="ID27" s="46" t="s">
        <v>1072</v>
      </c>
      <c r="IE27" s="46" t="s">
        <v>1072</v>
      </c>
      <c r="IF27" s="46" t="s">
        <v>1072</v>
      </c>
      <c r="IG27" s="46" t="s">
        <v>1072</v>
      </c>
      <c r="IH27" s="46" t="s">
        <v>1072</v>
      </c>
      <c r="II27" s="46" t="s">
        <v>1072</v>
      </c>
      <c r="IJ27" s="46" t="s">
        <v>1072</v>
      </c>
      <c r="IK27" s="51">
        <v>6000</v>
      </c>
      <c r="IL27" s="51">
        <v>4000</v>
      </c>
      <c r="IM27" s="51">
        <v>6000</v>
      </c>
      <c r="IN27" s="51">
        <v>4000</v>
      </c>
      <c r="IO27" s="52">
        <v>4000</v>
      </c>
      <c r="IP27" s="52">
        <v>4000</v>
      </c>
      <c r="IQ27" s="52">
        <v>4000</v>
      </c>
      <c r="IR27" s="52">
        <v>4000</v>
      </c>
      <c r="IS27" s="299">
        <v>4000</v>
      </c>
      <c r="IT27" s="300" t="s">
        <v>1072</v>
      </c>
    </row>
    <row r="28" spans="1:254" x14ac:dyDescent="0.3">
      <c r="A28" s="11" t="s">
        <v>916</v>
      </c>
      <c r="B28" s="46" t="s">
        <v>1072</v>
      </c>
      <c r="C28" s="46" t="s">
        <v>1072</v>
      </c>
      <c r="D28" s="62">
        <v>21714.285714285714</v>
      </c>
      <c r="E28" s="62">
        <v>21714.285714285714</v>
      </c>
      <c r="F28" s="46" t="s">
        <v>1072</v>
      </c>
      <c r="G28" s="57">
        <v>21714.285714285714</v>
      </c>
      <c r="H28" s="55">
        <v>21714.285714285714</v>
      </c>
      <c r="I28" s="55">
        <v>6857.1428571428569</v>
      </c>
      <c r="J28" s="55">
        <v>6857.1428571428569</v>
      </c>
      <c r="K28" s="55">
        <v>1714.2857142857142</v>
      </c>
      <c r="L28" s="55">
        <v>17142.857142857141</v>
      </c>
      <c r="M28" s="55">
        <v>17142.857142857141</v>
      </c>
      <c r="N28" s="55">
        <v>17142.857142857141</v>
      </c>
      <c r="O28" s="55">
        <v>17142.857142857141</v>
      </c>
      <c r="P28" s="55">
        <v>17142.857142857141</v>
      </c>
      <c r="Q28" s="47">
        <v>6857.1428571428569</v>
      </c>
      <c r="R28" s="55">
        <v>6857.1428571428569</v>
      </c>
      <c r="S28" s="51">
        <v>6857.1428571428596</v>
      </c>
      <c r="T28" s="51">
        <v>6857.1428571428569</v>
      </c>
      <c r="U28" s="51">
        <v>6857.1428571428569</v>
      </c>
      <c r="V28" s="46" t="s">
        <v>1072</v>
      </c>
      <c r="W28" s="51">
        <v>6857.1428571428569</v>
      </c>
      <c r="X28" s="51">
        <v>6857.1428571428569</v>
      </c>
      <c r="Y28" s="51">
        <v>6857.1428571428569</v>
      </c>
      <c r="Z28" s="51">
        <v>6857.1428571428569</v>
      </c>
      <c r="AA28" s="51">
        <v>6857.1428571428569</v>
      </c>
      <c r="AB28" s="46" t="s">
        <v>1072</v>
      </c>
      <c r="AC28" s="51">
        <v>6857.1428571428569</v>
      </c>
      <c r="AD28" s="51">
        <v>6857.1428571428569</v>
      </c>
      <c r="AE28" s="51">
        <v>6857.1428571428569</v>
      </c>
      <c r="AF28" s="51">
        <v>6857.1428571428569</v>
      </c>
      <c r="AG28" s="51">
        <v>6857.1428571428569</v>
      </c>
      <c r="AH28" s="51">
        <v>6857.1428571428569</v>
      </c>
      <c r="AI28" s="51">
        <v>6857.1428571428569</v>
      </c>
      <c r="AJ28" s="51">
        <v>6857.1428571428569</v>
      </c>
      <c r="AK28" s="51">
        <v>6857.1428571428569</v>
      </c>
      <c r="AL28" s="51">
        <v>6857.1428571428569</v>
      </c>
      <c r="AM28" s="51">
        <v>6857.1428571428569</v>
      </c>
      <c r="AN28" s="51">
        <v>6857.1428571428569</v>
      </c>
      <c r="AO28" s="51">
        <v>14400</v>
      </c>
      <c r="AP28" s="51">
        <v>6857.1428571428569</v>
      </c>
      <c r="AQ28" s="51">
        <v>6857.1428571428569</v>
      </c>
      <c r="AR28" s="51">
        <v>6857.1428571428569</v>
      </c>
      <c r="AS28" s="51">
        <v>6857.1428571428569</v>
      </c>
      <c r="AT28" s="52">
        <v>6857.1428571428569</v>
      </c>
      <c r="AU28" s="52">
        <v>6857.1428571428569</v>
      </c>
      <c r="AV28" s="52">
        <v>6857.1428571428569</v>
      </c>
      <c r="AW28" s="52">
        <v>6857.1428571428569</v>
      </c>
      <c r="AX28" s="52">
        <v>6857.1428571428569</v>
      </c>
      <c r="AY28" s="52">
        <f>'Coût médian du PMAS'!I11</f>
        <v>6857.1428571428569</v>
      </c>
      <c r="BA28" s="11" t="s">
        <v>916</v>
      </c>
      <c r="BB28" s="46" t="s">
        <v>1072</v>
      </c>
      <c r="BC28" s="46" t="s">
        <v>1072</v>
      </c>
      <c r="BD28" s="62">
        <v>6000</v>
      </c>
      <c r="BE28" s="63">
        <v>15000</v>
      </c>
      <c r="BF28" s="46" t="s">
        <v>1072</v>
      </c>
      <c r="BG28" s="57">
        <v>18000</v>
      </c>
      <c r="BH28" s="55">
        <v>18000</v>
      </c>
      <c r="BI28" s="55">
        <v>18000</v>
      </c>
      <c r="BJ28" s="55">
        <v>18000</v>
      </c>
      <c r="BK28" s="55">
        <v>18000</v>
      </c>
      <c r="BL28" s="55">
        <v>24000</v>
      </c>
      <c r="BM28" s="55">
        <v>24000</v>
      </c>
      <c r="BN28" s="55">
        <v>24000</v>
      </c>
      <c r="BO28" s="55">
        <v>30000</v>
      </c>
      <c r="BP28" s="55">
        <v>30000</v>
      </c>
      <c r="BQ28" s="55">
        <v>30000</v>
      </c>
      <c r="BR28" s="55">
        <v>30000</v>
      </c>
      <c r="BS28" s="51">
        <v>30000</v>
      </c>
      <c r="BT28" s="51">
        <v>30000</v>
      </c>
      <c r="BU28" s="51">
        <v>30000</v>
      </c>
      <c r="BV28" s="46" t="s">
        <v>1072</v>
      </c>
      <c r="BW28" s="51">
        <v>30000</v>
      </c>
      <c r="BX28" s="51">
        <v>30000</v>
      </c>
      <c r="BY28" s="51">
        <v>42000</v>
      </c>
      <c r="BZ28" s="51">
        <v>30000</v>
      </c>
      <c r="CA28" s="51">
        <v>30000</v>
      </c>
      <c r="CB28" s="46" t="s">
        <v>1072</v>
      </c>
      <c r="CC28" s="51">
        <v>30000</v>
      </c>
      <c r="CD28" s="51">
        <v>30000</v>
      </c>
      <c r="CE28" s="51">
        <v>30000</v>
      </c>
      <c r="CF28" s="51">
        <v>30000</v>
      </c>
      <c r="CG28" s="51">
        <v>30000</v>
      </c>
      <c r="CH28" s="51">
        <v>30000</v>
      </c>
      <c r="CI28" s="51">
        <v>30000</v>
      </c>
      <c r="CJ28" s="51">
        <v>30000</v>
      </c>
      <c r="CK28" s="51">
        <v>30000</v>
      </c>
      <c r="CL28" s="51">
        <v>30000</v>
      </c>
      <c r="CM28" s="51">
        <v>30000</v>
      </c>
      <c r="CN28" s="51">
        <v>30000</v>
      </c>
      <c r="CO28" s="51">
        <v>30000</v>
      </c>
      <c r="CP28" s="51">
        <v>30000</v>
      </c>
      <c r="CQ28" s="51">
        <v>30000</v>
      </c>
      <c r="CR28" s="51">
        <v>30000</v>
      </c>
      <c r="CS28" s="51">
        <v>30000</v>
      </c>
      <c r="CT28" s="52">
        <v>30000</v>
      </c>
      <c r="CU28" s="52">
        <v>30000</v>
      </c>
      <c r="CV28" s="52">
        <v>24000</v>
      </c>
      <c r="CW28" s="52">
        <v>24000</v>
      </c>
      <c r="CX28" s="52">
        <v>24000</v>
      </c>
      <c r="CY28" s="52">
        <f>'Coût médian du PMAS'!J11</f>
        <v>24000</v>
      </c>
      <c r="DA28" s="11" t="s">
        <v>916</v>
      </c>
      <c r="DB28" s="46" t="s">
        <v>1072</v>
      </c>
      <c r="DC28" s="46" t="s">
        <v>1072</v>
      </c>
      <c r="DD28" s="62">
        <v>5200</v>
      </c>
      <c r="DE28" s="62">
        <v>5200</v>
      </c>
      <c r="DF28" s="46" t="s">
        <v>1072</v>
      </c>
      <c r="DG28" s="57">
        <v>6500</v>
      </c>
      <c r="DH28" s="55">
        <v>6500</v>
      </c>
      <c r="DI28" s="55">
        <v>7500</v>
      </c>
      <c r="DJ28" s="55">
        <v>7500</v>
      </c>
      <c r="DK28" s="55">
        <v>1500</v>
      </c>
      <c r="DL28" s="55">
        <v>12000</v>
      </c>
      <c r="DM28" s="55">
        <v>15000</v>
      </c>
      <c r="DN28" s="55">
        <v>13500</v>
      </c>
      <c r="DO28" s="55">
        <v>12000</v>
      </c>
      <c r="DP28" s="55">
        <v>15000</v>
      </c>
      <c r="DQ28" s="55">
        <v>7500</v>
      </c>
      <c r="DR28" s="55">
        <v>7500</v>
      </c>
      <c r="DS28" s="51">
        <v>7500</v>
      </c>
      <c r="DT28" s="51">
        <v>7500</v>
      </c>
      <c r="DU28" s="51">
        <v>7500</v>
      </c>
      <c r="DV28" s="46" t="s">
        <v>1072</v>
      </c>
      <c r="DW28" s="51">
        <v>7500</v>
      </c>
      <c r="DX28" s="51">
        <v>7500</v>
      </c>
      <c r="DY28" s="51">
        <v>7500</v>
      </c>
      <c r="DZ28" s="51">
        <v>7500</v>
      </c>
      <c r="EA28" s="51">
        <v>15000</v>
      </c>
      <c r="EB28" s="46" t="s">
        <v>1072</v>
      </c>
      <c r="EC28" s="51">
        <v>15000</v>
      </c>
      <c r="ED28" s="65">
        <v>7500</v>
      </c>
      <c r="EE28" s="51">
        <v>7500</v>
      </c>
      <c r="EF28" s="51">
        <v>7500</v>
      </c>
      <c r="EG28" s="51">
        <v>7500</v>
      </c>
      <c r="EH28" s="51">
        <v>7500</v>
      </c>
      <c r="EI28" s="51">
        <v>7500</v>
      </c>
      <c r="EJ28" s="51">
        <v>7500</v>
      </c>
      <c r="EK28" s="51">
        <v>7500</v>
      </c>
      <c r="EL28" s="51">
        <v>7500</v>
      </c>
      <c r="EM28" s="51">
        <v>6000</v>
      </c>
      <c r="EN28" s="51">
        <v>6000</v>
      </c>
      <c r="EO28" s="51">
        <v>6000</v>
      </c>
      <c r="EP28" s="51">
        <v>6000</v>
      </c>
      <c r="EQ28" s="51">
        <v>3000</v>
      </c>
      <c r="ER28" s="51">
        <v>3000</v>
      </c>
      <c r="ES28" s="51">
        <v>3000</v>
      </c>
      <c r="ET28" s="52">
        <v>9000</v>
      </c>
      <c r="EU28" s="52">
        <v>6000</v>
      </c>
      <c r="EV28" s="52">
        <v>4500</v>
      </c>
      <c r="EW28" s="52">
        <v>4500</v>
      </c>
      <c r="EX28" s="299">
        <v>4500</v>
      </c>
      <c r="EY28" s="52">
        <f>'Coût médian du PMAS'!K11</f>
        <v>4500</v>
      </c>
      <c r="EZ28"/>
      <c r="FA28" s="46" t="s">
        <v>1072</v>
      </c>
      <c r="FB28" s="57">
        <v>4000</v>
      </c>
      <c r="FC28" s="55">
        <v>3200</v>
      </c>
      <c r="FD28" s="55">
        <v>16200</v>
      </c>
      <c r="FE28" s="55">
        <v>16200</v>
      </c>
      <c r="FF28" s="55">
        <v>3600</v>
      </c>
      <c r="FG28" s="55">
        <v>25200</v>
      </c>
      <c r="FH28" s="55">
        <v>25200</v>
      </c>
      <c r="FI28" s="55">
        <v>25200</v>
      </c>
      <c r="FJ28" s="55">
        <v>12600</v>
      </c>
      <c r="FK28" s="55">
        <v>25200</v>
      </c>
      <c r="FL28" s="55">
        <v>16200</v>
      </c>
      <c r="FM28" s="55">
        <v>10800</v>
      </c>
      <c r="FN28" s="51">
        <v>10800</v>
      </c>
      <c r="FO28" s="51">
        <v>18000</v>
      </c>
      <c r="FP28" s="51">
        <v>18000</v>
      </c>
      <c r="FQ28" s="46" t="s">
        <v>1072</v>
      </c>
      <c r="FR28" s="51">
        <v>16200</v>
      </c>
      <c r="FS28" s="51">
        <v>16200</v>
      </c>
      <c r="FT28" s="51">
        <v>18000</v>
      </c>
      <c r="FU28" s="51">
        <v>16200</v>
      </c>
      <c r="FV28" s="51">
        <v>18000</v>
      </c>
      <c r="FW28" s="46" t="s">
        <v>1072</v>
      </c>
      <c r="FX28" s="51">
        <v>18000</v>
      </c>
      <c r="FY28" s="65">
        <v>18000</v>
      </c>
      <c r="FZ28" s="51">
        <v>18000</v>
      </c>
      <c r="GA28" s="51">
        <v>14400</v>
      </c>
      <c r="GB28" s="51">
        <v>14400</v>
      </c>
      <c r="GC28" s="51">
        <v>14400</v>
      </c>
      <c r="GD28" s="51">
        <v>14400</v>
      </c>
      <c r="GE28" s="51">
        <v>14400</v>
      </c>
      <c r="GF28" s="51">
        <v>14400</v>
      </c>
      <c r="GG28" s="51">
        <v>14400</v>
      </c>
      <c r="GH28" s="51">
        <v>14400</v>
      </c>
      <c r="GI28" s="51">
        <v>14400</v>
      </c>
      <c r="GJ28" s="51">
        <v>14400</v>
      </c>
      <c r="GK28" s="51">
        <v>14400</v>
      </c>
      <c r="GL28" s="51">
        <v>14400</v>
      </c>
      <c r="GM28" s="51">
        <v>14400</v>
      </c>
      <c r="GN28" s="51">
        <v>14400</v>
      </c>
      <c r="GO28" s="52">
        <v>14400</v>
      </c>
      <c r="GP28" s="61">
        <v>14400</v>
      </c>
      <c r="GQ28" s="52">
        <v>14400</v>
      </c>
      <c r="GR28" s="52">
        <v>14400</v>
      </c>
      <c r="GS28" s="299">
        <v>14400</v>
      </c>
      <c r="GT28" s="52">
        <f>'Coût médian du PMAS'!L11</f>
        <v>14400</v>
      </c>
      <c r="GU28"/>
      <c r="GV28" s="11" t="s">
        <v>916</v>
      </c>
      <c r="GW28" s="46" t="s">
        <v>1072</v>
      </c>
      <c r="GX28" s="46" t="s">
        <v>1072</v>
      </c>
      <c r="GY28" s="62">
        <v>4000</v>
      </c>
      <c r="GZ28" s="62">
        <v>4000</v>
      </c>
      <c r="HA28" s="46" t="s">
        <v>1072</v>
      </c>
      <c r="HB28" s="57">
        <v>8000</v>
      </c>
      <c r="HC28" s="55">
        <v>12000</v>
      </c>
      <c r="HD28" s="55">
        <v>12000</v>
      </c>
      <c r="HE28" s="55">
        <v>12000</v>
      </c>
      <c r="HF28" s="55">
        <v>4000</v>
      </c>
      <c r="HG28" s="55">
        <v>4000</v>
      </c>
      <c r="HH28" s="55">
        <v>8000</v>
      </c>
      <c r="HI28" s="55">
        <v>8000</v>
      </c>
      <c r="HJ28" s="55">
        <v>4000</v>
      </c>
      <c r="HK28" s="55">
        <v>4000</v>
      </c>
      <c r="HL28" s="55">
        <v>12000</v>
      </c>
      <c r="HM28" s="55">
        <v>4000</v>
      </c>
      <c r="HN28" s="51">
        <v>4000</v>
      </c>
      <c r="HO28" s="51">
        <v>4000</v>
      </c>
      <c r="HP28" s="51">
        <v>4000</v>
      </c>
      <c r="HQ28" s="46" t="s">
        <v>1072</v>
      </c>
      <c r="HR28" s="51">
        <v>4000</v>
      </c>
      <c r="HS28" s="51">
        <v>4000</v>
      </c>
      <c r="HT28" s="51">
        <v>8000</v>
      </c>
      <c r="HU28" s="51">
        <v>4000</v>
      </c>
      <c r="HV28" s="51">
        <v>4000</v>
      </c>
      <c r="HW28" s="46" t="s">
        <v>1072</v>
      </c>
      <c r="HX28" s="51">
        <v>4000</v>
      </c>
      <c r="HY28" s="65">
        <v>4000</v>
      </c>
      <c r="HZ28" s="51">
        <v>4000</v>
      </c>
      <c r="IA28" s="51">
        <v>4000</v>
      </c>
      <c r="IB28" s="51">
        <v>4000</v>
      </c>
      <c r="IC28" s="51">
        <v>4000</v>
      </c>
      <c r="ID28" s="51">
        <v>4000</v>
      </c>
      <c r="IE28" s="51">
        <v>4000</v>
      </c>
      <c r="IF28" s="51">
        <v>4000</v>
      </c>
      <c r="IG28" s="51">
        <v>4000</v>
      </c>
      <c r="IH28" s="51">
        <v>4000</v>
      </c>
      <c r="II28" s="51">
        <v>4000</v>
      </c>
      <c r="IJ28" s="51">
        <v>6000</v>
      </c>
      <c r="IK28" s="51">
        <v>4000</v>
      </c>
      <c r="IL28" s="51">
        <v>4000</v>
      </c>
      <c r="IM28" s="51">
        <v>4000</v>
      </c>
      <c r="IN28" s="51">
        <v>4000</v>
      </c>
      <c r="IO28" s="52">
        <v>4000</v>
      </c>
      <c r="IP28" s="52">
        <v>4000</v>
      </c>
      <c r="IQ28" s="52">
        <v>4000</v>
      </c>
      <c r="IR28" s="52">
        <v>4000</v>
      </c>
      <c r="IS28" s="299">
        <v>4000</v>
      </c>
      <c r="IT28" s="52">
        <f>'Coût médian du PMAS'!M11</f>
        <v>4000</v>
      </c>
    </row>
    <row r="29" spans="1:254" x14ac:dyDescent="0.3">
      <c r="A29" s="11" t="s">
        <v>921</v>
      </c>
      <c r="B29" s="46" t="s">
        <v>1072</v>
      </c>
      <c r="C29" s="46" t="s">
        <v>1072</v>
      </c>
      <c r="D29" s="46" t="s">
        <v>1072</v>
      </c>
      <c r="E29" s="46" t="s">
        <v>1072</v>
      </c>
      <c r="F29" s="46" t="s">
        <v>1072</v>
      </c>
      <c r="G29" s="46" t="s">
        <v>1072</v>
      </c>
      <c r="H29" s="46" t="s">
        <v>1072</v>
      </c>
      <c r="I29" s="46" t="s">
        <v>1072</v>
      </c>
      <c r="J29" s="46" t="s">
        <v>1072</v>
      </c>
      <c r="K29" s="46" t="s">
        <v>1072</v>
      </c>
      <c r="L29" s="46" t="s">
        <v>1072</v>
      </c>
      <c r="M29" s="46" t="s">
        <v>1072</v>
      </c>
      <c r="N29" s="46" t="s">
        <v>1072</v>
      </c>
      <c r="O29" s="46" t="s">
        <v>1072</v>
      </c>
      <c r="P29" s="46" t="s">
        <v>1072</v>
      </c>
      <c r="Q29" s="46" t="s">
        <v>1072</v>
      </c>
      <c r="R29" s="46" t="s">
        <v>1072</v>
      </c>
      <c r="S29" s="46" t="s">
        <v>1072</v>
      </c>
      <c r="T29" s="46" t="s">
        <v>1072</v>
      </c>
      <c r="U29" s="46" t="s">
        <v>1072</v>
      </c>
      <c r="V29" s="46" t="s">
        <v>1072</v>
      </c>
      <c r="W29" s="46" t="s">
        <v>1072</v>
      </c>
      <c r="X29" s="46" t="s">
        <v>1072</v>
      </c>
      <c r="Y29" s="57">
        <v>1714.2857142857142</v>
      </c>
      <c r="Z29" s="51">
        <v>1611.4285714285713</v>
      </c>
      <c r="AA29" s="51">
        <v>4800</v>
      </c>
      <c r="AB29" s="46" t="s">
        <v>1072</v>
      </c>
      <c r="AC29" s="51">
        <v>5142.8571428571431</v>
      </c>
      <c r="AD29" s="47">
        <v>6857.1428571428569</v>
      </c>
      <c r="AE29" s="50">
        <v>6857.1428571428569</v>
      </c>
      <c r="AF29" s="51">
        <v>13714.285714285714</v>
      </c>
      <c r="AG29" s="51">
        <v>8571.4285714285706</v>
      </c>
      <c r="AH29" s="50">
        <v>6857.1428571428569</v>
      </c>
      <c r="AI29" s="51">
        <v>1714.2857142857142</v>
      </c>
      <c r="AJ29" s="51">
        <v>1714.2857142857142</v>
      </c>
      <c r="AK29" s="51">
        <v>1714.2857142857142</v>
      </c>
      <c r="AL29" s="50">
        <v>6857.1428571428569</v>
      </c>
      <c r="AM29" s="51">
        <v>6857.1428571428569</v>
      </c>
      <c r="AN29" s="51">
        <v>10285.714285714286</v>
      </c>
      <c r="AO29" s="51">
        <v>18000</v>
      </c>
      <c r="AP29" s="51">
        <v>10285.714285714286</v>
      </c>
      <c r="AQ29" s="51">
        <v>10285.714285714286</v>
      </c>
      <c r="AR29" s="46" t="s">
        <v>1072</v>
      </c>
      <c r="AS29" s="51">
        <v>6857.1428571428569</v>
      </c>
      <c r="AT29" s="50">
        <v>6857.1428571428569</v>
      </c>
      <c r="AU29" s="52">
        <v>3428.5714285714284</v>
      </c>
      <c r="AV29" s="52">
        <v>3428.5714285714284</v>
      </c>
      <c r="AW29" s="52">
        <v>3428.5714285714284</v>
      </c>
      <c r="AX29" s="39">
        <v>6857.1428571428569</v>
      </c>
      <c r="AY29" s="52">
        <f>'Coût médian du PMAS'!I12</f>
        <v>30000</v>
      </c>
      <c r="BA29" s="11" t="s">
        <v>921</v>
      </c>
      <c r="BB29" s="46" t="s">
        <v>1072</v>
      </c>
      <c r="BC29" s="46" t="s">
        <v>1072</v>
      </c>
      <c r="BD29" s="46" t="s">
        <v>1072</v>
      </c>
      <c r="BE29" s="46" t="s">
        <v>1072</v>
      </c>
      <c r="BF29" s="46" t="s">
        <v>1072</v>
      </c>
      <c r="BG29" s="46" t="s">
        <v>1072</v>
      </c>
      <c r="BH29" s="46" t="s">
        <v>1072</v>
      </c>
      <c r="BI29" s="46" t="s">
        <v>1072</v>
      </c>
      <c r="BJ29" s="46" t="s">
        <v>1072</v>
      </c>
      <c r="BK29" s="46" t="s">
        <v>1072</v>
      </c>
      <c r="BL29" s="46" t="s">
        <v>1072</v>
      </c>
      <c r="BM29" s="46" t="s">
        <v>1072</v>
      </c>
      <c r="BN29" s="46" t="s">
        <v>1072</v>
      </c>
      <c r="BO29" s="46" t="s">
        <v>1072</v>
      </c>
      <c r="BP29" s="46" t="s">
        <v>1072</v>
      </c>
      <c r="BQ29" s="46" t="s">
        <v>1072</v>
      </c>
      <c r="BR29" s="46" t="s">
        <v>1072</v>
      </c>
      <c r="BS29" s="46" t="s">
        <v>1072</v>
      </c>
      <c r="BT29" s="46" t="s">
        <v>1072</v>
      </c>
      <c r="BU29" s="46" t="s">
        <v>1072</v>
      </c>
      <c r="BV29" s="46" t="s">
        <v>1072</v>
      </c>
      <c r="BW29" s="46" t="s">
        <v>1072</v>
      </c>
      <c r="BX29" s="46" t="s">
        <v>1072</v>
      </c>
      <c r="BY29" s="51">
        <v>3900</v>
      </c>
      <c r="BZ29" s="51">
        <v>3900</v>
      </c>
      <c r="CA29" s="51">
        <v>6000</v>
      </c>
      <c r="CB29" s="46" t="s">
        <v>1072</v>
      </c>
      <c r="CC29" s="51">
        <v>9000</v>
      </c>
      <c r="CD29" s="47">
        <v>13500</v>
      </c>
      <c r="CE29" s="47">
        <v>10500</v>
      </c>
      <c r="CF29" s="51">
        <v>15000</v>
      </c>
      <c r="CG29" s="51">
        <v>6000</v>
      </c>
      <c r="CH29" s="50">
        <v>7500</v>
      </c>
      <c r="CI29" s="51">
        <v>4500</v>
      </c>
      <c r="CJ29" s="51">
        <v>4500</v>
      </c>
      <c r="CK29" s="51">
        <v>4500</v>
      </c>
      <c r="CL29" s="51">
        <v>4500</v>
      </c>
      <c r="CM29" s="51">
        <v>4500</v>
      </c>
      <c r="CN29" s="51">
        <v>6000</v>
      </c>
      <c r="CO29" s="51">
        <v>6000</v>
      </c>
      <c r="CP29" s="51">
        <v>6000</v>
      </c>
      <c r="CQ29" s="51">
        <v>6000</v>
      </c>
      <c r="CR29" s="46" t="s">
        <v>1072</v>
      </c>
      <c r="CS29" s="47">
        <v>9000</v>
      </c>
      <c r="CT29" s="47">
        <v>6000</v>
      </c>
      <c r="CU29" s="52">
        <v>6000</v>
      </c>
      <c r="CV29" s="52">
        <v>9000</v>
      </c>
      <c r="CW29" s="52">
        <v>6000</v>
      </c>
      <c r="CX29" s="52">
        <v>4500</v>
      </c>
      <c r="CY29" s="39">
        <f>'Coût médian du PMAS'!J12</f>
        <v>13500</v>
      </c>
      <c r="DA29" s="11" t="s">
        <v>921</v>
      </c>
      <c r="DB29" s="46" t="s">
        <v>1072</v>
      </c>
      <c r="DC29" s="46" t="s">
        <v>1072</v>
      </c>
      <c r="DD29" s="46" t="s">
        <v>1072</v>
      </c>
      <c r="DE29" s="46" t="s">
        <v>1072</v>
      </c>
      <c r="DF29" s="46" t="s">
        <v>1072</v>
      </c>
      <c r="DG29" s="46" t="s">
        <v>1072</v>
      </c>
      <c r="DH29" s="46" t="s">
        <v>1072</v>
      </c>
      <c r="DI29" s="46" t="s">
        <v>1072</v>
      </c>
      <c r="DJ29" s="46" t="s">
        <v>1072</v>
      </c>
      <c r="DK29" s="46" t="s">
        <v>1072</v>
      </c>
      <c r="DL29" s="46" t="s">
        <v>1072</v>
      </c>
      <c r="DM29" s="46" t="s">
        <v>1072</v>
      </c>
      <c r="DN29" s="46" t="s">
        <v>1072</v>
      </c>
      <c r="DO29" s="46" t="s">
        <v>1072</v>
      </c>
      <c r="DP29" s="46" t="s">
        <v>1072</v>
      </c>
      <c r="DQ29" s="46" t="s">
        <v>1072</v>
      </c>
      <c r="DR29" s="46" t="s">
        <v>1072</v>
      </c>
      <c r="DS29" s="46" t="s">
        <v>1072</v>
      </c>
      <c r="DT29" s="46" t="s">
        <v>1072</v>
      </c>
      <c r="DU29" s="46" t="s">
        <v>1072</v>
      </c>
      <c r="DV29" s="46" t="s">
        <v>1072</v>
      </c>
      <c r="DW29" s="46" t="s">
        <v>1072</v>
      </c>
      <c r="DX29" s="46" t="s">
        <v>1072</v>
      </c>
      <c r="DY29" s="51">
        <v>9000</v>
      </c>
      <c r="DZ29" s="51">
        <v>9000</v>
      </c>
      <c r="EA29" s="51">
        <v>12000</v>
      </c>
      <c r="EB29" s="46" t="s">
        <v>1072</v>
      </c>
      <c r="EC29" s="51">
        <v>15000</v>
      </c>
      <c r="ED29" s="65">
        <v>15000</v>
      </c>
      <c r="EE29" s="51">
        <v>15000</v>
      </c>
      <c r="EF29" s="51">
        <v>15000</v>
      </c>
      <c r="EG29" s="51">
        <v>15000</v>
      </c>
      <c r="EH29" s="51">
        <v>9000</v>
      </c>
      <c r="EI29" s="51">
        <v>9000</v>
      </c>
      <c r="EJ29" s="51">
        <v>9000</v>
      </c>
      <c r="EK29" s="51">
        <v>9000</v>
      </c>
      <c r="EL29" s="51">
        <v>9000</v>
      </c>
      <c r="EM29" s="51">
        <v>12000</v>
      </c>
      <c r="EN29" s="51">
        <v>15000</v>
      </c>
      <c r="EO29" s="51">
        <v>15000</v>
      </c>
      <c r="EP29" s="47">
        <v>10500</v>
      </c>
      <c r="EQ29" s="51">
        <v>15000</v>
      </c>
      <c r="ER29" s="46" t="s">
        <v>1072</v>
      </c>
      <c r="ES29" s="51">
        <v>15000</v>
      </c>
      <c r="ET29" s="52">
        <v>15000</v>
      </c>
      <c r="EU29" s="52">
        <v>3000</v>
      </c>
      <c r="EV29" s="52">
        <v>3000</v>
      </c>
      <c r="EW29" s="52">
        <v>3000</v>
      </c>
      <c r="EX29" s="299">
        <v>18000</v>
      </c>
      <c r="EY29" s="52">
        <f>'Coût médian du PMAS'!K12</f>
        <v>9750</v>
      </c>
      <c r="EZ29"/>
      <c r="FA29" s="46" t="s">
        <v>1072</v>
      </c>
      <c r="FB29" s="46" t="s">
        <v>1072</v>
      </c>
      <c r="FC29" s="46" t="s">
        <v>1072</v>
      </c>
      <c r="FD29" s="46" t="s">
        <v>1072</v>
      </c>
      <c r="FE29" s="46" t="s">
        <v>1072</v>
      </c>
      <c r="FF29" s="46" t="s">
        <v>1072</v>
      </c>
      <c r="FG29" s="46" t="s">
        <v>1072</v>
      </c>
      <c r="FH29" s="46" t="s">
        <v>1072</v>
      </c>
      <c r="FI29" s="46" t="s">
        <v>1072</v>
      </c>
      <c r="FJ29" s="46" t="s">
        <v>1072</v>
      </c>
      <c r="FK29" s="46" t="s">
        <v>1072</v>
      </c>
      <c r="FL29" s="46" t="s">
        <v>1072</v>
      </c>
      <c r="FM29" s="46" t="s">
        <v>1072</v>
      </c>
      <c r="FN29" s="46" t="s">
        <v>1072</v>
      </c>
      <c r="FO29" s="46" t="s">
        <v>1072</v>
      </c>
      <c r="FP29" s="46" t="s">
        <v>1072</v>
      </c>
      <c r="FQ29" s="46" t="s">
        <v>1072</v>
      </c>
      <c r="FR29" s="46" t="s">
        <v>1072</v>
      </c>
      <c r="FS29" s="46" t="s">
        <v>1072</v>
      </c>
      <c r="FT29" s="51">
        <v>9000</v>
      </c>
      <c r="FU29" s="51">
        <v>15012</v>
      </c>
      <c r="FV29" s="51">
        <v>11988</v>
      </c>
      <c r="FW29" s="46" t="s">
        <v>1072</v>
      </c>
      <c r="FX29" s="51">
        <v>10800</v>
      </c>
      <c r="FY29" s="65">
        <v>12600</v>
      </c>
      <c r="FZ29" s="51">
        <v>11700</v>
      </c>
      <c r="GA29" s="51">
        <v>12600</v>
      </c>
      <c r="GB29" s="51">
        <v>18000</v>
      </c>
      <c r="GC29" s="50">
        <v>14400</v>
      </c>
      <c r="GD29" s="51">
        <v>9000</v>
      </c>
      <c r="GE29" s="51">
        <v>9000</v>
      </c>
      <c r="GF29" s="51">
        <v>10800</v>
      </c>
      <c r="GG29" s="51">
        <v>12600</v>
      </c>
      <c r="GH29" s="51">
        <v>14400</v>
      </c>
      <c r="GI29" s="51">
        <v>18000</v>
      </c>
      <c r="GJ29" s="51">
        <v>18000</v>
      </c>
      <c r="GK29" s="51">
        <v>18000</v>
      </c>
      <c r="GL29" s="51">
        <v>18000</v>
      </c>
      <c r="GM29" s="46" t="s">
        <v>1072</v>
      </c>
      <c r="GN29" s="51">
        <v>18000</v>
      </c>
      <c r="GO29" s="47">
        <v>7200</v>
      </c>
      <c r="GP29" s="61">
        <v>3600</v>
      </c>
      <c r="GQ29" s="52">
        <v>3600</v>
      </c>
      <c r="GR29" s="52">
        <v>3600</v>
      </c>
      <c r="GS29" s="39">
        <v>13950</v>
      </c>
      <c r="GT29" s="39">
        <f>'Coût médian du PMAS'!L12</f>
        <v>13500</v>
      </c>
      <c r="GU29"/>
      <c r="GV29" s="11" t="s">
        <v>921</v>
      </c>
      <c r="GW29" s="46" t="s">
        <v>1072</v>
      </c>
      <c r="GX29" s="46" t="s">
        <v>1072</v>
      </c>
      <c r="GY29" s="46" t="s">
        <v>1072</v>
      </c>
      <c r="GZ29" s="46" t="s">
        <v>1072</v>
      </c>
      <c r="HA29" s="46" t="s">
        <v>1072</v>
      </c>
      <c r="HB29" s="46" t="s">
        <v>1072</v>
      </c>
      <c r="HC29" s="46" t="s">
        <v>1072</v>
      </c>
      <c r="HD29" s="46" t="s">
        <v>1072</v>
      </c>
      <c r="HE29" s="46" t="s">
        <v>1072</v>
      </c>
      <c r="HF29" s="46" t="s">
        <v>1072</v>
      </c>
      <c r="HG29" s="46" t="s">
        <v>1072</v>
      </c>
      <c r="HH29" s="46" t="s">
        <v>1072</v>
      </c>
      <c r="HI29" s="46" t="s">
        <v>1072</v>
      </c>
      <c r="HJ29" s="46" t="s">
        <v>1072</v>
      </c>
      <c r="HK29" s="46" t="s">
        <v>1072</v>
      </c>
      <c r="HL29" s="46" t="s">
        <v>1072</v>
      </c>
      <c r="HM29" s="46" t="s">
        <v>1072</v>
      </c>
      <c r="HN29" s="46" t="s">
        <v>1072</v>
      </c>
      <c r="HO29" s="46" t="s">
        <v>1072</v>
      </c>
      <c r="HP29" s="46" t="s">
        <v>1072</v>
      </c>
      <c r="HQ29" s="46" t="s">
        <v>1072</v>
      </c>
      <c r="HR29" s="46" t="s">
        <v>1072</v>
      </c>
      <c r="HS29" s="46" t="s">
        <v>1072</v>
      </c>
      <c r="HT29" s="51">
        <v>4590</v>
      </c>
      <c r="HU29" s="51">
        <v>3200</v>
      </c>
      <c r="HV29" s="51">
        <v>3300</v>
      </c>
      <c r="HW29" s="46" t="s">
        <v>1072</v>
      </c>
      <c r="HX29" s="51">
        <v>3600</v>
      </c>
      <c r="HY29" s="65">
        <v>4260</v>
      </c>
      <c r="HZ29" s="51">
        <v>5260</v>
      </c>
      <c r="IA29" s="51">
        <v>4000</v>
      </c>
      <c r="IB29" s="51">
        <v>4000</v>
      </c>
      <c r="IC29" s="50">
        <v>4000</v>
      </c>
      <c r="ID29" s="51">
        <v>4000</v>
      </c>
      <c r="IE29" s="51">
        <v>6000</v>
      </c>
      <c r="IF29" s="51">
        <v>8000</v>
      </c>
      <c r="IG29" s="51">
        <v>12000</v>
      </c>
      <c r="IH29" s="51">
        <v>14000</v>
      </c>
      <c r="II29" s="51">
        <v>16000</v>
      </c>
      <c r="IJ29" s="51">
        <v>16000</v>
      </c>
      <c r="IK29" s="51">
        <v>16000</v>
      </c>
      <c r="IL29" s="51">
        <v>16000</v>
      </c>
      <c r="IM29" s="46" t="s">
        <v>1072</v>
      </c>
      <c r="IN29" s="51">
        <v>6000</v>
      </c>
      <c r="IO29" s="50">
        <v>4000</v>
      </c>
      <c r="IP29" s="52">
        <v>4000</v>
      </c>
      <c r="IQ29" s="52">
        <v>4000</v>
      </c>
      <c r="IR29" s="52">
        <v>4000</v>
      </c>
      <c r="IS29" s="39">
        <v>5700</v>
      </c>
      <c r="IT29" s="39">
        <f>'Coût médian du PMAS'!M12</f>
        <v>6000</v>
      </c>
    </row>
    <row r="30" spans="1:254" x14ac:dyDescent="0.3">
      <c r="A30" s="11" t="s">
        <v>1081</v>
      </c>
      <c r="B30" s="46" t="s">
        <v>1072</v>
      </c>
      <c r="C30" s="46" t="s">
        <v>1072</v>
      </c>
      <c r="D30" s="46" t="s">
        <v>1072</v>
      </c>
      <c r="E30" s="46" t="s">
        <v>1072</v>
      </c>
      <c r="F30" s="46" t="s">
        <v>1072</v>
      </c>
      <c r="G30" s="46" t="s">
        <v>1072</v>
      </c>
      <c r="H30" s="46" t="s">
        <v>1072</v>
      </c>
      <c r="I30" s="46" t="s">
        <v>1072</v>
      </c>
      <c r="J30" s="46" t="s">
        <v>1072</v>
      </c>
      <c r="K30" s="46" t="s">
        <v>1072</v>
      </c>
      <c r="L30" s="46" t="s">
        <v>1072</v>
      </c>
      <c r="M30" s="46" t="s">
        <v>1072</v>
      </c>
      <c r="N30" s="46" t="s">
        <v>1072</v>
      </c>
      <c r="O30" s="46" t="s">
        <v>1072</v>
      </c>
      <c r="P30" s="50">
        <v>8022.8571428571431</v>
      </c>
      <c r="Q30" s="58">
        <v>6857.1428571428569</v>
      </c>
      <c r="R30" s="50">
        <v>6000</v>
      </c>
      <c r="S30" s="50">
        <v>6857.1428571428596</v>
      </c>
      <c r="T30" s="50">
        <v>5142.8571428571431</v>
      </c>
      <c r="U30" s="50">
        <v>5142.8571428571431</v>
      </c>
      <c r="V30" s="51">
        <v>3017.1428571428573</v>
      </c>
      <c r="W30" s="51">
        <v>3017.1428571428573</v>
      </c>
      <c r="X30" s="51">
        <v>3017.1428571428573</v>
      </c>
      <c r="Y30" s="51">
        <v>3017.1428571428573</v>
      </c>
      <c r="Z30" s="51">
        <v>3017.1428571428573</v>
      </c>
      <c r="AA30" s="51">
        <v>3017.1428571428573</v>
      </c>
      <c r="AB30" s="46" t="s">
        <v>1072</v>
      </c>
      <c r="AC30" s="51">
        <v>3017.1428571428573</v>
      </c>
      <c r="AD30" s="51">
        <v>3017.1428571428573</v>
      </c>
      <c r="AE30" s="51">
        <v>3017.1428571428573</v>
      </c>
      <c r="AF30" s="46" t="s">
        <v>1072</v>
      </c>
      <c r="AG30" s="51">
        <v>3017.1428571428573</v>
      </c>
      <c r="AH30" s="51">
        <v>3017.1428571428573</v>
      </c>
      <c r="AI30" s="46" t="s">
        <v>1072</v>
      </c>
      <c r="AJ30" s="50">
        <v>6428.5714285714284</v>
      </c>
      <c r="AK30" s="51">
        <v>3600</v>
      </c>
      <c r="AL30" s="51">
        <v>3017.1428571428573</v>
      </c>
      <c r="AM30" s="51">
        <v>3017.1428571428573</v>
      </c>
      <c r="AN30" s="46" t="s">
        <v>1072</v>
      </c>
      <c r="AO30" s="51">
        <v>4500</v>
      </c>
      <c r="AP30" s="46" t="s">
        <v>1072</v>
      </c>
      <c r="AQ30" s="51">
        <v>3017.1428571428573</v>
      </c>
      <c r="AR30" s="51">
        <v>3017.1428571428573</v>
      </c>
      <c r="AS30" s="51">
        <v>3017.1428571428573</v>
      </c>
      <c r="AT30" s="52">
        <v>3017.1428571428573</v>
      </c>
      <c r="AU30" s="46" t="s">
        <v>1072</v>
      </c>
      <c r="AV30" s="46" t="s">
        <v>1072</v>
      </c>
      <c r="AW30" s="46" t="s">
        <v>1072</v>
      </c>
      <c r="AX30" s="38" t="s">
        <v>1072</v>
      </c>
      <c r="AY30" s="38" t="s">
        <v>1072</v>
      </c>
      <c r="BA30" s="11" t="s">
        <v>1081</v>
      </c>
      <c r="BB30" s="46" t="s">
        <v>1072</v>
      </c>
      <c r="BC30" s="46" t="s">
        <v>1072</v>
      </c>
      <c r="BD30" s="46" t="s">
        <v>1072</v>
      </c>
      <c r="BE30" s="46" t="s">
        <v>1072</v>
      </c>
      <c r="BF30" s="46" t="s">
        <v>1072</v>
      </c>
      <c r="BG30" s="46" t="s">
        <v>1072</v>
      </c>
      <c r="BH30" s="46" t="s">
        <v>1072</v>
      </c>
      <c r="BI30" s="46" t="s">
        <v>1072</v>
      </c>
      <c r="BJ30" s="46" t="s">
        <v>1072</v>
      </c>
      <c r="BK30" s="46" t="s">
        <v>1072</v>
      </c>
      <c r="BL30" s="46" t="s">
        <v>1072</v>
      </c>
      <c r="BM30" s="46" t="s">
        <v>1072</v>
      </c>
      <c r="BN30" s="46" t="s">
        <v>1072</v>
      </c>
      <c r="BO30" s="46" t="s">
        <v>1072</v>
      </c>
      <c r="BP30" s="50">
        <v>11250</v>
      </c>
      <c r="BQ30" s="51">
        <v>6750</v>
      </c>
      <c r="BR30" s="51">
        <v>18000</v>
      </c>
      <c r="BS30" s="51">
        <v>4500</v>
      </c>
      <c r="BT30" s="51">
        <v>5250</v>
      </c>
      <c r="BU30" s="50">
        <v>9000</v>
      </c>
      <c r="BV30" s="51">
        <v>4500</v>
      </c>
      <c r="BW30" s="51">
        <v>3000</v>
      </c>
      <c r="BX30" s="51">
        <v>3000</v>
      </c>
      <c r="BY30" s="51">
        <v>3000</v>
      </c>
      <c r="BZ30" s="51">
        <v>3000</v>
      </c>
      <c r="CA30" s="51">
        <v>3000</v>
      </c>
      <c r="CB30" s="46" t="s">
        <v>1072</v>
      </c>
      <c r="CC30" s="51">
        <v>2280</v>
      </c>
      <c r="CD30" s="51">
        <v>2280</v>
      </c>
      <c r="CE30" s="51">
        <v>3000</v>
      </c>
      <c r="CF30" s="46" t="s">
        <v>1072</v>
      </c>
      <c r="CG30" s="51">
        <v>3000</v>
      </c>
      <c r="CH30" s="51">
        <v>3000</v>
      </c>
      <c r="CI30" s="46" t="s">
        <v>1072</v>
      </c>
      <c r="CJ30" s="50">
        <v>6900</v>
      </c>
      <c r="CK30" s="51">
        <v>3000</v>
      </c>
      <c r="CL30" s="51">
        <v>3000</v>
      </c>
      <c r="CM30" s="51">
        <v>2280</v>
      </c>
      <c r="CN30" s="46" t="s">
        <v>1072</v>
      </c>
      <c r="CO30" s="51">
        <v>3000</v>
      </c>
      <c r="CP30" s="46" t="s">
        <v>1072</v>
      </c>
      <c r="CQ30" s="51">
        <v>3000</v>
      </c>
      <c r="CR30" s="47">
        <v>9750</v>
      </c>
      <c r="CS30" s="51">
        <v>3000</v>
      </c>
      <c r="CT30" s="52">
        <v>2280</v>
      </c>
      <c r="CU30" s="38" t="s">
        <v>1072</v>
      </c>
      <c r="CV30" s="46" t="s">
        <v>1072</v>
      </c>
      <c r="CW30" s="46" t="s">
        <v>1072</v>
      </c>
      <c r="CX30" s="38" t="s">
        <v>1072</v>
      </c>
      <c r="CY30" s="38" t="s">
        <v>1072</v>
      </c>
      <c r="DA30" s="11" t="s">
        <v>1081</v>
      </c>
      <c r="DB30" s="46" t="s">
        <v>1072</v>
      </c>
      <c r="DC30" s="46" t="s">
        <v>1072</v>
      </c>
      <c r="DD30" s="46" t="s">
        <v>1072</v>
      </c>
      <c r="DE30" s="46" t="s">
        <v>1072</v>
      </c>
      <c r="DF30" s="46" t="s">
        <v>1072</v>
      </c>
      <c r="DG30" s="46" t="s">
        <v>1072</v>
      </c>
      <c r="DH30" s="46" t="s">
        <v>1072</v>
      </c>
      <c r="DI30" s="46" t="s">
        <v>1072</v>
      </c>
      <c r="DJ30" s="46" t="s">
        <v>1072</v>
      </c>
      <c r="DK30" s="46" t="s">
        <v>1072</v>
      </c>
      <c r="DL30" s="46" t="s">
        <v>1072</v>
      </c>
      <c r="DM30" s="46" t="s">
        <v>1072</v>
      </c>
      <c r="DN30" s="46" t="s">
        <v>1072</v>
      </c>
      <c r="DO30" s="46" t="s">
        <v>1072</v>
      </c>
      <c r="DP30" s="58">
        <v>10500</v>
      </c>
      <c r="DQ30" s="58">
        <v>12750</v>
      </c>
      <c r="DR30" s="58">
        <v>12000</v>
      </c>
      <c r="DS30" s="51">
        <v>9000</v>
      </c>
      <c r="DT30" s="51">
        <v>7500</v>
      </c>
      <c r="DU30" s="51">
        <v>6375</v>
      </c>
      <c r="DV30" s="51">
        <v>9000</v>
      </c>
      <c r="DW30" s="51">
        <v>15000</v>
      </c>
      <c r="DX30" s="51">
        <v>15000</v>
      </c>
      <c r="DY30" s="51">
        <v>15000</v>
      </c>
      <c r="DZ30" s="51">
        <v>15000</v>
      </c>
      <c r="EA30" s="51">
        <v>15000</v>
      </c>
      <c r="EB30" s="46" t="s">
        <v>1072</v>
      </c>
      <c r="EC30" s="51">
        <v>18750</v>
      </c>
      <c r="ED30" s="65">
        <v>15000</v>
      </c>
      <c r="EE30" s="51">
        <v>15000</v>
      </c>
      <c r="EF30" s="60" t="s">
        <v>1072</v>
      </c>
      <c r="EG30" s="51">
        <v>18000</v>
      </c>
      <c r="EH30" s="51">
        <v>15000</v>
      </c>
      <c r="EI30" s="46" t="s">
        <v>1072</v>
      </c>
      <c r="EJ30" s="47">
        <v>10500</v>
      </c>
      <c r="EK30" s="51">
        <v>9000</v>
      </c>
      <c r="EL30" s="51">
        <v>7500</v>
      </c>
      <c r="EM30" s="51">
        <v>7500</v>
      </c>
      <c r="EN30" s="46" t="s">
        <v>1072</v>
      </c>
      <c r="EO30" s="51">
        <v>7500</v>
      </c>
      <c r="EP30" s="46" t="s">
        <v>1072</v>
      </c>
      <c r="EQ30" s="51">
        <v>7500</v>
      </c>
      <c r="ER30" s="51">
        <v>15000</v>
      </c>
      <c r="ES30" s="51">
        <v>7500</v>
      </c>
      <c r="ET30" s="52">
        <v>9000</v>
      </c>
      <c r="EU30" s="38" t="s">
        <v>1072</v>
      </c>
      <c r="EV30" s="46" t="s">
        <v>1072</v>
      </c>
      <c r="EW30" s="46" t="s">
        <v>1072</v>
      </c>
      <c r="EX30" s="300" t="s">
        <v>1072</v>
      </c>
      <c r="EY30" s="300" t="s">
        <v>1072</v>
      </c>
      <c r="EZ30"/>
      <c r="FA30" s="46" t="s">
        <v>1072</v>
      </c>
      <c r="FB30" s="46" t="s">
        <v>1072</v>
      </c>
      <c r="FC30" s="46" t="s">
        <v>1072</v>
      </c>
      <c r="FD30" s="46" t="s">
        <v>1072</v>
      </c>
      <c r="FE30" s="46" t="s">
        <v>1072</v>
      </c>
      <c r="FF30" s="46" t="s">
        <v>1072</v>
      </c>
      <c r="FG30" s="46" t="s">
        <v>1072</v>
      </c>
      <c r="FH30" s="46" t="s">
        <v>1072</v>
      </c>
      <c r="FI30" s="46" t="s">
        <v>1072</v>
      </c>
      <c r="FJ30" s="46" t="s">
        <v>1072</v>
      </c>
      <c r="FK30" s="58">
        <v>10800</v>
      </c>
      <c r="FL30" s="58">
        <v>18000</v>
      </c>
      <c r="FM30" s="58">
        <v>13194</v>
      </c>
      <c r="FN30" s="51">
        <v>9000</v>
      </c>
      <c r="FO30" s="51">
        <v>14400</v>
      </c>
      <c r="FP30" s="51">
        <v>1800</v>
      </c>
      <c r="FQ30" s="51">
        <v>9000</v>
      </c>
      <c r="FR30" s="51">
        <v>9000</v>
      </c>
      <c r="FS30" s="51">
        <v>10800</v>
      </c>
      <c r="FT30" s="51">
        <v>18000</v>
      </c>
      <c r="FU30" s="51">
        <v>10800</v>
      </c>
      <c r="FV30" s="51">
        <v>10800</v>
      </c>
      <c r="FW30" s="46" t="s">
        <v>1072</v>
      </c>
      <c r="FX30" s="51">
        <v>18000</v>
      </c>
      <c r="FY30" s="65">
        <v>21600</v>
      </c>
      <c r="FZ30" s="51">
        <v>21600</v>
      </c>
      <c r="GA30" s="60" t="s">
        <v>1072</v>
      </c>
      <c r="GB30" s="51">
        <v>21600</v>
      </c>
      <c r="GC30" s="51">
        <v>18000</v>
      </c>
      <c r="GD30" s="46" t="s">
        <v>1072</v>
      </c>
      <c r="GE30" s="51">
        <v>18000</v>
      </c>
      <c r="GF30" s="51">
        <v>18000</v>
      </c>
      <c r="GG30" s="51">
        <v>4500</v>
      </c>
      <c r="GH30" s="51">
        <v>2700</v>
      </c>
      <c r="GI30" s="46" t="s">
        <v>1072</v>
      </c>
      <c r="GJ30" s="51">
        <v>4500</v>
      </c>
      <c r="GK30" s="46" t="s">
        <v>1072</v>
      </c>
      <c r="GL30" s="51">
        <v>4500</v>
      </c>
      <c r="GM30" s="51">
        <v>3600</v>
      </c>
      <c r="GN30" s="51">
        <v>3600</v>
      </c>
      <c r="GO30" s="52">
        <v>4500</v>
      </c>
      <c r="GP30" s="69" t="s">
        <v>1072</v>
      </c>
      <c r="GQ30" s="46" t="s">
        <v>1072</v>
      </c>
      <c r="GR30" s="46" t="s">
        <v>1072</v>
      </c>
      <c r="GS30" s="300" t="s">
        <v>1072</v>
      </c>
      <c r="GT30" s="300" t="s">
        <v>1072</v>
      </c>
      <c r="GU30"/>
      <c r="GV30" s="11" t="s">
        <v>1081</v>
      </c>
      <c r="GW30" s="46" t="s">
        <v>1072</v>
      </c>
      <c r="GX30" s="46" t="s">
        <v>1072</v>
      </c>
      <c r="GY30" s="46" t="s">
        <v>1072</v>
      </c>
      <c r="GZ30" s="46" t="s">
        <v>1072</v>
      </c>
      <c r="HA30" s="46" t="s">
        <v>1072</v>
      </c>
      <c r="HB30" s="46" t="s">
        <v>1072</v>
      </c>
      <c r="HC30" s="46" t="s">
        <v>1072</v>
      </c>
      <c r="HD30" s="46" t="s">
        <v>1072</v>
      </c>
      <c r="HE30" s="46" t="s">
        <v>1072</v>
      </c>
      <c r="HF30" s="46" t="s">
        <v>1072</v>
      </c>
      <c r="HG30" s="46" t="s">
        <v>1072</v>
      </c>
      <c r="HH30" s="46" t="s">
        <v>1072</v>
      </c>
      <c r="HI30" s="46" t="s">
        <v>1072</v>
      </c>
      <c r="HJ30" s="46" t="s">
        <v>1072</v>
      </c>
      <c r="HK30" s="58">
        <v>6000</v>
      </c>
      <c r="HL30" s="58">
        <v>6000</v>
      </c>
      <c r="HM30" s="58">
        <v>8000</v>
      </c>
      <c r="HN30" s="51">
        <v>8000</v>
      </c>
      <c r="HO30" s="51">
        <v>8000</v>
      </c>
      <c r="HP30" s="51">
        <v>4000</v>
      </c>
      <c r="HQ30" s="51">
        <v>6000</v>
      </c>
      <c r="HR30" s="51">
        <v>8400</v>
      </c>
      <c r="HS30" s="51">
        <v>8400</v>
      </c>
      <c r="HT30" s="51">
        <v>7800</v>
      </c>
      <c r="HU30" s="51">
        <v>8400</v>
      </c>
      <c r="HV30" s="51">
        <v>7200</v>
      </c>
      <c r="HW30" s="46" t="s">
        <v>1072</v>
      </c>
      <c r="HX30" s="51">
        <v>4800</v>
      </c>
      <c r="HY30" s="65">
        <v>4520</v>
      </c>
      <c r="HZ30" s="51">
        <v>4520</v>
      </c>
      <c r="IA30" s="60" t="s">
        <v>1072</v>
      </c>
      <c r="IB30" s="51">
        <v>4520</v>
      </c>
      <c r="IC30" s="51">
        <v>4520</v>
      </c>
      <c r="ID30" s="46" t="s">
        <v>1072</v>
      </c>
      <c r="IE30" s="51">
        <v>6000</v>
      </c>
      <c r="IF30" s="51">
        <v>7800</v>
      </c>
      <c r="IG30" s="51">
        <v>4520</v>
      </c>
      <c r="IH30" s="51">
        <v>3600</v>
      </c>
      <c r="II30" s="46" t="s">
        <v>1072</v>
      </c>
      <c r="IJ30" s="51">
        <v>4800</v>
      </c>
      <c r="IK30" s="46" t="s">
        <v>1072</v>
      </c>
      <c r="IL30" s="51">
        <v>3000</v>
      </c>
      <c r="IM30" s="50">
        <v>5400</v>
      </c>
      <c r="IN30" s="51">
        <v>3000</v>
      </c>
      <c r="IO30" s="52">
        <v>4520</v>
      </c>
      <c r="IP30" s="38" t="s">
        <v>1072</v>
      </c>
      <c r="IQ30" s="46" t="s">
        <v>1072</v>
      </c>
      <c r="IR30" s="46" t="s">
        <v>1072</v>
      </c>
      <c r="IS30" s="300" t="s">
        <v>1072</v>
      </c>
      <c r="IT30" s="300" t="s">
        <v>1072</v>
      </c>
    </row>
    <row r="31" spans="1:254" x14ac:dyDescent="0.3">
      <c r="A31" s="11" t="s">
        <v>934</v>
      </c>
      <c r="B31" s="46" t="s">
        <v>1072</v>
      </c>
      <c r="C31" s="46" t="s">
        <v>1072</v>
      </c>
      <c r="D31" s="46" t="s">
        <v>1072</v>
      </c>
      <c r="E31" s="46" t="s">
        <v>1072</v>
      </c>
      <c r="F31" s="46" t="s">
        <v>1072</v>
      </c>
      <c r="G31" s="46" t="s">
        <v>1072</v>
      </c>
      <c r="H31" s="46" t="s">
        <v>1072</v>
      </c>
      <c r="I31" s="46" t="s">
        <v>1072</v>
      </c>
      <c r="J31" s="46" t="s">
        <v>1072</v>
      </c>
      <c r="K31" s="46" t="s">
        <v>1072</v>
      </c>
      <c r="L31" s="58">
        <v>9000</v>
      </c>
      <c r="M31" s="58">
        <v>3428.5714285714284</v>
      </c>
      <c r="N31" s="58">
        <v>5143</v>
      </c>
      <c r="O31" s="46" t="s">
        <v>1072</v>
      </c>
      <c r="P31" s="46" t="s">
        <v>1072</v>
      </c>
      <c r="Q31" s="50">
        <v>6857.1428571428569</v>
      </c>
      <c r="R31" s="50">
        <v>6000</v>
      </c>
      <c r="S31" s="46" t="s">
        <v>1072</v>
      </c>
      <c r="T31" s="51">
        <v>3428.5714285714284</v>
      </c>
      <c r="U31" s="46" t="s">
        <v>1072</v>
      </c>
      <c r="V31" s="46" t="s">
        <v>1072</v>
      </c>
      <c r="W31" s="46" t="s">
        <v>1072</v>
      </c>
      <c r="X31" s="46" t="s">
        <v>1072</v>
      </c>
      <c r="Y31" s="46" t="s">
        <v>1072</v>
      </c>
      <c r="Z31" s="46" t="s">
        <v>1072</v>
      </c>
      <c r="AA31" s="46" t="s">
        <v>1072</v>
      </c>
      <c r="AB31" s="46" t="s">
        <v>1072</v>
      </c>
      <c r="AC31" s="46" t="s">
        <v>1072</v>
      </c>
      <c r="AD31" s="46" t="s">
        <v>1072</v>
      </c>
      <c r="AE31" s="46" t="s">
        <v>1072</v>
      </c>
      <c r="AF31" s="51">
        <v>17142.857142857141</v>
      </c>
      <c r="AG31" s="51">
        <v>17142.857142857141</v>
      </c>
      <c r="AH31" s="51">
        <v>10285.714285714286</v>
      </c>
      <c r="AI31" s="51">
        <v>10285.714285714286</v>
      </c>
      <c r="AJ31" s="51">
        <v>17142.857142857141</v>
      </c>
      <c r="AK31" s="51">
        <v>17142.857142857141</v>
      </c>
      <c r="AL31" s="51">
        <v>17142.857142857141</v>
      </c>
      <c r="AM31" s="51">
        <v>17142.857142857141</v>
      </c>
      <c r="AN31" s="51">
        <v>17142.857142857141</v>
      </c>
      <c r="AO31" s="51">
        <v>18000</v>
      </c>
      <c r="AP31" s="51">
        <v>17142.857142857141</v>
      </c>
      <c r="AQ31" s="46" t="s">
        <v>1072</v>
      </c>
      <c r="AR31" s="51">
        <v>17142.857142857141</v>
      </c>
      <c r="AS31" s="51">
        <v>17142.857142857141</v>
      </c>
      <c r="AT31" s="52">
        <v>3428.5714285714284</v>
      </c>
      <c r="AU31" s="52">
        <v>3428.5714285714284</v>
      </c>
      <c r="AV31" s="52">
        <v>3428.5714285714284</v>
      </c>
      <c r="AW31" s="46" t="s">
        <v>1072</v>
      </c>
      <c r="AX31" s="38" t="s">
        <v>1072</v>
      </c>
      <c r="AY31" s="38" t="s">
        <v>1072</v>
      </c>
      <c r="BA31" s="11" t="s">
        <v>934</v>
      </c>
      <c r="BB31" s="46" t="s">
        <v>1072</v>
      </c>
      <c r="BC31" s="46" t="s">
        <v>1072</v>
      </c>
      <c r="BD31" s="46" t="s">
        <v>1072</v>
      </c>
      <c r="BE31" s="46" t="s">
        <v>1072</v>
      </c>
      <c r="BF31" s="46" t="s">
        <v>1072</v>
      </c>
      <c r="BG31" s="46" t="s">
        <v>1072</v>
      </c>
      <c r="BH31" s="46" t="s">
        <v>1072</v>
      </c>
      <c r="BI31" s="46" t="s">
        <v>1072</v>
      </c>
      <c r="BJ31" s="46" t="s">
        <v>1072</v>
      </c>
      <c r="BK31" s="46" t="s">
        <v>1072</v>
      </c>
      <c r="BL31" s="51">
        <v>9000</v>
      </c>
      <c r="BM31" s="51">
        <v>30000</v>
      </c>
      <c r="BN31" s="51">
        <v>12000</v>
      </c>
      <c r="BO31" s="46" t="s">
        <v>1072</v>
      </c>
      <c r="BP31" s="46" t="s">
        <v>1072</v>
      </c>
      <c r="BQ31" s="51">
        <v>12000</v>
      </c>
      <c r="BR31" s="51">
        <v>9000</v>
      </c>
      <c r="BS31" s="46" t="s">
        <v>1072</v>
      </c>
      <c r="BT31" s="51">
        <v>10500</v>
      </c>
      <c r="BU31" s="46" t="s">
        <v>1072</v>
      </c>
      <c r="BV31" s="46" t="s">
        <v>1072</v>
      </c>
      <c r="BW31" s="46" t="s">
        <v>1072</v>
      </c>
      <c r="BX31" s="46" t="s">
        <v>1072</v>
      </c>
      <c r="BY31" s="46" t="s">
        <v>1072</v>
      </c>
      <c r="BZ31" s="46" t="s">
        <v>1072</v>
      </c>
      <c r="CA31" s="46" t="s">
        <v>1072</v>
      </c>
      <c r="CB31" s="46" t="s">
        <v>1072</v>
      </c>
      <c r="CC31" s="46" t="s">
        <v>1072</v>
      </c>
      <c r="CD31" s="46" t="s">
        <v>1072</v>
      </c>
      <c r="CE31" s="46" t="s">
        <v>1072</v>
      </c>
      <c r="CF31" s="51">
        <v>30000</v>
      </c>
      <c r="CG31" s="51">
        <v>30000</v>
      </c>
      <c r="CH31" s="51">
        <v>18000</v>
      </c>
      <c r="CI31" s="51">
        <v>18000</v>
      </c>
      <c r="CJ31" s="51">
        <v>18000</v>
      </c>
      <c r="CK31" s="51">
        <v>18000</v>
      </c>
      <c r="CL31" s="51">
        <v>21000</v>
      </c>
      <c r="CM31" s="51">
        <v>6000</v>
      </c>
      <c r="CN31" s="51">
        <v>6420</v>
      </c>
      <c r="CO31" s="51">
        <v>6000</v>
      </c>
      <c r="CP31" s="51">
        <v>6000</v>
      </c>
      <c r="CQ31" s="46" t="s">
        <v>1072</v>
      </c>
      <c r="CR31" s="51">
        <v>6000</v>
      </c>
      <c r="CS31" s="51">
        <v>6000</v>
      </c>
      <c r="CT31" s="52">
        <v>6000</v>
      </c>
      <c r="CU31" s="52">
        <v>6000</v>
      </c>
      <c r="CV31" s="52">
        <v>6000</v>
      </c>
      <c r="CW31" s="46" t="s">
        <v>1072</v>
      </c>
      <c r="CX31" s="38" t="s">
        <v>1072</v>
      </c>
      <c r="CY31" s="38" t="s">
        <v>1072</v>
      </c>
      <c r="DA31" s="11" t="s">
        <v>934</v>
      </c>
      <c r="DB31" s="38" t="s">
        <v>1072</v>
      </c>
      <c r="DC31" s="38" t="s">
        <v>1072</v>
      </c>
      <c r="DD31" s="38" t="s">
        <v>1072</v>
      </c>
      <c r="DE31" s="38" t="s">
        <v>1072</v>
      </c>
      <c r="DF31" s="38" t="s">
        <v>1072</v>
      </c>
      <c r="DG31" s="38" t="s">
        <v>1072</v>
      </c>
      <c r="DH31" s="38" t="s">
        <v>1072</v>
      </c>
      <c r="DI31" s="38" t="s">
        <v>1072</v>
      </c>
      <c r="DJ31" s="38" t="s">
        <v>1072</v>
      </c>
      <c r="DK31" s="38" t="s">
        <v>1072</v>
      </c>
      <c r="DL31" s="58">
        <v>15000</v>
      </c>
      <c r="DM31" s="58">
        <v>15000</v>
      </c>
      <c r="DN31" s="58">
        <v>15000</v>
      </c>
      <c r="DO31" s="38" t="s">
        <v>1072</v>
      </c>
      <c r="DP31" s="38" t="s">
        <v>1072</v>
      </c>
      <c r="DQ31" s="58">
        <v>11250</v>
      </c>
      <c r="DR31" s="50">
        <v>10125</v>
      </c>
      <c r="DS31" s="46" t="s">
        <v>1072</v>
      </c>
      <c r="DT31" s="51">
        <v>15000</v>
      </c>
      <c r="DU31" s="46" t="s">
        <v>1072</v>
      </c>
      <c r="DV31" s="46" t="s">
        <v>1072</v>
      </c>
      <c r="DW31" s="46" t="s">
        <v>1072</v>
      </c>
      <c r="DX31" s="46" t="s">
        <v>1072</v>
      </c>
      <c r="DY31" s="46" t="s">
        <v>1072</v>
      </c>
      <c r="DZ31" s="46" t="s">
        <v>1072</v>
      </c>
      <c r="EA31" s="46" t="s">
        <v>1072</v>
      </c>
      <c r="EB31" s="46" t="s">
        <v>1072</v>
      </c>
      <c r="EC31" s="46" t="s">
        <v>1072</v>
      </c>
      <c r="ED31" s="60" t="s">
        <v>1072</v>
      </c>
      <c r="EE31" s="60" t="s">
        <v>1072</v>
      </c>
      <c r="EF31" s="51">
        <v>15000</v>
      </c>
      <c r="EG31" s="51">
        <v>15000</v>
      </c>
      <c r="EH31" s="51">
        <v>15000</v>
      </c>
      <c r="EI31" s="51">
        <v>15000</v>
      </c>
      <c r="EJ31" s="51">
        <v>15000</v>
      </c>
      <c r="EK31" s="51">
        <v>15000</v>
      </c>
      <c r="EL31" s="51">
        <v>15000</v>
      </c>
      <c r="EM31" s="51">
        <v>15000</v>
      </c>
      <c r="EN31" s="51">
        <v>7500</v>
      </c>
      <c r="EO31" s="51">
        <v>15000</v>
      </c>
      <c r="EP31" s="51">
        <v>15000</v>
      </c>
      <c r="EQ31" s="46" t="s">
        <v>1072</v>
      </c>
      <c r="ER31" s="51">
        <v>15000</v>
      </c>
      <c r="ES31" s="51">
        <v>15000</v>
      </c>
      <c r="ET31" s="52">
        <v>15000</v>
      </c>
      <c r="EU31" s="52">
        <v>15000</v>
      </c>
      <c r="EV31" s="52">
        <v>15000</v>
      </c>
      <c r="EW31" s="46" t="s">
        <v>1072</v>
      </c>
      <c r="EX31" s="300" t="s">
        <v>1072</v>
      </c>
      <c r="EY31" s="300" t="s">
        <v>1072</v>
      </c>
      <c r="EZ31"/>
      <c r="FA31" s="38" t="s">
        <v>1072</v>
      </c>
      <c r="FB31" s="38" t="s">
        <v>1072</v>
      </c>
      <c r="FC31" s="38" t="s">
        <v>1072</v>
      </c>
      <c r="FD31" s="38" t="s">
        <v>1072</v>
      </c>
      <c r="FE31" s="38" t="s">
        <v>1072</v>
      </c>
      <c r="FF31" s="38" t="s">
        <v>1072</v>
      </c>
      <c r="FG31" s="58">
        <v>9000</v>
      </c>
      <c r="FH31" s="58">
        <v>3600</v>
      </c>
      <c r="FI31" s="58">
        <v>7200</v>
      </c>
      <c r="FJ31" s="38" t="s">
        <v>1072</v>
      </c>
      <c r="FK31" s="38" t="s">
        <v>1072</v>
      </c>
      <c r="FL31" s="58">
        <v>9000</v>
      </c>
      <c r="FM31" s="50">
        <v>18000</v>
      </c>
      <c r="FN31" s="46" t="s">
        <v>1072</v>
      </c>
      <c r="FO31" s="51">
        <v>3600</v>
      </c>
      <c r="FP31" s="46" t="s">
        <v>1072</v>
      </c>
      <c r="FQ31" s="46" t="s">
        <v>1072</v>
      </c>
      <c r="FR31" s="46" t="s">
        <v>1072</v>
      </c>
      <c r="FS31" s="46" t="s">
        <v>1072</v>
      </c>
      <c r="FT31" s="46" t="s">
        <v>1072</v>
      </c>
      <c r="FU31" s="46" t="s">
        <v>1072</v>
      </c>
      <c r="FV31" s="46" t="s">
        <v>1072</v>
      </c>
      <c r="FW31" s="46" t="s">
        <v>1072</v>
      </c>
      <c r="FX31" s="46" t="s">
        <v>1072</v>
      </c>
      <c r="FY31" s="60" t="s">
        <v>1072</v>
      </c>
      <c r="FZ31" s="60" t="s">
        <v>1072</v>
      </c>
      <c r="GA31" s="51">
        <v>18000</v>
      </c>
      <c r="GB31" s="51">
        <v>18000</v>
      </c>
      <c r="GC31" s="51">
        <v>18000</v>
      </c>
      <c r="GD31" s="51">
        <v>18000</v>
      </c>
      <c r="GE31" s="51">
        <v>18000</v>
      </c>
      <c r="GF31" s="51">
        <v>18000</v>
      </c>
      <c r="GG31" s="51">
        <v>18000</v>
      </c>
      <c r="GH31" s="51">
        <v>18000</v>
      </c>
      <c r="GI31" s="51">
        <v>18000</v>
      </c>
      <c r="GJ31" s="51">
        <v>18000</v>
      </c>
      <c r="GK31" s="51">
        <v>18000</v>
      </c>
      <c r="GL31" s="46" t="s">
        <v>1072</v>
      </c>
      <c r="GM31" s="51">
        <v>18000</v>
      </c>
      <c r="GN31" s="51">
        <v>18000</v>
      </c>
      <c r="GO31" s="52">
        <v>3600</v>
      </c>
      <c r="GP31" s="61">
        <v>3600</v>
      </c>
      <c r="GQ31" s="52">
        <v>3600</v>
      </c>
      <c r="GR31" s="46" t="s">
        <v>1072</v>
      </c>
      <c r="GS31" s="300" t="s">
        <v>1072</v>
      </c>
      <c r="GT31" s="300" t="s">
        <v>1072</v>
      </c>
      <c r="GU31"/>
      <c r="GV31" s="11" t="s">
        <v>934</v>
      </c>
      <c r="GW31" s="38" t="s">
        <v>1072</v>
      </c>
      <c r="GX31" s="38" t="s">
        <v>1072</v>
      </c>
      <c r="GY31" s="38" t="s">
        <v>1072</v>
      </c>
      <c r="GZ31" s="38" t="s">
        <v>1072</v>
      </c>
      <c r="HA31" s="38" t="s">
        <v>1072</v>
      </c>
      <c r="HB31" s="38" t="s">
        <v>1072</v>
      </c>
      <c r="HC31" s="38" t="s">
        <v>1072</v>
      </c>
      <c r="HD31" s="38" t="s">
        <v>1072</v>
      </c>
      <c r="HE31" s="38" t="s">
        <v>1072</v>
      </c>
      <c r="HF31" s="38" t="s">
        <v>1072</v>
      </c>
      <c r="HG31" s="58">
        <v>4000</v>
      </c>
      <c r="HH31" s="58">
        <v>4000</v>
      </c>
      <c r="HI31" s="58">
        <v>4000</v>
      </c>
      <c r="HJ31" s="38" t="s">
        <v>1072</v>
      </c>
      <c r="HK31" s="38" t="s">
        <v>1072</v>
      </c>
      <c r="HL31" s="58">
        <v>5000</v>
      </c>
      <c r="HM31" s="50">
        <v>4000</v>
      </c>
      <c r="HN31" s="46" t="s">
        <v>1072</v>
      </c>
      <c r="HO31" s="51">
        <v>4000</v>
      </c>
      <c r="HP31" s="46" t="s">
        <v>1072</v>
      </c>
      <c r="HQ31" s="46" t="s">
        <v>1072</v>
      </c>
      <c r="HR31" s="46" t="s">
        <v>1072</v>
      </c>
      <c r="HS31" s="46" t="s">
        <v>1072</v>
      </c>
      <c r="HT31" s="46" t="s">
        <v>1072</v>
      </c>
      <c r="HU31" s="46" t="s">
        <v>1072</v>
      </c>
      <c r="HV31" s="46" t="s">
        <v>1072</v>
      </c>
      <c r="HW31" s="46" t="s">
        <v>1072</v>
      </c>
      <c r="HX31" s="46" t="s">
        <v>1072</v>
      </c>
      <c r="HY31" s="60" t="s">
        <v>1072</v>
      </c>
      <c r="HZ31" s="60" t="s">
        <v>1072</v>
      </c>
      <c r="IA31" s="51">
        <v>4000</v>
      </c>
      <c r="IB31" s="51">
        <v>4000</v>
      </c>
      <c r="IC31" s="51">
        <v>4000</v>
      </c>
      <c r="ID31" s="51">
        <v>4000</v>
      </c>
      <c r="IE31" s="51">
        <v>4000</v>
      </c>
      <c r="IF31" s="51">
        <v>4000</v>
      </c>
      <c r="IG31" s="51">
        <v>4000</v>
      </c>
      <c r="IH31" s="51">
        <v>20000</v>
      </c>
      <c r="II31" s="51">
        <v>20000</v>
      </c>
      <c r="IJ31" s="51">
        <v>20000</v>
      </c>
      <c r="IK31" s="51">
        <v>20000</v>
      </c>
      <c r="IL31" s="46" t="s">
        <v>1072</v>
      </c>
      <c r="IM31" s="51">
        <v>20000</v>
      </c>
      <c r="IN31" s="51">
        <v>20000</v>
      </c>
      <c r="IO31" s="52">
        <v>4000</v>
      </c>
      <c r="IP31" s="52">
        <v>4000</v>
      </c>
      <c r="IQ31" s="52">
        <v>4000</v>
      </c>
      <c r="IR31" s="46" t="s">
        <v>1072</v>
      </c>
      <c r="IS31" s="300" t="s">
        <v>1072</v>
      </c>
      <c r="IT31" s="300" t="s">
        <v>1072</v>
      </c>
    </row>
    <row r="32" spans="1:254" x14ac:dyDescent="0.3">
      <c r="A32" s="11" t="s">
        <v>936</v>
      </c>
      <c r="B32" s="46" t="s">
        <v>1072</v>
      </c>
      <c r="C32" s="46" t="s">
        <v>1072</v>
      </c>
      <c r="D32" s="46" t="s">
        <v>1072</v>
      </c>
      <c r="E32" s="46" t="s">
        <v>1072</v>
      </c>
      <c r="F32" s="46" t="s">
        <v>1072</v>
      </c>
      <c r="G32" s="46" t="s">
        <v>1072</v>
      </c>
      <c r="H32" s="46" t="s">
        <v>1072</v>
      </c>
      <c r="I32" s="46" t="s">
        <v>1072</v>
      </c>
      <c r="J32" s="46" t="s">
        <v>1072</v>
      </c>
      <c r="K32" s="46" t="s">
        <v>1072</v>
      </c>
      <c r="L32" s="46" t="s">
        <v>1072</v>
      </c>
      <c r="M32" s="46" t="s">
        <v>1072</v>
      </c>
      <c r="N32" s="46" t="s">
        <v>1072</v>
      </c>
      <c r="O32" s="46" t="s">
        <v>1072</v>
      </c>
      <c r="P32" s="46" t="s">
        <v>1072</v>
      </c>
      <c r="Q32" s="46" t="s">
        <v>1072</v>
      </c>
      <c r="R32" s="46" t="s">
        <v>1072</v>
      </c>
      <c r="S32" s="46" t="s">
        <v>1072</v>
      </c>
      <c r="T32" s="46" t="s">
        <v>1072</v>
      </c>
      <c r="U32" s="46" t="s">
        <v>1072</v>
      </c>
      <c r="V32" s="46" t="s">
        <v>1072</v>
      </c>
      <c r="W32" s="46" t="s">
        <v>1072</v>
      </c>
      <c r="X32" s="46" t="s">
        <v>1072</v>
      </c>
      <c r="Y32" s="46" t="s">
        <v>1072</v>
      </c>
      <c r="Z32" s="46" t="s">
        <v>1072</v>
      </c>
      <c r="AA32" s="46" t="s">
        <v>1072</v>
      </c>
      <c r="AB32" s="46" t="s">
        <v>1072</v>
      </c>
      <c r="AC32" s="51">
        <v>6000</v>
      </c>
      <c r="AD32" s="46" t="s">
        <v>1072</v>
      </c>
      <c r="AE32" s="46" t="s">
        <v>1072</v>
      </c>
      <c r="AF32" s="46" t="s">
        <v>1072</v>
      </c>
      <c r="AG32" s="46" t="s">
        <v>1072</v>
      </c>
      <c r="AH32" s="46" t="s">
        <v>1072</v>
      </c>
      <c r="AI32" s="46" t="s">
        <v>1072</v>
      </c>
      <c r="AJ32" s="46" t="s">
        <v>1072</v>
      </c>
      <c r="AK32" s="46" t="s">
        <v>1072</v>
      </c>
      <c r="AL32" s="46" t="s">
        <v>1072</v>
      </c>
      <c r="AM32" s="46" t="s">
        <v>1072</v>
      </c>
      <c r="AN32" s="46" t="s">
        <v>1072</v>
      </c>
      <c r="AO32" s="46" t="s">
        <v>1072</v>
      </c>
      <c r="AP32" s="46" t="s">
        <v>1072</v>
      </c>
      <c r="AQ32" s="46" t="s">
        <v>1072</v>
      </c>
      <c r="AR32" s="46" t="s">
        <v>1072</v>
      </c>
      <c r="AS32" s="51">
        <v>6857.1428571428569</v>
      </c>
      <c r="AT32" s="50">
        <v>6857.1428571428569</v>
      </c>
      <c r="AU32" s="52">
        <v>24000</v>
      </c>
      <c r="AV32" s="52">
        <v>24000</v>
      </c>
      <c r="AW32" s="39">
        <v>6857.1428571428569</v>
      </c>
      <c r="AX32" s="52">
        <v>2400</v>
      </c>
      <c r="AY32" s="52">
        <f>'Coût médian du PMAS'!I17</f>
        <v>17142.857142857141</v>
      </c>
      <c r="BA32" s="11" t="s">
        <v>936</v>
      </c>
      <c r="BB32" s="46" t="s">
        <v>1072</v>
      </c>
      <c r="BC32" s="46" t="s">
        <v>1072</v>
      </c>
      <c r="BD32" s="46" t="s">
        <v>1072</v>
      </c>
      <c r="BE32" s="46" t="s">
        <v>1072</v>
      </c>
      <c r="BF32" s="46" t="s">
        <v>1072</v>
      </c>
      <c r="BG32" s="46" t="s">
        <v>1072</v>
      </c>
      <c r="BH32" s="46" t="s">
        <v>1072</v>
      </c>
      <c r="BI32" s="46" t="s">
        <v>1072</v>
      </c>
      <c r="BJ32" s="46" t="s">
        <v>1072</v>
      </c>
      <c r="BK32" s="46" t="s">
        <v>1072</v>
      </c>
      <c r="BL32" s="46" t="s">
        <v>1072</v>
      </c>
      <c r="BM32" s="46" t="s">
        <v>1072</v>
      </c>
      <c r="BN32" s="46" t="s">
        <v>1072</v>
      </c>
      <c r="BO32" s="46" t="s">
        <v>1072</v>
      </c>
      <c r="BP32" s="46" t="s">
        <v>1072</v>
      </c>
      <c r="BQ32" s="46" t="s">
        <v>1072</v>
      </c>
      <c r="BR32" s="46" t="s">
        <v>1072</v>
      </c>
      <c r="BS32" s="46" t="s">
        <v>1072</v>
      </c>
      <c r="BT32" s="46" t="s">
        <v>1072</v>
      </c>
      <c r="BU32" s="46" t="s">
        <v>1072</v>
      </c>
      <c r="BV32" s="46" t="s">
        <v>1072</v>
      </c>
      <c r="BW32" s="46" t="s">
        <v>1072</v>
      </c>
      <c r="BX32" s="46" t="s">
        <v>1072</v>
      </c>
      <c r="BY32" s="46" t="s">
        <v>1072</v>
      </c>
      <c r="BZ32" s="46" t="s">
        <v>1072</v>
      </c>
      <c r="CA32" s="46" t="s">
        <v>1072</v>
      </c>
      <c r="CB32" s="46" t="s">
        <v>1072</v>
      </c>
      <c r="CC32" s="51">
        <v>15000</v>
      </c>
      <c r="CD32" s="46" t="s">
        <v>1072</v>
      </c>
      <c r="CE32" s="46" t="s">
        <v>1072</v>
      </c>
      <c r="CF32" s="46" t="s">
        <v>1072</v>
      </c>
      <c r="CG32" s="46" t="s">
        <v>1072</v>
      </c>
      <c r="CH32" s="46" t="s">
        <v>1072</v>
      </c>
      <c r="CI32" s="46" t="s">
        <v>1072</v>
      </c>
      <c r="CJ32" s="46" t="s">
        <v>1072</v>
      </c>
      <c r="CK32" s="46" t="s">
        <v>1072</v>
      </c>
      <c r="CL32" s="46" t="s">
        <v>1072</v>
      </c>
      <c r="CM32" s="46" t="s">
        <v>1072</v>
      </c>
      <c r="CN32" s="46" t="s">
        <v>1072</v>
      </c>
      <c r="CO32" s="46" t="s">
        <v>1072</v>
      </c>
      <c r="CP32" s="46" t="s">
        <v>1072</v>
      </c>
      <c r="CQ32" s="46" t="s">
        <v>1072</v>
      </c>
      <c r="CR32" s="46" t="s">
        <v>1072</v>
      </c>
      <c r="CS32" s="47">
        <v>9000</v>
      </c>
      <c r="CT32" s="47">
        <v>6000</v>
      </c>
      <c r="CU32" s="47">
        <v>6780</v>
      </c>
      <c r="CV32" s="52">
        <v>7500</v>
      </c>
      <c r="CW32" s="39">
        <v>7500</v>
      </c>
      <c r="CX32" s="52">
        <v>7500</v>
      </c>
      <c r="CY32" s="52">
        <f>'Coût médian du PMAS'!J17</f>
        <v>30000</v>
      </c>
      <c r="DA32" s="11" t="s">
        <v>936</v>
      </c>
      <c r="DB32" s="38" t="s">
        <v>1072</v>
      </c>
      <c r="DC32" s="38" t="s">
        <v>1072</v>
      </c>
      <c r="DD32" s="38" t="s">
        <v>1072</v>
      </c>
      <c r="DE32" s="38" t="s">
        <v>1072</v>
      </c>
      <c r="DF32" s="38" t="s">
        <v>1072</v>
      </c>
      <c r="DG32" s="38" t="s">
        <v>1072</v>
      </c>
      <c r="DH32" s="38" t="s">
        <v>1072</v>
      </c>
      <c r="DI32" s="38" t="s">
        <v>1072</v>
      </c>
      <c r="DJ32" s="38" t="s">
        <v>1072</v>
      </c>
      <c r="DK32" s="38" t="s">
        <v>1072</v>
      </c>
      <c r="DL32" s="38" t="s">
        <v>1072</v>
      </c>
      <c r="DM32" s="38" t="s">
        <v>1072</v>
      </c>
      <c r="DN32" s="38" t="s">
        <v>1072</v>
      </c>
      <c r="DO32" s="38" t="s">
        <v>1072</v>
      </c>
      <c r="DP32" s="38" t="s">
        <v>1072</v>
      </c>
      <c r="DQ32" s="38" t="s">
        <v>1072</v>
      </c>
      <c r="DR32" s="38" t="s">
        <v>1072</v>
      </c>
      <c r="DS32" s="38" t="s">
        <v>1072</v>
      </c>
      <c r="DT32" s="38" t="s">
        <v>1072</v>
      </c>
      <c r="DU32" s="38" t="s">
        <v>1072</v>
      </c>
      <c r="DV32" s="38" t="s">
        <v>1072</v>
      </c>
      <c r="DW32" s="38" t="s">
        <v>1072</v>
      </c>
      <c r="DX32" s="38" t="s">
        <v>1072</v>
      </c>
      <c r="DY32" s="38" t="s">
        <v>1072</v>
      </c>
      <c r="DZ32" s="38" t="s">
        <v>1072</v>
      </c>
      <c r="EA32" s="38" t="s">
        <v>1072</v>
      </c>
      <c r="EB32" s="38" t="s">
        <v>1072</v>
      </c>
      <c r="EC32" s="51">
        <v>15000</v>
      </c>
      <c r="ED32" s="60" t="s">
        <v>1072</v>
      </c>
      <c r="EE32" s="60" t="s">
        <v>1072</v>
      </c>
      <c r="EF32" s="60" t="s">
        <v>1072</v>
      </c>
      <c r="EG32" s="60" t="s">
        <v>1072</v>
      </c>
      <c r="EH32" s="60" t="s">
        <v>1072</v>
      </c>
      <c r="EI32" s="46" t="s">
        <v>1072</v>
      </c>
      <c r="EJ32" s="46" t="s">
        <v>1072</v>
      </c>
      <c r="EK32" s="46" t="s">
        <v>1072</v>
      </c>
      <c r="EL32" s="46" t="s">
        <v>1072</v>
      </c>
      <c r="EM32" s="46" t="s">
        <v>1072</v>
      </c>
      <c r="EN32" s="46" t="s">
        <v>1072</v>
      </c>
      <c r="EO32" s="46" t="s">
        <v>1072</v>
      </c>
      <c r="EP32" s="46" t="s">
        <v>1072</v>
      </c>
      <c r="EQ32" s="46" t="s">
        <v>1072</v>
      </c>
      <c r="ER32" s="46" t="s">
        <v>1072</v>
      </c>
      <c r="ES32" s="50">
        <v>12000</v>
      </c>
      <c r="ET32" s="52">
        <v>6000</v>
      </c>
      <c r="EU32" s="47">
        <v>7500</v>
      </c>
      <c r="EV32" s="52">
        <v>6000</v>
      </c>
      <c r="EW32" s="39">
        <v>7500</v>
      </c>
      <c r="EX32" s="299">
        <v>18750</v>
      </c>
      <c r="EY32" s="39">
        <f>'Coût médian du PMAS'!K17</f>
        <v>7500</v>
      </c>
      <c r="EZ32"/>
      <c r="FA32" s="38" t="s">
        <v>1072</v>
      </c>
      <c r="FB32" s="38" t="s">
        <v>1072</v>
      </c>
      <c r="FC32" s="38" t="s">
        <v>1072</v>
      </c>
      <c r="FD32" s="38" t="s">
        <v>1072</v>
      </c>
      <c r="FE32" s="38" t="s">
        <v>1072</v>
      </c>
      <c r="FF32" s="38" t="s">
        <v>1072</v>
      </c>
      <c r="FG32" s="38" t="s">
        <v>1072</v>
      </c>
      <c r="FH32" s="38" t="s">
        <v>1072</v>
      </c>
      <c r="FI32" s="38" t="s">
        <v>1072</v>
      </c>
      <c r="FJ32" s="38" t="s">
        <v>1072</v>
      </c>
      <c r="FK32" s="38" t="s">
        <v>1072</v>
      </c>
      <c r="FL32" s="38" t="s">
        <v>1072</v>
      </c>
      <c r="FM32" s="38" t="s">
        <v>1072</v>
      </c>
      <c r="FN32" s="38" t="s">
        <v>1072</v>
      </c>
      <c r="FO32" s="38" t="s">
        <v>1072</v>
      </c>
      <c r="FP32" s="38" t="s">
        <v>1072</v>
      </c>
      <c r="FQ32" s="38" t="s">
        <v>1072</v>
      </c>
      <c r="FR32" s="38" t="s">
        <v>1072</v>
      </c>
      <c r="FS32" s="38" t="s">
        <v>1072</v>
      </c>
      <c r="FT32" s="38" t="s">
        <v>1072</v>
      </c>
      <c r="FU32" s="38" t="s">
        <v>1072</v>
      </c>
      <c r="FV32" s="38" t="s">
        <v>1072</v>
      </c>
      <c r="FW32" s="38" t="s">
        <v>1072</v>
      </c>
      <c r="FX32" s="51">
        <v>36000</v>
      </c>
      <c r="FY32" s="60" t="s">
        <v>1072</v>
      </c>
      <c r="FZ32" s="60" t="s">
        <v>1072</v>
      </c>
      <c r="GA32" s="60" t="s">
        <v>1072</v>
      </c>
      <c r="GB32" s="60" t="s">
        <v>1072</v>
      </c>
      <c r="GC32" s="60" t="s">
        <v>1072</v>
      </c>
      <c r="GD32" s="46" t="s">
        <v>1072</v>
      </c>
      <c r="GE32" s="46" t="s">
        <v>1072</v>
      </c>
      <c r="GF32" s="46" t="s">
        <v>1072</v>
      </c>
      <c r="GG32" s="46" t="s">
        <v>1072</v>
      </c>
      <c r="GH32" s="46" t="s">
        <v>1072</v>
      </c>
      <c r="GI32" s="46" t="s">
        <v>1072</v>
      </c>
      <c r="GJ32" s="46" t="s">
        <v>1072</v>
      </c>
      <c r="GK32" s="46" t="s">
        <v>1072</v>
      </c>
      <c r="GL32" s="46" t="s">
        <v>1072</v>
      </c>
      <c r="GM32" s="46" t="s">
        <v>1072</v>
      </c>
      <c r="GN32" s="51">
        <v>18000</v>
      </c>
      <c r="GO32" s="47">
        <v>7200</v>
      </c>
      <c r="GP32" s="71">
        <v>9000</v>
      </c>
      <c r="GQ32" s="52">
        <v>31500</v>
      </c>
      <c r="GR32" s="52">
        <v>5040</v>
      </c>
      <c r="GS32" s="299">
        <v>5040</v>
      </c>
      <c r="GT32" s="52">
        <f>'Coût médian du PMAS'!L17</f>
        <v>25200</v>
      </c>
      <c r="GU32"/>
      <c r="GV32" s="11" t="s">
        <v>936</v>
      </c>
      <c r="GW32" s="38" t="s">
        <v>1072</v>
      </c>
      <c r="GX32" s="38" t="s">
        <v>1072</v>
      </c>
      <c r="GY32" s="38" t="s">
        <v>1072</v>
      </c>
      <c r="GZ32" s="38" t="s">
        <v>1072</v>
      </c>
      <c r="HA32" s="38" t="s">
        <v>1072</v>
      </c>
      <c r="HB32" s="38" t="s">
        <v>1072</v>
      </c>
      <c r="HC32" s="38" t="s">
        <v>1072</v>
      </c>
      <c r="HD32" s="38" t="s">
        <v>1072</v>
      </c>
      <c r="HE32" s="38" t="s">
        <v>1072</v>
      </c>
      <c r="HF32" s="38" t="s">
        <v>1072</v>
      </c>
      <c r="HG32" s="38" t="s">
        <v>1072</v>
      </c>
      <c r="HH32" s="38" t="s">
        <v>1072</v>
      </c>
      <c r="HI32" s="38" t="s">
        <v>1072</v>
      </c>
      <c r="HJ32" s="38" t="s">
        <v>1072</v>
      </c>
      <c r="HK32" s="38" t="s">
        <v>1072</v>
      </c>
      <c r="HL32" s="38" t="s">
        <v>1072</v>
      </c>
      <c r="HM32" s="38" t="s">
        <v>1072</v>
      </c>
      <c r="HN32" s="38" t="s">
        <v>1072</v>
      </c>
      <c r="HO32" s="38" t="s">
        <v>1072</v>
      </c>
      <c r="HP32" s="38" t="s">
        <v>1072</v>
      </c>
      <c r="HQ32" s="38" t="s">
        <v>1072</v>
      </c>
      <c r="HR32" s="38" t="s">
        <v>1072</v>
      </c>
      <c r="HS32" s="38" t="s">
        <v>1072</v>
      </c>
      <c r="HT32" s="38" t="s">
        <v>1072</v>
      </c>
      <c r="HU32" s="38" t="s">
        <v>1072</v>
      </c>
      <c r="HV32" s="38" t="s">
        <v>1072</v>
      </c>
      <c r="HW32" s="38" t="s">
        <v>1072</v>
      </c>
      <c r="HX32" s="51">
        <v>6000</v>
      </c>
      <c r="HY32" s="60" t="s">
        <v>1072</v>
      </c>
      <c r="HZ32" s="60" t="s">
        <v>1072</v>
      </c>
      <c r="IA32" s="60" t="s">
        <v>1072</v>
      </c>
      <c r="IB32" s="60" t="s">
        <v>1072</v>
      </c>
      <c r="IC32" s="60" t="s">
        <v>1072</v>
      </c>
      <c r="ID32" s="46" t="s">
        <v>1072</v>
      </c>
      <c r="IE32" s="46" t="s">
        <v>1072</v>
      </c>
      <c r="IF32" s="46" t="s">
        <v>1072</v>
      </c>
      <c r="IG32" s="46" t="s">
        <v>1072</v>
      </c>
      <c r="IH32" s="46" t="s">
        <v>1072</v>
      </c>
      <c r="II32" s="46" t="s">
        <v>1072</v>
      </c>
      <c r="IJ32" s="46" t="s">
        <v>1072</v>
      </c>
      <c r="IK32" s="46" t="s">
        <v>1072</v>
      </c>
      <c r="IL32" s="46" t="s">
        <v>1072</v>
      </c>
      <c r="IM32" s="46" t="s">
        <v>1072</v>
      </c>
      <c r="IN32" s="50">
        <v>4800</v>
      </c>
      <c r="IO32" s="50">
        <v>4000</v>
      </c>
      <c r="IP32" s="50">
        <v>4000</v>
      </c>
      <c r="IQ32" s="52">
        <v>18760</v>
      </c>
      <c r="IR32" s="52">
        <v>3360</v>
      </c>
      <c r="IS32" s="299">
        <v>3360</v>
      </c>
      <c r="IT32" s="39">
        <f>'Coût médian du PMAS'!M17</f>
        <v>6000</v>
      </c>
    </row>
    <row r="33" spans="1:254" x14ac:dyDescent="0.3">
      <c r="A33" s="11" t="s">
        <v>928</v>
      </c>
      <c r="B33" s="55">
        <v>32571.428571428572</v>
      </c>
      <c r="C33" s="46" t="s">
        <v>1072</v>
      </c>
      <c r="D33" s="58">
        <v>32300</v>
      </c>
      <c r="E33" s="46" t="s">
        <v>1072</v>
      </c>
      <c r="F33" s="55">
        <v>27142.857142857141</v>
      </c>
      <c r="G33" s="57">
        <v>10857.142857142857</v>
      </c>
      <c r="H33" s="46" t="s">
        <v>1072</v>
      </c>
      <c r="I33" s="46" t="s">
        <v>1072</v>
      </c>
      <c r="J33" s="51">
        <v>8571.4285714285706</v>
      </c>
      <c r="K33" s="47" t="s">
        <v>1173</v>
      </c>
      <c r="L33" s="47">
        <v>7989</v>
      </c>
      <c r="M33" s="55">
        <v>7200</v>
      </c>
      <c r="N33" s="55">
        <v>6000</v>
      </c>
      <c r="O33" s="46" t="s">
        <v>1072</v>
      </c>
      <c r="P33" s="51">
        <v>3017.1428571428573</v>
      </c>
      <c r="Q33" s="46" t="s">
        <v>1072</v>
      </c>
      <c r="R33" s="58">
        <v>2400</v>
      </c>
      <c r="S33" s="51">
        <v>1508.57142857143</v>
      </c>
      <c r="T33" s="51">
        <v>1200</v>
      </c>
      <c r="U33" s="51">
        <v>1200</v>
      </c>
      <c r="V33" s="51">
        <v>6000</v>
      </c>
      <c r="W33" s="51">
        <v>1508.5714285714287</v>
      </c>
      <c r="X33" s="51">
        <v>3017.1428571428573</v>
      </c>
      <c r="Y33" s="50">
        <v>5417.1428571428569</v>
      </c>
      <c r="Z33" s="51">
        <v>4285.7142857142853</v>
      </c>
      <c r="AA33" s="51">
        <v>8571.4285714285706</v>
      </c>
      <c r="AB33" s="51">
        <v>17142.857142857141</v>
      </c>
      <c r="AC33" s="51">
        <v>8571.4285714285706</v>
      </c>
      <c r="AD33" s="51">
        <v>8571.4285714285706</v>
      </c>
      <c r="AE33" s="51">
        <v>9428.5714285714294</v>
      </c>
      <c r="AF33" s="51">
        <v>10285.714285714286</v>
      </c>
      <c r="AG33" s="51">
        <v>8571.4285714285706</v>
      </c>
      <c r="AH33" s="50">
        <v>6857.1428571428569</v>
      </c>
      <c r="AI33" s="51">
        <v>6857.1428571428569</v>
      </c>
      <c r="AJ33" s="51">
        <v>12000</v>
      </c>
      <c r="AK33" s="51">
        <v>12000</v>
      </c>
      <c r="AL33" s="51">
        <v>17142.857142857141</v>
      </c>
      <c r="AM33" s="51">
        <v>10285.714285714286</v>
      </c>
      <c r="AN33" s="51">
        <v>13714.285714285714</v>
      </c>
      <c r="AO33" s="51">
        <v>27000</v>
      </c>
      <c r="AP33" s="51">
        <v>11142.857142857143</v>
      </c>
      <c r="AQ33" s="51">
        <v>17142.857142857141</v>
      </c>
      <c r="AR33" s="51">
        <v>8571.4285714285706</v>
      </c>
      <c r="AS33" s="51">
        <v>10285.714285714286</v>
      </c>
      <c r="AT33" s="52">
        <v>6857.1428571428569</v>
      </c>
      <c r="AU33" s="52">
        <v>10285.714285714286</v>
      </c>
      <c r="AV33" s="52">
        <v>14400</v>
      </c>
      <c r="AW33" s="52">
        <v>12000</v>
      </c>
      <c r="AX33" s="52">
        <v>6000</v>
      </c>
      <c r="AY33" s="39">
        <f>'Coût médian du PMAS'!I14</f>
        <v>8400</v>
      </c>
      <c r="BA33" s="11" t="s">
        <v>928</v>
      </c>
      <c r="BB33" s="55">
        <v>24000</v>
      </c>
      <c r="BC33" s="46" t="s">
        <v>1072</v>
      </c>
      <c r="BD33" s="58">
        <v>19125</v>
      </c>
      <c r="BE33" s="46" t="s">
        <v>1072</v>
      </c>
      <c r="BF33" s="72">
        <v>18000</v>
      </c>
      <c r="BG33" s="57">
        <v>6000</v>
      </c>
      <c r="BH33" s="46" t="s">
        <v>1072</v>
      </c>
      <c r="BI33" s="46" t="s">
        <v>1072</v>
      </c>
      <c r="BJ33" s="51">
        <v>15000</v>
      </c>
      <c r="BK33" s="56">
        <v>5280</v>
      </c>
      <c r="BL33" s="55">
        <v>5640</v>
      </c>
      <c r="BM33" s="55">
        <v>6180</v>
      </c>
      <c r="BN33" s="55">
        <v>12000</v>
      </c>
      <c r="BO33" s="46" t="s">
        <v>1072</v>
      </c>
      <c r="BP33" s="51">
        <v>10500</v>
      </c>
      <c r="BQ33" s="46" t="s">
        <v>1072</v>
      </c>
      <c r="BR33" s="58">
        <v>6000</v>
      </c>
      <c r="BS33" s="51">
        <v>7500</v>
      </c>
      <c r="BT33" s="51">
        <v>6780</v>
      </c>
      <c r="BU33" s="51">
        <v>5280</v>
      </c>
      <c r="BV33" s="51">
        <v>4770</v>
      </c>
      <c r="BW33" s="51">
        <v>4380</v>
      </c>
      <c r="BX33" s="51">
        <v>4260</v>
      </c>
      <c r="BY33" s="50">
        <v>9510</v>
      </c>
      <c r="BZ33" s="51">
        <v>7500</v>
      </c>
      <c r="CA33" s="51">
        <v>12000</v>
      </c>
      <c r="CB33" s="51">
        <v>9000</v>
      </c>
      <c r="CC33" s="51">
        <v>12000</v>
      </c>
      <c r="CD33" s="51">
        <v>12000</v>
      </c>
      <c r="CE33" s="51">
        <v>12000</v>
      </c>
      <c r="CF33" s="47">
        <v>10500</v>
      </c>
      <c r="CG33" s="51">
        <v>7500</v>
      </c>
      <c r="CH33" s="50">
        <v>7500</v>
      </c>
      <c r="CI33" s="51">
        <v>6000</v>
      </c>
      <c r="CJ33" s="51">
        <v>6000</v>
      </c>
      <c r="CK33" s="51">
        <v>7500</v>
      </c>
      <c r="CL33" s="51">
        <v>7500</v>
      </c>
      <c r="CM33" s="51">
        <v>9000</v>
      </c>
      <c r="CN33" s="51">
        <v>15000</v>
      </c>
      <c r="CO33" s="51">
        <v>15000</v>
      </c>
      <c r="CP33" s="51">
        <v>15000</v>
      </c>
      <c r="CQ33" s="51">
        <v>15000</v>
      </c>
      <c r="CR33" s="51">
        <v>10500</v>
      </c>
      <c r="CS33" s="51">
        <v>10500</v>
      </c>
      <c r="CT33" s="52">
        <v>7500</v>
      </c>
      <c r="CU33" s="52">
        <v>7500</v>
      </c>
      <c r="CV33" s="52">
        <v>7500</v>
      </c>
      <c r="CW33" s="52">
        <v>7500</v>
      </c>
      <c r="CX33" s="52">
        <v>7500</v>
      </c>
      <c r="CY33" s="39">
        <f>'Coût médian du PMAS'!J14</f>
        <v>13500</v>
      </c>
      <c r="DA33" s="11" t="s">
        <v>928</v>
      </c>
      <c r="DB33" s="55">
        <v>13000</v>
      </c>
      <c r="DC33" s="38" t="s">
        <v>1072</v>
      </c>
      <c r="DD33" s="58">
        <v>12350</v>
      </c>
      <c r="DE33" s="38" t="s">
        <v>1072</v>
      </c>
      <c r="DF33" s="58">
        <v>13000</v>
      </c>
      <c r="DG33" s="57">
        <v>13000</v>
      </c>
      <c r="DH33" s="38" t="s">
        <v>1072</v>
      </c>
      <c r="DI33" s="38" t="s">
        <v>1072</v>
      </c>
      <c r="DJ33" s="51">
        <v>18000</v>
      </c>
      <c r="DK33" s="58">
        <v>15000</v>
      </c>
      <c r="DL33" s="55">
        <v>15000</v>
      </c>
      <c r="DM33" s="55">
        <v>15000</v>
      </c>
      <c r="DN33" s="55">
        <v>15000</v>
      </c>
      <c r="DO33" s="38" t="s">
        <v>1072</v>
      </c>
      <c r="DP33" s="58">
        <v>16890</v>
      </c>
      <c r="DQ33" s="46" t="s">
        <v>1072</v>
      </c>
      <c r="DR33" s="58">
        <v>10125</v>
      </c>
      <c r="DS33" s="51">
        <v>15000</v>
      </c>
      <c r="DT33" s="51">
        <v>10500</v>
      </c>
      <c r="DU33" s="51">
        <v>11250</v>
      </c>
      <c r="DV33" s="51">
        <v>18750</v>
      </c>
      <c r="DW33" s="51">
        <v>15000</v>
      </c>
      <c r="DX33" s="66">
        <v>9000</v>
      </c>
      <c r="DY33" s="51">
        <v>15000</v>
      </c>
      <c r="DZ33" s="51">
        <v>15000</v>
      </c>
      <c r="EA33" s="51">
        <v>15000</v>
      </c>
      <c r="EB33" s="51">
        <v>15000</v>
      </c>
      <c r="EC33" s="51">
        <v>15000</v>
      </c>
      <c r="ED33" s="65">
        <v>15000</v>
      </c>
      <c r="EE33" s="51">
        <v>17250</v>
      </c>
      <c r="EF33" s="51">
        <v>15000</v>
      </c>
      <c r="EG33" s="51">
        <v>15000</v>
      </c>
      <c r="EH33" s="50">
        <v>9000</v>
      </c>
      <c r="EI33" s="51">
        <v>15000</v>
      </c>
      <c r="EJ33" s="51">
        <v>15000</v>
      </c>
      <c r="EK33" s="51">
        <v>15000</v>
      </c>
      <c r="EL33" s="47">
        <v>9000</v>
      </c>
      <c r="EM33" s="51">
        <v>9000</v>
      </c>
      <c r="EN33" s="51">
        <v>15000</v>
      </c>
      <c r="EO33" s="51">
        <v>18000</v>
      </c>
      <c r="EP33" s="51">
        <v>18000</v>
      </c>
      <c r="EQ33" s="51">
        <v>19500</v>
      </c>
      <c r="ER33" s="51">
        <v>18000</v>
      </c>
      <c r="ES33" s="51">
        <v>18000</v>
      </c>
      <c r="ET33" s="52">
        <v>18000</v>
      </c>
      <c r="EU33" s="52">
        <v>15000</v>
      </c>
      <c r="EV33" s="52">
        <v>15000</v>
      </c>
      <c r="EW33" s="52">
        <v>15000</v>
      </c>
      <c r="EX33" s="299">
        <v>15000</v>
      </c>
      <c r="EY33" s="39">
        <f>'Coût médian du PMAS'!K14</f>
        <v>7500</v>
      </c>
      <c r="EZ33"/>
      <c r="FA33" s="58">
        <v>6200</v>
      </c>
      <c r="FB33" s="57">
        <v>4000</v>
      </c>
      <c r="FC33" s="38" t="s">
        <v>1072</v>
      </c>
      <c r="FD33" s="38" t="s">
        <v>1072</v>
      </c>
      <c r="FE33" s="51">
        <v>13500</v>
      </c>
      <c r="FF33" s="58" t="s">
        <v>1072</v>
      </c>
      <c r="FG33" s="55">
        <v>18000</v>
      </c>
      <c r="FH33" s="55">
        <v>18000</v>
      </c>
      <c r="FI33" s="55">
        <v>18000</v>
      </c>
      <c r="FJ33" s="38" t="s">
        <v>1072</v>
      </c>
      <c r="FK33" s="58">
        <v>13500</v>
      </c>
      <c r="FL33" s="46" t="s">
        <v>1072</v>
      </c>
      <c r="FM33" s="58">
        <v>9180</v>
      </c>
      <c r="FN33" s="51">
        <v>13500</v>
      </c>
      <c r="FO33" s="51">
        <v>13500</v>
      </c>
      <c r="FP33" s="51">
        <v>9000</v>
      </c>
      <c r="FQ33" s="51">
        <v>13500</v>
      </c>
      <c r="FR33" s="51">
        <v>9000</v>
      </c>
      <c r="FS33" s="66">
        <v>18000</v>
      </c>
      <c r="FT33" s="51">
        <v>9000</v>
      </c>
      <c r="FU33" s="51">
        <v>18000</v>
      </c>
      <c r="FV33" s="51">
        <v>18000</v>
      </c>
      <c r="FW33" s="51">
        <v>18000</v>
      </c>
      <c r="FX33" s="51">
        <v>15444</v>
      </c>
      <c r="FY33" s="65">
        <v>18000</v>
      </c>
      <c r="FZ33" s="51">
        <v>21600</v>
      </c>
      <c r="GA33" s="51">
        <v>21600</v>
      </c>
      <c r="GB33" s="51">
        <v>18000</v>
      </c>
      <c r="GC33" s="50">
        <v>14400</v>
      </c>
      <c r="GD33" s="51">
        <v>18000</v>
      </c>
      <c r="GE33" s="51">
        <v>18000</v>
      </c>
      <c r="GF33" s="51">
        <v>18000</v>
      </c>
      <c r="GG33" s="51">
        <v>18000</v>
      </c>
      <c r="GH33" s="51">
        <v>18000</v>
      </c>
      <c r="GI33" s="51">
        <v>27000</v>
      </c>
      <c r="GJ33" s="51">
        <v>27000</v>
      </c>
      <c r="GK33" s="51">
        <v>27000</v>
      </c>
      <c r="GL33" s="51">
        <v>21600</v>
      </c>
      <c r="GM33" s="51">
        <v>21600</v>
      </c>
      <c r="GN33" s="51">
        <v>21600</v>
      </c>
      <c r="GO33" s="52">
        <v>18000</v>
      </c>
      <c r="GP33" s="61">
        <v>13500</v>
      </c>
      <c r="GQ33" s="52">
        <v>21600</v>
      </c>
      <c r="GR33" s="52">
        <v>18000</v>
      </c>
      <c r="GS33" s="299">
        <v>18000</v>
      </c>
      <c r="GT33" s="52">
        <f>'Coût médian du PMAS'!L14</f>
        <v>18000</v>
      </c>
      <c r="GU33"/>
      <c r="GV33" s="11" t="s">
        <v>928</v>
      </c>
      <c r="GW33" s="55">
        <v>10000</v>
      </c>
      <c r="GX33" s="38" t="s">
        <v>1072</v>
      </c>
      <c r="GY33" s="58">
        <v>7200</v>
      </c>
      <c r="GZ33" s="38" t="s">
        <v>1072</v>
      </c>
      <c r="HA33" s="58">
        <v>7000</v>
      </c>
      <c r="HB33" s="57">
        <v>4000</v>
      </c>
      <c r="HC33" s="38" t="s">
        <v>1072</v>
      </c>
      <c r="HD33" s="38" t="s">
        <v>1072</v>
      </c>
      <c r="HE33" s="51">
        <v>5250</v>
      </c>
      <c r="HF33" s="58" t="s">
        <v>1173</v>
      </c>
      <c r="HG33" s="55">
        <v>9000</v>
      </c>
      <c r="HH33" s="55">
        <v>9000</v>
      </c>
      <c r="HI33" s="55">
        <v>9000</v>
      </c>
      <c r="HJ33" s="38" t="s">
        <v>1072</v>
      </c>
      <c r="HK33" s="58">
        <v>5280</v>
      </c>
      <c r="HL33" s="46" t="s">
        <v>1072</v>
      </c>
      <c r="HM33" s="58">
        <v>3600</v>
      </c>
      <c r="HN33" s="51">
        <v>7520</v>
      </c>
      <c r="HO33" s="51">
        <v>3000</v>
      </c>
      <c r="HP33" s="51">
        <v>3000</v>
      </c>
      <c r="HQ33" s="51">
        <v>6000</v>
      </c>
      <c r="HR33" s="51">
        <v>3760</v>
      </c>
      <c r="HS33" s="66">
        <v>4520</v>
      </c>
      <c r="HT33" s="51">
        <v>3500</v>
      </c>
      <c r="HU33" s="51">
        <v>6000</v>
      </c>
      <c r="HV33" s="51">
        <v>20000</v>
      </c>
      <c r="HW33" s="51">
        <v>20000</v>
      </c>
      <c r="HX33" s="51">
        <v>20000</v>
      </c>
      <c r="HY33" s="65">
        <v>4000</v>
      </c>
      <c r="HZ33" s="51">
        <v>4000</v>
      </c>
      <c r="IA33" s="51">
        <v>6000</v>
      </c>
      <c r="IB33" s="51">
        <v>4000</v>
      </c>
      <c r="IC33" s="50">
        <v>4000</v>
      </c>
      <c r="ID33" s="51">
        <v>4000</v>
      </c>
      <c r="IE33" s="51">
        <v>4000</v>
      </c>
      <c r="IF33" s="51">
        <v>4000</v>
      </c>
      <c r="IG33" s="51">
        <v>4000</v>
      </c>
      <c r="IH33" s="51">
        <v>4000</v>
      </c>
      <c r="II33" s="51">
        <v>9000</v>
      </c>
      <c r="IJ33" s="51">
        <v>12000</v>
      </c>
      <c r="IK33" s="51">
        <v>10000</v>
      </c>
      <c r="IL33" s="51">
        <v>12000</v>
      </c>
      <c r="IM33" s="51">
        <v>7800</v>
      </c>
      <c r="IN33" s="51">
        <v>8000</v>
      </c>
      <c r="IO33" s="52">
        <v>4000</v>
      </c>
      <c r="IP33" s="52">
        <v>1200</v>
      </c>
      <c r="IQ33" s="52">
        <v>4000</v>
      </c>
      <c r="IR33" s="52">
        <v>4000</v>
      </c>
      <c r="IS33" s="299">
        <v>6000</v>
      </c>
      <c r="IT33" s="52">
        <f>'Coût médian du PMAS'!M14</f>
        <v>12000</v>
      </c>
    </row>
    <row r="34" spans="1:254" x14ac:dyDescent="0.3">
      <c r="A34" s="11" t="s">
        <v>1082</v>
      </c>
      <c r="B34" s="55">
        <v>22800</v>
      </c>
      <c r="C34" s="62">
        <v>76000</v>
      </c>
      <c r="D34" s="46" t="s">
        <v>1072</v>
      </c>
      <c r="E34" s="62">
        <v>19000</v>
      </c>
      <c r="F34" s="62">
        <v>22800</v>
      </c>
      <c r="G34" s="57">
        <v>22800</v>
      </c>
      <c r="H34" s="46" t="s">
        <v>1072</v>
      </c>
      <c r="I34" s="51">
        <v>6000</v>
      </c>
      <c r="J34" s="46" t="s">
        <v>1072</v>
      </c>
      <c r="K34" s="51">
        <v>7200</v>
      </c>
      <c r="L34" s="51">
        <v>8400</v>
      </c>
      <c r="M34" s="51">
        <v>8400</v>
      </c>
      <c r="N34" s="51">
        <v>10800</v>
      </c>
      <c r="O34" s="51">
        <v>8400</v>
      </c>
      <c r="P34" s="51">
        <v>8400</v>
      </c>
      <c r="Q34" s="46" t="s">
        <v>1072</v>
      </c>
      <c r="R34" s="58">
        <v>9600</v>
      </c>
      <c r="S34" s="51">
        <v>9017.1428571428605</v>
      </c>
      <c r="T34" s="46" t="s">
        <v>1072</v>
      </c>
      <c r="U34" s="51">
        <v>9600</v>
      </c>
      <c r="V34" s="46" t="s">
        <v>1072</v>
      </c>
      <c r="W34" s="51">
        <v>9017.1428571428569</v>
      </c>
      <c r="X34" s="51">
        <v>9600</v>
      </c>
      <c r="Y34" s="51">
        <v>5417.1428571428569</v>
      </c>
      <c r="Z34" s="51">
        <v>9600</v>
      </c>
      <c r="AA34" s="51">
        <v>8108.5714285714284</v>
      </c>
      <c r="AB34" s="46" t="s">
        <v>1072</v>
      </c>
      <c r="AC34" s="50">
        <v>7371.4285714285716</v>
      </c>
      <c r="AD34" s="51">
        <v>6857.1428571428569</v>
      </c>
      <c r="AE34" s="50">
        <v>6857.1428571428569</v>
      </c>
      <c r="AF34" s="50">
        <v>6857.1428571428569</v>
      </c>
      <c r="AG34" s="50">
        <v>6857.1428571428569</v>
      </c>
      <c r="AH34" s="51">
        <v>8400</v>
      </c>
      <c r="AI34" s="46" t="s">
        <v>1072</v>
      </c>
      <c r="AJ34" s="51">
        <v>6000</v>
      </c>
      <c r="AK34" s="51">
        <v>6000</v>
      </c>
      <c r="AL34" s="51">
        <v>6000</v>
      </c>
      <c r="AM34" s="50">
        <v>7714.2857142857147</v>
      </c>
      <c r="AN34" s="51">
        <v>7028.5714285714284</v>
      </c>
      <c r="AO34" s="51">
        <v>18000</v>
      </c>
      <c r="AP34" s="51">
        <v>10285.714285714286</v>
      </c>
      <c r="AQ34" s="47">
        <v>6857.1428571428569</v>
      </c>
      <c r="AR34" s="51">
        <v>6857.1428571428569</v>
      </c>
      <c r="AS34" s="51">
        <v>6857.1428571428569</v>
      </c>
      <c r="AT34" s="46" t="s">
        <v>1072</v>
      </c>
      <c r="AU34" s="46" t="s">
        <v>1072</v>
      </c>
      <c r="AV34" s="46" t="s">
        <v>1072</v>
      </c>
      <c r="AW34" s="52">
        <v>8400</v>
      </c>
      <c r="AX34" s="52">
        <v>8400</v>
      </c>
      <c r="AY34" s="52">
        <f>'Coût médian du PMAS'!I16</f>
        <v>8400</v>
      </c>
      <c r="BA34" s="11" t="s">
        <v>1082</v>
      </c>
      <c r="BB34" s="55">
        <v>16500</v>
      </c>
      <c r="BC34" s="62">
        <v>24000</v>
      </c>
      <c r="BD34" s="46" t="s">
        <v>1072</v>
      </c>
      <c r="BE34" s="63">
        <v>16500</v>
      </c>
      <c r="BF34" s="64">
        <v>15000</v>
      </c>
      <c r="BG34" s="57">
        <v>15000</v>
      </c>
      <c r="BH34" s="46" t="s">
        <v>1072</v>
      </c>
      <c r="BI34" s="51">
        <v>15000</v>
      </c>
      <c r="BJ34" s="46" t="s">
        <v>1072</v>
      </c>
      <c r="BK34" s="58">
        <v>18000</v>
      </c>
      <c r="BL34" s="51">
        <v>18000</v>
      </c>
      <c r="BM34" s="51">
        <v>18000</v>
      </c>
      <c r="BN34" s="51">
        <v>21000</v>
      </c>
      <c r="BO34" s="51">
        <v>21000</v>
      </c>
      <c r="BP34" s="51">
        <v>18000</v>
      </c>
      <c r="BQ34" s="46" t="s">
        <v>1072</v>
      </c>
      <c r="BR34" s="58">
        <v>18000</v>
      </c>
      <c r="BS34" s="51">
        <v>19500</v>
      </c>
      <c r="BT34" s="46" t="s">
        <v>1072</v>
      </c>
      <c r="BU34" s="51">
        <v>19500</v>
      </c>
      <c r="BV34" s="46" t="s">
        <v>1072</v>
      </c>
      <c r="BW34" s="51">
        <v>18000</v>
      </c>
      <c r="BX34" s="51">
        <v>19500</v>
      </c>
      <c r="BY34" s="51">
        <v>21000</v>
      </c>
      <c r="BZ34" s="51">
        <v>21000</v>
      </c>
      <c r="CA34" s="51">
        <v>20250</v>
      </c>
      <c r="CB34" s="46" t="s">
        <v>1072</v>
      </c>
      <c r="CC34" s="59">
        <v>12000</v>
      </c>
      <c r="CD34" s="47">
        <v>13500</v>
      </c>
      <c r="CE34" s="47">
        <v>10500</v>
      </c>
      <c r="CF34" s="47">
        <v>10500</v>
      </c>
      <c r="CG34" s="50">
        <v>7500</v>
      </c>
      <c r="CH34" s="51">
        <v>7500</v>
      </c>
      <c r="CI34" s="46" t="s">
        <v>1072</v>
      </c>
      <c r="CJ34" s="51">
        <v>7500</v>
      </c>
      <c r="CK34" s="51">
        <v>7500</v>
      </c>
      <c r="CL34" s="51">
        <v>7500</v>
      </c>
      <c r="CM34" s="51">
        <v>2700</v>
      </c>
      <c r="CN34" s="50">
        <v>6420</v>
      </c>
      <c r="CO34" s="51">
        <v>3000</v>
      </c>
      <c r="CP34" s="51">
        <v>3000</v>
      </c>
      <c r="CQ34" s="51">
        <v>4500</v>
      </c>
      <c r="CR34" s="51">
        <v>10500</v>
      </c>
      <c r="CS34" s="51">
        <v>4500</v>
      </c>
      <c r="CT34" s="38" t="s">
        <v>1072</v>
      </c>
      <c r="CU34" s="38" t="s">
        <v>1072</v>
      </c>
      <c r="CV34" s="46" t="s">
        <v>1072</v>
      </c>
      <c r="CW34" s="52">
        <v>7500</v>
      </c>
      <c r="CX34" s="52">
        <v>7500</v>
      </c>
      <c r="CY34" s="52">
        <f>'Coût médian du PMAS'!J16</f>
        <v>7500</v>
      </c>
      <c r="DA34" s="35" t="s">
        <v>1082</v>
      </c>
      <c r="DB34" s="55">
        <v>6500</v>
      </c>
      <c r="DC34" s="62">
        <v>6500</v>
      </c>
      <c r="DD34" s="46" t="s">
        <v>1072</v>
      </c>
      <c r="DE34" s="62">
        <v>6500</v>
      </c>
      <c r="DF34" s="62">
        <v>7800</v>
      </c>
      <c r="DG34" s="57">
        <v>7800</v>
      </c>
      <c r="DH34" s="46" t="s">
        <v>1072</v>
      </c>
      <c r="DI34" s="51">
        <v>10500</v>
      </c>
      <c r="DJ34" s="46" t="s">
        <v>1072</v>
      </c>
      <c r="DK34" s="58">
        <v>10500</v>
      </c>
      <c r="DL34" s="51">
        <v>10500</v>
      </c>
      <c r="DM34" s="51">
        <v>10500</v>
      </c>
      <c r="DN34" s="58">
        <v>12000</v>
      </c>
      <c r="DO34" s="51">
        <v>12000</v>
      </c>
      <c r="DP34" s="51">
        <v>10500</v>
      </c>
      <c r="DQ34" s="46" t="s">
        <v>1072</v>
      </c>
      <c r="DR34" s="58">
        <v>10500</v>
      </c>
      <c r="DS34" s="51">
        <v>10500</v>
      </c>
      <c r="DT34" s="46" t="s">
        <v>1072</v>
      </c>
      <c r="DU34" s="51">
        <v>11250</v>
      </c>
      <c r="DV34" s="46" t="s">
        <v>1072</v>
      </c>
      <c r="DW34" s="51">
        <v>12000</v>
      </c>
      <c r="DX34" s="51">
        <v>12000</v>
      </c>
      <c r="DY34" s="51">
        <v>15000</v>
      </c>
      <c r="DZ34" s="51">
        <v>12000</v>
      </c>
      <c r="EA34" s="51">
        <v>12000</v>
      </c>
      <c r="EB34" s="46" t="s">
        <v>1072</v>
      </c>
      <c r="EC34" s="51">
        <v>12000</v>
      </c>
      <c r="ED34" s="65">
        <v>3000</v>
      </c>
      <c r="EE34" s="51">
        <v>9000</v>
      </c>
      <c r="EF34" s="51">
        <v>12000</v>
      </c>
      <c r="EG34" s="51">
        <v>11250</v>
      </c>
      <c r="EH34" s="51">
        <v>9000</v>
      </c>
      <c r="EI34" s="46" t="s">
        <v>1072</v>
      </c>
      <c r="EJ34" s="51">
        <v>7500</v>
      </c>
      <c r="EK34" s="51">
        <v>7500</v>
      </c>
      <c r="EL34" s="51">
        <v>7500</v>
      </c>
      <c r="EM34" s="51">
        <v>18000</v>
      </c>
      <c r="EN34" s="51">
        <v>18000</v>
      </c>
      <c r="EO34" s="51">
        <v>15000</v>
      </c>
      <c r="EP34" s="51">
        <v>15000</v>
      </c>
      <c r="EQ34" s="51">
        <v>15000</v>
      </c>
      <c r="ER34" s="51">
        <v>18000</v>
      </c>
      <c r="ES34" s="51">
        <v>15000</v>
      </c>
      <c r="ET34" s="38" t="s">
        <v>1072</v>
      </c>
      <c r="EU34" s="38" t="s">
        <v>1072</v>
      </c>
      <c r="EV34" s="46" t="s">
        <v>1072</v>
      </c>
      <c r="EW34" s="52">
        <v>7500</v>
      </c>
      <c r="EX34" s="299">
        <v>7500</v>
      </c>
      <c r="EY34" s="52">
        <f>'Coût médian du PMAS'!K16</f>
        <v>7500</v>
      </c>
      <c r="EZ34"/>
      <c r="FA34" s="62">
        <v>5600</v>
      </c>
      <c r="FB34" s="57">
        <v>5600</v>
      </c>
      <c r="FC34" s="46" t="s">
        <v>1072</v>
      </c>
      <c r="FD34" s="51">
        <v>12600</v>
      </c>
      <c r="FE34" s="46" t="s">
        <v>1072</v>
      </c>
      <c r="FF34" s="58">
        <v>14400</v>
      </c>
      <c r="FG34" s="51">
        <v>12600</v>
      </c>
      <c r="FH34" s="51">
        <v>14400</v>
      </c>
      <c r="FI34" s="58">
        <v>10800</v>
      </c>
      <c r="FJ34" s="51">
        <v>16200</v>
      </c>
      <c r="FK34" s="51">
        <v>16200</v>
      </c>
      <c r="FL34" s="46" t="s">
        <v>1072</v>
      </c>
      <c r="FM34" s="58">
        <v>14400</v>
      </c>
      <c r="FN34" s="51">
        <v>14400</v>
      </c>
      <c r="FO34" s="46" t="s">
        <v>1072</v>
      </c>
      <c r="FP34" s="51">
        <v>14400</v>
      </c>
      <c r="FQ34" s="46" t="s">
        <v>1072</v>
      </c>
      <c r="FR34" s="51">
        <v>15300</v>
      </c>
      <c r="FS34" s="51">
        <v>16200</v>
      </c>
      <c r="FT34" s="51">
        <v>14400</v>
      </c>
      <c r="FU34" s="51">
        <v>16200</v>
      </c>
      <c r="FV34" s="51">
        <v>16200</v>
      </c>
      <c r="FW34" s="46" t="s">
        <v>1072</v>
      </c>
      <c r="FX34" s="51">
        <v>16200</v>
      </c>
      <c r="FY34" s="65">
        <v>3600</v>
      </c>
      <c r="FZ34" s="51">
        <v>14400</v>
      </c>
      <c r="GA34" s="51">
        <v>14400</v>
      </c>
      <c r="GB34" s="51">
        <v>14400</v>
      </c>
      <c r="GC34" s="51">
        <v>14400</v>
      </c>
      <c r="GD34" s="46" t="s">
        <v>1072</v>
      </c>
      <c r="GE34" s="51">
        <v>9900</v>
      </c>
      <c r="GF34" s="51">
        <v>9000</v>
      </c>
      <c r="GG34" s="51">
        <v>9000</v>
      </c>
      <c r="GH34" s="51">
        <v>9000</v>
      </c>
      <c r="GI34" s="51">
        <v>18000</v>
      </c>
      <c r="GJ34" s="51">
        <v>18000</v>
      </c>
      <c r="GK34" s="51">
        <v>18000</v>
      </c>
      <c r="GL34" s="51">
        <v>18000</v>
      </c>
      <c r="GM34" s="51">
        <v>21600</v>
      </c>
      <c r="GN34" s="51">
        <v>18000</v>
      </c>
      <c r="GO34" s="38" t="s">
        <v>1072</v>
      </c>
      <c r="GP34" s="69" t="s">
        <v>1072</v>
      </c>
      <c r="GQ34" s="46" t="s">
        <v>1072</v>
      </c>
      <c r="GR34" s="52">
        <v>14400</v>
      </c>
      <c r="GS34" s="299">
        <v>14400</v>
      </c>
      <c r="GT34" s="52">
        <f>'Coût médian du PMAS'!L16</f>
        <v>14400</v>
      </c>
      <c r="GU34"/>
      <c r="GV34" s="35" t="s">
        <v>1082</v>
      </c>
      <c r="GW34" s="55">
        <v>7800</v>
      </c>
      <c r="GX34" s="62">
        <v>5000</v>
      </c>
      <c r="GY34" s="46" t="s">
        <v>1072</v>
      </c>
      <c r="GZ34" s="62">
        <v>6000</v>
      </c>
      <c r="HA34" s="62">
        <v>6000</v>
      </c>
      <c r="HB34" s="57">
        <v>6000</v>
      </c>
      <c r="HC34" s="46" t="s">
        <v>1072</v>
      </c>
      <c r="HD34" s="51">
        <v>6000</v>
      </c>
      <c r="HE34" s="46" t="s">
        <v>1072</v>
      </c>
      <c r="HF34" s="58">
        <v>7200</v>
      </c>
      <c r="HG34" s="51">
        <v>9000</v>
      </c>
      <c r="HH34" s="51">
        <v>9000</v>
      </c>
      <c r="HI34" s="58">
        <v>9000</v>
      </c>
      <c r="HJ34" s="51">
        <v>9000</v>
      </c>
      <c r="HK34" s="51">
        <v>7520</v>
      </c>
      <c r="HL34" s="46" t="s">
        <v>1072</v>
      </c>
      <c r="HM34" s="58">
        <v>9000</v>
      </c>
      <c r="HN34" s="51">
        <v>9000</v>
      </c>
      <c r="HO34" s="46" t="s">
        <v>1072</v>
      </c>
      <c r="HP34" s="51">
        <v>7200</v>
      </c>
      <c r="HQ34" s="46" t="s">
        <v>1072</v>
      </c>
      <c r="HR34" s="51">
        <v>7200</v>
      </c>
      <c r="HS34" s="51">
        <v>7800</v>
      </c>
      <c r="HT34" s="51">
        <v>4660</v>
      </c>
      <c r="HU34" s="51">
        <v>8100</v>
      </c>
      <c r="HV34" s="51">
        <v>7200</v>
      </c>
      <c r="HW34" s="46" t="s">
        <v>1072</v>
      </c>
      <c r="HX34" s="51">
        <v>4800</v>
      </c>
      <c r="HY34" s="65">
        <v>4000</v>
      </c>
      <c r="HZ34" s="51">
        <v>4000</v>
      </c>
      <c r="IA34" s="51">
        <v>4000</v>
      </c>
      <c r="IB34" s="51">
        <v>4000</v>
      </c>
      <c r="IC34" s="51">
        <v>6000</v>
      </c>
      <c r="ID34" s="46" t="s">
        <v>1072</v>
      </c>
      <c r="IE34" s="51">
        <v>6000</v>
      </c>
      <c r="IF34" s="51">
        <v>6000</v>
      </c>
      <c r="IG34" s="51">
        <v>6000</v>
      </c>
      <c r="IH34" s="51">
        <v>8000</v>
      </c>
      <c r="II34" s="50">
        <v>6000</v>
      </c>
      <c r="IJ34" s="50">
        <v>8000</v>
      </c>
      <c r="IK34" s="51">
        <v>10000</v>
      </c>
      <c r="IL34" s="51">
        <v>9000</v>
      </c>
      <c r="IM34" s="51">
        <v>4000</v>
      </c>
      <c r="IN34" s="51">
        <v>4000</v>
      </c>
      <c r="IO34" s="38" t="s">
        <v>1072</v>
      </c>
      <c r="IP34" s="38" t="s">
        <v>1072</v>
      </c>
      <c r="IQ34" s="46" t="s">
        <v>1072</v>
      </c>
      <c r="IR34" s="52">
        <v>6000</v>
      </c>
      <c r="IS34" s="299">
        <v>6000</v>
      </c>
      <c r="IT34" s="52">
        <f>'Coût médian du PMAS'!M16</f>
        <v>6000</v>
      </c>
    </row>
    <row r="35" spans="1:254" x14ac:dyDescent="0.3">
      <c r="A35" s="11" t="s">
        <v>937</v>
      </c>
      <c r="B35" s="46" t="s">
        <v>1072</v>
      </c>
      <c r="C35" s="46" t="s">
        <v>1072</v>
      </c>
      <c r="D35" s="46" t="s">
        <v>1072</v>
      </c>
      <c r="E35" s="46" t="s">
        <v>1072</v>
      </c>
      <c r="F35" s="46" t="s">
        <v>1072</v>
      </c>
      <c r="G35" s="46" t="s">
        <v>1072</v>
      </c>
      <c r="H35" s="46" t="s">
        <v>1072</v>
      </c>
      <c r="I35" s="46" t="s">
        <v>1072</v>
      </c>
      <c r="J35" s="46" t="s">
        <v>1072</v>
      </c>
      <c r="K35" s="46" t="s">
        <v>1072</v>
      </c>
      <c r="L35" s="46" t="s">
        <v>1072</v>
      </c>
      <c r="M35" s="46" t="s">
        <v>1072</v>
      </c>
      <c r="N35" s="46" t="s">
        <v>1072</v>
      </c>
      <c r="O35" s="46" t="s">
        <v>1072</v>
      </c>
      <c r="P35" s="46" t="s">
        <v>1072</v>
      </c>
      <c r="Q35" s="46" t="s">
        <v>1072</v>
      </c>
      <c r="R35" s="46" t="s">
        <v>1072</v>
      </c>
      <c r="S35" s="46" t="s">
        <v>1072</v>
      </c>
      <c r="T35" s="51">
        <v>5142.8571428571431</v>
      </c>
      <c r="U35" s="51">
        <v>5142.8571428571431</v>
      </c>
      <c r="V35" s="46" t="s">
        <v>1072</v>
      </c>
      <c r="W35" s="46" t="s">
        <v>1072</v>
      </c>
      <c r="X35" s="46" t="s">
        <v>1072</v>
      </c>
      <c r="Y35" s="46" t="s">
        <v>1072</v>
      </c>
      <c r="Z35" s="46" t="s">
        <v>1072</v>
      </c>
      <c r="AA35" s="46" t="s">
        <v>1072</v>
      </c>
      <c r="AB35" s="50">
        <v>8400</v>
      </c>
      <c r="AC35" s="46" t="s">
        <v>1072</v>
      </c>
      <c r="AD35" s="46" t="s">
        <v>1072</v>
      </c>
      <c r="AE35" s="46" t="s">
        <v>1072</v>
      </c>
      <c r="AF35" s="46" t="s">
        <v>1072</v>
      </c>
      <c r="AG35" s="46" t="s">
        <v>1072</v>
      </c>
      <c r="AH35" s="46" t="s">
        <v>1072</v>
      </c>
      <c r="AI35" s="46" t="s">
        <v>1072</v>
      </c>
      <c r="AJ35" s="50">
        <v>6428.5714285714284</v>
      </c>
      <c r="AK35" s="50">
        <v>6428.5714285714284</v>
      </c>
      <c r="AL35" s="50">
        <v>6857.1428571428569</v>
      </c>
      <c r="AM35" s="50">
        <v>7714.2857142857147</v>
      </c>
      <c r="AN35" s="51">
        <v>8571.4285714285706</v>
      </c>
      <c r="AO35" s="47">
        <v>12150</v>
      </c>
      <c r="AP35" s="47">
        <v>7028.5714285714284</v>
      </c>
      <c r="AQ35" s="47">
        <v>6857.1428571428569</v>
      </c>
      <c r="AR35" s="50">
        <v>6857.1428571428569</v>
      </c>
      <c r="AS35" s="50">
        <v>6857.1428571428569</v>
      </c>
      <c r="AT35" s="50">
        <v>6857.1428571428569</v>
      </c>
      <c r="AU35" s="50">
        <v>6857.1428571428569</v>
      </c>
      <c r="AV35" s="39">
        <v>6857.1428571428569</v>
      </c>
      <c r="AW35" s="39">
        <v>6857.1428571428569</v>
      </c>
      <c r="AX35" s="38" t="s">
        <v>1072</v>
      </c>
      <c r="AY35" s="39">
        <f>'Coût médian du PMAS'!I18</f>
        <v>8400</v>
      </c>
      <c r="BA35" s="11" t="s">
        <v>937</v>
      </c>
      <c r="BB35" s="46" t="s">
        <v>1072</v>
      </c>
      <c r="BC35" s="46" t="s">
        <v>1072</v>
      </c>
      <c r="BD35" s="46" t="s">
        <v>1072</v>
      </c>
      <c r="BE35" s="46" t="s">
        <v>1072</v>
      </c>
      <c r="BF35" s="46" t="s">
        <v>1072</v>
      </c>
      <c r="BG35" s="46" t="s">
        <v>1072</v>
      </c>
      <c r="BH35" s="46" t="s">
        <v>1072</v>
      </c>
      <c r="BI35" s="46" t="s">
        <v>1072</v>
      </c>
      <c r="BJ35" s="46" t="s">
        <v>1072</v>
      </c>
      <c r="BK35" s="46" t="s">
        <v>1072</v>
      </c>
      <c r="BL35" s="46" t="s">
        <v>1072</v>
      </c>
      <c r="BM35" s="46" t="s">
        <v>1072</v>
      </c>
      <c r="BN35" s="46" t="s">
        <v>1072</v>
      </c>
      <c r="BO35" s="46" t="s">
        <v>1072</v>
      </c>
      <c r="BP35" s="46" t="s">
        <v>1072</v>
      </c>
      <c r="BQ35" s="46" t="s">
        <v>1072</v>
      </c>
      <c r="BR35" s="46" t="s">
        <v>1072</v>
      </c>
      <c r="BS35" s="46" t="s">
        <v>1072</v>
      </c>
      <c r="BT35" s="51">
        <v>18000</v>
      </c>
      <c r="BU35" s="51">
        <v>18000</v>
      </c>
      <c r="BV35" s="46" t="s">
        <v>1072</v>
      </c>
      <c r="BW35" s="46" t="s">
        <v>1072</v>
      </c>
      <c r="BX35" s="46" t="s">
        <v>1072</v>
      </c>
      <c r="BY35" s="46" t="s">
        <v>1072</v>
      </c>
      <c r="BZ35" s="46" t="s">
        <v>1072</v>
      </c>
      <c r="CA35" s="46" t="s">
        <v>1072</v>
      </c>
      <c r="CB35" s="50">
        <v>10500</v>
      </c>
      <c r="CC35" s="46" t="s">
        <v>1072</v>
      </c>
      <c r="CD35" s="46" t="s">
        <v>1072</v>
      </c>
      <c r="CE35" s="46" t="s">
        <v>1072</v>
      </c>
      <c r="CF35" s="46" t="s">
        <v>1072</v>
      </c>
      <c r="CG35" s="46" t="s">
        <v>1072</v>
      </c>
      <c r="CH35" s="46" t="s">
        <v>1072</v>
      </c>
      <c r="CI35" s="46" t="s">
        <v>1072</v>
      </c>
      <c r="CJ35" s="50">
        <v>6900</v>
      </c>
      <c r="CK35" s="50">
        <v>7500</v>
      </c>
      <c r="CL35" s="51">
        <v>16500</v>
      </c>
      <c r="CM35" s="51">
        <v>15000</v>
      </c>
      <c r="CN35" s="51">
        <v>21000</v>
      </c>
      <c r="CO35" s="51">
        <v>24000</v>
      </c>
      <c r="CP35" s="51">
        <v>30000</v>
      </c>
      <c r="CQ35" s="51">
        <v>18000</v>
      </c>
      <c r="CR35" s="51">
        <v>30000</v>
      </c>
      <c r="CS35" s="51">
        <v>15000</v>
      </c>
      <c r="CT35" s="47">
        <v>6000</v>
      </c>
      <c r="CU35" s="52">
        <v>9000</v>
      </c>
      <c r="CV35" s="52">
        <v>30000</v>
      </c>
      <c r="CW35" s="52">
        <v>30000</v>
      </c>
      <c r="CX35" s="38" t="s">
        <v>1072</v>
      </c>
      <c r="CY35" s="52">
        <f>'Coût médian du PMAS'!L18</f>
        <v>13500</v>
      </c>
      <c r="DA35" s="35" t="s">
        <v>937</v>
      </c>
      <c r="DB35" s="46" t="s">
        <v>1072</v>
      </c>
      <c r="DC35" s="46" t="s">
        <v>1072</v>
      </c>
      <c r="DD35" s="46" t="s">
        <v>1072</v>
      </c>
      <c r="DE35" s="46" t="s">
        <v>1072</v>
      </c>
      <c r="DF35" s="46" t="s">
        <v>1072</v>
      </c>
      <c r="DG35" s="46" t="s">
        <v>1072</v>
      </c>
      <c r="DH35" s="46" t="s">
        <v>1072</v>
      </c>
      <c r="DI35" s="46" t="s">
        <v>1072</v>
      </c>
      <c r="DJ35" s="46" t="s">
        <v>1072</v>
      </c>
      <c r="DK35" s="46" t="s">
        <v>1072</v>
      </c>
      <c r="DL35" s="46" t="s">
        <v>1072</v>
      </c>
      <c r="DM35" s="46" t="s">
        <v>1072</v>
      </c>
      <c r="DN35" s="46" t="s">
        <v>1072</v>
      </c>
      <c r="DO35" s="46" t="s">
        <v>1072</v>
      </c>
      <c r="DP35" s="46" t="s">
        <v>1072</v>
      </c>
      <c r="DQ35" s="46" t="s">
        <v>1072</v>
      </c>
      <c r="DR35" s="46" t="s">
        <v>1072</v>
      </c>
      <c r="DS35" s="46" t="s">
        <v>1072</v>
      </c>
      <c r="DT35" s="51">
        <v>22500</v>
      </c>
      <c r="DU35" s="50">
        <v>9000</v>
      </c>
      <c r="DV35" s="46" t="s">
        <v>1072</v>
      </c>
      <c r="DW35" s="46" t="s">
        <v>1072</v>
      </c>
      <c r="DX35" s="46" t="s">
        <v>1072</v>
      </c>
      <c r="DY35" s="46" t="s">
        <v>1072</v>
      </c>
      <c r="DZ35" s="46" t="s">
        <v>1072</v>
      </c>
      <c r="EA35" s="46" t="s">
        <v>1072</v>
      </c>
      <c r="EB35" s="50">
        <v>9000</v>
      </c>
      <c r="EC35" s="46" t="s">
        <v>1072</v>
      </c>
      <c r="ED35" s="60" t="s">
        <v>1072</v>
      </c>
      <c r="EE35" s="60" t="s">
        <v>1072</v>
      </c>
      <c r="EF35" s="60" t="s">
        <v>1072</v>
      </c>
      <c r="EG35" s="60" t="s">
        <v>1072</v>
      </c>
      <c r="EH35" s="60" t="s">
        <v>1072</v>
      </c>
      <c r="EI35" s="46" t="s">
        <v>1072</v>
      </c>
      <c r="EJ35" s="51">
        <v>10500</v>
      </c>
      <c r="EK35" s="51">
        <v>10500</v>
      </c>
      <c r="EL35" s="47">
        <v>9000</v>
      </c>
      <c r="EM35" s="51">
        <v>7500</v>
      </c>
      <c r="EN35" s="47">
        <v>9900</v>
      </c>
      <c r="EO35" s="47">
        <v>10125</v>
      </c>
      <c r="EP35" s="47">
        <v>10500</v>
      </c>
      <c r="EQ35" s="51">
        <v>22500</v>
      </c>
      <c r="ER35" s="50">
        <v>12000</v>
      </c>
      <c r="ES35" s="51">
        <v>15000</v>
      </c>
      <c r="ET35" s="47">
        <v>9000</v>
      </c>
      <c r="EU35" s="52">
        <v>9000</v>
      </c>
      <c r="EV35" s="52">
        <v>15000</v>
      </c>
      <c r="EW35" s="39">
        <v>7500</v>
      </c>
      <c r="EX35" s="300" t="s">
        <v>1072</v>
      </c>
      <c r="EY35" s="39">
        <f>'Coût médian du PMAS'!K18</f>
        <v>7500</v>
      </c>
      <c r="EZ35"/>
      <c r="FA35" s="46" t="s">
        <v>1072</v>
      </c>
      <c r="FB35" s="46" t="s">
        <v>1072</v>
      </c>
      <c r="FC35" s="46" t="s">
        <v>1072</v>
      </c>
      <c r="FD35" s="46" t="s">
        <v>1072</v>
      </c>
      <c r="FE35" s="46" t="s">
        <v>1072</v>
      </c>
      <c r="FF35" s="46" t="s">
        <v>1072</v>
      </c>
      <c r="FG35" s="46" t="s">
        <v>1072</v>
      </c>
      <c r="FH35" s="46" t="s">
        <v>1072</v>
      </c>
      <c r="FI35" s="46" t="s">
        <v>1072</v>
      </c>
      <c r="FJ35" s="46" t="s">
        <v>1072</v>
      </c>
      <c r="FK35" s="46" t="s">
        <v>1072</v>
      </c>
      <c r="FL35" s="46" t="s">
        <v>1072</v>
      </c>
      <c r="FM35" s="46" t="s">
        <v>1072</v>
      </c>
      <c r="FN35" s="46" t="s">
        <v>1072</v>
      </c>
      <c r="FO35" s="51">
        <v>9000</v>
      </c>
      <c r="FP35" s="50">
        <v>4500</v>
      </c>
      <c r="FQ35" s="46" t="s">
        <v>1072</v>
      </c>
      <c r="FR35" s="46" t="s">
        <v>1072</v>
      </c>
      <c r="FS35" s="46" t="s">
        <v>1072</v>
      </c>
      <c r="FT35" s="46" t="s">
        <v>1072</v>
      </c>
      <c r="FU35" s="46" t="s">
        <v>1072</v>
      </c>
      <c r="FV35" s="46" t="s">
        <v>1072</v>
      </c>
      <c r="FW35" s="50">
        <v>18000</v>
      </c>
      <c r="FX35" s="46" t="s">
        <v>1072</v>
      </c>
      <c r="FY35" s="60" t="s">
        <v>1072</v>
      </c>
      <c r="FZ35" s="60" t="s">
        <v>1072</v>
      </c>
      <c r="GA35" s="60" t="s">
        <v>1072</v>
      </c>
      <c r="GB35" s="60" t="s">
        <v>1072</v>
      </c>
      <c r="GC35" s="60" t="s">
        <v>1072</v>
      </c>
      <c r="GD35" s="46" t="s">
        <v>1072</v>
      </c>
      <c r="GE35" s="50">
        <v>10800</v>
      </c>
      <c r="GF35" s="47">
        <v>10800</v>
      </c>
      <c r="GG35" s="51">
        <v>10800</v>
      </c>
      <c r="GH35" s="47">
        <v>9900</v>
      </c>
      <c r="GI35" s="51">
        <v>12600</v>
      </c>
      <c r="GJ35" s="47">
        <v>12150</v>
      </c>
      <c r="GK35" s="51">
        <v>27000</v>
      </c>
      <c r="GL35" s="51">
        <v>14400</v>
      </c>
      <c r="GM35" s="50">
        <v>12150</v>
      </c>
      <c r="GN35" s="51">
        <v>12600</v>
      </c>
      <c r="GO35" s="47">
        <v>7200</v>
      </c>
      <c r="GP35" s="61">
        <v>5400</v>
      </c>
      <c r="GQ35" s="52">
        <v>18000</v>
      </c>
      <c r="GR35" s="52">
        <v>18000</v>
      </c>
      <c r="GS35" s="300" t="s">
        <v>1072</v>
      </c>
      <c r="GT35" s="52">
        <f>'Coût médian du PMAS'!L18</f>
        <v>13500</v>
      </c>
      <c r="GU35"/>
      <c r="GV35" s="35" t="s">
        <v>937</v>
      </c>
      <c r="GW35" s="46" t="s">
        <v>1072</v>
      </c>
      <c r="GX35" s="46" t="s">
        <v>1072</v>
      </c>
      <c r="GY35" s="46" t="s">
        <v>1072</v>
      </c>
      <c r="GZ35" s="46" t="s">
        <v>1072</v>
      </c>
      <c r="HA35" s="46" t="s">
        <v>1072</v>
      </c>
      <c r="HB35" s="46" t="s">
        <v>1072</v>
      </c>
      <c r="HC35" s="46" t="s">
        <v>1072</v>
      </c>
      <c r="HD35" s="46" t="s">
        <v>1072</v>
      </c>
      <c r="HE35" s="46" t="s">
        <v>1072</v>
      </c>
      <c r="HF35" s="46" t="s">
        <v>1072</v>
      </c>
      <c r="HG35" s="46" t="s">
        <v>1072</v>
      </c>
      <c r="HH35" s="46" t="s">
        <v>1072</v>
      </c>
      <c r="HI35" s="46" t="s">
        <v>1072</v>
      </c>
      <c r="HJ35" s="46" t="s">
        <v>1072</v>
      </c>
      <c r="HK35" s="46" t="s">
        <v>1072</v>
      </c>
      <c r="HL35" s="46" t="s">
        <v>1072</v>
      </c>
      <c r="HM35" s="46" t="s">
        <v>1072</v>
      </c>
      <c r="HN35" s="46" t="s">
        <v>1072</v>
      </c>
      <c r="HO35" s="51">
        <v>12000</v>
      </c>
      <c r="HP35" s="50">
        <v>10000</v>
      </c>
      <c r="HQ35" s="46" t="s">
        <v>1072</v>
      </c>
      <c r="HR35" s="46" t="s">
        <v>1072</v>
      </c>
      <c r="HS35" s="46" t="s">
        <v>1072</v>
      </c>
      <c r="HT35" s="46" t="s">
        <v>1072</v>
      </c>
      <c r="HU35" s="46" t="s">
        <v>1072</v>
      </c>
      <c r="HV35" s="46" t="s">
        <v>1072</v>
      </c>
      <c r="HW35" s="50">
        <v>6000</v>
      </c>
      <c r="HX35" s="46" t="s">
        <v>1072</v>
      </c>
      <c r="HY35" s="60" t="s">
        <v>1072</v>
      </c>
      <c r="HZ35" s="60" t="s">
        <v>1072</v>
      </c>
      <c r="IA35" s="60" t="s">
        <v>1072</v>
      </c>
      <c r="IB35" s="60" t="s">
        <v>1072</v>
      </c>
      <c r="IC35" s="60" t="s">
        <v>1072</v>
      </c>
      <c r="ID35" s="46" t="s">
        <v>1072</v>
      </c>
      <c r="IE35" s="50">
        <v>4360</v>
      </c>
      <c r="IF35" s="50">
        <v>5850</v>
      </c>
      <c r="IG35" s="51">
        <v>4000</v>
      </c>
      <c r="IH35" s="51">
        <v>4000</v>
      </c>
      <c r="II35" s="51">
        <v>6000</v>
      </c>
      <c r="IJ35" s="51">
        <v>20000</v>
      </c>
      <c r="IK35" s="50">
        <v>8000</v>
      </c>
      <c r="IL35" s="51">
        <v>8000</v>
      </c>
      <c r="IM35" s="51">
        <v>12000</v>
      </c>
      <c r="IN35" s="51">
        <v>16000</v>
      </c>
      <c r="IO35" s="50">
        <v>4000</v>
      </c>
      <c r="IP35" s="52">
        <v>4520</v>
      </c>
      <c r="IQ35" s="52">
        <v>6000</v>
      </c>
      <c r="IR35" s="52">
        <v>6000</v>
      </c>
      <c r="IS35" s="300" t="s">
        <v>1072</v>
      </c>
      <c r="IT35" s="52">
        <f>'Coût médian du PMAS'!M18</f>
        <v>3000</v>
      </c>
    </row>
    <row r="36" spans="1:254" x14ac:dyDescent="0.3">
      <c r="A36" s="11" t="s">
        <v>1083</v>
      </c>
      <c r="B36" s="46" t="s">
        <v>1072</v>
      </c>
      <c r="C36" s="46" t="s">
        <v>1072</v>
      </c>
      <c r="D36" s="46" t="s">
        <v>1072</v>
      </c>
      <c r="E36" s="46" t="s">
        <v>1072</v>
      </c>
      <c r="F36" s="46" t="s">
        <v>1072</v>
      </c>
      <c r="G36" s="46" t="s">
        <v>1072</v>
      </c>
      <c r="H36" s="46" t="s">
        <v>1072</v>
      </c>
      <c r="I36" s="46" t="s">
        <v>1072</v>
      </c>
      <c r="J36" s="51">
        <v>10285.714285714286</v>
      </c>
      <c r="K36" s="46" t="s">
        <v>1072</v>
      </c>
      <c r="L36" s="46" t="s">
        <v>1072</v>
      </c>
      <c r="M36" s="46" t="s">
        <v>1072</v>
      </c>
      <c r="N36" s="46" t="s">
        <v>1072</v>
      </c>
      <c r="O36" s="46" t="s">
        <v>1072</v>
      </c>
      <c r="P36" s="46" t="s">
        <v>1072</v>
      </c>
      <c r="Q36" s="46" t="s">
        <v>1072</v>
      </c>
      <c r="R36" s="50">
        <v>6000</v>
      </c>
      <c r="S36" s="46" t="s">
        <v>1072</v>
      </c>
      <c r="T36" s="50">
        <v>5142.8571428571431</v>
      </c>
      <c r="U36" s="46" t="s">
        <v>1072</v>
      </c>
      <c r="V36" s="46" t="s">
        <v>1072</v>
      </c>
      <c r="W36" s="46" t="s">
        <v>1072</v>
      </c>
      <c r="X36" s="46" t="s">
        <v>1072</v>
      </c>
      <c r="Y36" s="46" t="s">
        <v>1072</v>
      </c>
      <c r="Z36" s="46" t="s">
        <v>1072</v>
      </c>
      <c r="AA36" s="46" t="s">
        <v>1072</v>
      </c>
      <c r="AB36" s="46" t="s">
        <v>1072</v>
      </c>
      <c r="AC36" s="46" t="s">
        <v>1072</v>
      </c>
      <c r="AD36" s="46" t="s">
        <v>1072</v>
      </c>
      <c r="AE36" s="46" t="s">
        <v>1072</v>
      </c>
      <c r="AF36" s="46" t="s">
        <v>1072</v>
      </c>
      <c r="AG36" s="50">
        <v>6857.1428571428569</v>
      </c>
      <c r="AH36" s="51">
        <v>9428.5714285714294</v>
      </c>
      <c r="AI36" s="46" t="s">
        <v>1072</v>
      </c>
      <c r="AJ36" s="51">
        <v>6857.1428571428569</v>
      </c>
      <c r="AK36" s="51">
        <v>6857.1428571428569</v>
      </c>
      <c r="AL36" s="51">
        <v>6857.1428571428569</v>
      </c>
      <c r="AM36" s="51">
        <v>7714.2857142857147</v>
      </c>
      <c r="AN36" s="47">
        <v>7028.5714285714284</v>
      </c>
      <c r="AO36" s="47">
        <v>17100</v>
      </c>
      <c r="AP36" s="47">
        <v>7028.5714285714284</v>
      </c>
      <c r="AQ36" s="47">
        <v>6857.1428571428569</v>
      </c>
      <c r="AR36" s="46" t="s">
        <v>1072</v>
      </c>
      <c r="AS36" s="46" t="s">
        <v>1072</v>
      </c>
      <c r="AT36" s="38" t="s">
        <v>1072</v>
      </c>
      <c r="AU36" s="38" t="s">
        <v>1072</v>
      </c>
      <c r="AV36" s="38" t="s">
        <v>1072</v>
      </c>
      <c r="AW36" s="38" t="s">
        <v>1072</v>
      </c>
      <c r="AX36" s="38" t="s">
        <v>1072</v>
      </c>
      <c r="AY36" s="38" t="s">
        <v>1072</v>
      </c>
      <c r="BA36" s="11" t="s">
        <v>1083</v>
      </c>
      <c r="BB36" s="46" t="s">
        <v>1072</v>
      </c>
      <c r="BC36" s="46" t="s">
        <v>1072</v>
      </c>
      <c r="BD36" s="46" t="s">
        <v>1072</v>
      </c>
      <c r="BE36" s="46" t="s">
        <v>1072</v>
      </c>
      <c r="BF36" s="46" t="s">
        <v>1072</v>
      </c>
      <c r="BG36" s="46" t="s">
        <v>1072</v>
      </c>
      <c r="BH36" s="46" t="s">
        <v>1072</v>
      </c>
      <c r="BI36" s="46" t="s">
        <v>1072</v>
      </c>
      <c r="BJ36" s="51">
        <v>12000</v>
      </c>
      <c r="BK36" s="46" t="s">
        <v>1072</v>
      </c>
      <c r="BL36" s="46" t="s">
        <v>1072</v>
      </c>
      <c r="BM36" s="46" t="s">
        <v>1072</v>
      </c>
      <c r="BN36" s="46" t="s">
        <v>1072</v>
      </c>
      <c r="BO36" s="46" t="s">
        <v>1072</v>
      </c>
      <c r="BP36" s="46" t="s">
        <v>1072</v>
      </c>
      <c r="BQ36" s="46" t="s">
        <v>1072</v>
      </c>
      <c r="BR36" s="46" t="s">
        <v>1072</v>
      </c>
      <c r="BS36" s="46" t="s">
        <v>1072</v>
      </c>
      <c r="BT36" s="46" t="s">
        <v>1072</v>
      </c>
      <c r="BU36" s="46" t="s">
        <v>1072</v>
      </c>
      <c r="BV36" s="46" t="s">
        <v>1072</v>
      </c>
      <c r="BW36" s="46" t="s">
        <v>1072</v>
      </c>
      <c r="BX36" s="46" t="s">
        <v>1072</v>
      </c>
      <c r="BY36" s="46" t="s">
        <v>1072</v>
      </c>
      <c r="BZ36" s="46" t="s">
        <v>1072</v>
      </c>
      <c r="CA36" s="46" t="s">
        <v>1072</v>
      </c>
      <c r="CB36" s="46" t="s">
        <v>1072</v>
      </c>
      <c r="CC36" s="46" t="s">
        <v>1072</v>
      </c>
      <c r="CD36" s="46" t="s">
        <v>1072</v>
      </c>
      <c r="CE36" s="46" t="s">
        <v>1072</v>
      </c>
      <c r="CF36" s="46" t="s">
        <v>1072</v>
      </c>
      <c r="CG36" s="50">
        <v>7500</v>
      </c>
      <c r="CH36" s="51">
        <v>30000</v>
      </c>
      <c r="CI36" s="46" t="s">
        <v>1072</v>
      </c>
      <c r="CJ36" s="51">
        <v>6000</v>
      </c>
      <c r="CK36" s="51">
        <v>6000</v>
      </c>
      <c r="CL36" s="51">
        <v>6000</v>
      </c>
      <c r="CM36" s="51">
        <v>6000</v>
      </c>
      <c r="CN36" s="51">
        <v>6000</v>
      </c>
      <c r="CO36" s="51">
        <v>6000</v>
      </c>
      <c r="CP36" s="51">
        <v>6000</v>
      </c>
      <c r="CQ36" s="51">
        <v>6000</v>
      </c>
      <c r="CR36" s="46" t="s">
        <v>1072</v>
      </c>
      <c r="CS36" s="46" t="s">
        <v>1072</v>
      </c>
      <c r="CT36" s="38" t="s">
        <v>1072</v>
      </c>
      <c r="CU36" s="38" t="s">
        <v>1072</v>
      </c>
      <c r="CV36" s="38" t="s">
        <v>1072</v>
      </c>
      <c r="CW36" s="38" t="s">
        <v>1072</v>
      </c>
      <c r="CX36" s="38" t="s">
        <v>1072</v>
      </c>
      <c r="CY36" s="38" t="s">
        <v>1072</v>
      </c>
      <c r="DA36" s="35" t="s">
        <v>1083</v>
      </c>
      <c r="DB36" s="46" t="s">
        <v>1072</v>
      </c>
      <c r="DC36" s="46" t="s">
        <v>1072</v>
      </c>
      <c r="DD36" s="46" t="s">
        <v>1072</v>
      </c>
      <c r="DE36" s="46" t="s">
        <v>1072</v>
      </c>
      <c r="DF36" s="46" t="s">
        <v>1072</v>
      </c>
      <c r="DG36" s="46" t="s">
        <v>1072</v>
      </c>
      <c r="DH36" s="46" t="s">
        <v>1072</v>
      </c>
      <c r="DI36" s="46" t="s">
        <v>1072</v>
      </c>
      <c r="DJ36" s="51">
        <v>3000</v>
      </c>
      <c r="DK36" s="46" t="s">
        <v>1072</v>
      </c>
      <c r="DL36" s="46" t="s">
        <v>1072</v>
      </c>
      <c r="DM36" s="46" t="s">
        <v>1072</v>
      </c>
      <c r="DN36" s="46" t="s">
        <v>1072</v>
      </c>
      <c r="DO36" s="46" t="s">
        <v>1072</v>
      </c>
      <c r="DP36" s="46" t="s">
        <v>1072</v>
      </c>
      <c r="DQ36" s="46" t="s">
        <v>1072</v>
      </c>
      <c r="DR36" s="58">
        <v>15000</v>
      </c>
      <c r="DS36" s="46" t="s">
        <v>1072</v>
      </c>
      <c r="DT36" s="51">
        <v>15000</v>
      </c>
      <c r="DU36" s="46" t="s">
        <v>1072</v>
      </c>
      <c r="DV36" s="46" t="s">
        <v>1072</v>
      </c>
      <c r="DW36" s="46" t="s">
        <v>1072</v>
      </c>
      <c r="DX36" s="46" t="s">
        <v>1072</v>
      </c>
      <c r="DY36" s="46" t="s">
        <v>1072</v>
      </c>
      <c r="DZ36" s="46" t="s">
        <v>1072</v>
      </c>
      <c r="EA36" s="46" t="s">
        <v>1072</v>
      </c>
      <c r="EB36" s="46" t="s">
        <v>1072</v>
      </c>
      <c r="EC36" s="46" t="s">
        <v>1072</v>
      </c>
      <c r="ED36" s="60" t="s">
        <v>1072</v>
      </c>
      <c r="EE36" s="60" t="s">
        <v>1072</v>
      </c>
      <c r="EF36" s="60" t="s">
        <v>1072</v>
      </c>
      <c r="EG36" s="51">
        <v>7500</v>
      </c>
      <c r="EH36" s="50">
        <v>9000</v>
      </c>
      <c r="EI36" s="46" t="s">
        <v>1072</v>
      </c>
      <c r="EJ36" s="51">
        <v>7500</v>
      </c>
      <c r="EK36" s="51">
        <v>7500</v>
      </c>
      <c r="EL36" s="51">
        <v>7500</v>
      </c>
      <c r="EM36" s="51">
        <v>7500</v>
      </c>
      <c r="EN36" s="51">
        <v>8250</v>
      </c>
      <c r="EO36" s="51">
        <v>9000</v>
      </c>
      <c r="EP36" s="51">
        <v>9000</v>
      </c>
      <c r="EQ36" s="51">
        <v>9000</v>
      </c>
      <c r="ER36" s="46" t="s">
        <v>1072</v>
      </c>
      <c r="ES36" s="46" t="s">
        <v>1072</v>
      </c>
      <c r="ET36" s="38" t="s">
        <v>1072</v>
      </c>
      <c r="EU36" s="38" t="s">
        <v>1072</v>
      </c>
      <c r="EV36" s="38" t="s">
        <v>1072</v>
      </c>
      <c r="EW36" s="38" t="s">
        <v>1072</v>
      </c>
      <c r="EX36" s="300" t="s">
        <v>1072</v>
      </c>
      <c r="EY36" s="38" t="s">
        <v>1072</v>
      </c>
      <c r="EZ36"/>
      <c r="FA36" s="46" t="s">
        <v>1072</v>
      </c>
      <c r="FB36" s="46" t="s">
        <v>1072</v>
      </c>
      <c r="FC36" s="46" t="s">
        <v>1072</v>
      </c>
      <c r="FD36" s="46" t="s">
        <v>1072</v>
      </c>
      <c r="FE36" s="51">
        <v>9000</v>
      </c>
      <c r="FF36" s="46" t="s">
        <v>1072</v>
      </c>
      <c r="FG36" s="46" t="s">
        <v>1072</v>
      </c>
      <c r="FH36" s="46" t="s">
        <v>1072</v>
      </c>
      <c r="FI36" s="46" t="s">
        <v>1072</v>
      </c>
      <c r="FJ36" s="46" t="s">
        <v>1072</v>
      </c>
      <c r="FK36" s="46" t="s">
        <v>1072</v>
      </c>
      <c r="FL36" s="46" t="s">
        <v>1072</v>
      </c>
      <c r="FM36" s="58">
        <v>9000</v>
      </c>
      <c r="FN36" s="46" t="s">
        <v>1072</v>
      </c>
      <c r="FO36" s="51">
        <v>18000</v>
      </c>
      <c r="FP36" s="46" t="s">
        <v>1072</v>
      </c>
      <c r="FQ36" s="46" t="s">
        <v>1072</v>
      </c>
      <c r="FR36" s="46" t="s">
        <v>1072</v>
      </c>
      <c r="FS36" s="46" t="s">
        <v>1072</v>
      </c>
      <c r="FT36" s="46" t="s">
        <v>1072</v>
      </c>
      <c r="FU36" s="46" t="s">
        <v>1072</v>
      </c>
      <c r="FV36" s="46" t="s">
        <v>1072</v>
      </c>
      <c r="FW36" s="46" t="s">
        <v>1072</v>
      </c>
      <c r="FX36" s="46" t="s">
        <v>1072</v>
      </c>
      <c r="FY36" s="60" t="s">
        <v>1072</v>
      </c>
      <c r="FZ36" s="60" t="s">
        <v>1072</v>
      </c>
      <c r="GA36" s="60" t="s">
        <v>1072</v>
      </c>
      <c r="GB36" s="51">
        <v>14400</v>
      </c>
      <c r="GC36" s="51">
        <v>18000</v>
      </c>
      <c r="GD36" s="46" t="s">
        <v>1072</v>
      </c>
      <c r="GE36" s="51">
        <v>3600</v>
      </c>
      <c r="GF36" s="51">
        <v>3600</v>
      </c>
      <c r="GG36" s="51">
        <v>3600</v>
      </c>
      <c r="GH36" s="51">
        <v>3600</v>
      </c>
      <c r="GI36" s="47">
        <v>12600</v>
      </c>
      <c r="GJ36" s="51">
        <v>17100</v>
      </c>
      <c r="GK36" s="51">
        <v>14400</v>
      </c>
      <c r="GL36" s="47">
        <v>10800</v>
      </c>
      <c r="GM36" s="46" t="s">
        <v>1072</v>
      </c>
      <c r="GN36" s="46" t="s">
        <v>1072</v>
      </c>
      <c r="GO36" s="38" t="s">
        <v>1072</v>
      </c>
      <c r="GP36" s="69" t="s">
        <v>1072</v>
      </c>
      <c r="GQ36" s="38" t="s">
        <v>1072</v>
      </c>
      <c r="GR36" s="38" t="s">
        <v>1072</v>
      </c>
      <c r="GS36" s="300" t="s">
        <v>1072</v>
      </c>
      <c r="GT36" s="38" t="s">
        <v>1072</v>
      </c>
      <c r="GU36"/>
      <c r="GV36" s="35" t="s">
        <v>1083</v>
      </c>
      <c r="GW36" s="46" t="s">
        <v>1072</v>
      </c>
      <c r="GX36" s="46" t="s">
        <v>1072</v>
      </c>
      <c r="GY36" s="46" t="s">
        <v>1072</v>
      </c>
      <c r="GZ36" s="46" t="s">
        <v>1072</v>
      </c>
      <c r="HA36" s="46" t="s">
        <v>1072</v>
      </c>
      <c r="HB36" s="46" t="s">
        <v>1072</v>
      </c>
      <c r="HC36" s="46" t="s">
        <v>1072</v>
      </c>
      <c r="HD36" s="46" t="s">
        <v>1072</v>
      </c>
      <c r="HE36" s="51">
        <v>10000</v>
      </c>
      <c r="HF36" s="46" t="s">
        <v>1072</v>
      </c>
      <c r="HG36" s="46" t="s">
        <v>1072</v>
      </c>
      <c r="HH36" s="46" t="s">
        <v>1072</v>
      </c>
      <c r="HI36" s="46" t="s">
        <v>1072</v>
      </c>
      <c r="HJ36" s="46" t="s">
        <v>1072</v>
      </c>
      <c r="HK36" s="46" t="s">
        <v>1072</v>
      </c>
      <c r="HL36" s="46" t="s">
        <v>1072</v>
      </c>
      <c r="HM36" s="58">
        <v>6000</v>
      </c>
      <c r="HN36" s="46" t="s">
        <v>1072</v>
      </c>
      <c r="HO36" s="51">
        <v>6000</v>
      </c>
      <c r="HP36" s="46" t="s">
        <v>1072</v>
      </c>
      <c r="HQ36" s="46" t="s">
        <v>1072</v>
      </c>
      <c r="HR36" s="46" t="s">
        <v>1072</v>
      </c>
      <c r="HS36" s="46" t="s">
        <v>1072</v>
      </c>
      <c r="HT36" s="46" t="s">
        <v>1072</v>
      </c>
      <c r="HU36" s="46" t="s">
        <v>1072</v>
      </c>
      <c r="HV36" s="46" t="s">
        <v>1072</v>
      </c>
      <c r="HW36" s="46" t="s">
        <v>1072</v>
      </c>
      <c r="HX36" s="46" t="s">
        <v>1072</v>
      </c>
      <c r="HY36" s="60" t="s">
        <v>1072</v>
      </c>
      <c r="HZ36" s="60" t="s">
        <v>1072</v>
      </c>
      <c r="IA36" s="60" t="s">
        <v>1072</v>
      </c>
      <c r="IB36" s="51">
        <v>4000</v>
      </c>
      <c r="IC36" s="51">
        <v>8000</v>
      </c>
      <c r="ID36" s="46" t="s">
        <v>1072</v>
      </c>
      <c r="IE36" s="51">
        <v>4000</v>
      </c>
      <c r="IF36" s="51">
        <v>4000</v>
      </c>
      <c r="IG36" s="51">
        <v>4000</v>
      </c>
      <c r="IH36" s="51">
        <v>5000</v>
      </c>
      <c r="II36" s="51">
        <v>10000</v>
      </c>
      <c r="IJ36" s="51">
        <v>10000</v>
      </c>
      <c r="IK36" s="51">
        <v>12000</v>
      </c>
      <c r="IL36" s="51">
        <v>8000</v>
      </c>
      <c r="IM36" s="46" t="s">
        <v>1072</v>
      </c>
      <c r="IN36" s="46" t="s">
        <v>1072</v>
      </c>
      <c r="IO36" s="38" t="s">
        <v>1072</v>
      </c>
      <c r="IP36" s="38" t="s">
        <v>1072</v>
      </c>
      <c r="IQ36" s="38" t="s">
        <v>1072</v>
      </c>
      <c r="IR36" s="38" t="s">
        <v>1072</v>
      </c>
      <c r="IS36" s="300" t="s">
        <v>1072</v>
      </c>
      <c r="IT36" s="38" t="s">
        <v>1072</v>
      </c>
    </row>
    <row r="37" spans="1:254" x14ac:dyDescent="0.3">
      <c r="A37" s="11" t="s">
        <v>1084</v>
      </c>
      <c r="B37" s="46" t="s">
        <v>1072</v>
      </c>
      <c r="C37" s="46" t="s">
        <v>1072</v>
      </c>
      <c r="D37" s="46" t="s">
        <v>1072</v>
      </c>
      <c r="E37" s="46" t="s">
        <v>1072</v>
      </c>
      <c r="F37" s="46" t="s">
        <v>1072</v>
      </c>
      <c r="G37" s="46" t="s">
        <v>1072</v>
      </c>
      <c r="H37" s="46" t="s">
        <v>1072</v>
      </c>
      <c r="I37" s="46" t="s">
        <v>1072</v>
      </c>
      <c r="J37" s="46" t="s">
        <v>1072</v>
      </c>
      <c r="K37" s="46" t="s">
        <v>1072</v>
      </c>
      <c r="L37" s="46" t="s">
        <v>1072</v>
      </c>
      <c r="M37" s="46" t="s">
        <v>1072</v>
      </c>
      <c r="N37" s="51">
        <v>6000</v>
      </c>
      <c r="O37" s="46" t="s">
        <v>1072</v>
      </c>
      <c r="P37" s="46" t="s">
        <v>1072</v>
      </c>
      <c r="Q37" s="51">
        <v>3428.5714285714284</v>
      </c>
      <c r="R37" s="58">
        <v>891.42857142857144</v>
      </c>
      <c r="S37" s="51">
        <v>1714.2857142857099</v>
      </c>
      <c r="T37" s="51">
        <v>1440</v>
      </c>
      <c r="U37" s="51">
        <v>754.28571428571433</v>
      </c>
      <c r="V37" s="46" t="s">
        <v>1072</v>
      </c>
      <c r="W37" s="51">
        <v>1714.2857142857142</v>
      </c>
      <c r="X37" s="46" t="s">
        <v>1072</v>
      </c>
      <c r="Y37" s="46" t="s">
        <v>1072</v>
      </c>
      <c r="Z37" s="46" t="s">
        <v>1072</v>
      </c>
      <c r="AA37" s="46" t="s">
        <v>1072</v>
      </c>
      <c r="AB37" s="46" t="s">
        <v>1072</v>
      </c>
      <c r="AC37" s="46" t="s">
        <v>1072</v>
      </c>
      <c r="AD37" s="46" t="s">
        <v>1072</v>
      </c>
      <c r="AE37" s="46" t="s">
        <v>1072</v>
      </c>
      <c r="AF37" s="46" t="s">
        <v>1072</v>
      </c>
      <c r="AG37" s="46" t="s">
        <v>1072</v>
      </c>
      <c r="AH37" s="46" t="s">
        <v>1072</v>
      </c>
      <c r="AI37" s="46" t="s">
        <v>1072</v>
      </c>
      <c r="AJ37" s="46" t="s">
        <v>1072</v>
      </c>
      <c r="AK37" s="46" t="s">
        <v>1072</v>
      </c>
      <c r="AL37" s="46" t="s">
        <v>1072</v>
      </c>
      <c r="AM37" s="46" t="s">
        <v>1072</v>
      </c>
      <c r="AN37" s="46" t="s">
        <v>1072</v>
      </c>
      <c r="AO37" s="46" t="s">
        <v>1072</v>
      </c>
      <c r="AP37" s="46" t="s">
        <v>1072</v>
      </c>
      <c r="AQ37" s="46" t="s">
        <v>1072</v>
      </c>
      <c r="AR37" s="46" t="s">
        <v>1072</v>
      </c>
      <c r="AS37" s="46" t="s">
        <v>1072</v>
      </c>
      <c r="AT37" s="38" t="s">
        <v>1072</v>
      </c>
      <c r="AU37" s="38" t="s">
        <v>1072</v>
      </c>
      <c r="AV37" s="38" t="s">
        <v>1072</v>
      </c>
      <c r="AW37" s="38" t="s">
        <v>1072</v>
      </c>
      <c r="AX37" s="38" t="s">
        <v>1072</v>
      </c>
      <c r="AY37" s="38" t="s">
        <v>1072</v>
      </c>
      <c r="BA37" s="11" t="s">
        <v>1084</v>
      </c>
      <c r="BB37" s="46" t="s">
        <v>1072</v>
      </c>
      <c r="BC37" s="46" t="s">
        <v>1072</v>
      </c>
      <c r="BD37" s="46" t="s">
        <v>1072</v>
      </c>
      <c r="BE37" s="46" t="s">
        <v>1072</v>
      </c>
      <c r="BF37" s="46" t="s">
        <v>1072</v>
      </c>
      <c r="BG37" s="46" t="s">
        <v>1072</v>
      </c>
      <c r="BH37" s="46" t="s">
        <v>1072</v>
      </c>
      <c r="BI37" s="46" t="s">
        <v>1072</v>
      </c>
      <c r="BJ37" s="46" t="s">
        <v>1072</v>
      </c>
      <c r="BK37" s="46" t="s">
        <v>1072</v>
      </c>
      <c r="BL37" s="46" t="s">
        <v>1072</v>
      </c>
      <c r="BM37" s="46" t="s">
        <v>1072</v>
      </c>
      <c r="BN37" s="51">
        <v>8580</v>
      </c>
      <c r="BO37" s="46" t="s">
        <v>1072</v>
      </c>
      <c r="BP37" s="46" t="s">
        <v>1072</v>
      </c>
      <c r="BQ37" s="51">
        <v>4500</v>
      </c>
      <c r="BR37" s="58">
        <v>6000</v>
      </c>
      <c r="BS37" s="51">
        <v>4500</v>
      </c>
      <c r="BT37" s="51">
        <v>3000</v>
      </c>
      <c r="BU37" s="51">
        <v>3000</v>
      </c>
      <c r="BV37" s="46" t="s">
        <v>1072</v>
      </c>
      <c r="BW37" s="51">
        <v>3000</v>
      </c>
      <c r="BX37" s="46" t="s">
        <v>1072</v>
      </c>
      <c r="BY37" s="46" t="s">
        <v>1072</v>
      </c>
      <c r="BZ37" s="46" t="s">
        <v>1072</v>
      </c>
      <c r="CA37" s="46" t="s">
        <v>1072</v>
      </c>
      <c r="CB37" s="46" t="s">
        <v>1072</v>
      </c>
      <c r="CC37" s="46" t="s">
        <v>1072</v>
      </c>
      <c r="CD37" s="46" t="s">
        <v>1072</v>
      </c>
      <c r="CE37" s="46" t="s">
        <v>1072</v>
      </c>
      <c r="CF37" s="46" t="s">
        <v>1072</v>
      </c>
      <c r="CG37" s="46" t="s">
        <v>1072</v>
      </c>
      <c r="CH37" s="46" t="s">
        <v>1072</v>
      </c>
      <c r="CI37" s="46" t="s">
        <v>1072</v>
      </c>
      <c r="CJ37" s="46" t="s">
        <v>1072</v>
      </c>
      <c r="CK37" s="46" t="s">
        <v>1072</v>
      </c>
      <c r="CL37" s="46" t="s">
        <v>1072</v>
      </c>
      <c r="CM37" s="46" t="s">
        <v>1072</v>
      </c>
      <c r="CN37" s="46" t="s">
        <v>1072</v>
      </c>
      <c r="CO37" s="46" t="s">
        <v>1072</v>
      </c>
      <c r="CP37" s="46" t="s">
        <v>1072</v>
      </c>
      <c r="CQ37" s="46" t="s">
        <v>1072</v>
      </c>
      <c r="CR37" s="46" t="s">
        <v>1072</v>
      </c>
      <c r="CS37" s="46" t="s">
        <v>1072</v>
      </c>
      <c r="CT37" s="38" t="s">
        <v>1072</v>
      </c>
      <c r="CU37" s="38" t="s">
        <v>1072</v>
      </c>
      <c r="CV37" s="38" t="s">
        <v>1072</v>
      </c>
      <c r="CW37" s="38" t="s">
        <v>1072</v>
      </c>
      <c r="CX37" s="38" t="s">
        <v>1072</v>
      </c>
      <c r="CY37" s="38" t="s">
        <v>1072</v>
      </c>
      <c r="DA37" s="35" t="s">
        <v>1084</v>
      </c>
      <c r="DB37" s="46" t="s">
        <v>1072</v>
      </c>
      <c r="DC37" s="46" t="s">
        <v>1072</v>
      </c>
      <c r="DD37" s="46" t="s">
        <v>1072</v>
      </c>
      <c r="DE37" s="46" t="s">
        <v>1072</v>
      </c>
      <c r="DF37" s="46" t="s">
        <v>1072</v>
      </c>
      <c r="DG37" s="46" t="s">
        <v>1072</v>
      </c>
      <c r="DH37" s="46" t="s">
        <v>1072</v>
      </c>
      <c r="DI37" s="46" t="s">
        <v>1072</v>
      </c>
      <c r="DJ37" s="46" t="s">
        <v>1072</v>
      </c>
      <c r="DK37" s="46" t="s">
        <v>1072</v>
      </c>
      <c r="DL37" s="46" t="s">
        <v>1072</v>
      </c>
      <c r="DM37" s="46" t="s">
        <v>1072</v>
      </c>
      <c r="DN37" s="58">
        <v>15000</v>
      </c>
      <c r="DO37" s="46" t="s">
        <v>1072</v>
      </c>
      <c r="DP37" s="46" t="s">
        <v>1072</v>
      </c>
      <c r="DQ37" s="51">
        <v>12000</v>
      </c>
      <c r="DR37" s="50">
        <v>10125</v>
      </c>
      <c r="DS37" s="51">
        <v>12000</v>
      </c>
      <c r="DT37" s="51">
        <v>7500</v>
      </c>
      <c r="DU37" s="51">
        <v>11100</v>
      </c>
      <c r="DV37" s="46" t="s">
        <v>1072</v>
      </c>
      <c r="DW37" s="51">
        <v>18375</v>
      </c>
      <c r="DX37" s="46" t="s">
        <v>1072</v>
      </c>
      <c r="DY37" s="46" t="s">
        <v>1072</v>
      </c>
      <c r="DZ37" s="46" t="s">
        <v>1072</v>
      </c>
      <c r="EA37" s="46" t="s">
        <v>1072</v>
      </c>
      <c r="EB37" s="46" t="s">
        <v>1072</v>
      </c>
      <c r="EC37" s="46" t="s">
        <v>1072</v>
      </c>
      <c r="ED37" s="60" t="s">
        <v>1072</v>
      </c>
      <c r="EE37" s="60" t="s">
        <v>1072</v>
      </c>
      <c r="EF37" s="60" t="s">
        <v>1072</v>
      </c>
      <c r="EG37" s="60" t="s">
        <v>1072</v>
      </c>
      <c r="EH37" s="60" t="s">
        <v>1072</v>
      </c>
      <c r="EI37" s="46" t="s">
        <v>1072</v>
      </c>
      <c r="EJ37" s="46" t="s">
        <v>1072</v>
      </c>
      <c r="EK37" s="46" t="s">
        <v>1072</v>
      </c>
      <c r="EL37" s="46" t="s">
        <v>1072</v>
      </c>
      <c r="EM37" s="46" t="s">
        <v>1072</v>
      </c>
      <c r="EN37" s="46" t="s">
        <v>1072</v>
      </c>
      <c r="EO37" s="46" t="s">
        <v>1072</v>
      </c>
      <c r="EP37" s="46" t="s">
        <v>1072</v>
      </c>
      <c r="EQ37" s="46" t="s">
        <v>1072</v>
      </c>
      <c r="ER37" s="46" t="s">
        <v>1072</v>
      </c>
      <c r="ES37" s="46" t="s">
        <v>1072</v>
      </c>
      <c r="ET37" s="38" t="s">
        <v>1072</v>
      </c>
      <c r="EU37" s="38" t="s">
        <v>1072</v>
      </c>
      <c r="EV37" s="38" t="s">
        <v>1072</v>
      </c>
      <c r="EW37" s="38" t="s">
        <v>1072</v>
      </c>
      <c r="EX37" s="300" t="s">
        <v>1072</v>
      </c>
      <c r="EY37" s="38" t="s">
        <v>1072</v>
      </c>
      <c r="EZ37"/>
      <c r="FA37" s="46" t="s">
        <v>1072</v>
      </c>
      <c r="FB37" s="46" t="s">
        <v>1072</v>
      </c>
      <c r="FC37" s="46" t="s">
        <v>1072</v>
      </c>
      <c r="FD37" s="46" t="s">
        <v>1072</v>
      </c>
      <c r="FE37" s="46" t="s">
        <v>1072</v>
      </c>
      <c r="FF37" s="46" t="s">
        <v>1072</v>
      </c>
      <c r="FG37" s="46" t="s">
        <v>1072</v>
      </c>
      <c r="FH37" s="46" t="s">
        <v>1072</v>
      </c>
      <c r="FI37" s="58">
        <v>13500</v>
      </c>
      <c r="FJ37" s="46" t="s">
        <v>1072</v>
      </c>
      <c r="FK37" s="46" t="s">
        <v>1072</v>
      </c>
      <c r="FL37" s="51">
        <v>5400</v>
      </c>
      <c r="FM37" s="50">
        <v>9000</v>
      </c>
      <c r="FN37" s="51">
        <v>10800</v>
      </c>
      <c r="FO37" s="51">
        <v>9000</v>
      </c>
      <c r="FP37" s="51">
        <v>13500</v>
      </c>
      <c r="FQ37" s="46" t="s">
        <v>1072</v>
      </c>
      <c r="FR37" s="51">
        <v>9000</v>
      </c>
      <c r="FS37" s="46" t="s">
        <v>1072</v>
      </c>
      <c r="FT37" s="46" t="s">
        <v>1072</v>
      </c>
      <c r="FU37" s="46" t="s">
        <v>1072</v>
      </c>
      <c r="FV37" s="46" t="s">
        <v>1072</v>
      </c>
      <c r="FW37" s="46" t="s">
        <v>1072</v>
      </c>
      <c r="FX37" s="46" t="s">
        <v>1072</v>
      </c>
      <c r="FY37" s="60" t="s">
        <v>1072</v>
      </c>
      <c r="FZ37" s="60" t="s">
        <v>1072</v>
      </c>
      <c r="GA37" s="60" t="s">
        <v>1072</v>
      </c>
      <c r="GB37" s="60" t="s">
        <v>1072</v>
      </c>
      <c r="GC37" s="60" t="s">
        <v>1072</v>
      </c>
      <c r="GD37" s="46" t="s">
        <v>1072</v>
      </c>
      <c r="GE37" s="46" t="s">
        <v>1072</v>
      </c>
      <c r="GF37" s="46" t="s">
        <v>1072</v>
      </c>
      <c r="GG37" s="46" t="s">
        <v>1072</v>
      </c>
      <c r="GH37" s="46" t="s">
        <v>1072</v>
      </c>
      <c r="GI37" s="46" t="s">
        <v>1072</v>
      </c>
      <c r="GJ37" s="46" t="s">
        <v>1072</v>
      </c>
      <c r="GK37" s="46" t="s">
        <v>1072</v>
      </c>
      <c r="GL37" s="46" t="s">
        <v>1072</v>
      </c>
      <c r="GM37" s="46" t="s">
        <v>1072</v>
      </c>
      <c r="GN37" s="46" t="s">
        <v>1072</v>
      </c>
      <c r="GO37" s="38" t="s">
        <v>1072</v>
      </c>
      <c r="GP37" s="69" t="s">
        <v>1072</v>
      </c>
      <c r="GQ37" s="38" t="s">
        <v>1072</v>
      </c>
      <c r="GR37" s="38" t="s">
        <v>1072</v>
      </c>
      <c r="GS37" s="300" t="s">
        <v>1072</v>
      </c>
      <c r="GT37" s="38" t="s">
        <v>1072</v>
      </c>
      <c r="GU37"/>
      <c r="GV37" s="35" t="s">
        <v>1084</v>
      </c>
      <c r="GW37" s="46" t="s">
        <v>1072</v>
      </c>
      <c r="GX37" s="46" t="s">
        <v>1072</v>
      </c>
      <c r="GY37" s="46" t="s">
        <v>1072</v>
      </c>
      <c r="GZ37" s="46" t="s">
        <v>1072</v>
      </c>
      <c r="HA37" s="46" t="s">
        <v>1072</v>
      </c>
      <c r="HB37" s="46" t="s">
        <v>1072</v>
      </c>
      <c r="HC37" s="46" t="s">
        <v>1072</v>
      </c>
      <c r="HD37" s="46" t="s">
        <v>1072</v>
      </c>
      <c r="HE37" s="46" t="s">
        <v>1072</v>
      </c>
      <c r="HF37" s="46" t="s">
        <v>1072</v>
      </c>
      <c r="HG37" s="46" t="s">
        <v>1072</v>
      </c>
      <c r="HH37" s="46" t="s">
        <v>1072</v>
      </c>
      <c r="HI37" s="58">
        <v>6000</v>
      </c>
      <c r="HJ37" s="46" t="s">
        <v>1072</v>
      </c>
      <c r="HK37" s="46" t="s">
        <v>1072</v>
      </c>
      <c r="HL37" s="51">
        <v>4000</v>
      </c>
      <c r="HM37" s="50">
        <v>4000</v>
      </c>
      <c r="HN37" s="51">
        <v>3000</v>
      </c>
      <c r="HO37" s="51">
        <v>1640</v>
      </c>
      <c r="HP37" s="51">
        <v>1720</v>
      </c>
      <c r="HQ37" s="46" t="s">
        <v>1072</v>
      </c>
      <c r="HR37" s="51">
        <v>2500</v>
      </c>
      <c r="HS37" s="46" t="s">
        <v>1072</v>
      </c>
      <c r="HT37" s="46" t="s">
        <v>1072</v>
      </c>
      <c r="HU37" s="46" t="s">
        <v>1072</v>
      </c>
      <c r="HV37" s="46" t="s">
        <v>1072</v>
      </c>
      <c r="HW37" s="46" t="s">
        <v>1072</v>
      </c>
      <c r="HX37" s="46" t="s">
        <v>1072</v>
      </c>
      <c r="HY37" s="60" t="s">
        <v>1072</v>
      </c>
      <c r="HZ37" s="60" t="s">
        <v>1072</v>
      </c>
      <c r="IA37" s="60" t="s">
        <v>1072</v>
      </c>
      <c r="IB37" s="60" t="s">
        <v>1072</v>
      </c>
      <c r="IC37" s="60" t="s">
        <v>1072</v>
      </c>
      <c r="ID37" s="46" t="s">
        <v>1072</v>
      </c>
      <c r="IE37" s="46" t="s">
        <v>1072</v>
      </c>
      <c r="IF37" s="46" t="s">
        <v>1072</v>
      </c>
      <c r="IG37" s="46" t="s">
        <v>1072</v>
      </c>
      <c r="IH37" s="46" t="s">
        <v>1072</v>
      </c>
      <c r="II37" s="46" t="s">
        <v>1072</v>
      </c>
      <c r="IJ37" s="46" t="s">
        <v>1072</v>
      </c>
      <c r="IK37" s="46" t="s">
        <v>1072</v>
      </c>
      <c r="IL37" s="46" t="s">
        <v>1072</v>
      </c>
      <c r="IM37" s="46" t="s">
        <v>1072</v>
      </c>
      <c r="IN37" s="46" t="s">
        <v>1072</v>
      </c>
      <c r="IO37" s="38" t="s">
        <v>1072</v>
      </c>
      <c r="IP37" s="38" t="s">
        <v>1072</v>
      </c>
      <c r="IQ37" s="38" t="s">
        <v>1072</v>
      </c>
      <c r="IR37" s="38" t="s">
        <v>1072</v>
      </c>
      <c r="IS37" s="300" t="s">
        <v>1072</v>
      </c>
      <c r="IT37" s="38" t="s">
        <v>1072</v>
      </c>
    </row>
    <row r="38" spans="1:254" x14ac:dyDescent="0.3">
      <c r="A38" s="11" t="s">
        <v>913</v>
      </c>
      <c r="B38" s="46" t="s">
        <v>1072</v>
      </c>
      <c r="C38" s="46" t="s">
        <v>1072</v>
      </c>
      <c r="D38" s="46" t="s">
        <v>1072</v>
      </c>
      <c r="E38" s="46" t="s">
        <v>1072</v>
      </c>
      <c r="F38" s="46" t="s">
        <v>1072</v>
      </c>
      <c r="G38" s="46" t="s">
        <v>1072</v>
      </c>
      <c r="H38" s="46" t="s">
        <v>1072</v>
      </c>
      <c r="I38" s="46" t="s">
        <v>1072</v>
      </c>
      <c r="J38" s="46" t="s">
        <v>1072</v>
      </c>
      <c r="K38" s="46" t="s">
        <v>1072</v>
      </c>
      <c r="L38" s="46" t="s">
        <v>1072</v>
      </c>
      <c r="M38" s="46" t="s">
        <v>1072</v>
      </c>
      <c r="N38" s="46" t="s">
        <v>1072</v>
      </c>
      <c r="O38" s="46" t="s">
        <v>1072</v>
      </c>
      <c r="P38" s="46" t="s">
        <v>1072</v>
      </c>
      <c r="Q38" s="46" t="s">
        <v>1072</v>
      </c>
      <c r="R38" s="46" t="s">
        <v>1072</v>
      </c>
      <c r="S38" s="46" t="s">
        <v>1072</v>
      </c>
      <c r="T38" s="46" t="s">
        <v>1072</v>
      </c>
      <c r="U38" s="46" t="s">
        <v>1072</v>
      </c>
      <c r="V38" s="46" t="s">
        <v>1072</v>
      </c>
      <c r="W38" s="46" t="s">
        <v>1072</v>
      </c>
      <c r="X38" s="46" t="s">
        <v>1072</v>
      </c>
      <c r="Y38" s="57">
        <v>3428.5714285714284</v>
      </c>
      <c r="Z38" s="51">
        <v>5142.8571428571431</v>
      </c>
      <c r="AA38" s="51">
        <v>6857.1428571428569</v>
      </c>
      <c r="AB38" s="46" t="s">
        <v>1072</v>
      </c>
      <c r="AC38" s="51">
        <v>10285.714285714286</v>
      </c>
      <c r="AD38" s="51">
        <v>13714.285714285714</v>
      </c>
      <c r="AE38" s="51">
        <v>10285.714285714286</v>
      </c>
      <c r="AF38" s="51">
        <v>6857.1428571428569</v>
      </c>
      <c r="AG38" s="51">
        <v>6857.1428571428569</v>
      </c>
      <c r="AH38" s="51">
        <v>6857.1428571428569</v>
      </c>
      <c r="AI38" s="51">
        <v>10285.714285714286</v>
      </c>
      <c r="AJ38" s="51">
        <v>13714.285714285714</v>
      </c>
      <c r="AK38" s="51">
        <v>16285.714285714286</v>
      </c>
      <c r="AL38" s="51">
        <v>17142.857142857141</v>
      </c>
      <c r="AM38" s="73">
        <v>5142.8571428571431</v>
      </c>
      <c r="AN38" s="51">
        <v>5142.8571428571431</v>
      </c>
      <c r="AO38" s="51">
        <v>9000</v>
      </c>
      <c r="AP38" s="51">
        <v>6857.1428571428569</v>
      </c>
      <c r="AQ38" s="51">
        <v>8571.4285714285706</v>
      </c>
      <c r="AR38" s="51">
        <v>6857.1428571428569</v>
      </c>
      <c r="AS38" s="51">
        <v>8571.4285714285706</v>
      </c>
      <c r="AT38" s="52">
        <v>7200</v>
      </c>
      <c r="AU38" s="50">
        <v>6857.1428571428569</v>
      </c>
      <c r="AV38" s="52">
        <v>10285.714285714286</v>
      </c>
      <c r="AW38" s="52">
        <v>10285.714285714286</v>
      </c>
      <c r="AX38" s="52">
        <v>10285.714285714286</v>
      </c>
      <c r="AY38" s="52">
        <f>'Coût médian du PMAS'!I6</f>
        <v>12000</v>
      </c>
      <c r="BA38" s="11" t="s">
        <v>913</v>
      </c>
      <c r="BB38" s="46" t="s">
        <v>1072</v>
      </c>
      <c r="BC38" s="46" t="s">
        <v>1072</v>
      </c>
      <c r="BD38" s="46" t="s">
        <v>1072</v>
      </c>
      <c r="BE38" s="46" t="s">
        <v>1072</v>
      </c>
      <c r="BF38" s="46" t="s">
        <v>1072</v>
      </c>
      <c r="BG38" s="46" t="s">
        <v>1072</v>
      </c>
      <c r="BH38" s="46" t="s">
        <v>1072</v>
      </c>
      <c r="BI38" s="46" t="s">
        <v>1072</v>
      </c>
      <c r="BJ38" s="46" t="s">
        <v>1072</v>
      </c>
      <c r="BK38" s="46" t="s">
        <v>1072</v>
      </c>
      <c r="BL38" s="46" t="s">
        <v>1072</v>
      </c>
      <c r="BM38" s="46" t="s">
        <v>1072</v>
      </c>
      <c r="BN38" s="46" t="s">
        <v>1072</v>
      </c>
      <c r="BO38" s="46" t="s">
        <v>1072</v>
      </c>
      <c r="BP38" s="46" t="s">
        <v>1072</v>
      </c>
      <c r="BQ38" s="46" t="s">
        <v>1072</v>
      </c>
      <c r="BR38" s="46" t="s">
        <v>1072</v>
      </c>
      <c r="BS38" s="46" t="s">
        <v>1072</v>
      </c>
      <c r="BT38" s="46" t="s">
        <v>1072</v>
      </c>
      <c r="BU38" s="46" t="s">
        <v>1072</v>
      </c>
      <c r="BV38" s="46" t="s">
        <v>1072</v>
      </c>
      <c r="BW38" s="46" t="s">
        <v>1072</v>
      </c>
      <c r="BX38" s="46" t="s">
        <v>1072</v>
      </c>
      <c r="BY38" s="51">
        <v>7500</v>
      </c>
      <c r="BZ38" s="51">
        <v>8250</v>
      </c>
      <c r="CA38" s="51">
        <v>12000</v>
      </c>
      <c r="CB38" s="46" t="s">
        <v>1072</v>
      </c>
      <c r="CC38" s="51">
        <v>15000</v>
      </c>
      <c r="CD38" s="51">
        <v>18000</v>
      </c>
      <c r="CE38" s="51">
        <v>15000</v>
      </c>
      <c r="CF38" s="51">
        <v>10500</v>
      </c>
      <c r="CG38" s="51">
        <v>10500</v>
      </c>
      <c r="CH38" s="51">
        <v>9000</v>
      </c>
      <c r="CI38" s="51">
        <v>15000</v>
      </c>
      <c r="CJ38" s="51">
        <v>21000</v>
      </c>
      <c r="CK38" s="51">
        <v>24000</v>
      </c>
      <c r="CL38" s="51">
        <v>6300</v>
      </c>
      <c r="CM38" s="73">
        <v>7500</v>
      </c>
      <c r="CN38" s="51">
        <v>7500</v>
      </c>
      <c r="CO38" s="51">
        <v>9000</v>
      </c>
      <c r="CP38" s="51">
        <v>9000</v>
      </c>
      <c r="CQ38" s="51">
        <v>12000</v>
      </c>
      <c r="CR38" s="51">
        <v>6000</v>
      </c>
      <c r="CS38" s="51">
        <v>12000</v>
      </c>
      <c r="CT38" s="52">
        <v>9000</v>
      </c>
      <c r="CU38" s="52">
        <v>7500</v>
      </c>
      <c r="CV38" s="52">
        <v>15000</v>
      </c>
      <c r="CW38" s="52">
        <v>15000</v>
      </c>
      <c r="CX38" s="52">
        <v>15000</v>
      </c>
      <c r="CY38" s="52">
        <f>'Coût médian du PMAS'!J6</f>
        <v>21000</v>
      </c>
      <c r="DA38" s="11" t="s">
        <v>913</v>
      </c>
      <c r="DB38" s="46" t="s">
        <v>1072</v>
      </c>
      <c r="DC38" s="46" t="s">
        <v>1072</v>
      </c>
      <c r="DD38" s="46" t="s">
        <v>1072</v>
      </c>
      <c r="DE38" s="46" t="s">
        <v>1072</v>
      </c>
      <c r="DF38" s="46" t="s">
        <v>1072</v>
      </c>
      <c r="DG38" s="46" t="s">
        <v>1072</v>
      </c>
      <c r="DH38" s="46" t="s">
        <v>1072</v>
      </c>
      <c r="DI38" s="46" t="s">
        <v>1072</v>
      </c>
      <c r="DJ38" s="46" t="s">
        <v>1072</v>
      </c>
      <c r="DK38" s="46" t="s">
        <v>1072</v>
      </c>
      <c r="DL38" s="46" t="s">
        <v>1072</v>
      </c>
      <c r="DM38" s="46" t="s">
        <v>1072</v>
      </c>
      <c r="DN38" s="46" t="s">
        <v>1072</v>
      </c>
      <c r="DO38" s="46" t="s">
        <v>1072</v>
      </c>
      <c r="DP38" s="46" t="s">
        <v>1072</v>
      </c>
      <c r="DQ38" s="46" t="s">
        <v>1072</v>
      </c>
      <c r="DR38" s="46" t="s">
        <v>1072</v>
      </c>
      <c r="DS38" s="46" t="s">
        <v>1072</v>
      </c>
      <c r="DT38" s="46" t="s">
        <v>1072</v>
      </c>
      <c r="DU38" s="46" t="s">
        <v>1072</v>
      </c>
      <c r="DV38" s="46" t="s">
        <v>1072</v>
      </c>
      <c r="DW38" s="46" t="s">
        <v>1072</v>
      </c>
      <c r="DX38" s="46" t="s">
        <v>1072</v>
      </c>
      <c r="DY38" s="51">
        <v>9000</v>
      </c>
      <c r="DZ38" s="51">
        <v>15000</v>
      </c>
      <c r="EA38" s="51">
        <v>7500</v>
      </c>
      <c r="EB38" s="46" t="s">
        <v>1072</v>
      </c>
      <c r="EC38" s="51">
        <v>6750</v>
      </c>
      <c r="ED38" s="65">
        <v>10500</v>
      </c>
      <c r="EE38" s="51">
        <v>9000</v>
      </c>
      <c r="EF38" s="51">
        <v>6000</v>
      </c>
      <c r="EG38" s="51">
        <v>6750</v>
      </c>
      <c r="EH38" s="51">
        <v>6000</v>
      </c>
      <c r="EI38" s="51">
        <v>9000</v>
      </c>
      <c r="EJ38" s="51">
        <v>15000</v>
      </c>
      <c r="EK38" s="51">
        <v>18000</v>
      </c>
      <c r="EL38" s="51">
        <v>18000</v>
      </c>
      <c r="EM38" s="73">
        <v>7500</v>
      </c>
      <c r="EN38" s="51">
        <v>9000</v>
      </c>
      <c r="EO38" s="51">
        <v>7500</v>
      </c>
      <c r="EP38" s="51">
        <v>10500</v>
      </c>
      <c r="EQ38" s="51">
        <v>12000</v>
      </c>
      <c r="ER38" s="51">
        <v>9000</v>
      </c>
      <c r="ES38" s="51">
        <v>12000</v>
      </c>
      <c r="ET38" s="52">
        <v>9000</v>
      </c>
      <c r="EU38" s="52">
        <v>7500</v>
      </c>
      <c r="EV38" s="52">
        <v>7500</v>
      </c>
      <c r="EW38" s="52">
        <v>7500</v>
      </c>
      <c r="EX38" s="299">
        <v>7500</v>
      </c>
      <c r="EY38" s="52">
        <f>'Coût médian du PMAS'!K6</f>
        <v>9000</v>
      </c>
      <c r="EZ38"/>
      <c r="FA38" s="46" t="s">
        <v>1072</v>
      </c>
      <c r="FB38" s="46" t="s">
        <v>1072</v>
      </c>
      <c r="FC38" s="46" t="s">
        <v>1072</v>
      </c>
      <c r="FD38" s="46" t="s">
        <v>1072</v>
      </c>
      <c r="FE38" s="46" t="s">
        <v>1072</v>
      </c>
      <c r="FF38" s="46" t="s">
        <v>1072</v>
      </c>
      <c r="FG38" s="46" t="s">
        <v>1072</v>
      </c>
      <c r="FH38" s="46" t="s">
        <v>1072</v>
      </c>
      <c r="FI38" s="46" t="s">
        <v>1072</v>
      </c>
      <c r="FJ38" s="46" t="s">
        <v>1072</v>
      </c>
      <c r="FK38" s="46" t="s">
        <v>1072</v>
      </c>
      <c r="FL38" s="46" t="s">
        <v>1072</v>
      </c>
      <c r="FM38" s="46" t="s">
        <v>1072</v>
      </c>
      <c r="FN38" s="46" t="s">
        <v>1072</v>
      </c>
      <c r="FO38" s="46" t="s">
        <v>1072</v>
      </c>
      <c r="FP38" s="46" t="s">
        <v>1072</v>
      </c>
      <c r="FQ38" s="46" t="s">
        <v>1072</v>
      </c>
      <c r="FR38" s="46" t="s">
        <v>1072</v>
      </c>
      <c r="FS38" s="46" t="s">
        <v>1072</v>
      </c>
      <c r="FT38" s="51">
        <v>6300</v>
      </c>
      <c r="FU38" s="51">
        <v>8100</v>
      </c>
      <c r="FV38" s="51">
        <v>7200</v>
      </c>
      <c r="FW38" s="46" t="s">
        <v>1072</v>
      </c>
      <c r="FX38" s="51">
        <v>10800</v>
      </c>
      <c r="FY38" s="65">
        <v>14400</v>
      </c>
      <c r="FZ38" s="51">
        <v>10800</v>
      </c>
      <c r="GA38" s="51">
        <v>7200</v>
      </c>
      <c r="GB38" s="51">
        <v>7200</v>
      </c>
      <c r="GC38" s="51">
        <v>7200</v>
      </c>
      <c r="GD38" s="51">
        <v>12600</v>
      </c>
      <c r="GE38" s="51">
        <v>17100</v>
      </c>
      <c r="GF38" s="51">
        <v>19800</v>
      </c>
      <c r="GG38" s="51">
        <v>21600</v>
      </c>
      <c r="GH38" s="73">
        <v>9000</v>
      </c>
      <c r="GI38" s="51">
        <v>9000</v>
      </c>
      <c r="GJ38" s="51">
        <v>9000</v>
      </c>
      <c r="GK38" s="51">
        <v>7200</v>
      </c>
      <c r="GL38" s="51">
        <v>9000</v>
      </c>
      <c r="GM38" s="51">
        <v>10800</v>
      </c>
      <c r="GN38" s="51">
        <v>12600</v>
      </c>
      <c r="GO38" s="52">
        <v>9000</v>
      </c>
      <c r="GP38" s="71">
        <v>9000</v>
      </c>
      <c r="GQ38" s="52">
        <v>13500</v>
      </c>
      <c r="GR38" s="52">
        <v>13500</v>
      </c>
      <c r="GS38" s="299">
        <v>13500</v>
      </c>
      <c r="GT38" s="52">
        <f>'Coût médian du PMAS'!L6</f>
        <v>14400</v>
      </c>
      <c r="GU38"/>
      <c r="GV38" s="11" t="s">
        <v>913</v>
      </c>
      <c r="GW38" s="46" t="s">
        <v>1072</v>
      </c>
      <c r="GX38" s="46" t="s">
        <v>1072</v>
      </c>
      <c r="GY38" s="46" t="s">
        <v>1072</v>
      </c>
      <c r="GZ38" s="46" t="s">
        <v>1072</v>
      </c>
      <c r="HA38" s="46" t="s">
        <v>1072</v>
      </c>
      <c r="HB38" s="46" t="s">
        <v>1072</v>
      </c>
      <c r="HC38" s="46" t="s">
        <v>1072</v>
      </c>
      <c r="HD38" s="46" t="s">
        <v>1072</v>
      </c>
      <c r="HE38" s="46" t="s">
        <v>1072</v>
      </c>
      <c r="HF38" s="46" t="s">
        <v>1072</v>
      </c>
      <c r="HG38" s="46" t="s">
        <v>1072</v>
      </c>
      <c r="HH38" s="46" t="s">
        <v>1072</v>
      </c>
      <c r="HI38" s="46" t="s">
        <v>1072</v>
      </c>
      <c r="HJ38" s="46" t="s">
        <v>1072</v>
      </c>
      <c r="HK38" s="46" t="s">
        <v>1072</v>
      </c>
      <c r="HL38" s="46" t="s">
        <v>1072</v>
      </c>
      <c r="HM38" s="46" t="s">
        <v>1072</v>
      </c>
      <c r="HN38" s="46" t="s">
        <v>1072</v>
      </c>
      <c r="HO38" s="46" t="s">
        <v>1072</v>
      </c>
      <c r="HP38" s="46" t="s">
        <v>1072</v>
      </c>
      <c r="HQ38" s="46" t="s">
        <v>1072</v>
      </c>
      <c r="HR38" s="46" t="s">
        <v>1072</v>
      </c>
      <c r="HS38" s="46" t="s">
        <v>1072</v>
      </c>
      <c r="HT38" s="51">
        <v>4000</v>
      </c>
      <c r="HU38" s="51">
        <v>7000</v>
      </c>
      <c r="HV38" s="51">
        <v>8000</v>
      </c>
      <c r="HW38" s="46" t="s">
        <v>1072</v>
      </c>
      <c r="HX38" s="51">
        <v>8000</v>
      </c>
      <c r="HY38" s="65">
        <v>10000</v>
      </c>
      <c r="HZ38" s="51">
        <v>8000</v>
      </c>
      <c r="IA38" s="51">
        <v>4000</v>
      </c>
      <c r="IB38" s="51">
        <v>4000</v>
      </c>
      <c r="IC38" s="51">
        <v>4000</v>
      </c>
      <c r="ID38" s="51">
        <v>8000</v>
      </c>
      <c r="IE38" s="51">
        <v>10000</v>
      </c>
      <c r="IF38" s="51">
        <v>10000</v>
      </c>
      <c r="IG38" s="51">
        <v>10000</v>
      </c>
      <c r="IH38" s="73">
        <v>5000</v>
      </c>
      <c r="II38" s="51">
        <v>6000</v>
      </c>
      <c r="IJ38" s="51">
        <v>6000</v>
      </c>
      <c r="IK38" s="51">
        <v>7000</v>
      </c>
      <c r="IL38" s="51">
        <v>10000</v>
      </c>
      <c r="IM38" s="51">
        <v>4000</v>
      </c>
      <c r="IN38" s="51">
        <v>4000</v>
      </c>
      <c r="IO38" s="52">
        <v>6000</v>
      </c>
      <c r="IP38" s="50">
        <v>4000</v>
      </c>
      <c r="IQ38" s="52">
        <v>20000</v>
      </c>
      <c r="IR38" s="52">
        <v>20000</v>
      </c>
      <c r="IS38" s="299">
        <v>20000</v>
      </c>
      <c r="IT38" s="52">
        <f>'Coût médian du PMAS'!M6</f>
        <v>20000</v>
      </c>
    </row>
    <row r="39" spans="1:254" x14ac:dyDescent="0.3">
      <c r="A39" s="11" t="s">
        <v>1085</v>
      </c>
      <c r="B39" s="46" t="s">
        <v>1072</v>
      </c>
      <c r="C39" s="46" t="s">
        <v>1072</v>
      </c>
      <c r="D39" s="46" t="s">
        <v>1072</v>
      </c>
      <c r="E39" s="46" t="s">
        <v>1072</v>
      </c>
      <c r="F39" s="46" t="s">
        <v>1072</v>
      </c>
      <c r="G39" s="46" t="s">
        <v>1072</v>
      </c>
      <c r="H39" s="46" t="s">
        <v>1072</v>
      </c>
      <c r="I39" s="50">
        <v>5280</v>
      </c>
      <c r="J39" s="46" t="s">
        <v>1072</v>
      </c>
      <c r="K39" s="46" t="s">
        <v>1072</v>
      </c>
      <c r="L39" s="46" t="s">
        <v>1072</v>
      </c>
      <c r="M39" s="46" t="s">
        <v>1072</v>
      </c>
      <c r="N39" s="46" t="s">
        <v>1072</v>
      </c>
      <c r="O39" s="46" t="s">
        <v>1072</v>
      </c>
      <c r="P39" s="46" t="s">
        <v>1072</v>
      </c>
      <c r="Q39" s="46" t="s">
        <v>1072</v>
      </c>
      <c r="R39" s="46" t="s">
        <v>1072</v>
      </c>
      <c r="S39" s="46" t="s">
        <v>1072</v>
      </c>
      <c r="T39" s="46" t="s">
        <v>1072</v>
      </c>
      <c r="U39" s="46" t="s">
        <v>1072</v>
      </c>
      <c r="V39" s="46" t="s">
        <v>1072</v>
      </c>
      <c r="W39" s="46" t="s">
        <v>1072</v>
      </c>
      <c r="X39" s="46" t="s">
        <v>1072</v>
      </c>
      <c r="Y39" s="46" t="s">
        <v>1072</v>
      </c>
      <c r="Z39" s="46" t="s">
        <v>1072</v>
      </c>
      <c r="AA39" s="46" t="s">
        <v>1072</v>
      </c>
      <c r="AB39" s="46" t="s">
        <v>1072</v>
      </c>
      <c r="AC39" s="46" t="s">
        <v>1072</v>
      </c>
      <c r="AD39" s="46" t="s">
        <v>1072</v>
      </c>
      <c r="AE39" s="46" t="s">
        <v>1072</v>
      </c>
      <c r="AF39" s="46" t="s">
        <v>1072</v>
      </c>
      <c r="AG39" s="46" t="s">
        <v>1072</v>
      </c>
      <c r="AH39" s="46" t="s">
        <v>1072</v>
      </c>
      <c r="AI39" s="46" t="s">
        <v>1072</v>
      </c>
      <c r="AJ39" s="46" t="s">
        <v>1072</v>
      </c>
      <c r="AK39" s="46" t="s">
        <v>1072</v>
      </c>
      <c r="AL39" s="46" t="s">
        <v>1072</v>
      </c>
      <c r="AM39" s="46" t="s">
        <v>1072</v>
      </c>
      <c r="AN39" s="46" t="s">
        <v>1072</v>
      </c>
      <c r="AO39" s="46" t="s">
        <v>1072</v>
      </c>
      <c r="AP39" s="46" t="s">
        <v>1072</v>
      </c>
      <c r="AQ39" s="46" t="s">
        <v>1072</v>
      </c>
      <c r="AR39" s="46" t="s">
        <v>1072</v>
      </c>
      <c r="AS39" s="46" t="s">
        <v>1072</v>
      </c>
      <c r="AT39" s="38" t="s">
        <v>1072</v>
      </c>
      <c r="AU39" s="38" t="s">
        <v>1072</v>
      </c>
      <c r="AV39" s="38" t="s">
        <v>1072</v>
      </c>
      <c r="AW39" s="38" t="s">
        <v>1072</v>
      </c>
      <c r="AX39" s="38" t="s">
        <v>1072</v>
      </c>
      <c r="AY39" s="38" t="s">
        <v>1072</v>
      </c>
      <c r="BA39" s="11" t="s">
        <v>1085</v>
      </c>
      <c r="BB39" s="46" t="s">
        <v>1072</v>
      </c>
      <c r="BC39" s="46" t="s">
        <v>1072</v>
      </c>
      <c r="BD39" s="46" t="s">
        <v>1072</v>
      </c>
      <c r="BE39" s="46" t="s">
        <v>1072</v>
      </c>
      <c r="BF39" s="46" t="s">
        <v>1072</v>
      </c>
      <c r="BG39" s="46" t="s">
        <v>1072</v>
      </c>
      <c r="BH39" s="46" t="s">
        <v>1072</v>
      </c>
      <c r="BI39" s="50">
        <v>10020</v>
      </c>
      <c r="BJ39" s="46" t="s">
        <v>1072</v>
      </c>
      <c r="BK39" s="46" t="s">
        <v>1072</v>
      </c>
      <c r="BL39" s="46" t="s">
        <v>1072</v>
      </c>
      <c r="BM39" s="46" t="s">
        <v>1072</v>
      </c>
      <c r="BN39" s="46" t="s">
        <v>1072</v>
      </c>
      <c r="BO39" s="46" t="s">
        <v>1072</v>
      </c>
      <c r="BP39" s="46" t="s">
        <v>1072</v>
      </c>
      <c r="BQ39" s="46" t="s">
        <v>1072</v>
      </c>
      <c r="BR39" s="46" t="s">
        <v>1072</v>
      </c>
      <c r="BS39" s="46" t="s">
        <v>1072</v>
      </c>
      <c r="BT39" s="46" t="s">
        <v>1072</v>
      </c>
      <c r="BU39" s="46" t="s">
        <v>1072</v>
      </c>
      <c r="BV39" s="46" t="s">
        <v>1072</v>
      </c>
      <c r="BW39" s="46" t="s">
        <v>1072</v>
      </c>
      <c r="BX39" s="46" t="s">
        <v>1072</v>
      </c>
      <c r="BY39" s="46" t="s">
        <v>1072</v>
      </c>
      <c r="BZ39" s="46" t="s">
        <v>1072</v>
      </c>
      <c r="CA39" s="46" t="s">
        <v>1072</v>
      </c>
      <c r="CB39" s="46" t="s">
        <v>1072</v>
      </c>
      <c r="CC39" s="46" t="s">
        <v>1072</v>
      </c>
      <c r="CD39" s="46" t="s">
        <v>1072</v>
      </c>
      <c r="CE39" s="46" t="s">
        <v>1072</v>
      </c>
      <c r="CF39" s="46" t="s">
        <v>1072</v>
      </c>
      <c r="CG39" s="46" t="s">
        <v>1072</v>
      </c>
      <c r="CH39" s="46" t="s">
        <v>1072</v>
      </c>
      <c r="CI39" s="46" t="s">
        <v>1072</v>
      </c>
      <c r="CJ39" s="46" t="s">
        <v>1072</v>
      </c>
      <c r="CK39" s="46" t="s">
        <v>1072</v>
      </c>
      <c r="CL39" s="46" t="s">
        <v>1072</v>
      </c>
      <c r="CM39" s="46" t="s">
        <v>1072</v>
      </c>
      <c r="CN39" s="46" t="s">
        <v>1072</v>
      </c>
      <c r="CO39" s="46" t="s">
        <v>1072</v>
      </c>
      <c r="CP39" s="46" t="s">
        <v>1072</v>
      </c>
      <c r="CQ39" s="46" t="s">
        <v>1072</v>
      </c>
      <c r="CR39" s="46" t="s">
        <v>1072</v>
      </c>
      <c r="CS39" s="46" t="s">
        <v>1072</v>
      </c>
      <c r="CT39" s="38" t="s">
        <v>1072</v>
      </c>
      <c r="CU39" s="38" t="s">
        <v>1072</v>
      </c>
      <c r="CV39" s="38" t="s">
        <v>1072</v>
      </c>
      <c r="CW39" s="38" t="s">
        <v>1072</v>
      </c>
      <c r="CX39" s="38" t="s">
        <v>1072</v>
      </c>
      <c r="CY39" s="38" t="s">
        <v>1072</v>
      </c>
      <c r="DA39" s="35" t="s">
        <v>1085</v>
      </c>
      <c r="DB39" s="46" t="s">
        <v>1072</v>
      </c>
      <c r="DC39" s="46" t="s">
        <v>1072</v>
      </c>
      <c r="DD39" s="46" t="s">
        <v>1072</v>
      </c>
      <c r="DE39" s="46" t="s">
        <v>1072</v>
      </c>
      <c r="DF39" s="46" t="s">
        <v>1072</v>
      </c>
      <c r="DG39" s="46" t="s">
        <v>1072</v>
      </c>
      <c r="DH39" s="46" t="s">
        <v>1072</v>
      </c>
      <c r="DI39" s="58">
        <v>15000</v>
      </c>
      <c r="DJ39" s="46" t="s">
        <v>1072</v>
      </c>
      <c r="DK39" s="46" t="s">
        <v>1072</v>
      </c>
      <c r="DL39" s="46" t="s">
        <v>1072</v>
      </c>
      <c r="DM39" s="46" t="s">
        <v>1072</v>
      </c>
      <c r="DN39" s="46" t="s">
        <v>1072</v>
      </c>
      <c r="DO39" s="46" t="s">
        <v>1072</v>
      </c>
      <c r="DP39" s="46" t="s">
        <v>1072</v>
      </c>
      <c r="DQ39" s="46" t="s">
        <v>1072</v>
      </c>
      <c r="DR39" s="70" t="s">
        <v>1072</v>
      </c>
      <c r="DS39" s="46" t="s">
        <v>1072</v>
      </c>
      <c r="DT39" s="46" t="s">
        <v>1072</v>
      </c>
      <c r="DU39" s="46" t="s">
        <v>1072</v>
      </c>
      <c r="DV39" s="46" t="s">
        <v>1072</v>
      </c>
      <c r="DW39" s="46" t="s">
        <v>1072</v>
      </c>
      <c r="DX39" s="46" t="s">
        <v>1072</v>
      </c>
      <c r="DY39" s="46" t="s">
        <v>1072</v>
      </c>
      <c r="DZ39" s="46" t="s">
        <v>1072</v>
      </c>
      <c r="EA39" s="46" t="s">
        <v>1072</v>
      </c>
      <c r="EB39" s="46" t="s">
        <v>1072</v>
      </c>
      <c r="EC39" s="46" t="s">
        <v>1072</v>
      </c>
      <c r="ED39" s="60" t="s">
        <v>1072</v>
      </c>
      <c r="EE39" s="60" t="s">
        <v>1072</v>
      </c>
      <c r="EF39" s="60" t="s">
        <v>1072</v>
      </c>
      <c r="EG39" s="60" t="s">
        <v>1072</v>
      </c>
      <c r="EH39" s="60" t="s">
        <v>1072</v>
      </c>
      <c r="EI39" s="46" t="s">
        <v>1072</v>
      </c>
      <c r="EJ39" s="46" t="s">
        <v>1072</v>
      </c>
      <c r="EK39" s="46" t="s">
        <v>1072</v>
      </c>
      <c r="EL39" s="46" t="s">
        <v>1072</v>
      </c>
      <c r="EM39" s="46" t="s">
        <v>1072</v>
      </c>
      <c r="EN39" s="46" t="s">
        <v>1072</v>
      </c>
      <c r="EO39" s="46" t="s">
        <v>1072</v>
      </c>
      <c r="EP39" s="46" t="s">
        <v>1072</v>
      </c>
      <c r="EQ39" s="46" t="s">
        <v>1072</v>
      </c>
      <c r="ER39" s="46" t="s">
        <v>1072</v>
      </c>
      <c r="ES39" s="46" t="s">
        <v>1072</v>
      </c>
      <c r="ET39" s="38" t="s">
        <v>1072</v>
      </c>
      <c r="EU39" s="38" t="s">
        <v>1072</v>
      </c>
      <c r="EV39" s="38" t="s">
        <v>1072</v>
      </c>
      <c r="EW39" s="38" t="s">
        <v>1072</v>
      </c>
      <c r="EX39" s="300" t="s">
        <v>1072</v>
      </c>
      <c r="EY39" s="300" t="s">
        <v>1072</v>
      </c>
      <c r="EZ39"/>
      <c r="FA39" s="46" t="s">
        <v>1072</v>
      </c>
      <c r="FB39" s="46" t="s">
        <v>1072</v>
      </c>
      <c r="FC39" s="46" t="s">
        <v>1072</v>
      </c>
      <c r="FD39" s="58">
        <v>11268</v>
      </c>
      <c r="FE39" s="46" t="s">
        <v>1072</v>
      </c>
      <c r="FF39" s="46" t="s">
        <v>1072</v>
      </c>
      <c r="FG39" s="46" t="s">
        <v>1072</v>
      </c>
      <c r="FH39" s="46" t="s">
        <v>1072</v>
      </c>
      <c r="FI39" s="46" t="s">
        <v>1072</v>
      </c>
      <c r="FJ39" s="46" t="s">
        <v>1072</v>
      </c>
      <c r="FK39" s="46" t="s">
        <v>1072</v>
      </c>
      <c r="FL39" s="46" t="s">
        <v>1072</v>
      </c>
      <c r="FM39" s="70" t="s">
        <v>1072</v>
      </c>
      <c r="FN39" s="46" t="s">
        <v>1072</v>
      </c>
      <c r="FO39" s="46" t="s">
        <v>1072</v>
      </c>
      <c r="FP39" s="46" t="s">
        <v>1072</v>
      </c>
      <c r="FQ39" s="46" t="s">
        <v>1072</v>
      </c>
      <c r="FR39" s="46" t="s">
        <v>1072</v>
      </c>
      <c r="FS39" s="46" t="s">
        <v>1072</v>
      </c>
      <c r="FT39" s="46" t="s">
        <v>1072</v>
      </c>
      <c r="FU39" s="46" t="s">
        <v>1072</v>
      </c>
      <c r="FV39" s="46" t="s">
        <v>1072</v>
      </c>
      <c r="FW39" s="46" t="s">
        <v>1072</v>
      </c>
      <c r="FX39" s="46" t="s">
        <v>1072</v>
      </c>
      <c r="FY39" s="60" t="s">
        <v>1072</v>
      </c>
      <c r="FZ39" s="60" t="s">
        <v>1072</v>
      </c>
      <c r="GA39" s="60" t="s">
        <v>1072</v>
      </c>
      <c r="GB39" s="60" t="s">
        <v>1072</v>
      </c>
      <c r="GC39" s="60" t="s">
        <v>1072</v>
      </c>
      <c r="GD39" s="46" t="s">
        <v>1072</v>
      </c>
      <c r="GE39" s="46" t="s">
        <v>1072</v>
      </c>
      <c r="GF39" s="46" t="s">
        <v>1072</v>
      </c>
      <c r="GG39" s="46" t="s">
        <v>1072</v>
      </c>
      <c r="GH39" s="46" t="s">
        <v>1072</v>
      </c>
      <c r="GI39" s="46" t="s">
        <v>1072</v>
      </c>
      <c r="GJ39" s="46" t="s">
        <v>1072</v>
      </c>
      <c r="GK39" s="46" t="s">
        <v>1072</v>
      </c>
      <c r="GL39" s="46" t="s">
        <v>1072</v>
      </c>
      <c r="GM39" s="46" t="s">
        <v>1072</v>
      </c>
      <c r="GN39" s="46" t="s">
        <v>1072</v>
      </c>
      <c r="GO39" s="38" t="s">
        <v>1072</v>
      </c>
      <c r="GP39" s="69" t="s">
        <v>1072</v>
      </c>
      <c r="GQ39" s="38" t="s">
        <v>1072</v>
      </c>
      <c r="GR39" s="38" t="s">
        <v>1072</v>
      </c>
      <c r="GS39" s="300" t="s">
        <v>1072</v>
      </c>
      <c r="GT39" s="300" t="s">
        <v>1072</v>
      </c>
      <c r="GU39"/>
      <c r="GV39" s="35" t="s">
        <v>1085</v>
      </c>
      <c r="GW39" s="46" t="s">
        <v>1072</v>
      </c>
      <c r="GX39" s="46" t="s">
        <v>1072</v>
      </c>
      <c r="GY39" s="46" t="s">
        <v>1072</v>
      </c>
      <c r="GZ39" s="46" t="s">
        <v>1072</v>
      </c>
      <c r="HA39" s="46" t="s">
        <v>1072</v>
      </c>
      <c r="HB39" s="46" t="s">
        <v>1072</v>
      </c>
      <c r="HC39" s="46" t="s">
        <v>1072</v>
      </c>
      <c r="HD39" s="58">
        <v>6000</v>
      </c>
      <c r="HE39" s="46" t="s">
        <v>1072</v>
      </c>
      <c r="HF39" s="46" t="s">
        <v>1072</v>
      </c>
      <c r="HG39" s="46" t="s">
        <v>1072</v>
      </c>
      <c r="HH39" s="46" t="s">
        <v>1072</v>
      </c>
      <c r="HI39" s="46" t="s">
        <v>1072</v>
      </c>
      <c r="HJ39" s="46" t="s">
        <v>1072</v>
      </c>
      <c r="HK39" s="46" t="s">
        <v>1072</v>
      </c>
      <c r="HL39" s="46" t="s">
        <v>1072</v>
      </c>
      <c r="HM39" s="70" t="s">
        <v>1072</v>
      </c>
      <c r="HN39" s="46" t="s">
        <v>1072</v>
      </c>
      <c r="HO39" s="46" t="s">
        <v>1072</v>
      </c>
      <c r="HP39" s="46" t="s">
        <v>1072</v>
      </c>
      <c r="HQ39" s="46" t="s">
        <v>1072</v>
      </c>
      <c r="HR39" s="46" t="s">
        <v>1072</v>
      </c>
      <c r="HS39" s="46" t="s">
        <v>1072</v>
      </c>
      <c r="HT39" s="46" t="s">
        <v>1072</v>
      </c>
      <c r="HU39" s="46" t="s">
        <v>1072</v>
      </c>
      <c r="HV39" s="46" t="s">
        <v>1072</v>
      </c>
      <c r="HW39" s="46" t="s">
        <v>1072</v>
      </c>
      <c r="HX39" s="46" t="s">
        <v>1072</v>
      </c>
      <c r="HY39" s="60" t="s">
        <v>1072</v>
      </c>
      <c r="HZ39" s="60" t="s">
        <v>1072</v>
      </c>
      <c r="IA39" s="60" t="s">
        <v>1072</v>
      </c>
      <c r="IB39" s="60" t="s">
        <v>1072</v>
      </c>
      <c r="IC39" s="60" t="s">
        <v>1072</v>
      </c>
      <c r="ID39" s="46" t="s">
        <v>1072</v>
      </c>
      <c r="IE39" s="46" t="s">
        <v>1072</v>
      </c>
      <c r="IF39" s="46" t="s">
        <v>1072</v>
      </c>
      <c r="IG39" s="46" t="s">
        <v>1072</v>
      </c>
      <c r="IH39" s="46" t="s">
        <v>1072</v>
      </c>
      <c r="II39" s="46" t="s">
        <v>1072</v>
      </c>
      <c r="IJ39" s="46" t="s">
        <v>1072</v>
      </c>
      <c r="IK39" s="46" t="s">
        <v>1072</v>
      </c>
      <c r="IL39" s="46" t="s">
        <v>1072</v>
      </c>
      <c r="IM39" s="46" t="s">
        <v>1072</v>
      </c>
      <c r="IN39" s="46" t="s">
        <v>1072</v>
      </c>
      <c r="IO39" s="38" t="s">
        <v>1072</v>
      </c>
      <c r="IP39" s="38" t="s">
        <v>1072</v>
      </c>
      <c r="IQ39" s="38" t="s">
        <v>1072</v>
      </c>
      <c r="IR39" s="38" t="s">
        <v>1072</v>
      </c>
      <c r="IS39" s="300" t="s">
        <v>1072</v>
      </c>
      <c r="IT39" s="300" t="s">
        <v>1072</v>
      </c>
    </row>
    <row r="40" spans="1:254" x14ac:dyDescent="0.3">
      <c r="A40" s="11" t="s">
        <v>1086</v>
      </c>
      <c r="B40" s="47">
        <v>18592.857142857141</v>
      </c>
      <c r="C40" s="74">
        <v>16285.714285714286</v>
      </c>
      <c r="D40" s="62">
        <v>15634.285714285714</v>
      </c>
      <c r="E40" s="46" t="s">
        <v>1072</v>
      </c>
      <c r="F40" s="46" t="s">
        <v>1072</v>
      </c>
      <c r="G40" s="46" t="s">
        <v>1072</v>
      </c>
      <c r="H40" s="55">
        <v>7274.2857142857147</v>
      </c>
      <c r="I40" s="46" t="s">
        <v>1072</v>
      </c>
      <c r="J40" s="50">
        <v>7714.2857142857147</v>
      </c>
      <c r="K40" s="46" t="s">
        <v>1072</v>
      </c>
      <c r="L40" s="46" t="s">
        <v>1072</v>
      </c>
      <c r="M40" s="75" t="s">
        <v>1173</v>
      </c>
      <c r="N40" s="46" t="s">
        <v>1072</v>
      </c>
      <c r="O40" s="46" t="s">
        <v>1072</v>
      </c>
      <c r="P40" s="46" t="s">
        <v>1072</v>
      </c>
      <c r="Q40" s="46" t="s">
        <v>1072</v>
      </c>
      <c r="R40" s="50">
        <v>6000</v>
      </c>
      <c r="S40" s="51">
        <v>6000</v>
      </c>
      <c r="T40" s="46" t="s">
        <v>1072</v>
      </c>
      <c r="U40" s="46" t="s">
        <v>1072</v>
      </c>
      <c r="V40" s="46" t="s">
        <v>1072</v>
      </c>
      <c r="W40" s="51">
        <v>4011.4285714285716</v>
      </c>
      <c r="X40" s="50">
        <v>5142.8571428571431</v>
      </c>
      <c r="Y40" s="50">
        <v>5417.1428571428569</v>
      </c>
      <c r="Z40" s="51">
        <v>5417.1428571428569</v>
      </c>
      <c r="AA40" s="51">
        <v>8571.4285714285706</v>
      </c>
      <c r="AB40" s="46" t="s">
        <v>1072</v>
      </c>
      <c r="AC40" s="50">
        <v>7371.4285714285716</v>
      </c>
      <c r="AD40" s="47">
        <v>6857.1428571428569</v>
      </c>
      <c r="AE40" s="51">
        <v>24000</v>
      </c>
      <c r="AF40" s="51">
        <v>24000</v>
      </c>
      <c r="AG40" s="50">
        <v>6857.1428571428569</v>
      </c>
      <c r="AH40" s="50">
        <v>6857.1428571428569</v>
      </c>
      <c r="AI40" s="50">
        <v>5142.8571428571431</v>
      </c>
      <c r="AJ40" s="50">
        <v>6428.5714285714284</v>
      </c>
      <c r="AK40" s="50">
        <v>6428.5714285714284</v>
      </c>
      <c r="AL40" s="50">
        <v>6857.1428571428569</v>
      </c>
      <c r="AM40" s="50">
        <v>7714.2857142857147</v>
      </c>
      <c r="AN40" s="47">
        <v>7028.5714285714284</v>
      </c>
      <c r="AO40" s="47">
        <v>27000</v>
      </c>
      <c r="AP40" s="51">
        <v>6617.1428571428569</v>
      </c>
      <c r="AQ40" s="51">
        <v>2400</v>
      </c>
      <c r="AR40" s="51">
        <v>5554.2857142857147</v>
      </c>
      <c r="AS40" s="51">
        <v>2400</v>
      </c>
      <c r="AT40" s="52">
        <v>3017.1428571428573</v>
      </c>
      <c r="AU40" s="52">
        <v>2228.5714285714284</v>
      </c>
      <c r="AV40" s="52">
        <v>4542.8571428571431</v>
      </c>
      <c r="AW40" s="52">
        <v>6000</v>
      </c>
      <c r="AX40" s="52">
        <v>7817.1428571428569</v>
      </c>
      <c r="AY40" s="39">
        <f>'Coût médian du PMAS'!I9</f>
        <v>8400</v>
      </c>
      <c r="BA40" s="11" t="s">
        <v>1086</v>
      </c>
      <c r="BB40" s="47">
        <v>12000</v>
      </c>
      <c r="BC40" s="62">
        <v>11250</v>
      </c>
      <c r="BD40" s="62">
        <v>9000</v>
      </c>
      <c r="BE40" s="46" t="s">
        <v>1072</v>
      </c>
      <c r="BF40" s="46" t="s">
        <v>1072</v>
      </c>
      <c r="BG40" s="46" t="s">
        <v>1072</v>
      </c>
      <c r="BH40" s="55">
        <v>9000</v>
      </c>
      <c r="BI40" s="46" t="s">
        <v>1072</v>
      </c>
      <c r="BJ40" s="51">
        <v>9000</v>
      </c>
      <c r="BK40" s="46" t="s">
        <v>1072</v>
      </c>
      <c r="BL40" s="46" t="s">
        <v>1072</v>
      </c>
      <c r="BM40" s="75" t="s">
        <v>1173</v>
      </c>
      <c r="BN40" s="46" t="s">
        <v>1072</v>
      </c>
      <c r="BO40" s="46" t="s">
        <v>1072</v>
      </c>
      <c r="BP40" s="46" t="s">
        <v>1072</v>
      </c>
      <c r="BQ40" s="46" t="s">
        <v>1072</v>
      </c>
      <c r="BR40" s="50">
        <v>9000</v>
      </c>
      <c r="BS40" s="50">
        <v>9840</v>
      </c>
      <c r="BT40" s="46" t="s">
        <v>1072</v>
      </c>
      <c r="BU40" s="46" t="s">
        <v>1072</v>
      </c>
      <c r="BV40" s="46" t="s">
        <v>1072</v>
      </c>
      <c r="BW40" s="51">
        <v>9000</v>
      </c>
      <c r="BX40" s="59">
        <v>9000</v>
      </c>
      <c r="BY40" s="51">
        <v>15000</v>
      </c>
      <c r="BZ40" s="59">
        <v>10500</v>
      </c>
      <c r="CA40" s="51">
        <v>30000</v>
      </c>
      <c r="CB40" s="46" t="s">
        <v>1072</v>
      </c>
      <c r="CC40" s="59">
        <v>12000</v>
      </c>
      <c r="CD40" s="47">
        <v>13500</v>
      </c>
      <c r="CE40" s="47">
        <v>10500</v>
      </c>
      <c r="CF40" s="51">
        <v>45000</v>
      </c>
      <c r="CG40" s="50">
        <v>7500</v>
      </c>
      <c r="CH40" s="50">
        <v>7500</v>
      </c>
      <c r="CI40" s="50">
        <v>6375</v>
      </c>
      <c r="CJ40" s="50">
        <v>6900</v>
      </c>
      <c r="CK40" s="50">
        <v>7500</v>
      </c>
      <c r="CL40" s="50">
        <v>6300</v>
      </c>
      <c r="CM40" s="50">
        <v>7500</v>
      </c>
      <c r="CN40" s="50">
        <v>6420</v>
      </c>
      <c r="CO40" s="47">
        <v>8250</v>
      </c>
      <c r="CP40" s="47">
        <v>8250</v>
      </c>
      <c r="CQ40" s="51">
        <v>30000</v>
      </c>
      <c r="CR40" s="51">
        <v>24000</v>
      </c>
      <c r="CS40" s="51">
        <v>24000</v>
      </c>
      <c r="CT40" s="52">
        <v>30000</v>
      </c>
      <c r="CU40" s="52">
        <v>24510</v>
      </c>
      <c r="CV40" s="52">
        <v>22500</v>
      </c>
      <c r="CW40" s="52">
        <v>25500</v>
      </c>
      <c r="CX40" s="52">
        <v>25500</v>
      </c>
      <c r="CY40" s="52">
        <f>'Coût médian du PMAS'!J9</f>
        <v>25500</v>
      </c>
      <c r="DA40" s="35" t="s">
        <v>1086</v>
      </c>
      <c r="DB40" s="47">
        <v>7800</v>
      </c>
      <c r="DC40" s="62">
        <v>19500</v>
      </c>
      <c r="DD40" s="62">
        <v>13000</v>
      </c>
      <c r="DE40" s="46" t="s">
        <v>1072</v>
      </c>
      <c r="DF40" s="46" t="s">
        <v>1072</v>
      </c>
      <c r="DG40" s="46" t="s">
        <v>1072</v>
      </c>
      <c r="DH40" s="55">
        <v>10400</v>
      </c>
      <c r="DI40" s="46" t="s">
        <v>1072</v>
      </c>
      <c r="DJ40" s="51">
        <v>7500</v>
      </c>
      <c r="DK40" s="46" t="s">
        <v>1072</v>
      </c>
      <c r="DL40" s="46" t="s">
        <v>1072</v>
      </c>
      <c r="DM40" s="76">
        <v>13500</v>
      </c>
      <c r="DN40" s="46" t="s">
        <v>1072</v>
      </c>
      <c r="DO40" s="46" t="s">
        <v>1072</v>
      </c>
      <c r="DP40" s="46" t="s">
        <v>1072</v>
      </c>
      <c r="DQ40" s="46" t="s">
        <v>1072</v>
      </c>
      <c r="DR40" s="58">
        <v>15000</v>
      </c>
      <c r="DS40" s="51">
        <v>15000</v>
      </c>
      <c r="DT40" s="46" t="s">
        <v>1072</v>
      </c>
      <c r="DU40" s="46" t="s">
        <v>1072</v>
      </c>
      <c r="DV40" s="46" t="s">
        <v>1072</v>
      </c>
      <c r="DW40" s="50">
        <v>9000</v>
      </c>
      <c r="DX40" s="51">
        <v>11250</v>
      </c>
      <c r="DY40" s="66">
        <v>9000</v>
      </c>
      <c r="DZ40" s="51">
        <v>9000</v>
      </c>
      <c r="EA40" s="51">
        <v>22500</v>
      </c>
      <c r="EB40" s="46" t="s">
        <v>1072</v>
      </c>
      <c r="EC40" s="51">
        <v>22500</v>
      </c>
      <c r="ED40" s="65">
        <v>22500</v>
      </c>
      <c r="EE40" s="51">
        <v>30000</v>
      </c>
      <c r="EF40" s="51">
        <v>30000</v>
      </c>
      <c r="EG40" s="51">
        <v>30000</v>
      </c>
      <c r="EH40" s="51">
        <v>30000</v>
      </c>
      <c r="EI40" s="51">
        <v>30000</v>
      </c>
      <c r="EJ40" s="51">
        <v>30000</v>
      </c>
      <c r="EK40" s="51">
        <v>30000</v>
      </c>
      <c r="EL40" s="47">
        <v>9000</v>
      </c>
      <c r="EM40" s="51">
        <v>30000</v>
      </c>
      <c r="EN40" s="51">
        <v>30000</v>
      </c>
      <c r="EO40" s="51">
        <v>30000</v>
      </c>
      <c r="EP40" s="51">
        <v>30000</v>
      </c>
      <c r="EQ40" s="51">
        <v>22500</v>
      </c>
      <c r="ER40" s="51">
        <v>10500</v>
      </c>
      <c r="ES40" s="51">
        <v>11250</v>
      </c>
      <c r="ET40" s="52">
        <v>7500</v>
      </c>
      <c r="EU40" s="52">
        <v>7500</v>
      </c>
      <c r="EV40" s="52">
        <v>12000</v>
      </c>
      <c r="EW40" s="52">
        <v>13500</v>
      </c>
      <c r="EX40" s="299">
        <v>13500</v>
      </c>
      <c r="EY40" s="52">
        <f>'Coût médian du PMAS'!L8</f>
        <v>10800</v>
      </c>
      <c r="EZ40"/>
      <c r="FA40" s="46" t="s">
        <v>1072</v>
      </c>
      <c r="FB40" s="46" t="s">
        <v>1072</v>
      </c>
      <c r="FC40" s="55">
        <v>16000</v>
      </c>
      <c r="FD40" s="46" t="s">
        <v>1072</v>
      </c>
      <c r="FE40" s="51">
        <v>18000</v>
      </c>
      <c r="FF40" s="46" t="s">
        <v>1072</v>
      </c>
      <c r="FG40" s="46" t="s">
        <v>1072</v>
      </c>
      <c r="FH40" s="76">
        <v>10800</v>
      </c>
      <c r="FI40" s="46" t="s">
        <v>1072</v>
      </c>
      <c r="FJ40" s="46" t="s">
        <v>1072</v>
      </c>
      <c r="FK40" s="46" t="s">
        <v>1072</v>
      </c>
      <c r="FL40" s="46" t="s">
        <v>1072</v>
      </c>
      <c r="FM40" s="58">
        <v>9000</v>
      </c>
      <c r="FN40" s="51">
        <v>9900</v>
      </c>
      <c r="FO40" s="46" t="s">
        <v>1072</v>
      </c>
      <c r="FP40" s="46" t="s">
        <v>1072</v>
      </c>
      <c r="FQ40" s="46" t="s">
        <v>1072</v>
      </c>
      <c r="FR40" s="50">
        <v>9000</v>
      </c>
      <c r="FS40" s="51">
        <v>13500</v>
      </c>
      <c r="FT40" s="66">
        <v>9000</v>
      </c>
      <c r="FU40" s="51">
        <v>9000</v>
      </c>
      <c r="FV40" s="51">
        <v>9000</v>
      </c>
      <c r="FW40" s="46" t="s">
        <v>1072</v>
      </c>
      <c r="FX40" s="51">
        <v>10800</v>
      </c>
      <c r="FY40" s="65">
        <v>12600</v>
      </c>
      <c r="FZ40" s="51">
        <v>36000</v>
      </c>
      <c r="GA40" s="51">
        <v>36000</v>
      </c>
      <c r="GB40" s="51">
        <v>36000</v>
      </c>
      <c r="GC40" s="51">
        <v>36000</v>
      </c>
      <c r="GD40" s="50">
        <v>11700</v>
      </c>
      <c r="GE40" s="51">
        <v>12600</v>
      </c>
      <c r="GF40" s="47">
        <v>10800</v>
      </c>
      <c r="GG40" s="51">
        <v>54000</v>
      </c>
      <c r="GH40" s="47">
        <v>9900</v>
      </c>
      <c r="GI40" s="51">
        <v>27000</v>
      </c>
      <c r="GJ40" s="51">
        <v>27000</v>
      </c>
      <c r="GK40" s="51">
        <v>27000</v>
      </c>
      <c r="GL40" s="47">
        <v>10800</v>
      </c>
      <c r="GM40" s="50">
        <v>12150</v>
      </c>
      <c r="GN40" s="51">
        <v>18000</v>
      </c>
      <c r="GO40" s="52">
        <v>18000</v>
      </c>
      <c r="GP40" s="61">
        <v>18000</v>
      </c>
      <c r="GQ40" s="52">
        <v>22500</v>
      </c>
      <c r="GR40" s="52">
        <v>27000</v>
      </c>
      <c r="GS40" s="299">
        <v>27000</v>
      </c>
      <c r="GT40" s="52">
        <f>'Coût médian du PMAS'!L9</f>
        <v>27000</v>
      </c>
      <c r="GU40"/>
      <c r="GV40" s="35" t="s">
        <v>1086</v>
      </c>
      <c r="GW40" s="47">
        <v>4000</v>
      </c>
      <c r="GX40" s="62">
        <v>30000</v>
      </c>
      <c r="GY40" s="62">
        <v>4240</v>
      </c>
      <c r="GZ40" s="46" t="s">
        <v>1072</v>
      </c>
      <c r="HA40" s="46" t="s">
        <v>1072</v>
      </c>
      <c r="HB40" s="46" t="s">
        <v>1072</v>
      </c>
      <c r="HC40" s="55">
        <v>20000</v>
      </c>
      <c r="HD40" s="46" t="s">
        <v>1072</v>
      </c>
      <c r="HE40" s="51">
        <v>6000</v>
      </c>
      <c r="HF40" s="46" t="s">
        <v>1072</v>
      </c>
      <c r="HG40" s="46" t="s">
        <v>1072</v>
      </c>
      <c r="HH40" s="76">
        <v>18000</v>
      </c>
      <c r="HI40" s="46" t="s">
        <v>1072</v>
      </c>
      <c r="HJ40" s="46" t="s">
        <v>1072</v>
      </c>
      <c r="HK40" s="46" t="s">
        <v>1072</v>
      </c>
      <c r="HL40" s="46" t="s">
        <v>1072</v>
      </c>
      <c r="HM40" s="58">
        <v>6000</v>
      </c>
      <c r="HN40" s="51">
        <v>4000</v>
      </c>
      <c r="HO40" s="46" t="s">
        <v>1072</v>
      </c>
      <c r="HP40" s="46" t="s">
        <v>1072</v>
      </c>
      <c r="HQ40" s="46" t="s">
        <v>1072</v>
      </c>
      <c r="HR40" s="50">
        <v>4000</v>
      </c>
      <c r="HS40" s="51">
        <v>2880</v>
      </c>
      <c r="HT40" s="66">
        <v>4590</v>
      </c>
      <c r="HU40" s="51">
        <v>9000</v>
      </c>
      <c r="HV40" s="51">
        <v>7200</v>
      </c>
      <c r="HW40" s="46" t="s">
        <v>1072</v>
      </c>
      <c r="HX40" s="51">
        <v>8100</v>
      </c>
      <c r="HY40" s="65">
        <v>7800</v>
      </c>
      <c r="HZ40" s="51">
        <v>12000</v>
      </c>
      <c r="IA40" s="51">
        <v>12000</v>
      </c>
      <c r="IB40" s="51">
        <v>12000</v>
      </c>
      <c r="IC40" s="50">
        <v>4000</v>
      </c>
      <c r="ID40" s="51">
        <v>9000</v>
      </c>
      <c r="IE40" s="51">
        <v>9000</v>
      </c>
      <c r="IF40" s="51">
        <v>12000</v>
      </c>
      <c r="IG40" s="51">
        <v>5000</v>
      </c>
      <c r="IH40" s="51">
        <v>9000</v>
      </c>
      <c r="II40" s="51">
        <v>12000</v>
      </c>
      <c r="IJ40" s="51">
        <v>12000</v>
      </c>
      <c r="IK40" s="51">
        <v>12000</v>
      </c>
      <c r="IL40" s="51">
        <v>9000</v>
      </c>
      <c r="IM40" s="51">
        <v>3000</v>
      </c>
      <c r="IN40" s="51">
        <v>3880</v>
      </c>
      <c r="IO40" s="52">
        <v>6000</v>
      </c>
      <c r="IP40" s="52">
        <v>6000</v>
      </c>
      <c r="IQ40" s="52">
        <v>6000</v>
      </c>
      <c r="IR40" s="52">
        <v>6000</v>
      </c>
      <c r="IS40" s="299">
        <v>5400</v>
      </c>
      <c r="IT40" s="52">
        <f>'Coût médian du PMAS'!M9</f>
        <v>5400</v>
      </c>
    </row>
    <row r="41" spans="1:254" x14ac:dyDescent="0.3">
      <c r="A41" s="11" t="s">
        <v>1087</v>
      </c>
      <c r="B41" s="55">
        <v>9500</v>
      </c>
      <c r="C41" s="62">
        <v>22800</v>
      </c>
      <c r="D41" s="74">
        <v>9500</v>
      </c>
      <c r="E41" s="74">
        <v>11400</v>
      </c>
      <c r="F41" s="46" t="s">
        <v>1072</v>
      </c>
      <c r="G41" s="46" t="s">
        <v>1072</v>
      </c>
      <c r="H41" s="46" t="s">
        <v>1072</v>
      </c>
      <c r="I41" s="46" t="s">
        <v>1072</v>
      </c>
      <c r="J41" s="46" t="s">
        <v>1072</v>
      </c>
      <c r="K41" s="46" t="s">
        <v>1072</v>
      </c>
      <c r="L41" s="46" t="s">
        <v>1072</v>
      </c>
      <c r="M41" s="46" t="s">
        <v>1072</v>
      </c>
      <c r="N41" s="46" t="s">
        <v>1072</v>
      </c>
      <c r="O41" s="46" t="s">
        <v>1072</v>
      </c>
      <c r="P41" s="46" t="s">
        <v>1072</v>
      </c>
      <c r="Q41" s="46" t="s">
        <v>1072</v>
      </c>
      <c r="R41" s="58">
        <v>5142.8571428571431</v>
      </c>
      <c r="S41" s="50">
        <v>6857.1428571428596</v>
      </c>
      <c r="T41" s="46" t="s">
        <v>1072</v>
      </c>
      <c r="U41" s="51">
        <v>5142.8571428571431</v>
      </c>
      <c r="V41" s="46" t="s">
        <v>1072</v>
      </c>
      <c r="W41" s="51">
        <v>5142.8571428571431</v>
      </c>
      <c r="X41" s="51">
        <v>5142.8571428571431</v>
      </c>
      <c r="Y41" s="51">
        <v>5142.8571428571431</v>
      </c>
      <c r="Z41" s="46" t="s">
        <v>1072</v>
      </c>
      <c r="AA41" s="50">
        <v>8108.5714285714284</v>
      </c>
      <c r="AB41" s="50">
        <v>8400</v>
      </c>
      <c r="AC41" s="50">
        <v>7371.4285714285716</v>
      </c>
      <c r="AD41" s="47">
        <v>6857.1428571428569</v>
      </c>
      <c r="AE41" s="51">
        <v>2468.5714285714284</v>
      </c>
      <c r="AF41" s="51">
        <v>3737.1428571428573</v>
      </c>
      <c r="AG41" s="51">
        <v>2125.7142857142858</v>
      </c>
      <c r="AH41" s="51">
        <v>2400</v>
      </c>
      <c r="AI41" s="51">
        <v>1748.5714285714287</v>
      </c>
      <c r="AJ41" s="51">
        <v>1028.5714285714287</v>
      </c>
      <c r="AK41" s="51">
        <v>2811.4285714285716</v>
      </c>
      <c r="AL41" s="51">
        <v>2811.4285714285716</v>
      </c>
      <c r="AM41" s="51">
        <v>2811.4285714285716</v>
      </c>
      <c r="AN41" s="51">
        <v>2468.5714285714284</v>
      </c>
      <c r="AO41" s="47">
        <v>12150</v>
      </c>
      <c r="AP41" s="51">
        <v>6000</v>
      </c>
      <c r="AQ41" s="51">
        <v>5657.1428571428569</v>
      </c>
      <c r="AR41" s="51">
        <v>2125.7142857142858</v>
      </c>
      <c r="AS41" s="51">
        <v>2468.5714285714284</v>
      </c>
      <c r="AT41" s="52">
        <v>2468.5714285714284</v>
      </c>
      <c r="AU41" s="46" t="s">
        <v>1072</v>
      </c>
      <c r="AV41" s="46" t="s">
        <v>1072</v>
      </c>
      <c r="AW41" s="46" t="s">
        <v>1072</v>
      </c>
      <c r="AX41" s="52">
        <v>3428.5714285714284</v>
      </c>
      <c r="AY41" s="38" t="s">
        <v>1072</v>
      </c>
      <c r="BA41" s="11" t="s">
        <v>1087</v>
      </c>
      <c r="BB41" s="55">
        <v>7500</v>
      </c>
      <c r="BC41" s="62">
        <v>6000</v>
      </c>
      <c r="BD41" s="62">
        <v>9000</v>
      </c>
      <c r="BE41" s="63">
        <v>7500</v>
      </c>
      <c r="BF41" s="46" t="s">
        <v>1072</v>
      </c>
      <c r="BG41" s="46" t="s">
        <v>1072</v>
      </c>
      <c r="BH41" s="46" t="s">
        <v>1072</v>
      </c>
      <c r="BI41" s="46" t="s">
        <v>1072</v>
      </c>
      <c r="BJ41" s="46" t="s">
        <v>1072</v>
      </c>
      <c r="BK41" s="46" t="s">
        <v>1072</v>
      </c>
      <c r="BL41" s="46" t="s">
        <v>1072</v>
      </c>
      <c r="BM41" s="46" t="s">
        <v>1072</v>
      </c>
      <c r="BN41" s="46" t="s">
        <v>1072</v>
      </c>
      <c r="BO41" s="46" t="s">
        <v>1072</v>
      </c>
      <c r="BP41" s="46" t="s">
        <v>1072</v>
      </c>
      <c r="BQ41" s="46" t="s">
        <v>1072</v>
      </c>
      <c r="BR41" s="51">
        <v>9000</v>
      </c>
      <c r="BS41" s="50">
        <v>9840</v>
      </c>
      <c r="BT41" s="46" t="s">
        <v>1072</v>
      </c>
      <c r="BU41" s="51">
        <v>9000</v>
      </c>
      <c r="BV41" s="46" t="s">
        <v>1072</v>
      </c>
      <c r="BW41" s="51">
        <v>9000</v>
      </c>
      <c r="BX41" s="51">
        <v>9000</v>
      </c>
      <c r="BY41" s="51">
        <v>9000</v>
      </c>
      <c r="BZ41" s="46" t="s">
        <v>1072</v>
      </c>
      <c r="CA41" s="59">
        <v>12000</v>
      </c>
      <c r="CB41" s="51">
        <v>7500</v>
      </c>
      <c r="CC41" s="51">
        <v>9000</v>
      </c>
      <c r="CD41" s="51">
        <v>6000</v>
      </c>
      <c r="CE41" s="51">
        <v>6000</v>
      </c>
      <c r="CF41" s="51">
        <v>4620</v>
      </c>
      <c r="CG41" s="51">
        <v>3480</v>
      </c>
      <c r="CH41" s="51">
        <v>4380</v>
      </c>
      <c r="CI41" s="51">
        <v>4980</v>
      </c>
      <c r="CJ41" s="51">
        <v>6300</v>
      </c>
      <c r="CK41" s="50">
        <v>7500</v>
      </c>
      <c r="CL41" s="51">
        <v>6300</v>
      </c>
      <c r="CM41" s="51">
        <v>4980</v>
      </c>
      <c r="CN41" s="51">
        <v>5310</v>
      </c>
      <c r="CO41" s="47">
        <v>8250</v>
      </c>
      <c r="CP41" s="51">
        <v>7500</v>
      </c>
      <c r="CQ41" s="51">
        <v>7500</v>
      </c>
      <c r="CR41" s="51">
        <v>8580</v>
      </c>
      <c r="CS41" s="51">
        <v>4980</v>
      </c>
      <c r="CT41" s="52">
        <v>4980</v>
      </c>
      <c r="CU41" s="38" t="s">
        <v>1072</v>
      </c>
      <c r="CV41" s="46" t="s">
        <v>1072</v>
      </c>
      <c r="CW41" s="46" t="s">
        <v>1072</v>
      </c>
      <c r="CX41" s="52">
        <v>6000</v>
      </c>
      <c r="CY41" s="38" t="s">
        <v>1072</v>
      </c>
      <c r="DA41" s="35" t="s">
        <v>1087</v>
      </c>
      <c r="DB41" s="55">
        <v>2600</v>
      </c>
      <c r="DC41" s="62">
        <v>5200</v>
      </c>
      <c r="DD41" s="62">
        <v>2600</v>
      </c>
      <c r="DE41" s="62">
        <v>5200</v>
      </c>
      <c r="DF41" s="46" t="s">
        <v>1072</v>
      </c>
      <c r="DG41" s="46" t="s">
        <v>1072</v>
      </c>
      <c r="DH41" s="46" t="s">
        <v>1072</v>
      </c>
      <c r="DI41" s="46" t="s">
        <v>1072</v>
      </c>
      <c r="DJ41" s="46" t="s">
        <v>1072</v>
      </c>
      <c r="DK41" s="46" t="s">
        <v>1072</v>
      </c>
      <c r="DL41" s="46" t="s">
        <v>1072</v>
      </c>
      <c r="DM41" s="46" t="s">
        <v>1072</v>
      </c>
      <c r="DN41" s="46" t="s">
        <v>1072</v>
      </c>
      <c r="DO41" s="46" t="s">
        <v>1072</v>
      </c>
      <c r="DP41" s="46" t="s">
        <v>1072</v>
      </c>
      <c r="DQ41" s="46" t="s">
        <v>1072</v>
      </c>
      <c r="DR41" s="58">
        <v>9000</v>
      </c>
      <c r="DS41" s="50">
        <v>9750</v>
      </c>
      <c r="DT41" s="46" t="s">
        <v>1072</v>
      </c>
      <c r="DU41" s="51">
        <v>9000</v>
      </c>
      <c r="DV41" s="46" t="s">
        <v>1072</v>
      </c>
      <c r="DW41" s="51">
        <v>9000</v>
      </c>
      <c r="DX41" s="51">
        <v>9000</v>
      </c>
      <c r="DY41" s="51">
        <v>9000</v>
      </c>
      <c r="DZ41" s="46" t="s">
        <v>1072</v>
      </c>
      <c r="EA41" s="66">
        <v>12000</v>
      </c>
      <c r="EB41" s="51">
        <v>6000</v>
      </c>
      <c r="EC41" s="51">
        <v>7500</v>
      </c>
      <c r="ED41" s="65">
        <v>10200</v>
      </c>
      <c r="EE41" s="51">
        <v>10800</v>
      </c>
      <c r="EF41" s="51">
        <v>5400</v>
      </c>
      <c r="EG41" s="51">
        <v>5280</v>
      </c>
      <c r="EH41" s="51">
        <v>6300</v>
      </c>
      <c r="EI41" s="51">
        <v>9000</v>
      </c>
      <c r="EJ41" s="51">
        <v>9000</v>
      </c>
      <c r="EK41" s="51">
        <v>7500</v>
      </c>
      <c r="EL41" s="51">
        <v>9000</v>
      </c>
      <c r="EM41" s="51">
        <v>10200</v>
      </c>
      <c r="EN41" s="51">
        <v>10800</v>
      </c>
      <c r="EO41" s="47">
        <v>10125</v>
      </c>
      <c r="EP41" s="51">
        <v>9150</v>
      </c>
      <c r="EQ41" s="51">
        <v>9300</v>
      </c>
      <c r="ER41" s="51">
        <v>12000</v>
      </c>
      <c r="ES41" s="51">
        <v>12000</v>
      </c>
      <c r="ET41" s="52">
        <v>12000</v>
      </c>
      <c r="EU41" s="38" t="s">
        <v>1072</v>
      </c>
      <c r="EV41" s="46" t="s">
        <v>1072</v>
      </c>
      <c r="EW41" s="46" t="s">
        <v>1072</v>
      </c>
      <c r="EX41" s="299">
        <v>15000</v>
      </c>
      <c r="EY41" s="300" t="s">
        <v>1072</v>
      </c>
      <c r="EZ41"/>
      <c r="FA41" s="46" t="s">
        <v>1072</v>
      </c>
      <c r="FB41" s="46" t="s">
        <v>1072</v>
      </c>
      <c r="FC41" s="46" t="s">
        <v>1072</v>
      </c>
      <c r="FD41" s="46" t="s">
        <v>1072</v>
      </c>
      <c r="FE41" s="46" t="s">
        <v>1072</v>
      </c>
      <c r="FF41" s="46" t="s">
        <v>1072</v>
      </c>
      <c r="FG41" s="46" t="s">
        <v>1072</v>
      </c>
      <c r="FH41" s="46" t="s">
        <v>1072</v>
      </c>
      <c r="FI41" s="46" t="s">
        <v>1072</v>
      </c>
      <c r="FJ41" s="46" t="s">
        <v>1072</v>
      </c>
      <c r="FK41" s="46" t="s">
        <v>1072</v>
      </c>
      <c r="FL41" s="46" t="s">
        <v>1072</v>
      </c>
      <c r="FM41" s="58">
        <v>7200</v>
      </c>
      <c r="FN41" s="50">
        <v>9900</v>
      </c>
      <c r="FO41" s="46" t="s">
        <v>1072</v>
      </c>
      <c r="FP41" s="51">
        <v>7200</v>
      </c>
      <c r="FQ41" s="46" t="s">
        <v>1072</v>
      </c>
      <c r="FR41" s="51">
        <v>7200</v>
      </c>
      <c r="FS41" s="51">
        <v>7200</v>
      </c>
      <c r="FT41" s="51">
        <v>7200</v>
      </c>
      <c r="FU41" s="46" t="s">
        <v>1072</v>
      </c>
      <c r="FV41" s="66">
        <v>6120</v>
      </c>
      <c r="FW41" s="51">
        <v>6912</v>
      </c>
      <c r="FX41" s="51">
        <v>9000</v>
      </c>
      <c r="FY41" s="65">
        <v>6012</v>
      </c>
      <c r="FZ41" s="51">
        <v>6336</v>
      </c>
      <c r="GA41" s="51">
        <v>6768</v>
      </c>
      <c r="GB41" s="51">
        <v>6336</v>
      </c>
      <c r="GC41" s="51">
        <v>3168</v>
      </c>
      <c r="GD41" s="51">
        <v>2664</v>
      </c>
      <c r="GE41" s="51">
        <v>10800</v>
      </c>
      <c r="GF41" s="47">
        <v>10800</v>
      </c>
      <c r="GG41" s="51">
        <v>4140</v>
      </c>
      <c r="GH41" s="51">
        <v>4248</v>
      </c>
      <c r="GI41" s="51">
        <v>3708</v>
      </c>
      <c r="GJ41" s="47">
        <v>12150</v>
      </c>
      <c r="GK41" s="51">
        <v>10044</v>
      </c>
      <c r="GL41" s="51">
        <v>5292</v>
      </c>
      <c r="GM41" s="51">
        <v>5832</v>
      </c>
      <c r="GN41" s="51">
        <v>6876</v>
      </c>
      <c r="GO41" s="52">
        <v>3708</v>
      </c>
      <c r="GP41" s="69" t="s">
        <v>1072</v>
      </c>
      <c r="GQ41" s="46" t="s">
        <v>1072</v>
      </c>
      <c r="GR41" s="46" t="s">
        <v>1072</v>
      </c>
      <c r="GS41" s="299">
        <v>9000</v>
      </c>
      <c r="GT41" s="300" t="s">
        <v>1072</v>
      </c>
      <c r="GU41"/>
      <c r="GV41" s="35" t="s">
        <v>1087</v>
      </c>
      <c r="GW41" s="55">
        <v>1500</v>
      </c>
      <c r="GX41" s="62">
        <v>3000</v>
      </c>
      <c r="GY41" s="62">
        <v>3600</v>
      </c>
      <c r="GZ41" s="62">
        <v>3600</v>
      </c>
      <c r="HA41" s="46" t="s">
        <v>1072</v>
      </c>
      <c r="HB41" s="46" t="s">
        <v>1072</v>
      </c>
      <c r="HC41" s="46" t="s">
        <v>1072</v>
      </c>
      <c r="HD41" s="46" t="s">
        <v>1072</v>
      </c>
      <c r="HE41" s="46" t="s">
        <v>1072</v>
      </c>
      <c r="HF41" s="46" t="s">
        <v>1072</v>
      </c>
      <c r="HG41" s="46" t="s">
        <v>1072</v>
      </c>
      <c r="HH41" s="46" t="s">
        <v>1072</v>
      </c>
      <c r="HI41" s="46" t="s">
        <v>1072</v>
      </c>
      <c r="HJ41" s="46" t="s">
        <v>1072</v>
      </c>
      <c r="HK41" s="46" t="s">
        <v>1072</v>
      </c>
      <c r="HL41" s="46" t="s">
        <v>1072</v>
      </c>
      <c r="HM41" s="58">
        <v>4000</v>
      </c>
      <c r="HN41" s="50">
        <v>4000</v>
      </c>
      <c r="HO41" s="46" t="s">
        <v>1072</v>
      </c>
      <c r="HP41" s="51">
        <v>4000</v>
      </c>
      <c r="HQ41" s="46" t="s">
        <v>1072</v>
      </c>
      <c r="HR41" s="51">
        <v>4000</v>
      </c>
      <c r="HS41" s="51">
        <v>4000</v>
      </c>
      <c r="HT41" s="51">
        <v>4000</v>
      </c>
      <c r="HU41" s="46" t="s">
        <v>1072</v>
      </c>
      <c r="HV41" s="66">
        <v>7200</v>
      </c>
      <c r="HW41" s="51">
        <v>3240</v>
      </c>
      <c r="HX41" s="51">
        <v>3000</v>
      </c>
      <c r="HY41" s="65">
        <v>2120</v>
      </c>
      <c r="HZ41" s="51">
        <v>2560</v>
      </c>
      <c r="IA41" s="51">
        <v>2062.5</v>
      </c>
      <c r="IB41" s="51">
        <v>1960</v>
      </c>
      <c r="IC41" s="51">
        <v>2120</v>
      </c>
      <c r="ID41" s="51">
        <v>2120</v>
      </c>
      <c r="IE41" s="51">
        <v>2800</v>
      </c>
      <c r="IF41" s="51">
        <v>2600</v>
      </c>
      <c r="IG41" s="51">
        <v>2400</v>
      </c>
      <c r="IH41" s="51">
        <v>2480</v>
      </c>
      <c r="II41" s="51">
        <v>3160</v>
      </c>
      <c r="IJ41" s="50">
        <v>8000</v>
      </c>
      <c r="IK41" s="51">
        <v>3880</v>
      </c>
      <c r="IL41" s="51">
        <v>2480</v>
      </c>
      <c r="IM41" s="50">
        <v>5400</v>
      </c>
      <c r="IN41" s="51">
        <v>2640</v>
      </c>
      <c r="IO41" s="52">
        <v>3400</v>
      </c>
      <c r="IP41" s="38" t="s">
        <v>1072</v>
      </c>
      <c r="IQ41" s="46" t="s">
        <v>1072</v>
      </c>
      <c r="IR41" s="46" t="s">
        <v>1072</v>
      </c>
      <c r="IS41" s="299">
        <v>4000</v>
      </c>
      <c r="IT41" s="300" t="s">
        <v>1072</v>
      </c>
    </row>
    <row r="42" spans="1:254" x14ac:dyDescent="0.3">
      <c r="A42" s="11" t="s">
        <v>1088</v>
      </c>
      <c r="B42" s="46" t="s">
        <v>1072</v>
      </c>
      <c r="C42" s="46" t="s">
        <v>1072</v>
      </c>
      <c r="D42" s="46" t="s">
        <v>1072</v>
      </c>
      <c r="E42" s="46" t="s">
        <v>1072</v>
      </c>
      <c r="F42" s="46" t="s">
        <v>1072</v>
      </c>
      <c r="G42" s="46" t="s">
        <v>1072</v>
      </c>
      <c r="H42" s="46" t="s">
        <v>1072</v>
      </c>
      <c r="I42" s="46" t="s">
        <v>1072</v>
      </c>
      <c r="J42" s="46" t="s">
        <v>1072</v>
      </c>
      <c r="K42" s="46" t="s">
        <v>1072</v>
      </c>
      <c r="L42" s="46" t="s">
        <v>1072</v>
      </c>
      <c r="M42" s="46" t="s">
        <v>1072</v>
      </c>
      <c r="N42" s="46" t="s">
        <v>1072</v>
      </c>
      <c r="O42" s="46" t="s">
        <v>1072</v>
      </c>
      <c r="P42" s="46" t="s">
        <v>1072</v>
      </c>
      <c r="Q42" s="46" t="s">
        <v>1072</v>
      </c>
      <c r="R42" s="46" t="s">
        <v>1072</v>
      </c>
      <c r="S42" s="46" t="s">
        <v>1072</v>
      </c>
      <c r="T42" s="50">
        <v>5142.8571428571431</v>
      </c>
      <c r="U42" s="46" t="s">
        <v>1072</v>
      </c>
      <c r="V42" s="46" t="s">
        <v>1072</v>
      </c>
      <c r="W42" s="46" t="s">
        <v>1072</v>
      </c>
      <c r="X42" s="46" t="s">
        <v>1072</v>
      </c>
      <c r="Y42" s="46" t="s">
        <v>1072</v>
      </c>
      <c r="Z42" s="46" t="s">
        <v>1072</v>
      </c>
      <c r="AA42" s="46" t="s">
        <v>1072</v>
      </c>
      <c r="AB42" s="46" t="s">
        <v>1072</v>
      </c>
      <c r="AC42" s="46" t="s">
        <v>1072</v>
      </c>
      <c r="AD42" s="46" t="s">
        <v>1072</v>
      </c>
      <c r="AE42" s="46" t="s">
        <v>1072</v>
      </c>
      <c r="AF42" s="46" t="s">
        <v>1072</v>
      </c>
      <c r="AG42" s="46" t="s">
        <v>1072</v>
      </c>
      <c r="AH42" s="46" t="s">
        <v>1072</v>
      </c>
      <c r="AI42" s="46" t="s">
        <v>1072</v>
      </c>
      <c r="AJ42" s="46" t="s">
        <v>1072</v>
      </c>
      <c r="AK42" s="46" t="s">
        <v>1072</v>
      </c>
      <c r="AL42" s="46" t="s">
        <v>1072</v>
      </c>
      <c r="AM42" s="46" t="s">
        <v>1072</v>
      </c>
      <c r="AN42" s="46" t="s">
        <v>1072</v>
      </c>
      <c r="AO42" s="46" t="s">
        <v>1072</v>
      </c>
      <c r="AP42" s="46" t="s">
        <v>1072</v>
      </c>
      <c r="AQ42" s="46" t="s">
        <v>1072</v>
      </c>
      <c r="AR42" s="46" t="s">
        <v>1072</v>
      </c>
      <c r="AS42" s="46" t="s">
        <v>1072</v>
      </c>
      <c r="AT42" s="46" t="s">
        <v>1072</v>
      </c>
      <c r="AU42" s="46" t="s">
        <v>1072</v>
      </c>
      <c r="AV42" s="46" t="s">
        <v>1072</v>
      </c>
      <c r="AW42" s="46" t="s">
        <v>1072</v>
      </c>
      <c r="AX42" s="38" t="s">
        <v>1072</v>
      </c>
      <c r="AY42" s="38" t="s">
        <v>1072</v>
      </c>
      <c r="BA42" s="11" t="s">
        <v>1088</v>
      </c>
      <c r="BB42" s="46" t="s">
        <v>1072</v>
      </c>
      <c r="BC42" s="46" t="s">
        <v>1072</v>
      </c>
      <c r="BD42" s="46" t="s">
        <v>1072</v>
      </c>
      <c r="BE42" s="46" t="s">
        <v>1072</v>
      </c>
      <c r="BF42" s="46" t="s">
        <v>1072</v>
      </c>
      <c r="BG42" s="46" t="s">
        <v>1072</v>
      </c>
      <c r="BH42" s="46" t="s">
        <v>1072</v>
      </c>
      <c r="BI42" s="46" t="s">
        <v>1072</v>
      </c>
      <c r="BJ42" s="46" t="s">
        <v>1072</v>
      </c>
      <c r="BK42" s="46" t="s">
        <v>1072</v>
      </c>
      <c r="BL42" s="46" t="s">
        <v>1072</v>
      </c>
      <c r="BM42" s="46" t="s">
        <v>1072</v>
      </c>
      <c r="BN42" s="46" t="s">
        <v>1072</v>
      </c>
      <c r="BO42" s="46" t="s">
        <v>1072</v>
      </c>
      <c r="BP42" s="46" t="s">
        <v>1072</v>
      </c>
      <c r="BQ42" s="46" t="s">
        <v>1072</v>
      </c>
      <c r="BR42" s="46" t="s">
        <v>1072</v>
      </c>
      <c r="BS42" s="46" t="s">
        <v>1072</v>
      </c>
      <c r="BT42" s="50">
        <v>9000</v>
      </c>
      <c r="BU42" s="46" t="s">
        <v>1072</v>
      </c>
      <c r="BV42" s="46" t="s">
        <v>1072</v>
      </c>
      <c r="BW42" s="46" t="s">
        <v>1072</v>
      </c>
      <c r="BX42" s="46" t="s">
        <v>1072</v>
      </c>
      <c r="BY42" s="46" t="s">
        <v>1072</v>
      </c>
      <c r="BZ42" s="46" t="s">
        <v>1072</v>
      </c>
      <c r="CA42" s="46" t="s">
        <v>1072</v>
      </c>
      <c r="CB42" s="46" t="s">
        <v>1072</v>
      </c>
      <c r="CC42" s="46" t="s">
        <v>1072</v>
      </c>
      <c r="CD42" s="46" t="s">
        <v>1072</v>
      </c>
      <c r="CE42" s="46" t="s">
        <v>1072</v>
      </c>
      <c r="CF42" s="46" t="s">
        <v>1072</v>
      </c>
      <c r="CG42" s="46" t="s">
        <v>1072</v>
      </c>
      <c r="CH42" s="46" t="s">
        <v>1072</v>
      </c>
      <c r="CI42" s="46" t="s">
        <v>1072</v>
      </c>
      <c r="CJ42" s="46" t="s">
        <v>1072</v>
      </c>
      <c r="CK42" s="46" t="s">
        <v>1072</v>
      </c>
      <c r="CL42" s="46" t="s">
        <v>1072</v>
      </c>
      <c r="CM42" s="46" t="s">
        <v>1072</v>
      </c>
      <c r="CN42" s="46" t="s">
        <v>1072</v>
      </c>
      <c r="CO42" s="46" t="s">
        <v>1072</v>
      </c>
      <c r="CP42" s="46" t="s">
        <v>1072</v>
      </c>
      <c r="CQ42" s="46" t="s">
        <v>1072</v>
      </c>
      <c r="CR42" s="46" t="s">
        <v>1072</v>
      </c>
      <c r="CS42" s="46" t="s">
        <v>1072</v>
      </c>
      <c r="CT42" s="38" t="s">
        <v>1072</v>
      </c>
      <c r="CU42" s="38" t="s">
        <v>1072</v>
      </c>
      <c r="CV42" s="46" t="s">
        <v>1072</v>
      </c>
      <c r="CW42" s="46" t="s">
        <v>1072</v>
      </c>
      <c r="CX42" s="38" t="s">
        <v>1072</v>
      </c>
      <c r="CY42" s="38" t="s">
        <v>1072</v>
      </c>
      <c r="DA42" s="35" t="s">
        <v>1088</v>
      </c>
      <c r="DB42" s="46" t="s">
        <v>1072</v>
      </c>
      <c r="DC42" s="46" t="s">
        <v>1072</v>
      </c>
      <c r="DD42" s="46" t="s">
        <v>1072</v>
      </c>
      <c r="DE42" s="46" t="s">
        <v>1072</v>
      </c>
      <c r="DF42" s="46" t="s">
        <v>1072</v>
      </c>
      <c r="DG42" s="46" t="s">
        <v>1072</v>
      </c>
      <c r="DH42" s="46" t="s">
        <v>1072</v>
      </c>
      <c r="DI42" s="46" t="s">
        <v>1072</v>
      </c>
      <c r="DJ42" s="46" t="s">
        <v>1072</v>
      </c>
      <c r="DK42" s="46" t="s">
        <v>1072</v>
      </c>
      <c r="DL42" s="46" t="s">
        <v>1072</v>
      </c>
      <c r="DM42" s="46" t="s">
        <v>1072</v>
      </c>
      <c r="DN42" s="46" t="s">
        <v>1072</v>
      </c>
      <c r="DO42" s="46" t="s">
        <v>1072</v>
      </c>
      <c r="DP42" s="46" t="s">
        <v>1072</v>
      </c>
      <c r="DQ42" s="46" t="s">
        <v>1072</v>
      </c>
      <c r="DR42" s="46" t="s">
        <v>1072</v>
      </c>
      <c r="DS42" s="46" t="s">
        <v>1072</v>
      </c>
      <c r="DT42" s="51">
        <v>15000</v>
      </c>
      <c r="DU42" s="46" t="s">
        <v>1072</v>
      </c>
      <c r="DV42" s="46" t="s">
        <v>1072</v>
      </c>
      <c r="DW42" s="46" t="s">
        <v>1072</v>
      </c>
      <c r="DX42" s="46" t="s">
        <v>1072</v>
      </c>
      <c r="DY42" s="46" t="s">
        <v>1072</v>
      </c>
      <c r="DZ42" s="46" t="s">
        <v>1072</v>
      </c>
      <c r="EA42" s="46" t="s">
        <v>1072</v>
      </c>
      <c r="EB42" s="46" t="s">
        <v>1072</v>
      </c>
      <c r="EC42" s="46" t="s">
        <v>1072</v>
      </c>
      <c r="ED42" s="60" t="s">
        <v>1072</v>
      </c>
      <c r="EE42" s="60" t="s">
        <v>1072</v>
      </c>
      <c r="EF42" s="60" t="s">
        <v>1072</v>
      </c>
      <c r="EG42" s="60" t="s">
        <v>1072</v>
      </c>
      <c r="EH42" s="60" t="s">
        <v>1072</v>
      </c>
      <c r="EI42" s="46" t="s">
        <v>1072</v>
      </c>
      <c r="EJ42" s="46" t="s">
        <v>1072</v>
      </c>
      <c r="EK42" s="46" t="s">
        <v>1072</v>
      </c>
      <c r="EL42" s="46" t="s">
        <v>1072</v>
      </c>
      <c r="EM42" s="46" t="s">
        <v>1072</v>
      </c>
      <c r="EN42" s="46" t="s">
        <v>1072</v>
      </c>
      <c r="EO42" s="46" t="s">
        <v>1072</v>
      </c>
      <c r="EP42" s="46" t="s">
        <v>1072</v>
      </c>
      <c r="EQ42" s="46" t="s">
        <v>1072</v>
      </c>
      <c r="ER42" s="46" t="s">
        <v>1072</v>
      </c>
      <c r="ES42" s="46" t="s">
        <v>1072</v>
      </c>
      <c r="ET42" s="38" t="s">
        <v>1072</v>
      </c>
      <c r="EU42" s="38" t="s">
        <v>1072</v>
      </c>
      <c r="EV42" s="46" t="s">
        <v>1072</v>
      </c>
      <c r="EW42" s="46" t="s">
        <v>1072</v>
      </c>
      <c r="EX42" s="300" t="s">
        <v>1072</v>
      </c>
      <c r="EY42" s="300" t="s">
        <v>1072</v>
      </c>
      <c r="EZ42"/>
      <c r="FA42" s="46" t="s">
        <v>1072</v>
      </c>
      <c r="FB42" s="46" t="s">
        <v>1072</v>
      </c>
      <c r="FC42" s="46" t="s">
        <v>1072</v>
      </c>
      <c r="FD42" s="46" t="s">
        <v>1072</v>
      </c>
      <c r="FE42" s="46" t="s">
        <v>1072</v>
      </c>
      <c r="FF42" s="46" t="s">
        <v>1072</v>
      </c>
      <c r="FG42" s="46" t="s">
        <v>1072</v>
      </c>
      <c r="FH42" s="46" t="s">
        <v>1072</v>
      </c>
      <c r="FI42" s="46" t="s">
        <v>1072</v>
      </c>
      <c r="FJ42" s="46" t="s">
        <v>1072</v>
      </c>
      <c r="FK42" s="46" t="s">
        <v>1072</v>
      </c>
      <c r="FL42" s="46" t="s">
        <v>1072</v>
      </c>
      <c r="FM42" s="46" t="s">
        <v>1072</v>
      </c>
      <c r="FN42" s="46" t="s">
        <v>1072</v>
      </c>
      <c r="FO42" s="51">
        <v>18000</v>
      </c>
      <c r="FP42" s="46" t="s">
        <v>1072</v>
      </c>
      <c r="FQ42" s="46" t="s">
        <v>1072</v>
      </c>
      <c r="FR42" s="46" t="s">
        <v>1072</v>
      </c>
      <c r="FS42" s="46" t="s">
        <v>1072</v>
      </c>
      <c r="FT42" s="46" t="s">
        <v>1072</v>
      </c>
      <c r="FU42" s="46" t="s">
        <v>1072</v>
      </c>
      <c r="FV42" s="46" t="s">
        <v>1072</v>
      </c>
      <c r="FW42" s="46" t="s">
        <v>1072</v>
      </c>
      <c r="FX42" s="46" t="s">
        <v>1072</v>
      </c>
      <c r="FY42" s="60" t="s">
        <v>1072</v>
      </c>
      <c r="FZ42" s="60" t="s">
        <v>1072</v>
      </c>
      <c r="GA42" s="60" t="s">
        <v>1072</v>
      </c>
      <c r="GB42" s="60" t="s">
        <v>1072</v>
      </c>
      <c r="GC42" s="60" t="s">
        <v>1072</v>
      </c>
      <c r="GD42" s="46" t="s">
        <v>1072</v>
      </c>
      <c r="GE42" s="46" t="s">
        <v>1072</v>
      </c>
      <c r="GF42" s="46" t="s">
        <v>1072</v>
      </c>
      <c r="GG42" s="46" t="s">
        <v>1072</v>
      </c>
      <c r="GH42" s="46" t="s">
        <v>1072</v>
      </c>
      <c r="GI42" s="46" t="s">
        <v>1072</v>
      </c>
      <c r="GJ42" s="46" t="s">
        <v>1072</v>
      </c>
      <c r="GK42" s="46" t="s">
        <v>1072</v>
      </c>
      <c r="GL42" s="46" t="s">
        <v>1072</v>
      </c>
      <c r="GM42" s="46" t="s">
        <v>1072</v>
      </c>
      <c r="GN42" s="46" t="s">
        <v>1072</v>
      </c>
      <c r="GO42" s="38" t="s">
        <v>1072</v>
      </c>
      <c r="GP42" s="69" t="s">
        <v>1072</v>
      </c>
      <c r="GQ42" s="46" t="s">
        <v>1072</v>
      </c>
      <c r="GR42" s="46" t="s">
        <v>1072</v>
      </c>
      <c r="GS42" s="300" t="s">
        <v>1072</v>
      </c>
      <c r="GT42" s="300" t="s">
        <v>1072</v>
      </c>
      <c r="GU42"/>
      <c r="GV42" s="35" t="s">
        <v>1088</v>
      </c>
      <c r="GW42" s="46" t="s">
        <v>1072</v>
      </c>
      <c r="GX42" s="46" t="s">
        <v>1072</v>
      </c>
      <c r="GY42" s="46" t="s">
        <v>1072</v>
      </c>
      <c r="GZ42" s="46" t="s">
        <v>1072</v>
      </c>
      <c r="HA42" s="46" t="s">
        <v>1072</v>
      </c>
      <c r="HB42" s="46" t="s">
        <v>1072</v>
      </c>
      <c r="HC42" s="46" t="s">
        <v>1072</v>
      </c>
      <c r="HD42" s="46" t="s">
        <v>1072</v>
      </c>
      <c r="HE42" s="46" t="s">
        <v>1072</v>
      </c>
      <c r="HF42" s="46" t="s">
        <v>1072</v>
      </c>
      <c r="HG42" s="46" t="s">
        <v>1072</v>
      </c>
      <c r="HH42" s="46" t="s">
        <v>1072</v>
      </c>
      <c r="HI42" s="46" t="s">
        <v>1072</v>
      </c>
      <c r="HJ42" s="46" t="s">
        <v>1072</v>
      </c>
      <c r="HK42" s="46" t="s">
        <v>1072</v>
      </c>
      <c r="HL42" s="46" t="s">
        <v>1072</v>
      </c>
      <c r="HM42" s="46" t="s">
        <v>1072</v>
      </c>
      <c r="HN42" s="46" t="s">
        <v>1072</v>
      </c>
      <c r="HO42" s="51">
        <v>6000</v>
      </c>
      <c r="HP42" s="46" t="s">
        <v>1072</v>
      </c>
      <c r="HQ42" s="46" t="s">
        <v>1072</v>
      </c>
      <c r="HR42" s="46" t="s">
        <v>1072</v>
      </c>
      <c r="HS42" s="46" t="s">
        <v>1072</v>
      </c>
      <c r="HT42" s="46" t="s">
        <v>1072</v>
      </c>
      <c r="HU42" s="46" t="s">
        <v>1072</v>
      </c>
      <c r="HV42" s="46" t="s">
        <v>1072</v>
      </c>
      <c r="HW42" s="46" t="s">
        <v>1072</v>
      </c>
      <c r="HX42" s="46" t="s">
        <v>1072</v>
      </c>
      <c r="HY42" s="60" t="s">
        <v>1072</v>
      </c>
      <c r="HZ42" s="60" t="s">
        <v>1072</v>
      </c>
      <c r="IA42" s="60" t="s">
        <v>1072</v>
      </c>
      <c r="IB42" s="60" t="s">
        <v>1072</v>
      </c>
      <c r="IC42" s="60" t="s">
        <v>1072</v>
      </c>
      <c r="ID42" s="46" t="s">
        <v>1072</v>
      </c>
      <c r="IE42" s="46" t="s">
        <v>1072</v>
      </c>
      <c r="IF42" s="46" t="s">
        <v>1072</v>
      </c>
      <c r="IG42" s="46" t="s">
        <v>1072</v>
      </c>
      <c r="IH42" s="46" t="s">
        <v>1072</v>
      </c>
      <c r="II42" s="46" t="s">
        <v>1072</v>
      </c>
      <c r="IJ42" s="46" t="s">
        <v>1072</v>
      </c>
      <c r="IK42" s="46" t="s">
        <v>1072</v>
      </c>
      <c r="IL42" s="46" t="s">
        <v>1072</v>
      </c>
      <c r="IM42" s="46" t="s">
        <v>1072</v>
      </c>
      <c r="IN42" s="46" t="s">
        <v>1072</v>
      </c>
      <c r="IO42" s="38" t="s">
        <v>1072</v>
      </c>
      <c r="IP42" s="38" t="s">
        <v>1072</v>
      </c>
      <c r="IQ42" s="46" t="s">
        <v>1072</v>
      </c>
      <c r="IR42" s="46" t="s">
        <v>1072</v>
      </c>
      <c r="IS42" s="300" t="s">
        <v>1072</v>
      </c>
      <c r="IT42" s="300" t="s">
        <v>1072</v>
      </c>
    </row>
    <row r="43" spans="1:254" x14ac:dyDescent="0.3">
      <c r="A43" s="11" t="s">
        <v>1089</v>
      </c>
      <c r="B43" s="55">
        <v>21714.285714285714</v>
      </c>
      <c r="C43" s="62">
        <v>21714.285714285714</v>
      </c>
      <c r="D43" s="46" t="s">
        <v>1072</v>
      </c>
      <c r="E43" s="62">
        <v>15200</v>
      </c>
      <c r="F43" s="46" t="s">
        <v>1072</v>
      </c>
      <c r="G43" s="57">
        <v>21714.285714285714</v>
      </c>
      <c r="H43" s="55">
        <v>10857.142857142857</v>
      </c>
      <c r="I43" s="55">
        <v>3428.5714285714284</v>
      </c>
      <c r="J43" s="46" t="s">
        <v>1072</v>
      </c>
      <c r="K43" s="47" t="s">
        <v>1173</v>
      </c>
      <c r="L43" s="51">
        <v>3428.5714285714284</v>
      </c>
      <c r="M43" s="51">
        <v>5142.8571428571431</v>
      </c>
      <c r="N43" s="46" t="s">
        <v>1072</v>
      </c>
      <c r="O43" s="46" t="s">
        <v>1072</v>
      </c>
      <c r="P43" s="46" t="s">
        <v>1072</v>
      </c>
      <c r="Q43" s="50">
        <v>6857.1428571428569</v>
      </c>
      <c r="R43" s="50">
        <v>6000</v>
      </c>
      <c r="S43" s="46" t="s">
        <v>1072</v>
      </c>
      <c r="T43" s="46" t="s">
        <v>1072</v>
      </c>
      <c r="U43" s="46" t="s">
        <v>1072</v>
      </c>
      <c r="V43" s="46" t="s">
        <v>1072</v>
      </c>
      <c r="W43" s="46" t="s">
        <v>1072</v>
      </c>
      <c r="X43" s="46" t="s">
        <v>1072</v>
      </c>
      <c r="Y43" s="46" t="s">
        <v>1072</v>
      </c>
      <c r="Z43" s="46" t="s">
        <v>1072</v>
      </c>
      <c r="AA43" s="46" t="s">
        <v>1072</v>
      </c>
      <c r="AB43" s="46" t="s">
        <v>1072</v>
      </c>
      <c r="AC43" s="46" t="s">
        <v>1072</v>
      </c>
      <c r="AD43" s="46" t="s">
        <v>1072</v>
      </c>
      <c r="AE43" s="46" t="s">
        <v>1072</v>
      </c>
      <c r="AF43" s="51">
        <v>4200</v>
      </c>
      <c r="AG43" s="51">
        <v>4560</v>
      </c>
      <c r="AH43" s="51">
        <v>4217.1428571428569</v>
      </c>
      <c r="AI43" s="46" t="s">
        <v>1072</v>
      </c>
      <c r="AJ43" s="51">
        <v>4800</v>
      </c>
      <c r="AK43" s="51">
        <v>4217.1428571428569</v>
      </c>
      <c r="AL43" s="51">
        <v>4217.1428571428569</v>
      </c>
      <c r="AM43" s="51">
        <v>13714.285714285714</v>
      </c>
      <c r="AN43" s="51">
        <v>13714.285714285714</v>
      </c>
      <c r="AO43" s="51">
        <v>18000</v>
      </c>
      <c r="AP43" s="51">
        <v>12000</v>
      </c>
      <c r="AQ43" s="51">
        <v>12000</v>
      </c>
      <c r="AR43" s="51">
        <v>12000</v>
      </c>
      <c r="AS43" s="51">
        <v>12000</v>
      </c>
      <c r="AT43" s="52">
        <v>6857.1428571428569</v>
      </c>
      <c r="AU43" s="52">
        <v>12000</v>
      </c>
      <c r="AV43" s="52">
        <v>12000</v>
      </c>
      <c r="AW43" s="52">
        <v>12000</v>
      </c>
      <c r="AX43" s="38" t="s">
        <v>1072</v>
      </c>
      <c r="AY43" s="38" t="s">
        <v>1072</v>
      </c>
      <c r="BA43" s="11" t="s">
        <v>1089</v>
      </c>
      <c r="BB43" s="51">
        <v>6000</v>
      </c>
      <c r="BC43" s="51">
        <v>6000</v>
      </c>
      <c r="BD43" s="46" t="s">
        <v>1072</v>
      </c>
      <c r="BE43" s="51">
        <v>15000</v>
      </c>
      <c r="BF43" s="46" t="s">
        <v>1072</v>
      </c>
      <c r="BG43" s="51">
        <v>6000</v>
      </c>
      <c r="BH43" s="51">
        <v>6000</v>
      </c>
      <c r="BI43" s="51">
        <v>6000</v>
      </c>
      <c r="BJ43" s="46" t="s">
        <v>1072</v>
      </c>
      <c r="BK43" s="51">
        <v>9000</v>
      </c>
      <c r="BL43" s="51">
        <v>9000</v>
      </c>
      <c r="BM43" s="51">
        <v>12000</v>
      </c>
      <c r="BN43" s="46" t="s">
        <v>1072</v>
      </c>
      <c r="BO43" s="46" t="s">
        <v>1072</v>
      </c>
      <c r="BP43" s="46" t="s">
        <v>1072</v>
      </c>
      <c r="BQ43" s="50">
        <v>12000</v>
      </c>
      <c r="BR43" s="51">
        <v>6000</v>
      </c>
      <c r="BS43" s="46" t="s">
        <v>1072</v>
      </c>
      <c r="BT43" s="46" t="s">
        <v>1072</v>
      </c>
      <c r="BU43" s="46" t="s">
        <v>1072</v>
      </c>
      <c r="BV43" s="46" t="s">
        <v>1072</v>
      </c>
      <c r="BW43" s="46" t="s">
        <v>1072</v>
      </c>
      <c r="BX43" s="46" t="s">
        <v>1072</v>
      </c>
      <c r="BY43" s="46" t="s">
        <v>1072</v>
      </c>
      <c r="BZ43" s="46" t="s">
        <v>1072</v>
      </c>
      <c r="CA43" s="46" t="s">
        <v>1072</v>
      </c>
      <c r="CB43" s="46" t="s">
        <v>1072</v>
      </c>
      <c r="CC43" s="46" t="s">
        <v>1072</v>
      </c>
      <c r="CD43" s="46" t="s">
        <v>1072</v>
      </c>
      <c r="CE43" s="46" t="s">
        <v>1072</v>
      </c>
      <c r="CF43" s="51">
        <v>6000</v>
      </c>
      <c r="CG43" s="51">
        <v>6000</v>
      </c>
      <c r="CH43" s="51">
        <v>6000</v>
      </c>
      <c r="CI43" s="46" t="s">
        <v>1072</v>
      </c>
      <c r="CJ43" s="51">
        <v>6000</v>
      </c>
      <c r="CK43" s="51">
        <v>6000</v>
      </c>
      <c r="CL43" s="51">
        <v>6000</v>
      </c>
      <c r="CM43" s="51">
        <v>6000</v>
      </c>
      <c r="CN43" s="51">
        <v>6000</v>
      </c>
      <c r="CO43" s="51">
        <v>6000</v>
      </c>
      <c r="CP43" s="51">
        <v>6000</v>
      </c>
      <c r="CQ43" s="51">
        <v>6000</v>
      </c>
      <c r="CR43" s="51">
        <v>6000</v>
      </c>
      <c r="CS43" s="51">
        <v>6000</v>
      </c>
      <c r="CT43" s="52">
        <v>6000</v>
      </c>
      <c r="CU43" s="52">
        <v>6000</v>
      </c>
      <c r="CV43" s="52">
        <v>6000</v>
      </c>
      <c r="CW43" s="52">
        <v>6000</v>
      </c>
      <c r="CX43" s="38" t="s">
        <v>1072</v>
      </c>
      <c r="CY43" s="38" t="s">
        <v>1072</v>
      </c>
      <c r="DA43" s="35" t="s">
        <v>1089</v>
      </c>
      <c r="DB43" s="55">
        <v>7800</v>
      </c>
      <c r="DC43" s="62">
        <v>7150</v>
      </c>
      <c r="DD43" s="46" t="s">
        <v>1072</v>
      </c>
      <c r="DE43" s="62">
        <v>7150</v>
      </c>
      <c r="DF43" s="46" t="s">
        <v>1072</v>
      </c>
      <c r="DG43" s="57">
        <v>5200</v>
      </c>
      <c r="DH43" s="55">
        <v>6500</v>
      </c>
      <c r="DI43" s="55">
        <v>7500</v>
      </c>
      <c r="DJ43" s="46" t="s">
        <v>1072</v>
      </c>
      <c r="DK43" s="58">
        <v>6000</v>
      </c>
      <c r="DL43" s="51">
        <v>7500</v>
      </c>
      <c r="DM43" s="51">
        <v>7500</v>
      </c>
      <c r="DN43" s="46" t="s">
        <v>1072</v>
      </c>
      <c r="DO43" s="46" t="s">
        <v>1072</v>
      </c>
      <c r="DP43" s="46" t="s">
        <v>1072</v>
      </c>
      <c r="DQ43" s="58">
        <v>18000</v>
      </c>
      <c r="DR43" s="51">
        <v>15000</v>
      </c>
      <c r="DS43" s="46" t="s">
        <v>1072</v>
      </c>
      <c r="DT43" s="46" t="s">
        <v>1072</v>
      </c>
      <c r="DU43" s="46" t="s">
        <v>1072</v>
      </c>
      <c r="DV43" s="46" t="s">
        <v>1072</v>
      </c>
      <c r="DW43" s="46" t="s">
        <v>1072</v>
      </c>
      <c r="DX43" s="46" t="s">
        <v>1072</v>
      </c>
      <c r="DY43" s="46" t="s">
        <v>1072</v>
      </c>
      <c r="DZ43" s="46" t="s">
        <v>1072</v>
      </c>
      <c r="EA43" s="46" t="s">
        <v>1072</v>
      </c>
      <c r="EB43" s="46" t="s">
        <v>1072</v>
      </c>
      <c r="EC43" s="46" t="s">
        <v>1072</v>
      </c>
      <c r="ED43" s="60" t="s">
        <v>1072</v>
      </c>
      <c r="EE43" s="60" t="s">
        <v>1072</v>
      </c>
      <c r="EF43" s="51">
        <v>9000</v>
      </c>
      <c r="EG43" s="51">
        <v>9000</v>
      </c>
      <c r="EH43" s="51">
        <v>9000</v>
      </c>
      <c r="EI43" s="46" t="s">
        <v>1072</v>
      </c>
      <c r="EJ43" s="51">
        <v>12000</v>
      </c>
      <c r="EK43" s="51">
        <v>9000</v>
      </c>
      <c r="EL43" s="51">
        <v>9000</v>
      </c>
      <c r="EM43" s="51">
        <v>9000</v>
      </c>
      <c r="EN43" s="51">
        <v>9000</v>
      </c>
      <c r="EO43" s="51">
        <v>9000</v>
      </c>
      <c r="EP43" s="51">
        <v>9000</v>
      </c>
      <c r="EQ43" s="51">
        <v>9000</v>
      </c>
      <c r="ER43" s="51">
        <v>12000</v>
      </c>
      <c r="ES43" s="51">
        <v>9000</v>
      </c>
      <c r="ET43" s="52">
        <v>9000</v>
      </c>
      <c r="EU43" s="52">
        <v>9000</v>
      </c>
      <c r="EV43" s="52">
        <v>9000</v>
      </c>
      <c r="EW43" s="52">
        <v>9000</v>
      </c>
      <c r="EX43" s="300" t="s">
        <v>1072</v>
      </c>
      <c r="EY43" s="300" t="s">
        <v>1072</v>
      </c>
      <c r="EZ43"/>
      <c r="FA43" s="46" t="s">
        <v>1072</v>
      </c>
      <c r="FB43" s="57">
        <v>4000</v>
      </c>
      <c r="FC43" s="55">
        <v>4000</v>
      </c>
      <c r="FD43" s="55">
        <v>9000</v>
      </c>
      <c r="FE43" s="46" t="s">
        <v>1072</v>
      </c>
      <c r="FF43" s="58">
        <v>9000</v>
      </c>
      <c r="FG43" s="51">
        <v>9000</v>
      </c>
      <c r="FH43" s="51">
        <v>9000</v>
      </c>
      <c r="FI43" s="46" t="s">
        <v>1072</v>
      </c>
      <c r="FJ43" s="46" t="s">
        <v>1072</v>
      </c>
      <c r="FK43" s="46" t="s">
        <v>1072</v>
      </c>
      <c r="FL43" s="58">
        <v>9000</v>
      </c>
      <c r="FM43" s="51">
        <v>9000</v>
      </c>
      <c r="FN43" s="46" t="s">
        <v>1072</v>
      </c>
      <c r="FO43" s="46" t="s">
        <v>1072</v>
      </c>
      <c r="FP43" s="46" t="s">
        <v>1072</v>
      </c>
      <c r="FQ43" s="46" t="s">
        <v>1072</v>
      </c>
      <c r="FR43" s="46" t="s">
        <v>1072</v>
      </c>
      <c r="FS43" s="46" t="s">
        <v>1072</v>
      </c>
      <c r="FT43" s="46" t="s">
        <v>1072</v>
      </c>
      <c r="FU43" s="46" t="s">
        <v>1072</v>
      </c>
      <c r="FV43" s="46" t="s">
        <v>1072</v>
      </c>
      <c r="FW43" s="46" t="s">
        <v>1072</v>
      </c>
      <c r="FX43" s="46" t="s">
        <v>1072</v>
      </c>
      <c r="FY43" s="60" t="s">
        <v>1072</v>
      </c>
      <c r="FZ43" s="60" t="s">
        <v>1072</v>
      </c>
      <c r="GA43" s="51">
        <v>15300</v>
      </c>
      <c r="GB43" s="51">
        <v>14400</v>
      </c>
      <c r="GC43" s="51">
        <v>14400</v>
      </c>
      <c r="GD43" s="46" t="s">
        <v>1072</v>
      </c>
      <c r="GE43" s="51">
        <v>16200</v>
      </c>
      <c r="GF43" s="51">
        <v>18000</v>
      </c>
      <c r="GG43" s="51">
        <v>18000</v>
      </c>
      <c r="GH43" s="51">
        <v>18000</v>
      </c>
      <c r="GI43" s="51">
        <v>18000</v>
      </c>
      <c r="GJ43" s="51">
        <v>18000</v>
      </c>
      <c r="GK43" s="51">
        <v>18000</v>
      </c>
      <c r="GL43" s="51">
        <v>18000</v>
      </c>
      <c r="GM43" s="51">
        <v>21600</v>
      </c>
      <c r="GN43" s="51">
        <v>21600</v>
      </c>
      <c r="GO43" s="52">
        <v>21600</v>
      </c>
      <c r="GP43" s="61">
        <v>14400</v>
      </c>
      <c r="GQ43" s="52">
        <v>14400</v>
      </c>
      <c r="GR43" s="52">
        <v>14400</v>
      </c>
      <c r="GS43" s="300" t="s">
        <v>1072</v>
      </c>
      <c r="GT43" s="300" t="s">
        <v>1072</v>
      </c>
      <c r="GU43"/>
      <c r="GV43" s="35" t="s">
        <v>1089</v>
      </c>
      <c r="GW43" s="55">
        <v>10000</v>
      </c>
      <c r="GX43" s="62">
        <v>10000</v>
      </c>
      <c r="GY43" s="46" t="s">
        <v>1072</v>
      </c>
      <c r="GZ43" s="62">
        <v>7200</v>
      </c>
      <c r="HA43" s="46" t="s">
        <v>1072</v>
      </c>
      <c r="HB43" s="57">
        <v>4000</v>
      </c>
      <c r="HC43" s="55">
        <v>8000</v>
      </c>
      <c r="HD43" s="55">
        <v>8000</v>
      </c>
      <c r="HE43" s="46" t="s">
        <v>1072</v>
      </c>
      <c r="HF43" s="58" t="s">
        <v>1173</v>
      </c>
      <c r="HG43" s="51">
        <v>8000</v>
      </c>
      <c r="HH43" s="51">
        <v>8000</v>
      </c>
      <c r="HI43" s="46" t="s">
        <v>1072</v>
      </c>
      <c r="HJ43" s="46" t="s">
        <v>1072</v>
      </c>
      <c r="HK43" s="46" t="s">
        <v>1072</v>
      </c>
      <c r="HL43" s="58">
        <v>5000</v>
      </c>
      <c r="HM43" s="51">
        <v>8000</v>
      </c>
      <c r="HN43" s="46" t="s">
        <v>1072</v>
      </c>
      <c r="HO43" s="46" t="s">
        <v>1072</v>
      </c>
      <c r="HP43" s="46" t="s">
        <v>1072</v>
      </c>
      <c r="HQ43" s="46" t="s">
        <v>1072</v>
      </c>
      <c r="HR43" s="46" t="s">
        <v>1072</v>
      </c>
      <c r="HS43" s="46" t="s">
        <v>1072</v>
      </c>
      <c r="HT43" s="46" t="s">
        <v>1072</v>
      </c>
      <c r="HU43" s="46" t="s">
        <v>1072</v>
      </c>
      <c r="HV43" s="46" t="s">
        <v>1072</v>
      </c>
      <c r="HW43" s="46" t="s">
        <v>1072</v>
      </c>
      <c r="HX43" s="46" t="s">
        <v>1072</v>
      </c>
      <c r="HY43" s="60" t="s">
        <v>1072</v>
      </c>
      <c r="HZ43" s="60" t="s">
        <v>1072</v>
      </c>
      <c r="IA43" s="51">
        <v>3600</v>
      </c>
      <c r="IB43" s="51">
        <v>3320</v>
      </c>
      <c r="IC43" s="51">
        <v>4000</v>
      </c>
      <c r="ID43" s="46" t="s">
        <v>1072</v>
      </c>
      <c r="IE43" s="51">
        <v>4000</v>
      </c>
      <c r="IF43" s="51">
        <v>6000</v>
      </c>
      <c r="IG43" s="51">
        <v>6000</v>
      </c>
      <c r="IH43" s="51">
        <v>6000</v>
      </c>
      <c r="II43" s="51">
        <v>6000</v>
      </c>
      <c r="IJ43" s="51">
        <v>6000</v>
      </c>
      <c r="IK43" s="51">
        <v>3880</v>
      </c>
      <c r="IL43" s="51">
        <v>6000</v>
      </c>
      <c r="IM43" s="51">
        <v>6000</v>
      </c>
      <c r="IN43" s="51">
        <v>6000</v>
      </c>
      <c r="IO43" s="50">
        <v>4000</v>
      </c>
      <c r="IP43" s="52">
        <v>4000</v>
      </c>
      <c r="IQ43" s="52">
        <v>6000</v>
      </c>
      <c r="IR43" s="52">
        <v>6000</v>
      </c>
      <c r="IS43" s="300" t="s">
        <v>1072</v>
      </c>
      <c r="IT43" s="300" t="s">
        <v>1072</v>
      </c>
    </row>
    <row r="44" spans="1:254" ht="17" thickBot="1" x14ac:dyDescent="0.35">
      <c r="A44" s="11" t="s">
        <v>1090</v>
      </c>
      <c r="B44" s="46" t="s">
        <v>1072</v>
      </c>
      <c r="C44" s="46" t="s">
        <v>1072</v>
      </c>
      <c r="D44" s="46" t="s">
        <v>1072</v>
      </c>
      <c r="E44" s="46" t="s">
        <v>1072</v>
      </c>
      <c r="F44" s="46" t="s">
        <v>1072</v>
      </c>
      <c r="G44" s="57">
        <v>3800</v>
      </c>
      <c r="H44" s="55">
        <v>3800</v>
      </c>
      <c r="I44" s="55">
        <v>1200</v>
      </c>
      <c r="J44" s="55">
        <v>1800</v>
      </c>
      <c r="K44" s="55">
        <v>2400</v>
      </c>
      <c r="L44" s="55">
        <v>7999.8857142857141</v>
      </c>
      <c r="M44" s="55">
        <v>11451.428571428571</v>
      </c>
      <c r="N44" s="47">
        <v>7817</v>
      </c>
      <c r="O44" s="49" t="s">
        <v>1173</v>
      </c>
      <c r="P44" s="58">
        <v>8022.8571428571431</v>
      </c>
      <c r="Q44" s="58">
        <v>7999.8857142857141</v>
      </c>
      <c r="R44" s="51">
        <v>6000</v>
      </c>
      <c r="S44" s="51">
        <v>3017.1428571428601</v>
      </c>
      <c r="T44" s="51">
        <v>4491.4285714285716</v>
      </c>
      <c r="U44" s="50">
        <v>5142.8571428571431</v>
      </c>
      <c r="V44" s="46" t="s">
        <v>1072</v>
      </c>
      <c r="W44" s="51">
        <v>4011.4285714285716</v>
      </c>
      <c r="X44" s="51">
        <v>2400</v>
      </c>
      <c r="Y44" s="50">
        <v>5417.1428571428569</v>
      </c>
      <c r="Z44" s="50">
        <v>6857.1428571428569</v>
      </c>
      <c r="AA44" s="50">
        <v>8108.5714285714284</v>
      </c>
      <c r="AB44" s="46" t="s">
        <v>1072</v>
      </c>
      <c r="AC44" s="50">
        <v>7371.4285714285716</v>
      </c>
      <c r="AD44" s="47">
        <v>6857.1428571428569</v>
      </c>
      <c r="AE44" s="51">
        <v>1988.5714285714287</v>
      </c>
      <c r="AF44" s="51">
        <v>3600</v>
      </c>
      <c r="AG44" s="50">
        <v>6857.1428571428569</v>
      </c>
      <c r="AH44" s="50">
        <v>6857.1428571428569</v>
      </c>
      <c r="AI44" s="51">
        <v>3017.1428571428573</v>
      </c>
      <c r="AJ44" s="50">
        <v>6428.5714285714284</v>
      </c>
      <c r="AK44" s="51">
        <v>6857.1428571428569</v>
      </c>
      <c r="AL44" s="50">
        <v>6857.1428571428569</v>
      </c>
      <c r="AM44" s="51">
        <v>8400</v>
      </c>
      <c r="AN44" s="51">
        <v>4011.4285714285716</v>
      </c>
      <c r="AO44" s="47">
        <v>9000</v>
      </c>
      <c r="AP44" s="46" t="s">
        <v>1072</v>
      </c>
      <c r="AQ44" s="51">
        <v>6000</v>
      </c>
      <c r="AR44" s="51">
        <v>10285.714285714286</v>
      </c>
      <c r="AS44" s="51">
        <v>8571.4285714285706</v>
      </c>
      <c r="AT44" s="52">
        <v>3600</v>
      </c>
      <c r="AU44" s="52">
        <v>3600</v>
      </c>
      <c r="AV44" s="52">
        <v>10285.714285714286</v>
      </c>
      <c r="AW44" s="52">
        <v>10285.714285714286</v>
      </c>
      <c r="AX44" s="39">
        <v>6857.1428571428569</v>
      </c>
      <c r="AY44" s="52">
        <f>'Coût médian du PMAS'!I10</f>
        <v>6857.1428571428569</v>
      </c>
      <c r="BA44" s="11" t="s">
        <v>1090</v>
      </c>
      <c r="BB44" s="46" t="s">
        <v>1072</v>
      </c>
      <c r="BC44" s="46" t="s">
        <v>1072</v>
      </c>
      <c r="BD44" s="46" t="s">
        <v>1072</v>
      </c>
      <c r="BE44" s="46" t="s">
        <v>1072</v>
      </c>
      <c r="BF44" s="46" t="s">
        <v>1072</v>
      </c>
      <c r="BG44" s="57">
        <v>21426</v>
      </c>
      <c r="BH44" s="55">
        <v>8340</v>
      </c>
      <c r="BI44" s="55">
        <v>9999.99999999996</v>
      </c>
      <c r="BJ44" s="55">
        <v>11250</v>
      </c>
      <c r="BK44" s="55">
        <v>10000.200000000001</v>
      </c>
      <c r="BL44" s="55">
        <v>11250</v>
      </c>
      <c r="BM44" s="55">
        <v>11280</v>
      </c>
      <c r="BN44" s="55">
        <v>12540</v>
      </c>
      <c r="BO44" s="58">
        <v>10020</v>
      </c>
      <c r="BP44" s="58">
        <v>10020</v>
      </c>
      <c r="BQ44" s="58">
        <v>11250</v>
      </c>
      <c r="BR44" s="51">
        <v>10020</v>
      </c>
      <c r="BS44" s="51">
        <v>8760</v>
      </c>
      <c r="BT44" s="51">
        <v>10020</v>
      </c>
      <c r="BU44" s="50">
        <v>8760</v>
      </c>
      <c r="BV44" s="46" t="s">
        <v>1072</v>
      </c>
      <c r="BW44" s="51">
        <v>8760</v>
      </c>
      <c r="BX44" s="51">
        <v>11280</v>
      </c>
      <c r="BY44" s="51">
        <v>10020</v>
      </c>
      <c r="BZ44" s="51">
        <v>12780</v>
      </c>
      <c r="CA44" s="51">
        <v>17580</v>
      </c>
      <c r="CB44" s="46" t="s">
        <v>1072</v>
      </c>
      <c r="CC44" s="51">
        <v>18780</v>
      </c>
      <c r="CD44" s="51">
        <v>25020</v>
      </c>
      <c r="CE44" s="51">
        <v>19980</v>
      </c>
      <c r="CF44" s="51">
        <v>19980</v>
      </c>
      <c r="CG44" s="51">
        <v>16500</v>
      </c>
      <c r="CH44" s="51">
        <v>15000</v>
      </c>
      <c r="CI44" s="51">
        <v>12480</v>
      </c>
      <c r="CJ44" s="51">
        <v>15000</v>
      </c>
      <c r="CK44" s="51">
        <v>12480</v>
      </c>
      <c r="CL44" s="51">
        <v>6000</v>
      </c>
      <c r="CM44" s="51">
        <v>16260</v>
      </c>
      <c r="CN44" s="51">
        <v>25020</v>
      </c>
      <c r="CO44" s="51">
        <v>25020</v>
      </c>
      <c r="CP44" s="46" t="s">
        <v>1072</v>
      </c>
      <c r="CQ44" s="47">
        <v>9750</v>
      </c>
      <c r="CR44" s="51">
        <v>30000</v>
      </c>
      <c r="CS44" s="51">
        <v>30000</v>
      </c>
      <c r="CT44" s="52">
        <v>18000</v>
      </c>
      <c r="CU44" s="52">
        <v>6000</v>
      </c>
      <c r="CV44" s="52">
        <v>6000</v>
      </c>
      <c r="CW44" s="52">
        <v>6000</v>
      </c>
      <c r="CX44" s="39">
        <v>10500</v>
      </c>
      <c r="CY44" s="147">
        <f>'Coût médian du PMAS'!J10</f>
        <v>10500</v>
      </c>
      <c r="DA44" s="11" t="s">
        <v>1090</v>
      </c>
      <c r="DB44" s="46" t="s">
        <v>1072</v>
      </c>
      <c r="DC44" s="46" t="s">
        <v>1072</v>
      </c>
      <c r="DD44" s="46" t="s">
        <v>1072</v>
      </c>
      <c r="DE44" s="46" t="s">
        <v>1072</v>
      </c>
      <c r="DF44" s="46" t="s">
        <v>1072</v>
      </c>
      <c r="DG44" s="57">
        <v>13000</v>
      </c>
      <c r="DH44" s="55">
        <v>14144</v>
      </c>
      <c r="DI44" s="55">
        <v>15000</v>
      </c>
      <c r="DJ44" s="55">
        <v>22500</v>
      </c>
      <c r="DK44" s="55">
        <v>15000</v>
      </c>
      <c r="DL44" s="55">
        <v>5250</v>
      </c>
      <c r="DM44" s="55">
        <v>5250</v>
      </c>
      <c r="DN44" s="55">
        <v>5250</v>
      </c>
      <c r="DO44" s="58">
        <v>3750</v>
      </c>
      <c r="DP44" s="58">
        <v>4500</v>
      </c>
      <c r="DQ44" s="58">
        <v>5250</v>
      </c>
      <c r="DR44" s="51">
        <v>3750</v>
      </c>
      <c r="DS44" s="51">
        <v>4500</v>
      </c>
      <c r="DT44" s="51">
        <v>4500</v>
      </c>
      <c r="DU44" s="51">
        <v>5250</v>
      </c>
      <c r="DV44" s="46" t="s">
        <v>1072</v>
      </c>
      <c r="DW44" s="51">
        <v>3750</v>
      </c>
      <c r="DX44" s="51">
        <v>5250</v>
      </c>
      <c r="DY44" s="51">
        <v>5250</v>
      </c>
      <c r="DZ44" s="51">
        <v>4500</v>
      </c>
      <c r="EA44" s="51">
        <v>6000</v>
      </c>
      <c r="EB44" s="46" t="s">
        <v>1072</v>
      </c>
      <c r="EC44" s="51">
        <v>6000</v>
      </c>
      <c r="ED44" s="65">
        <v>9000</v>
      </c>
      <c r="EE44" s="51">
        <v>9000</v>
      </c>
      <c r="EF44" s="51">
        <v>7500</v>
      </c>
      <c r="EG44" s="51">
        <v>7500</v>
      </c>
      <c r="EH44" s="50">
        <v>9000</v>
      </c>
      <c r="EI44" s="51">
        <v>7500</v>
      </c>
      <c r="EJ44" s="51">
        <v>7500</v>
      </c>
      <c r="EK44" s="51">
        <v>7500</v>
      </c>
      <c r="EL44" s="51">
        <v>9000</v>
      </c>
      <c r="EM44" s="51">
        <v>9750</v>
      </c>
      <c r="EN44" s="51">
        <v>12000</v>
      </c>
      <c r="EO44" s="51">
        <v>11250</v>
      </c>
      <c r="EP44" s="46" t="s">
        <v>1072</v>
      </c>
      <c r="EQ44" s="51">
        <v>7500</v>
      </c>
      <c r="ER44" s="51">
        <v>9000</v>
      </c>
      <c r="ES44" s="51">
        <v>15000</v>
      </c>
      <c r="ET44" s="52">
        <v>7500</v>
      </c>
      <c r="EU44" s="52">
        <v>7500</v>
      </c>
      <c r="EV44" s="52">
        <v>7500</v>
      </c>
      <c r="EW44" s="52">
        <v>7500</v>
      </c>
      <c r="EX44" s="299">
        <v>7500</v>
      </c>
      <c r="EY44" s="52">
        <f>'Coût médian du PMAS'!K10</f>
        <v>7500</v>
      </c>
      <c r="EZ44"/>
      <c r="FA44" s="46" t="s">
        <v>1072</v>
      </c>
      <c r="FB44" s="57">
        <v>2579.1999999999998</v>
      </c>
      <c r="FC44" s="55">
        <v>4000</v>
      </c>
      <c r="FD44" s="55">
        <v>5581.730769230754</v>
      </c>
      <c r="FE44" s="55">
        <v>9900</v>
      </c>
      <c r="FF44" s="55">
        <v>5806.44</v>
      </c>
      <c r="FG44" s="55">
        <v>3600</v>
      </c>
      <c r="FH44" s="55">
        <v>2700</v>
      </c>
      <c r="FI44" s="55">
        <v>10800</v>
      </c>
      <c r="FJ44" s="58">
        <v>1800</v>
      </c>
      <c r="FK44" s="58">
        <v>3600</v>
      </c>
      <c r="FL44" s="58">
        <v>3600</v>
      </c>
      <c r="FM44" s="51">
        <v>3600</v>
      </c>
      <c r="FN44" s="51">
        <v>3600</v>
      </c>
      <c r="FO44" s="51">
        <v>9000</v>
      </c>
      <c r="FP44" s="51">
        <v>3600</v>
      </c>
      <c r="FQ44" s="46" t="s">
        <v>1072</v>
      </c>
      <c r="FR44" s="51">
        <v>6606</v>
      </c>
      <c r="FS44" s="51">
        <v>10800</v>
      </c>
      <c r="FT44" s="51">
        <v>9000</v>
      </c>
      <c r="FU44" s="51">
        <v>9000</v>
      </c>
      <c r="FV44" s="51">
        <v>9000</v>
      </c>
      <c r="FW44" s="46" t="s">
        <v>1072</v>
      </c>
      <c r="FX44" s="51">
        <v>10800</v>
      </c>
      <c r="FY44" s="65">
        <v>12600</v>
      </c>
      <c r="FZ44" s="51">
        <v>3600</v>
      </c>
      <c r="GA44" s="51">
        <v>2700</v>
      </c>
      <c r="GB44" s="51">
        <v>14400</v>
      </c>
      <c r="GC44" s="50">
        <v>14400</v>
      </c>
      <c r="GD44" s="51">
        <v>4500</v>
      </c>
      <c r="GE44" s="51">
        <v>1800</v>
      </c>
      <c r="GF44" s="51">
        <v>1800</v>
      </c>
      <c r="GG44" s="51">
        <v>1800</v>
      </c>
      <c r="GH44" s="51">
        <v>3600</v>
      </c>
      <c r="GI44" s="51">
        <v>9000</v>
      </c>
      <c r="GJ44" s="51">
        <v>9000</v>
      </c>
      <c r="GK44" s="46" t="s">
        <v>1072</v>
      </c>
      <c r="GL44" s="51">
        <v>10800</v>
      </c>
      <c r="GM44" s="51">
        <v>10800</v>
      </c>
      <c r="GN44" s="51">
        <v>3600</v>
      </c>
      <c r="GO44" s="52">
        <v>10800</v>
      </c>
      <c r="GP44" s="61">
        <v>9000</v>
      </c>
      <c r="GQ44" s="52">
        <v>10800</v>
      </c>
      <c r="GR44" s="52">
        <v>10800</v>
      </c>
      <c r="GS44" s="299">
        <v>10800</v>
      </c>
      <c r="GT44" s="52">
        <f>'Coût médian du PMAS'!L10</f>
        <v>10800</v>
      </c>
      <c r="GU44"/>
      <c r="GV44" s="11" t="s">
        <v>1090</v>
      </c>
      <c r="GW44" s="46" t="s">
        <v>1072</v>
      </c>
      <c r="GX44" s="46" t="s">
        <v>1072</v>
      </c>
      <c r="GY44" s="46" t="s">
        <v>1072</v>
      </c>
      <c r="GZ44" s="46" t="s">
        <v>1072</v>
      </c>
      <c r="HA44" s="46" t="s">
        <v>1072</v>
      </c>
      <c r="HB44" s="57">
        <v>12000</v>
      </c>
      <c r="HC44" s="55">
        <v>8760</v>
      </c>
      <c r="HD44" s="55">
        <v>2750</v>
      </c>
      <c r="HE44" s="55">
        <v>5640</v>
      </c>
      <c r="HF44" s="55">
        <v>4000</v>
      </c>
      <c r="HG44" s="55">
        <v>4000</v>
      </c>
      <c r="HH44" s="55">
        <v>4000</v>
      </c>
      <c r="HI44" s="55">
        <v>3760</v>
      </c>
      <c r="HJ44" s="58">
        <v>4000</v>
      </c>
      <c r="HK44" s="58">
        <v>3760</v>
      </c>
      <c r="HL44" s="58">
        <v>3250</v>
      </c>
      <c r="HM44" s="51">
        <v>2520</v>
      </c>
      <c r="HN44" s="51">
        <v>2520</v>
      </c>
      <c r="HO44" s="51">
        <v>2520</v>
      </c>
      <c r="HP44" s="51">
        <v>1760</v>
      </c>
      <c r="HQ44" s="46" t="s">
        <v>1072</v>
      </c>
      <c r="HR44" s="51">
        <v>1760</v>
      </c>
      <c r="HS44" s="51">
        <v>2240</v>
      </c>
      <c r="HT44" s="51">
        <v>4590</v>
      </c>
      <c r="HU44" s="51">
        <v>6000</v>
      </c>
      <c r="HV44" s="51">
        <v>6000</v>
      </c>
      <c r="HW44" s="46" t="s">
        <v>1072</v>
      </c>
      <c r="HX44" s="51">
        <v>6000</v>
      </c>
      <c r="HY44" s="65">
        <v>2000</v>
      </c>
      <c r="HZ44" s="51">
        <v>1000</v>
      </c>
      <c r="IA44" s="51">
        <v>1000</v>
      </c>
      <c r="IB44" s="51">
        <v>6000</v>
      </c>
      <c r="IC44" s="51">
        <v>1240</v>
      </c>
      <c r="ID44" s="51">
        <v>1240</v>
      </c>
      <c r="IE44" s="51">
        <v>1240</v>
      </c>
      <c r="IF44" s="51">
        <v>2720</v>
      </c>
      <c r="IG44" s="51">
        <v>3000</v>
      </c>
      <c r="IH44" s="51">
        <v>3240</v>
      </c>
      <c r="II44" s="51">
        <v>2520</v>
      </c>
      <c r="IJ44" s="51">
        <v>2520</v>
      </c>
      <c r="IK44" s="46" t="s">
        <v>1072</v>
      </c>
      <c r="IL44" s="47">
        <v>7760</v>
      </c>
      <c r="IM44" s="51">
        <v>3000</v>
      </c>
      <c r="IN44" s="51">
        <v>8000</v>
      </c>
      <c r="IO44" s="52">
        <v>12000</v>
      </c>
      <c r="IP44" s="52">
        <v>3000</v>
      </c>
      <c r="IQ44" s="52">
        <v>3000</v>
      </c>
      <c r="IR44" s="52">
        <v>6000</v>
      </c>
      <c r="IS44" s="299">
        <v>6000</v>
      </c>
      <c r="IT44" s="39">
        <f>'Coût médian du PMAS'!M10</f>
        <v>6000</v>
      </c>
    </row>
    <row r="45" spans="1:254" ht="17" thickBot="1" x14ac:dyDescent="0.35">
      <c r="A45" s="77" t="s">
        <v>1174</v>
      </c>
      <c r="B45" s="78">
        <v>18592.857142857145</v>
      </c>
      <c r="C45" s="78">
        <v>21714.285714285714</v>
      </c>
      <c r="D45" s="78">
        <v>15634.285714285714</v>
      </c>
      <c r="E45" s="78">
        <v>15200</v>
      </c>
      <c r="F45" s="78">
        <v>13707.142857142857</v>
      </c>
      <c r="G45" s="78">
        <v>21714.285714285714</v>
      </c>
      <c r="H45" s="78">
        <v>10857.142857142857</v>
      </c>
      <c r="I45" s="78">
        <v>5262.8571428571431</v>
      </c>
      <c r="J45" s="78">
        <v>7714.2857142857147</v>
      </c>
      <c r="K45" s="78">
        <v>3428.5714285714284</v>
      </c>
      <c r="L45" s="78">
        <v>8200</v>
      </c>
      <c r="M45" s="78">
        <v>7200</v>
      </c>
      <c r="N45" s="78">
        <v>7817</v>
      </c>
      <c r="O45" s="78">
        <v>6857.1428571428569</v>
      </c>
      <c r="P45" s="78">
        <v>8022.8571428571431</v>
      </c>
      <c r="Q45" s="78">
        <v>6857.1428571428569</v>
      </c>
      <c r="R45" s="78">
        <v>6000</v>
      </c>
      <c r="S45" s="78">
        <v>6857.1428571428596</v>
      </c>
      <c r="T45" s="78">
        <v>5142.8571428571431</v>
      </c>
      <c r="U45" s="78">
        <v>5142.8571428571431</v>
      </c>
      <c r="V45" s="78">
        <v>6000</v>
      </c>
      <c r="W45" s="78">
        <v>4011.4285714285716</v>
      </c>
      <c r="X45" s="78">
        <v>5142.8571428571431</v>
      </c>
      <c r="Y45" s="78">
        <v>5417.1428571428569</v>
      </c>
      <c r="Z45" s="79">
        <v>6857.1428571428569</v>
      </c>
      <c r="AA45" s="79">
        <v>8108.5714285714284</v>
      </c>
      <c r="AB45" s="79">
        <v>8400</v>
      </c>
      <c r="AC45" s="79">
        <v>7371.4285714285716</v>
      </c>
      <c r="AD45" s="79">
        <v>6857.1428571428569</v>
      </c>
      <c r="AE45" s="79">
        <v>6857.1428571428569</v>
      </c>
      <c r="AF45" s="79">
        <v>6857.1428571428569</v>
      </c>
      <c r="AG45" s="79">
        <v>6857.1428571428596</v>
      </c>
      <c r="AH45" s="79">
        <v>6857.1428571428569</v>
      </c>
      <c r="AI45" s="80">
        <v>5142.8571428571431</v>
      </c>
      <c r="AJ45" s="80">
        <v>6428.5714285714284</v>
      </c>
      <c r="AK45" s="80">
        <v>6428.5714285714284</v>
      </c>
      <c r="AL45" s="80">
        <v>6857.1428571428569</v>
      </c>
      <c r="AM45" s="80">
        <v>7714.2857142857147</v>
      </c>
      <c r="AN45" s="80">
        <v>7028.5714285714284</v>
      </c>
      <c r="AO45" s="80">
        <v>12150</v>
      </c>
      <c r="AP45" s="80">
        <v>7028.5714285714284</v>
      </c>
      <c r="AQ45" s="80">
        <v>6857.1428571428569</v>
      </c>
      <c r="AR45" s="80">
        <v>6857.1428571428569</v>
      </c>
      <c r="AS45" s="80">
        <v>6857.1428571428569</v>
      </c>
      <c r="AT45" s="80">
        <v>6857.1428571428569</v>
      </c>
      <c r="AU45" s="80">
        <v>6857.1428571428569</v>
      </c>
      <c r="AV45" s="80">
        <v>6857.1428571428569</v>
      </c>
      <c r="AW45" s="80">
        <v>6857.1428571428569</v>
      </c>
      <c r="AX45" s="80">
        <v>6857.1428571428569</v>
      </c>
      <c r="AY45" s="80">
        <f>'Coût médian du PMAS'!I20</f>
        <v>8400</v>
      </c>
      <c r="BA45" s="77" t="s">
        <v>1174</v>
      </c>
      <c r="BB45" s="78">
        <v>12000</v>
      </c>
      <c r="BC45" s="78">
        <v>6000</v>
      </c>
      <c r="BD45" s="78">
        <v>9000</v>
      </c>
      <c r="BE45" s="78">
        <v>15000</v>
      </c>
      <c r="BF45" s="78">
        <v>7500</v>
      </c>
      <c r="BG45" s="78">
        <v>15000</v>
      </c>
      <c r="BH45" s="78">
        <v>9000</v>
      </c>
      <c r="BI45" s="78">
        <v>10020</v>
      </c>
      <c r="BJ45" s="78">
        <v>11250</v>
      </c>
      <c r="BK45" s="78">
        <v>9000</v>
      </c>
      <c r="BL45" s="78">
        <v>10779.45</v>
      </c>
      <c r="BM45" s="78">
        <v>12000</v>
      </c>
      <c r="BN45" s="78">
        <v>13800</v>
      </c>
      <c r="BO45" s="78">
        <v>15000</v>
      </c>
      <c r="BP45" s="78">
        <v>11250</v>
      </c>
      <c r="BQ45" s="78">
        <v>12000</v>
      </c>
      <c r="BR45" s="78">
        <v>9000</v>
      </c>
      <c r="BS45" s="78">
        <v>9840</v>
      </c>
      <c r="BT45" s="78">
        <v>9000</v>
      </c>
      <c r="BU45" s="78">
        <v>9000</v>
      </c>
      <c r="BV45" s="78">
        <v>6885</v>
      </c>
      <c r="BW45" s="78">
        <v>9000</v>
      </c>
      <c r="BX45" s="78">
        <v>9000</v>
      </c>
      <c r="BY45" s="78">
        <v>9510</v>
      </c>
      <c r="BZ45" s="79">
        <v>10500</v>
      </c>
      <c r="CA45" s="79">
        <v>12000</v>
      </c>
      <c r="CB45" s="79">
        <v>10500</v>
      </c>
      <c r="CC45" s="79">
        <v>12000</v>
      </c>
      <c r="CD45" s="79">
        <v>13500</v>
      </c>
      <c r="CE45" s="79">
        <v>10500</v>
      </c>
      <c r="CF45" s="79">
        <v>10500</v>
      </c>
      <c r="CG45" s="79">
        <v>7500</v>
      </c>
      <c r="CH45" s="79">
        <v>7500</v>
      </c>
      <c r="CI45" s="80">
        <v>6375</v>
      </c>
      <c r="CJ45" s="80">
        <v>6900</v>
      </c>
      <c r="CK45" s="80">
        <v>7500</v>
      </c>
      <c r="CL45" s="80">
        <v>7500</v>
      </c>
      <c r="CM45" s="80">
        <v>7500</v>
      </c>
      <c r="CN45" s="80">
        <v>6420</v>
      </c>
      <c r="CO45" s="80">
        <v>8250</v>
      </c>
      <c r="CP45" s="80">
        <v>8250</v>
      </c>
      <c r="CQ45" s="80">
        <v>9750</v>
      </c>
      <c r="CR45" s="80">
        <v>9750</v>
      </c>
      <c r="CS45" s="80">
        <v>9000</v>
      </c>
      <c r="CT45" s="80">
        <v>6000</v>
      </c>
      <c r="CU45" s="80">
        <v>6780</v>
      </c>
      <c r="CV45" s="80">
        <v>7500</v>
      </c>
      <c r="CW45" s="80">
        <v>7500</v>
      </c>
      <c r="CX45" s="80">
        <v>10500</v>
      </c>
      <c r="CY45" s="80">
        <f>'Coût médian du PMAS'!J20</f>
        <v>13500</v>
      </c>
      <c r="DA45" s="77" t="s">
        <v>1174</v>
      </c>
      <c r="DB45" s="79">
        <v>7800</v>
      </c>
      <c r="DC45" s="79">
        <v>6500</v>
      </c>
      <c r="DD45" s="79">
        <v>6500</v>
      </c>
      <c r="DE45" s="79">
        <v>5200</v>
      </c>
      <c r="DF45" s="79">
        <v>7800</v>
      </c>
      <c r="DG45" s="79">
        <v>7800</v>
      </c>
      <c r="DH45" s="79">
        <v>6500</v>
      </c>
      <c r="DI45" s="79">
        <v>9000</v>
      </c>
      <c r="DJ45" s="79">
        <v>7500</v>
      </c>
      <c r="DK45" s="79">
        <v>9750</v>
      </c>
      <c r="DL45" s="79">
        <v>9375</v>
      </c>
      <c r="DM45" s="80">
        <v>9000</v>
      </c>
      <c r="DN45" s="80">
        <v>12000</v>
      </c>
      <c r="DO45" s="80">
        <v>10125</v>
      </c>
      <c r="DP45" s="80">
        <v>9945</v>
      </c>
      <c r="DQ45" s="80">
        <v>10500</v>
      </c>
      <c r="DR45" s="80">
        <v>10125</v>
      </c>
      <c r="DS45" s="80">
        <v>9750</v>
      </c>
      <c r="DT45" s="80">
        <v>8250</v>
      </c>
      <c r="DU45" s="80">
        <v>9000</v>
      </c>
      <c r="DV45" s="80">
        <v>9000</v>
      </c>
      <c r="DW45" s="80">
        <v>9000</v>
      </c>
      <c r="DX45" s="80">
        <v>9000</v>
      </c>
      <c r="DY45" s="80">
        <v>9000</v>
      </c>
      <c r="DZ45" s="80">
        <v>9000</v>
      </c>
      <c r="EA45" s="80">
        <v>12000</v>
      </c>
      <c r="EB45" s="79">
        <v>9000</v>
      </c>
      <c r="EC45" s="79">
        <v>12000</v>
      </c>
      <c r="ED45" s="81">
        <v>12000</v>
      </c>
      <c r="EE45" s="79">
        <v>10095</v>
      </c>
      <c r="EF45" s="79">
        <v>12000</v>
      </c>
      <c r="EG45" s="79">
        <v>9000</v>
      </c>
      <c r="EH45" s="79">
        <v>9000</v>
      </c>
      <c r="EI45" s="80">
        <v>9000</v>
      </c>
      <c r="EJ45" s="80">
        <v>10500</v>
      </c>
      <c r="EK45" s="80">
        <v>9000</v>
      </c>
      <c r="EL45" s="80">
        <v>9000</v>
      </c>
      <c r="EM45" s="80">
        <v>9000</v>
      </c>
      <c r="EN45" s="80">
        <v>9900</v>
      </c>
      <c r="EO45" s="80">
        <v>10125</v>
      </c>
      <c r="EP45" s="80">
        <v>10500</v>
      </c>
      <c r="EQ45" s="80">
        <v>9300</v>
      </c>
      <c r="ER45" s="80">
        <v>15000</v>
      </c>
      <c r="ES45" s="80">
        <v>12000</v>
      </c>
      <c r="ET45" s="80">
        <v>9000</v>
      </c>
      <c r="EU45" s="80">
        <v>7500</v>
      </c>
      <c r="EV45" s="80">
        <v>7500</v>
      </c>
      <c r="EW45" s="80">
        <v>7500</v>
      </c>
      <c r="EX45" s="80">
        <v>9000</v>
      </c>
      <c r="EY45" s="80">
        <f>'Coût médian du PMAS'!K20</f>
        <v>7500</v>
      </c>
      <c r="EZ45"/>
      <c r="FA45" s="79">
        <v>3600</v>
      </c>
      <c r="FB45" s="79">
        <v>4000</v>
      </c>
      <c r="FC45" s="79">
        <v>4000</v>
      </c>
      <c r="FD45" s="79">
        <v>11250</v>
      </c>
      <c r="FE45" s="79">
        <v>9900</v>
      </c>
      <c r="FF45" s="79">
        <v>7200</v>
      </c>
      <c r="FG45" s="79">
        <v>9000</v>
      </c>
      <c r="FH45" s="80">
        <v>9000</v>
      </c>
      <c r="FI45" s="80">
        <v>10800</v>
      </c>
      <c r="FJ45" s="80">
        <v>8100</v>
      </c>
      <c r="FK45" s="80">
        <v>10800</v>
      </c>
      <c r="FL45" s="80">
        <v>9000</v>
      </c>
      <c r="FM45" s="80">
        <v>9000</v>
      </c>
      <c r="FN45" s="80">
        <v>9900</v>
      </c>
      <c r="FO45" s="80">
        <v>9000</v>
      </c>
      <c r="FP45" s="80">
        <v>9000</v>
      </c>
      <c r="FQ45" s="80">
        <v>9900</v>
      </c>
      <c r="FR45" s="80">
        <v>9000</v>
      </c>
      <c r="FS45" s="80">
        <v>10800</v>
      </c>
      <c r="FT45" s="80">
        <v>9000</v>
      </c>
      <c r="FU45" s="80">
        <v>9000</v>
      </c>
      <c r="FV45" s="80">
        <v>9000</v>
      </c>
      <c r="FW45" s="79">
        <v>9000</v>
      </c>
      <c r="FX45" s="79">
        <v>10800</v>
      </c>
      <c r="FY45" s="81">
        <v>12600</v>
      </c>
      <c r="FZ45" s="79">
        <v>11700</v>
      </c>
      <c r="GA45" s="79">
        <v>12600</v>
      </c>
      <c r="GB45" s="79">
        <v>14400</v>
      </c>
      <c r="GC45" s="79">
        <v>14400</v>
      </c>
      <c r="GD45" s="80">
        <v>11700</v>
      </c>
      <c r="GE45" s="80">
        <v>10800</v>
      </c>
      <c r="GF45" s="80">
        <v>10800</v>
      </c>
      <c r="GG45" s="80">
        <v>10800</v>
      </c>
      <c r="GH45" s="80">
        <v>9900</v>
      </c>
      <c r="GI45" s="80">
        <v>12600</v>
      </c>
      <c r="GJ45" s="80">
        <v>12150</v>
      </c>
      <c r="GK45" s="80">
        <v>14400</v>
      </c>
      <c r="GL45" s="80">
        <v>10800</v>
      </c>
      <c r="GM45" s="80">
        <v>12150</v>
      </c>
      <c r="GN45" s="80">
        <v>13500</v>
      </c>
      <c r="GO45" s="80">
        <v>7200</v>
      </c>
      <c r="GP45" s="82">
        <v>9000</v>
      </c>
      <c r="GQ45" s="80">
        <v>13050</v>
      </c>
      <c r="GR45" s="80">
        <v>13950</v>
      </c>
      <c r="GS45" s="80">
        <v>13950</v>
      </c>
      <c r="GT45" s="80">
        <f>'Coût médian du PMAS'!L20</f>
        <v>13500</v>
      </c>
      <c r="GU45"/>
      <c r="GV45" s="77" t="s">
        <v>1174</v>
      </c>
      <c r="GW45" s="79">
        <v>4000</v>
      </c>
      <c r="GX45" s="79">
        <v>5000</v>
      </c>
      <c r="GY45" s="79">
        <v>4240</v>
      </c>
      <c r="GZ45" s="79">
        <v>4504</v>
      </c>
      <c r="HA45" s="79">
        <v>6000</v>
      </c>
      <c r="HB45" s="79">
        <v>5000</v>
      </c>
      <c r="HC45" s="79">
        <v>8000</v>
      </c>
      <c r="HD45" s="79">
        <v>6000</v>
      </c>
      <c r="HE45" s="79">
        <v>5625</v>
      </c>
      <c r="HF45" s="79">
        <v>5400</v>
      </c>
      <c r="HG45" s="79">
        <v>6000</v>
      </c>
      <c r="HH45" s="80">
        <v>8000</v>
      </c>
      <c r="HI45" s="80">
        <v>6000</v>
      </c>
      <c r="HJ45" s="80">
        <v>6600</v>
      </c>
      <c r="HK45" s="80">
        <v>4760</v>
      </c>
      <c r="HL45" s="80">
        <v>5000</v>
      </c>
      <c r="HM45" s="80">
        <v>4000</v>
      </c>
      <c r="HN45" s="80">
        <v>4000</v>
      </c>
      <c r="HO45" s="80">
        <v>4000</v>
      </c>
      <c r="HP45" s="80">
        <v>4000</v>
      </c>
      <c r="HQ45" s="80">
        <v>5500</v>
      </c>
      <c r="HR45" s="80">
        <v>4000</v>
      </c>
      <c r="HS45" s="80">
        <v>4000</v>
      </c>
      <c r="HT45" s="80">
        <v>4590</v>
      </c>
      <c r="HU45" s="80">
        <v>6000</v>
      </c>
      <c r="HV45" s="80">
        <v>7200</v>
      </c>
      <c r="HW45" s="79">
        <v>6000</v>
      </c>
      <c r="HX45" s="79">
        <v>6000</v>
      </c>
      <c r="HY45" s="81">
        <v>4260</v>
      </c>
      <c r="HZ45" s="79">
        <v>4000</v>
      </c>
      <c r="IA45" s="79">
        <v>4000</v>
      </c>
      <c r="IB45" s="79">
        <v>4000</v>
      </c>
      <c r="IC45" s="79">
        <v>4000</v>
      </c>
      <c r="ID45" s="80">
        <v>4000</v>
      </c>
      <c r="IE45" s="80">
        <v>4360</v>
      </c>
      <c r="IF45" s="80">
        <v>5850</v>
      </c>
      <c r="IG45" s="80">
        <v>4520</v>
      </c>
      <c r="IH45" s="80">
        <v>5100</v>
      </c>
      <c r="II45" s="80">
        <v>6000</v>
      </c>
      <c r="IJ45" s="80">
        <v>8000</v>
      </c>
      <c r="IK45" s="80">
        <v>8000</v>
      </c>
      <c r="IL45" s="80">
        <v>7760</v>
      </c>
      <c r="IM45" s="80">
        <v>5400</v>
      </c>
      <c r="IN45" s="80">
        <v>4800</v>
      </c>
      <c r="IO45" s="80">
        <v>4000</v>
      </c>
      <c r="IP45" s="80">
        <v>4000</v>
      </c>
      <c r="IQ45" s="80">
        <v>5000</v>
      </c>
      <c r="IR45" s="80">
        <v>6000</v>
      </c>
      <c r="IS45" s="80">
        <v>5700</v>
      </c>
      <c r="IT45" s="80">
        <f>'Coût médian du PMAS'!M20</f>
        <v>6000</v>
      </c>
    </row>
    <row r="46" spans="1:254" x14ac:dyDescent="0.3">
      <c r="CC46" s="36"/>
      <c r="CD46" s="36"/>
      <c r="CE46" s="36"/>
      <c r="CF46" s="36"/>
      <c r="CG46" s="36"/>
      <c r="CH46" s="36"/>
      <c r="EZ46"/>
      <c r="GQ46" s="11"/>
      <c r="GR46" s="11"/>
      <c r="GU46"/>
    </row>
    <row r="47" spans="1:254" x14ac:dyDescent="0.3">
      <c r="EZ47"/>
      <c r="GQ47" s="11"/>
      <c r="GR47" s="11"/>
      <c r="GU47"/>
    </row>
    <row r="48" spans="1:254" ht="68" customHeight="1" x14ac:dyDescent="0.3">
      <c r="A48" s="31" t="s">
        <v>984</v>
      </c>
      <c r="B48" s="31" t="s">
        <v>1030</v>
      </c>
      <c r="C48" s="31" t="s">
        <v>1031</v>
      </c>
      <c r="D48" s="31" t="s">
        <v>1032</v>
      </c>
      <c r="E48" s="31" t="s">
        <v>1033</v>
      </c>
      <c r="F48" s="31" t="s">
        <v>1034</v>
      </c>
      <c r="G48" s="83" t="s">
        <v>1175</v>
      </c>
      <c r="H48" s="31" t="s">
        <v>1176</v>
      </c>
      <c r="I48" s="31" t="s">
        <v>1177</v>
      </c>
      <c r="J48" s="84" t="s">
        <v>1178</v>
      </c>
      <c r="K48" s="31" t="s">
        <v>1179</v>
      </c>
      <c r="L48" s="84" t="s">
        <v>1180</v>
      </c>
      <c r="M48" s="31" t="s">
        <v>1181</v>
      </c>
      <c r="N48" s="84" t="s">
        <v>1182</v>
      </c>
      <c r="O48" s="31" t="s">
        <v>1183</v>
      </c>
      <c r="P48" s="84" t="s">
        <v>1182</v>
      </c>
      <c r="Q48" s="31" t="s">
        <v>1184</v>
      </c>
      <c r="R48" s="31" t="s">
        <v>1185</v>
      </c>
      <c r="S48" s="31" t="s">
        <v>1186</v>
      </c>
      <c r="T48" s="31" t="s">
        <v>1187</v>
      </c>
      <c r="U48" s="31" t="s">
        <v>1188</v>
      </c>
      <c r="V48" s="84" t="s">
        <v>1189</v>
      </c>
      <c r="W48" s="31" t="s">
        <v>1190</v>
      </c>
      <c r="X48" s="31" t="s">
        <v>1191</v>
      </c>
      <c r="Y48" s="31" t="s">
        <v>1192</v>
      </c>
      <c r="Z48" s="85" t="s">
        <v>1193</v>
      </c>
      <c r="AA48" s="85" t="s">
        <v>1194</v>
      </c>
      <c r="AB48" s="44" t="s">
        <v>1195</v>
      </c>
      <c r="AC48" s="85" t="s">
        <v>1195</v>
      </c>
      <c r="AD48" s="85" t="s">
        <v>1196</v>
      </c>
      <c r="AE48" s="31" t="s">
        <v>1197</v>
      </c>
      <c r="AF48" s="31" t="s">
        <v>1198</v>
      </c>
      <c r="AG48" s="31" t="s">
        <v>1199</v>
      </c>
      <c r="AH48" s="31" t="s">
        <v>1200</v>
      </c>
      <c r="AI48" s="86" t="s">
        <v>1201</v>
      </c>
      <c r="AJ48" s="86" t="s">
        <v>1202</v>
      </c>
      <c r="AK48" s="86" t="s">
        <v>1203</v>
      </c>
      <c r="AL48" s="31" t="s">
        <v>1204</v>
      </c>
      <c r="AM48" s="31" t="s">
        <v>1205</v>
      </c>
      <c r="AN48" s="31" t="s">
        <v>1206</v>
      </c>
      <c r="AO48" s="31" t="s">
        <v>1207</v>
      </c>
      <c r="AP48" s="31" t="s">
        <v>1208</v>
      </c>
      <c r="AQ48" s="31" t="s">
        <v>1209</v>
      </c>
      <c r="AR48" s="31" t="s">
        <v>1210</v>
      </c>
      <c r="AS48" s="31" t="s">
        <v>1211</v>
      </c>
      <c r="AT48" s="31" t="s">
        <v>1212</v>
      </c>
      <c r="AU48" s="31" t="s">
        <v>1213</v>
      </c>
      <c r="AV48" s="31" t="s">
        <v>1219</v>
      </c>
      <c r="AW48" s="31" t="s">
        <v>2246</v>
      </c>
      <c r="AX48" s="31" t="s">
        <v>2192</v>
      </c>
      <c r="AY48" s="31" t="s">
        <v>2249</v>
      </c>
      <c r="BA48" s="31" t="s">
        <v>984</v>
      </c>
      <c r="BB48" s="31" t="s">
        <v>1030</v>
      </c>
      <c r="BC48" s="31" t="s">
        <v>1031</v>
      </c>
      <c r="BD48" s="31" t="s">
        <v>1032</v>
      </c>
      <c r="BE48" s="31" t="s">
        <v>1033</v>
      </c>
      <c r="BF48" s="31" t="s">
        <v>1034</v>
      </c>
      <c r="BG48" s="83" t="s">
        <v>1175</v>
      </c>
      <c r="BH48" s="31" t="s">
        <v>1176</v>
      </c>
      <c r="BI48" s="31" t="s">
        <v>1177</v>
      </c>
      <c r="BJ48" s="84" t="s">
        <v>1178</v>
      </c>
      <c r="BK48" s="31" t="s">
        <v>1179</v>
      </c>
      <c r="BL48" s="84" t="s">
        <v>1180</v>
      </c>
      <c r="BM48" s="31" t="s">
        <v>1181</v>
      </c>
      <c r="BN48" s="84" t="s">
        <v>1182</v>
      </c>
      <c r="BO48" s="31" t="s">
        <v>1183</v>
      </c>
      <c r="BP48" s="84" t="s">
        <v>1214</v>
      </c>
      <c r="BQ48" s="31" t="s">
        <v>1184</v>
      </c>
      <c r="BR48" s="31" t="s">
        <v>1185</v>
      </c>
      <c r="BS48" s="31" t="s">
        <v>1186</v>
      </c>
      <c r="BT48" s="31" t="s">
        <v>1187</v>
      </c>
      <c r="BU48" s="31" t="s">
        <v>1188</v>
      </c>
      <c r="BV48" s="84" t="s">
        <v>1215</v>
      </c>
      <c r="BW48" s="31" t="s">
        <v>1216</v>
      </c>
      <c r="BX48" s="31" t="s">
        <v>1191</v>
      </c>
      <c r="BY48" s="31" t="s">
        <v>1192</v>
      </c>
      <c r="BZ48" s="31" t="s">
        <v>1193</v>
      </c>
      <c r="CA48" s="31" t="s">
        <v>1194</v>
      </c>
      <c r="CB48" s="44" t="s">
        <v>1195</v>
      </c>
      <c r="CC48" s="31" t="s">
        <v>1217</v>
      </c>
      <c r="CD48" s="31" t="s">
        <v>1196</v>
      </c>
      <c r="CE48" s="31" t="s">
        <v>1197</v>
      </c>
      <c r="CF48" s="31" t="s">
        <v>1198</v>
      </c>
      <c r="CG48" s="31" t="s">
        <v>1218</v>
      </c>
      <c r="CH48" s="31" t="s">
        <v>1200</v>
      </c>
      <c r="CI48" s="86" t="s">
        <v>1201</v>
      </c>
      <c r="CJ48" s="86" t="s">
        <v>1202</v>
      </c>
      <c r="CK48" s="86" t="s">
        <v>1203</v>
      </c>
      <c r="CL48" s="31" t="s">
        <v>1204</v>
      </c>
      <c r="CM48" s="31" t="s">
        <v>1205</v>
      </c>
      <c r="CN48" s="31" t="s">
        <v>1206</v>
      </c>
      <c r="CO48" s="31" t="s">
        <v>1207</v>
      </c>
      <c r="CP48" s="31" t="s">
        <v>1208</v>
      </c>
      <c r="CQ48" s="31" t="s">
        <v>1209</v>
      </c>
      <c r="CR48" s="31" t="s">
        <v>1210</v>
      </c>
      <c r="CS48" s="31" t="s">
        <v>1211</v>
      </c>
      <c r="CT48" s="31" t="s">
        <v>1212</v>
      </c>
      <c r="CU48" s="31" t="s">
        <v>1213</v>
      </c>
      <c r="CV48" s="31" t="s">
        <v>1219</v>
      </c>
      <c r="CW48" s="31" t="s">
        <v>2156</v>
      </c>
      <c r="CX48" s="31" t="s">
        <v>2192</v>
      </c>
      <c r="CY48" s="31" t="s">
        <v>2249</v>
      </c>
      <c r="DA48" s="31" t="s">
        <v>984</v>
      </c>
      <c r="DB48" s="31" t="s">
        <v>1030</v>
      </c>
      <c r="DC48" s="31" t="s">
        <v>1031</v>
      </c>
      <c r="DD48" s="31" t="s">
        <v>1032</v>
      </c>
      <c r="DE48" s="31" t="s">
        <v>1033</v>
      </c>
      <c r="DF48" s="31" t="s">
        <v>1034</v>
      </c>
      <c r="DG48" s="83" t="s">
        <v>1035</v>
      </c>
      <c r="DH48" s="31" t="s">
        <v>1176</v>
      </c>
      <c r="DI48" s="31" t="s">
        <v>1177</v>
      </c>
      <c r="DJ48" s="84" t="s">
        <v>1178</v>
      </c>
      <c r="DK48" s="31" t="s">
        <v>1179</v>
      </c>
      <c r="DL48" s="84" t="s">
        <v>1180</v>
      </c>
      <c r="DM48" s="31" t="s">
        <v>1181</v>
      </c>
      <c r="DN48" s="84" t="s">
        <v>1182</v>
      </c>
      <c r="DO48" s="31" t="s">
        <v>1183</v>
      </c>
      <c r="DP48" s="84" t="s">
        <v>1214</v>
      </c>
      <c r="DQ48" s="31" t="s">
        <v>1184</v>
      </c>
      <c r="DR48" s="31" t="s">
        <v>1185</v>
      </c>
      <c r="DS48" s="31" t="s">
        <v>1186</v>
      </c>
      <c r="DT48" s="31" t="s">
        <v>1187</v>
      </c>
      <c r="DU48" s="31" t="s">
        <v>1188</v>
      </c>
      <c r="DV48" s="84" t="s">
        <v>1215</v>
      </c>
      <c r="DW48" s="31" t="s">
        <v>1216</v>
      </c>
      <c r="DX48" s="31" t="s">
        <v>1191</v>
      </c>
      <c r="DY48" s="31" t="s">
        <v>1192</v>
      </c>
      <c r="DZ48" s="31" t="s">
        <v>1193</v>
      </c>
      <c r="EA48" s="31" t="s">
        <v>1194</v>
      </c>
      <c r="EB48" s="44" t="s">
        <v>1195</v>
      </c>
      <c r="EC48" s="31" t="s">
        <v>1217</v>
      </c>
      <c r="ED48" s="31" t="s">
        <v>1196</v>
      </c>
      <c r="EE48" s="31" t="s">
        <v>1197</v>
      </c>
      <c r="EF48" s="31" t="s">
        <v>1198</v>
      </c>
      <c r="EG48" s="31" t="s">
        <v>1220</v>
      </c>
      <c r="EH48" s="31" t="s">
        <v>1221</v>
      </c>
      <c r="EI48" s="86" t="s">
        <v>1201</v>
      </c>
      <c r="EJ48" s="86" t="s">
        <v>1202</v>
      </c>
      <c r="EK48" s="86" t="s">
        <v>1203</v>
      </c>
      <c r="EL48" s="86" t="s">
        <v>1204</v>
      </c>
      <c r="EM48" s="31" t="s">
        <v>1205</v>
      </c>
      <c r="EN48" s="31" t="s">
        <v>1206</v>
      </c>
      <c r="EO48" s="31" t="s">
        <v>1207</v>
      </c>
      <c r="EP48" s="31" t="s">
        <v>1208</v>
      </c>
      <c r="EQ48" s="31" t="s">
        <v>1209</v>
      </c>
      <c r="ER48" s="31" t="s">
        <v>1210</v>
      </c>
      <c r="ES48" s="31" t="s">
        <v>1211</v>
      </c>
      <c r="ET48" s="31" t="s">
        <v>1212</v>
      </c>
      <c r="EU48" s="31" t="s">
        <v>1213</v>
      </c>
      <c r="EV48" s="31" t="s">
        <v>1219</v>
      </c>
      <c r="EW48" s="31" t="s">
        <v>2156</v>
      </c>
      <c r="EX48" s="31" t="s">
        <v>2192</v>
      </c>
      <c r="EY48" s="31" t="s">
        <v>2249</v>
      </c>
      <c r="EZ48"/>
      <c r="FA48" s="31" t="s">
        <v>1034</v>
      </c>
      <c r="FB48" s="83" t="s">
        <v>1222</v>
      </c>
      <c r="FC48" s="31" t="s">
        <v>1223</v>
      </c>
      <c r="FD48" s="31" t="s">
        <v>1224</v>
      </c>
      <c r="FE48" s="84" t="s">
        <v>1225</v>
      </c>
      <c r="FF48" s="31" t="s">
        <v>1226</v>
      </c>
      <c r="FG48" s="84" t="s">
        <v>1227</v>
      </c>
      <c r="FH48" s="31" t="s">
        <v>1228</v>
      </c>
      <c r="FI48" s="84" t="s">
        <v>1229</v>
      </c>
      <c r="FJ48" s="31" t="s">
        <v>1230</v>
      </c>
      <c r="FK48" s="84" t="s">
        <v>1231</v>
      </c>
      <c r="FL48" s="31" t="s">
        <v>1232</v>
      </c>
      <c r="FM48" s="31" t="s">
        <v>1233</v>
      </c>
      <c r="FN48" s="31" t="s">
        <v>1234</v>
      </c>
      <c r="FO48" s="31" t="s">
        <v>1235</v>
      </c>
      <c r="FP48" s="31" t="s">
        <v>1236</v>
      </c>
      <c r="FQ48" s="84" t="s">
        <v>1215</v>
      </c>
      <c r="FR48" s="31" t="s">
        <v>1216</v>
      </c>
      <c r="FS48" s="31" t="s">
        <v>1237</v>
      </c>
      <c r="FT48" s="31" t="s">
        <v>1238</v>
      </c>
      <c r="FU48" s="31" t="s">
        <v>1239</v>
      </c>
      <c r="FV48" s="31" t="s">
        <v>1240</v>
      </c>
      <c r="FW48" s="44" t="s">
        <v>1241</v>
      </c>
      <c r="FX48" s="31" t="s">
        <v>1242</v>
      </c>
      <c r="FY48" s="31" t="s">
        <v>1243</v>
      </c>
      <c r="FZ48" s="31" t="s">
        <v>1244</v>
      </c>
      <c r="GA48" s="31" t="s">
        <v>1245</v>
      </c>
      <c r="GB48" s="31" t="s">
        <v>1246</v>
      </c>
      <c r="GC48" s="31" t="s">
        <v>1247</v>
      </c>
      <c r="GD48" s="86" t="s">
        <v>1248</v>
      </c>
      <c r="GE48" s="86" t="s">
        <v>1202</v>
      </c>
      <c r="GF48" s="86" t="s">
        <v>1203</v>
      </c>
      <c r="GG48" s="31" t="s">
        <v>1204</v>
      </c>
      <c r="GH48" s="31" t="s">
        <v>1205</v>
      </c>
      <c r="GI48" s="31" t="s">
        <v>1206</v>
      </c>
      <c r="GJ48" s="31" t="s">
        <v>1207</v>
      </c>
      <c r="GK48" s="31" t="s">
        <v>1208</v>
      </c>
      <c r="GL48" s="31" t="s">
        <v>1209</v>
      </c>
      <c r="GM48" s="31" t="s">
        <v>1210</v>
      </c>
      <c r="GN48" s="31" t="s">
        <v>1211</v>
      </c>
      <c r="GO48" s="31" t="s">
        <v>1212</v>
      </c>
      <c r="GP48" s="31" t="s">
        <v>1213</v>
      </c>
      <c r="GQ48" s="31" t="s">
        <v>1249</v>
      </c>
      <c r="GR48" s="31" t="s">
        <v>2156</v>
      </c>
      <c r="GS48" s="31" t="s">
        <v>2192</v>
      </c>
      <c r="GT48" s="31" t="s">
        <v>2249</v>
      </c>
      <c r="GU48"/>
      <c r="GV48" s="31" t="s">
        <v>984</v>
      </c>
      <c r="GW48" s="31" t="s">
        <v>1030</v>
      </c>
      <c r="GX48" s="31" t="s">
        <v>1031</v>
      </c>
      <c r="GY48" s="31" t="s">
        <v>1032</v>
      </c>
      <c r="GZ48" s="31" t="s">
        <v>1033</v>
      </c>
      <c r="HA48" s="31" t="s">
        <v>1034</v>
      </c>
      <c r="HB48" s="83" t="s">
        <v>1035</v>
      </c>
      <c r="HC48" s="31" t="s">
        <v>1176</v>
      </c>
      <c r="HD48" s="31" t="s">
        <v>1177</v>
      </c>
      <c r="HE48" s="84" t="s">
        <v>1178</v>
      </c>
      <c r="HF48" s="31" t="s">
        <v>1179</v>
      </c>
      <c r="HG48" s="84" t="s">
        <v>1180</v>
      </c>
      <c r="HH48" s="31" t="s">
        <v>1181</v>
      </c>
      <c r="HI48" s="84" t="s">
        <v>1182</v>
      </c>
      <c r="HJ48" s="31" t="s">
        <v>1183</v>
      </c>
      <c r="HK48" s="84" t="s">
        <v>1214</v>
      </c>
      <c r="HL48" s="31" t="s">
        <v>1184</v>
      </c>
      <c r="HM48" s="31" t="s">
        <v>1185</v>
      </c>
      <c r="HN48" s="31" t="s">
        <v>1186</v>
      </c>
      <c r="HO48" s="31" t="s">
        <v>1187</v>
      </c>
      <c r="HP48" s="31" t="s">
        <v>1188</v>
      </c>
      <c r="HQ48" s="84" t="s">
        <v>1215</v>
      </c>
      <c r="HR48" s="31" t="s">
        <v>1250</v>
      </c>
      <c r="HS48" s="31" t="s">
        <v>1191</v>
      </c>
      <c r="HT48" s="31" t="s">
        <v>1251</v>
      </c>
      <c r="HU48" s="31" t="s">
        <v>1252</v>
      </c>
      <c r="HV48" s="31" t="s">
        <v>1252</v>
      </c>
      <c r="HW48" s="44" t="s">
        <v>1195</v>
      </c>
      <c r="HX48" s="31" t="s">
        <v>1217</v>
      </c>
      <c r="HY48" s="31" t="s">
        <v>1196</v>
      </c>
      <c r="HZ48" s="31" t="s">
        <v>1197</v>
      </c>
      <c r="IA48" s="31" t="s">
        <v>1198</v>
      </c>
      <c r="IB48" s="31" t="s">
        <v>1220</v>
      </c>
      <c r="IC48" s="31" t="s">
        <v>1221</v>
      </c>
      <c r="ID48" s="86" t="s">
        <v>1201</v>
      </c>
      <c r="IE48" s="86" t="s">
        <v>1202</v>
      </c>
      <c r="IF48" s="86" t="s">
        <v>1203</v>
      </c>
      <c r="IG48" s="31" t="s">
        <v>1253</v>
      </c>
      <c r="IH48" s="31" t="s">
        <v>1205</v>
      </c>
      <c r="II48" s="31" t="s">
        <v>1206</v>
      </c>
      <c r="IJ48" s="31" t="s">
        <v>1207</v>
      </c>
      <c r="IK48" s="31" t="s">
        <v>1208</v>
      </c>
      <c r="IL48" s="31" t="s">
        <v>1209</v>
      </c>
      <c r="IM48" s="31" t="s">
        <v>1210</v>
      </c>
      <c r="IN48" s="31" t="s">
        <v>1211</v>
      </c>
      <c r="IO48" s="31" t="s">
        <v>1212</v>
      </c>
      <c r="IP48" s="31" t="s">
        <v>1213</v>
      </c>
      <c r="IQ48" s="31" t="s">
        <v>1254</v>
      </c>
      <c r="IR48" s="31" t="s">
        <v>2156</v>
      </c>
      <c r="IS48" s="31" t="s">
        <v>2192</v>
      </c>
      <c r="IT48" s="31" t="s">
        <v>2249</v>
      </c>
    </row>
    <row r="49" spans="1:254" x14ac:dyDescent="0.3">
      <c r="A49" s="11" t="s">
        <v>1071</v>
      </c>
      <c r="B49" s="87"/>
      <c r="C49" s="87"/>
      <c r="D49" s="87"/>
      <c r="E49" s="87"/>
      <c r="F49" s="87"/>
      <c r="G49" s="36" t="s">
        <v>1074</v>
      </c>
      <c r="H49" s="36" t="s">
        <v>1074</v>
      </c>
      <c r="I49" s="36">
        <v>0.46103896103896114</v>
      </c>
      <c r="J49" s="36" t="s">
        <v>1074</v>
      </c>
      <c r="K49" s="36" t="s">
        <v>1074</v>
      </c>
      <c r="L49" s="36" t="s">
        <v>1074</v>
      </c>
      <c r="M49" s="36" t="s">
        <v>1074</v>
      </c>
      <c r="N49" s="36"/>
      <c r="O49" s="36" t="s">
        <v>1074</v>
      </c>
      <c r="P49" s="36" t="s">
        <v>1074</v>
      </c>
      <c r="Q49" s="36">
        <v>-0.14529914529914534</v>
      </c>
      <c r="R49" s="36">
        <v>-0.125</v>
      </c>
      <c r="S49" s="36">
        <v>0.14285714285714324</v>
      </c>
      <c r="T49" s="36">
        <v>-0.25000000000000022</v>
      </c>
      <c r="U49" s="36">
        <v>0</v>
      </c>
      <c r="V49" s="36">
        <v>0.16666666666666652</v>
      </c>
      <c r="W49" s="36">
        <v>-0.21999999999999997</v>
      </c>
      <c r="X49" s="36">
        <v>0.28205128205128216</v>
      </c>
      <c r="Y49" s="36">
        <v>5.3333333333333233E-2</v>
      </c>
      <c r="Z49" s="36">
        <v>0.26582278481012667</v>
      </c>
      <c r="AA49" s="36">
        <v>0.18250000000000011</v>
      </c>
      <c r="AB49" s="36"/>
      <c r="AC49" s="36"/>
      <c r="AD49" s="36"/>
      <c r="AE49" s="36"/>
      <c r="AF49" s="36">
        <v>0</v>
      </c>
      <c r="AG49" s="36">
        <v>0</v>
      </c>
      <c r="AH49" s="36">
        <v>0</v>
      </c>
      <c r="AI49" s="88"/>
      <c r="AJ49" s="88"/>
      <c r="AK49" s="88">
        <v>0</v>
      </c>
      <c r="AL49" s="88">
        <v>0.52671755725190827</v>
      </c>
      <c r="AM49" s="88">
        <v>0.125</v>
      </c>
      <c r="AN49" s="88">
        <v>-8.8888888888888906E-2</v>
      </c>
      <c r="AO49" s="88">
        <v>-3.707317073170735E-2</v>
      </c>
      <c r="AP49" s="88">
        <v>3.8500506585612992E-2</v>
      </c>
      <c r="AQ49" s="88"/>
      <c r="AR49" s="88"/>
      <c r="AS49" s="88">
        <v>0</v>
      </c>
      <c r="AT49" s="88"/>
      <c r="AU49" s="89"/>
      <c r="AV49" s="89"/>
      <c r="AW49" s="89"/>
      <c r="AX49" s="89">
        <v>-0.5</v>
      </c>
      <c r="AY49" s="89">
        <f>AX14/AY14-1</f>
        <v>-0.59183673469387754</v>
      </c>
      <c r="BA49" s="11" t="s">
        <v>1071</v>
      </c>
      <c r="BB49" s="87"/>
      <c r="BC49" s="87"/>
      <c r="BD49" s="87"/>
      <c r="BE49" s="87"/>
      <c r="BF49" s="87"/>
      <c r="BG49" s="36" t="s">
        <v>1074</v>
      </c>
      <c r="BH49" s="36" t="s">
        <v>1074</v>
      </c>
      <c r="BI49" s="36">
        <v>-0.66664999999999996</v>
      </c>
      <c r="BJ49" s="36">
        <v>0.31993400329983501</v>
      </c>
      <c r="BK49" s="36">
        <v>-0.23863636363636365</v>
      </c>
      <c r="BL49" s="36">
        <v>0.25373134328358216</v>
      </c>
      <c r="BM49" s="36">
        <v>0.39285714285714279</v>
      </c>
      <c r="BN49" s="36">
        <v>0</v>
      </c>
      <c r="BO49" s="36">
        <v>-0.28205128205128205</v>
      </c>
      <c r="BP49" s="36">
        <v>-0.28205128205128205</v>
      </c>
      <c r="BQ49" s="36">
        <v>0.58726190476190498</v>
      </c>
      <c r="BR49" s="36">
        <v>-0.12247806195154887</v>
      </c>
      <c r="BS49" s="36">
        <v>-0.29059829059829057</v>
      </c>
      <c r="BT49" s="36">
        <v>-0.19277108433734935</v>
      </c>
      <c r="BU49" s="36">
        <v>0</v>
      </c>
      <c r="BV49" s="90">
        <v>0.11940298507462677</v>
      </c>
      <c r="BW49" s="36">
        <v>0</v>
      </c>
      <c r="BX49" s="36">
        <v>0</v>
      </c>
      <c r="BY49" s="36">
        <v>0</v>
      </c>
      <c r="BZ49" s="36">
        <v>0</v>
      </c>
      <c r="CA49" s="36">
        <v>1.9850746268656718</v>
      </c>
      <c r="CB49" s="36"/>
      <c r="CC49" s="36"/>
      <c r="CD49" s="36"/>
      <c r="CE49" s="91"/>
      <c r="CF49" s="91">
        <v>-0.25373134328358204</v>
      </c>
      <c r="CG49" s="91">
        <v>0</v>
      </c>
      <c r="CH49" s="91">
        <v>0</v>
      </c>
      <c r="CI49" s="88"/>
      <c r="CJ49" s="88"/>
      <c r="CK49" s="88">
        <v>0</v>
      </c>
      <c r="CL49" s="88">
        <v>-0.33999999999999997</v>
      </c>
      <c r="CM49" s="88">
        <v>-6.0606060606060552E-2</v>
      </c>
      <c r="CN49" s="88">
        <v>0.61290322580645151</v>
      </c>
      <c r="CO49" s="88">
        <v>0</v>
      </c>
      <c r="CP49" s="88">
        <v>0</v>
      </c>
      <c r="CQ49" s="88"/>
      <c r="CR49" s="88"/>
      <c r="CS49" s="23">
        <v>0</v>
      </c>
      <c r="CT49" s="23"/>
      <c r="CU49" s="88"/>
      <c r="CV49" s="88"/>
      <c r="CW49" s="89"/>
      <c r="CX49" s="89">
        <f>CX14/CW14-1</f>
        <v>0</v>
      </c>
      <c r="CY49" s="89">
        <f>CY14/CX14-1</f>
        <v>1.7999999999999998</v>
      </c>
      <c r="DA49" s="11" t="s">
        <v>1071</v>
      </c>
      <c r="DB49" s="92"/>
      <c r="DC49" s="92"/>
      <c r="DD49" s="92"/>
      <c r="DE49" s="92"/>
      <c r="DF49" s="92"/>
      <c r="DG49" s="36" t="s">
        <v>1074</v>
      </c>
      <c r="DH49" s="36" t="s">
        <v>1074</v>
      </c>
      <c r="DI49" s="36">
        <v>-9.9999999999999978E-2</v>
      </c>
      <c r="DJ49" s="36">
        <v>0.11111111111111116</v>
      </c>
      <c r="DK49" s="36">
        <v>-0.19999999999999996</v>
      </c>
      <c r="DL49" s="36">
        <v>0.25</v>
      </c>
      <c r="DM49" s="36">
        <v>0</v>
      </c>
      <c r="DN49" s="36">
        <v>0</v>
      </c>
      <c r="DO49" s="36">
        <v>0</v>
      </c>
      <c r="DP49" s="36">
        <v>0</v>
      </c>
      <c r="DQ49" s="36">
        <v>0</v>
      </c>
      <c r="DR49" s="36">
        <v>-0.33333333333333337</v>
      </c>
      <c r="DS49" s="36">
        <v>9.375E-2</v>
      </c>
      <c r="DT49" s="36">
        <v>-0.4285714285714286</v>
      </c>
      <c r="DU49" s="36">
        <v>-0.248</v>
      </c>
      <c r="DV49" s="36">
        <v>-0.46808510638297873</v>
      </c>
      <c r="DW49" s="36">
        <v>0</v>
      </c>
      <c r="DX49" s="36">
        <v>-0.2021276595744681</v>
      </c>
      <c r="DY49" s="91">
        <v>0.25333333333333341</v>
      </c>
      <c r="DZ49" s="91">
        <v>0</v>
      </c>
      <c r="EA49" s="91">
        <v>0.32978723404255317</v>
      </c>
      <c r="EB49" s="91"/>
      <c r="EC49" s="91"/>
      <c r="ED49" s="91"/>
      <c r="EE49" s="91"/>
      <c r="EF49" s="91">
        <v>-0.39936102236421722</v>
      </c>
      <c r="EG49" s="91">
        <v>0</v>
      </c>
      <c r="EH49" s="91">
        <v>-6.9148936170212782E-2</v>
      </c>
      <c r="EI49" s="88"/>
      <c r="EJ49" s="88"/>
      <c r="EK49" s="88">
        <v>0</v>
      </c>
      <c r="EL49" s="88">
        <v>0</v>
      </c>
      <c r="EM49" s="88">
        <v>0</v>
      </c>
      <c r="EN49" s="88">
        <v>0.5</v>
      </c>
      <c r="EO49" s="88">
        <v>0</v>
      </c>
      <c r="EP49" s="88">
        <v>0.16799999999999993</v>
      </c>
      <c r="EQ49" s="88"/>
      <c r="ER49" s="88"/>
      <c r="ES49" s="88">
        <v>0</v>
      </c>
      <c r="ET49" s="88"/>
      <c r="EU49" s="88"/>
      <c r="EV49" s="88"/>
      <c r="EW49" s="89"/>
      <c r="EX49" s="89">
        <f>EX14/EW14-1</f>
        <v>0</v>
      </c>
      <c r="EY49" s="89">
        <f>EY14/EX14-1</f>
        <v>0</v>
      </c>
      <c r="EZ49"/>
      <c r="FA49" s="87"/>
      <c r="FB49" s="36" t="s">
        <v>1074</v>
      </c>
      <c r="FC49" s="36" t="s">
        <v>1074</v>
      </c>
      <c r="FD49" s="36">
        <v>-0.5714285714285714</v>
      </c>
      <c r="FE49" s="36">
        <v>0</v>
      </c>
      <c r="FF49" s="36">
        <v>-6.6666666666666652E-2</v>
      </c>
      <c r="FG49" s="36">
        <v>7.1428571428571397E-2</v>
      </c>
      <c r="FH49" s="36">
        <v>-0.46666666666666667</v>
      </c>
      <c r="FI49" s="36">
        <v>0.875</v>
      </c>
      <c r="FJ49" s="36">
        <v>-0.33333333333333337</v>
      </c>
      <c r="FK49" s="36">
        <v>0.25</v>
      </c>
      <c r="FL49" s="36">
        <v>0.5</v>
      </c>
      <c r="FM49" s="36">
        <v>0</v>
      </c>
      <c r="FN49" s="36">
        <v>0</v>
      </c>
      <c r="FO49" s="36">
        <v>0</v>
      </c>
      <c r="FP49" s="36">
        <v>0</v>
      </c>
      <c r="FQ49" s="36">
        <v>1</v>
      </c>
      <c r="FR49" s="36">
        <v>0</v>
      </c>
      <c r="FS49" s="36">
        <v>-0.33333333333333337</v>
      </c>
      <c r="FT49" s="36">
        <v>0.19999999999999996</v>
      </c>
      <c r="FU49" s="36">
        <v>0.25</v>
      </c>
      <c r="FV49" s="36">
        <v>-0.33333333333333337</v>
      </c>
      <c r="FW49" s="36"/>
      <c r="FX49" s="36"/>
      <c r="FY49" s="36"/>
      <c r="FZ49" s="36"/>
      <c r="GA49" s="36">
        <v>-0.69230769230769229</v>
      </c>
      <c r="GB49" s="36">
        <v>0</v>
      </c>
      <c r="GC49" s="36">
        <v>0</v>
      </c>
      <c r="GD49" s="88"/>
      <c r="GE49" s="88"/>
      <c r="GF49" s="88">
        <v>0</v>
      </c>
      <c r="GG49" s="88">
        <v>0.19999999999999996</v>
      </c>
      <c r="GH49" s="88">
        <v>0</v>
      </c>
      <c r="GI49" s="88">
        <v>0.66666666666666674</v>
      </c>
      <c r="GJ49" s="88">
        <v>-6.0000000000000053E-2</v>
      </c>
      <c r="GK49" s="88">
        <v>6.3829787234042534E-2</v>
      </c>
      <c r="GL49" s="88"/>
      <c r="GM49" s="88"/>
      <c r="GN49" s="88">
        <v>0</v>
      </c>
      <c r="GO49" s="88"/>
      <c r="GP49" s="88"/>
      <c r="GQ49" s="88"/>
      <c r="GR49" s="89"/>
      <c r="GS49" s="89">
        <f>GS14/GR14-1</f>
        <v>0</v>
      </c>
      <c r="GT49" s="89">
        <f>GT14/GS14-1</f>
        <v>0</v>
      </c>
      <c r="GU49"/>
      <c r="GV49" s="11" t="s">
        <v>1071</v>
      </c>
      <c r="GW49" s="36"/>
      <c r="GX49" s="36"/>
      <c r="GY49" s="36"/>
      <c r="GZ49" s="36"/>
      <c r="HA49" s="36"/>
      <c r="HB49" s="36" t="s">
        <v>1074</v>
      </c>
      <c r="HC49" s="36" t="s">
        <v>1074</v>
      </c>
      <c r="HD49" s="36">
        <v>-0.125</v>
      </c>
      <c r="HE49" s="36">
        <v>0.14285714285714279</v>
      </c>
      <c r="HF49" s="36">
        <v>-0.12</v>
      </c>
      <c r="HG49" s="36">
        <v>0.13636363636363646</v>
      </c>
      <c r="HH49" s="36">
        <v>0</v>
      </c>
      <c r="HI49" s="36">
        <v>0</v>
      </c>
      <c r="HJ49" s="36">
        <v>-0.2466666666666667</v>
      </c>
      <c r="HK49" s="36">
        <v>-0.2466666666666667</v>
      </c>
      <c r="HL49" s="36">
        <v>-0.17035398230088494</v>
      </c>
      <c r="HM49" s="36">
        <v>-0.19999999999999996</v>
      </c>
      <c r="HN49" s="36">
        <v>0</v>
      </c>
      <c r="HO49" s="36">
        <v>0.25333333333333341</v>
      </c>
      <c r="HP49" s="36">
        <v>-0.2021276595744681</v>
      </c>
      <c r="HQ49" s="90">
        <v>0.66666666666666674</v>
      </c>
      <c r="HR49" s="36">
        <v>0.25333333333333341</v>
      </c>
      <c r="HS49" s="93">
        <v>0</v>
      </c>
      <c r="HT49" s="36">
        <v>-0.2021276595744681</v>
      </c>
      <c r="HU49" s="36">
        <v>0</v>
      </c>
      <c r="HV49" s="36">
        <v>0</v>
      </c>
      <c r="HW49" s="36"/>
      <c r="HX49" s="36"/>
      <c r="HY49" s="36"/>
      <c r="HZ49" s="36"/>
      <c r="IA49" s="36">
        <v>1.0178571428571428</v>
      </c>
      <c r="IB49" s="36">
        <v>-0.39823008849557517</v>
      </c>
      <c r="IC49" s="36">
        <v>0</v>
      </c>
      <c r="ID49" s="88"/>
      <c r="IE49" s="88"/>
      <c r="IF49" s="88">
        <v>0</v>
      </c>
      <c r="IG49" s="88">
        <v>0.5066666666666666</v>
      </c>
      <c r="IH49" s="88">
        <v>-7.0796460176991149E-2</v>
      </c>
      <c r="II49" s="88">
        <v>0.4285714285714286</v>
      </c>
      <c r="IJ49" s="88">
        <v>0</v>
      </c>
      <c r="IK49" s="88">
        <v>-0.2466666666666667</v>
      </c>
      <c r="IL49" s="88"/>
      <c r="IM49" s="88"/>
      <c r="IN49" s="88">
        <v>0</v>
      </c>
      <c r="IO49" s="88"/>
      <c r="IP49" s="88"/>
      <c r="IQ49" s="88"/>
      <c r="IR49" s="89"/>
      <c r="IS49" s="89">
        <f>IS14/IR14-1</f>
        <v>0</v>
      </c>
      <c r="IT49" s="89">
        <f>IT14/IS14-1</f>
        <v>-0.5</v>
      </c>
    </row>
    <row r="50" spans="1:254" x14ac:dyDescent="0.3">
      <c r="A50" s="11" t="s">
        <v>933</v>
      </c>
      <c r="B50" s="36">
        <v>3.8961038961038863E-2</v>
      </c>
      <c r="C50" s="36">
        <v>-0.28000000000000003</v>
      </c>
      <c r="D50" s="36">
        <v>-2.777777777777779E-2</v>
      </c>
      <c r="E50" s="36">
        <v>-0.7678571428571429</v>
      </c>
      <c r="F50" s="36" t="s">
        <v>1074</v>
      </c>
      <c r="G50" s="36" t="s">
        <v>1074</v>
      </c>
      <c r="H50" s="36">
        <v>-0.10285714285714287</v>
      </c>
      <c r="I50" s="36">
        <v>0.11464968152866239</v>
      </c>
      <c r="J50" s="36">
        <v>-0.5</v>
      </c>
      <c r="K50" s="36">
        <v>0.19999999999999996</v>
      </c>
      <c r="L50" s="36" t="s">
        <v>1074</v>
      </c>
      <c r="M50" s="36" t="s">
        <v>1074</v>
      </c>
      <c r="N50" s="36">
        <v>0.19318181818181812</v>
      </c>
      <c r="O50" s="36" t="s">
        <v>1074</v>
      </c>
      <c r="P50" s="36">
        <v>0.19318181818181812</v>
      </c>
      <c r="Q50" s="36" t="s">
        <v>1074</v>
      </c>
      <c r="R50" s="36">
        <v>-0.752</v>
      </c>
      <c r="S50" s="36">
        <v>1.4193548387096762</v>
      </c>
      <c r="T50" s="36">
        <v>-0.79333333333333322</v>
      </c>
      <c r="U50" s="36">
        <v>2.225806451612903</v>
      </c>
      <c r="V50" s="36">
        <v>1</v>
      </c>
      <c r="W50" s="36">
        <v>0</v>
      </c>
      <c r="X50" s="36">
        <v>0.50000000000000022</v>
      </c>
      <c r="Y50" s="36">
        <v>0.33333333333333326</v>
      </c>
      <c r="Z50" s="36">
        <v>0.25</v>
      </c>
      <c r="AA50" s="36">
        <v>0.20000000000000018</v>
      </c>
      <c r="AB50" s="36"/>
      <c r="AC50" s="36"/>
      <c r="AD50" s="36"/>
      <c r="AE50" s="36">
        <v>0.25</v>
      </c>
      <c r="AF50" s="36">
        <v>0</v>
      </c>
      <c r="AG50" s="36">
        <v>-0.19999999999999996</v>
      </c>
      <c r="AH50" s="36">
        <v>0</v>
      </c>
      <c r="AI50" s="88"/>
      <c r="AJ50" s="88"/>
      <c r="AK50" s="88">
        <v>0.1399999999999999</v>
      </c>
      <c r="AL50" s="88">
        <v>0.23464912280701755</v>
      </c>
      <c r="AM50" s="88">
        <v>-0.1900532859680284</v>
      </c>
      <c r="AN50" s="88">
        <v>0</v>
      </c>
      <c r="AO50" s="88">
        <v>0.72697368421052633</v>
      </c>
      <c r="AP50" s="88">
        <v>-0.42857142857142849</v>
      </c>
      <c r="AQ50" s="88">
        <v>-0.11111111111111116</v>
      </c>
      <c r="AR50" s="88">
        <v>0</v>
      </c>
      <c r="AS50" s="88">
        <v>0</v>
      </c>
      <c r="AT50" s="88">
        <v>0</v>
      </c>
      <c r="AU50" s="89">
        <v>0.25</v>
      </c>
      <c r="AV50" s="89">
        <v>-0.50800000000000001</v>
      </c>
      <c r="AW50" s="89">
        <f t="shared" ref="AW50:AW80" si="0">AW15/AV15-1</f>
        <v>1.6260162601625883E-2</v>
      </c>
      <c r="AX50" s="89"/>
      <c r="AY50" s="89"/>
      <c r="BA50" s="11" t="s">
        <v>933</v>
      </c>
      <c r="BB50" s="36">
        <v>-0.625</v>
      </c>
      <c r="BC50" s="36">
        <v>1.6666666666666665</v>
      </c>
      <c r="BD50" s="36">
        <v>-0.46599999999999997</v>
      </c>
      <c r="BE50" s="36">
        <v>0.40449438202247201</v>
      </c>
      <c r="BF50" s="36" t="s">
        <v>1074</v>
      </c>
      <c r="BG50" s="36" t="s">
        <v>1074</v>
      </c>
      <c r="BH50" s="36">
        <v>0</v>
      </c>
      <c r="BI50" s="36">
        <v>0.16666666666666674</v>
      </c>
      <c r="BJ50" s="36">
        <v>0.14285714285714279</v>
      </c>
      <c r="BK50" s="36">
        <v>0.25</v>
      </c>
      <c r="BL50" s="36" t="s">
        <v>1074</v>
      </c>
      <c r="BM50" s="36" t="s">
        <v>1074</v>
      </c>
      <c r="BN50" s="36">
        <v>0</v>
      </c>
      <c r="BO50" s="36" t="s">
        <v>1074</v>
      </c>
      <c r="BP50" s="36" t="s">
        <v>1074</v>
      </c>
      <c r="BQ50" s="36" t="s">
        <v>1074</v>
      </c>
      <c r="BR50" s="36">
        <v>-0.46909090909090911</v>
      </c>
      <c r="BS50" s="36">
        <v>1.7397260273972601</v>
      </c>
      <c r="BT50" s="36">
        <v>-0.5625</v>
      </c>
      <c r="BU50" s="36">
        <v>-0.1428571428571429</v>
      </c>
      <c r="BV50" s="90">
        <v>0</v>
      </c>
      <c r="BW50" s="36">
        <v>0</v>
      </c>
      <c r="BX50" s="36">
        <v>0</v>
      </c>
      <c r="BY50" s="36">
        <v>0.16666666666666674</v>
      </c>
      <c r="BZ50" s="36">
        <v>0</v>
      </c>
      <c r="CA50" s="36">
        <v>0.14285714285714279</v>
      </c>
      <c r="CB50" s="36"/>
      <c r="CC50" s="36"/>
      <c r="CD50" s="36"/>
      <c r="CE50" s="91">
        <v>-0.19999999999999996</v>
      </c>
      <c r="CF50" s="91">
        <v>-0.25</v>
      </c>
      <c r="CG50" s="91">
        <v>-0.16666666666666663</v>
      </c>
      <c r="CH50" s="91">
        <v>0</v>
      </c>
      <c r="CI50" s="88"/>
      <c r="CJ50" s="88"/>
      <c r="CK50" s="88">
        <v>0.10400000000000009</v>
      </c>
      <c r="CL50" s="88">
        <v>-9.4202898550724612E-2</v>
      </c>
      <c r="CM50" s="88">
        <v>0.19999999999999996</v>
      </c>
      <c r="CN50" s="88">
        <v>0</v>
      </c>
      <c r="CO50" s="88">
        <v>8.3333333333333259E-2</v>
      </c>
      <c r="CP50" s="88">
        <v>7.6923076923076872E-2</v>
      </c>
      <c r="CQ50" s="88">
        <v>-0.1428571428571429</v>
      </c>
      <c r="CR50" s="88">
        <v>0</v>
      </c>
      <c r="CS50" s="23">
        <v>-0.16666666666666663</v>
      </c>
      <c r="CT50" s="23">
        <v>-0.6</v>
      </c>
      <c r="CU50" s="88">
        <v>0</v>
      </c>
      <c r="CV50" s="88">
        <v>0</v>
      </c>
      <c r="CW50" s="89">
        <f t="shared" ref="CW50:CX79" si="1">CW15/CV15-1</f>
        <v>1</v>
      </c>
      <c r="CX50" s="89"/>
      <c r="CY50" s="89"/>
      <c r="DA50" s="11" t="s">
        <v>933</v>
      </c>
      <c r="DB50" s="36">
        <v>-0.11111111111111116</v>
      </c>
      <c r="DC50" s="36">
        <v>-0.16666666666666663</v>
      </c>
      <c r="DD50" s="36">
        <v>0</v>
      </c>
      <c r="DE50" s="36">
        <v>4.0000000000000036E-2</v>
      </c>
      <c r="DF50" s="36" t="s">
        <v>1074</v>
      </c>
      <c r="DG50" s="36" t="s">
        <v>1074</v>
      </c>
      <c r="DH50" s="36">
        <v>0.1204481792717087</v>
      </c>
      <c r="DI50" s="36">
        <v>0.875</v>
      </c>
      <c r="DJ50" s="36">
        <v>-6.6666666666666652E-2</v>
      </c>
      <c r="DK50" s="36">
        <v>0</v>
      </c>
      <c r="DL50" s="36" t="s">
        <v>1074</v>
      </c>
      <c r="DM50" s="36" t="s">
        <v>1074</v>
      </c>
      <c r="DN50" s="36">
        <v>-6.25E-2</v>
      </c>
      <c r="DO50" s="36" t="s">
        <v>1074</v>
      </c>
      <c r="DP50" s="36" t="s">
        <v>1074</v>
      </c>
      <c r="DQ50" s="36" t="s">
        <v>1074</v>
      </c>
      <c r="DR50" s="36">
        <v>-0.33333333333333337</v>
      </c>
      <c r="DS50" s="36">
        <v>9.375E-2</v>
      </c>
      <c r="DT50" s="36">
        <v>-0.4285714285714286</v>
      </c>
      <c r="DU50" s="36">
        <v>0.5</v>
      </c>
      <c r="DV50" s="36">
        <v>-0.19999999999999996</v>
      </c>
      <c r="DW50" s="36">
        <v>-0.19999999999999996</v>
      </c>
      <c r="DX50" s="36">
        <v>-0.33333333333333337</v>
      </c>
      <c r="DY50" s="91">
        <v>0.25</v>
      </c>
      <c r="DZ50" s="91">
        <v>0.19999999999999996</v>
      </c>
      <c r="EA50" s="91">
        <v>0</v>
      </c>
      <c r="EB50" s="91"/>
      <c r="EC50" s="91"/>
      <c r="ED50" s="91"/>
      <c r="EE50" s="91">
        <v>0.25</v>
      </c>
      <c r="EF50" s="91">
        <v>0</v>
      </c>
      <c r="EG50" s="91">
        <v>0</v>
      </c>
      <c r="EH50" s="91">
        <v>-0.19999999999999996</v>
      </c>
      <c r="EI50" s="88"/>
      <c r="EJ50" s="88"/>
      <c r="EK50" s="88">
        <v>-0.55000000000000004</v>
      </c>
      <c r="EL50" s="88">
        <v>0.22222222222222232</v>
      </c>
      <c r="EM50" s="88">
        <v>9.0909090909090828E-2</v>
      </c>
      <c r="EN50" s="88">
        <v>0.66666666666666674</v>
      </c>
      <c r="EO50" s="88">
        <v>0.10000000000000009</v>
      </c>
      <c r="EP50" s="88">
        <v>9.0909090909090828E-2</v>
      </c>
      <c r="EQ50" s="88">
        <v>0</v>
      </c>
      <c r="ER50" s="88">
        <v>0</v>
      </c>
      <c r="ES50" s="88">
        <v>-0.16666666666666663</v>
      </c>
      <c r="ET50" s="88">
        <v>-0.4</v>
      </c>
      <c r="EU50" s="88">
        <v>-0.16666666666666663</v>
      </c>
      <c r="EV50" s="88">
        <v>-9.9999999999999978E-2</v>
      </c>
      <c r="EW50" s="89">
        <f t="shared" ref="EW50:EX79" si="2">EW15/EV15-1</f>
        <v>0</v>
      </c>
      <c r="EX50" s="89"/>
      <c r="EY50" s="89"/>
      <c r="EZ50"/>
      <c r="FA50" s="36" t="s">
        <v>1074</v>
      </c>
      <c r="FB50" s="36" t="s">
        <v>1074</v>
      </c>
      <c r="FC50" s="36">
        <v>0.91693290734824284</v>
      </c>
      <c r="FD50" s="36">
        <v>0.33333333333333326</v>
      </c>
      <c r="FE50" s="36" t="s">
        <v>1074</v>
      </c>
      <c r="FF50" s="36" t="s">
        <v>1074</v>
      </c>
      <c r="FG50" s="36" t="s">
        <v>1074</v>
      </c>
      <c r="FH50" s="36" t="s">
        <v>1074</v>
      </c>
      <c r="FI50" s="36">
        <v>-7.1428571428571397E-2</v>
      </c>
      <c r="FJ50" s="36" t="s">
        <v>1074</v>
      </c>
      <c r="FK50" s="36" t="s">
        <v>1074</v>
      </c>
      <c r="FL50" s="36" t="s">
        <v>1074</v>
      </c>
      <c r="FM50" s="36">
        <v>-3.2000000000000028E-2</v>
      </c>
      <c r="FN50" s="36">
        <v>1.0661157024793386</v>
      </c>
      <c r="FO50" s="36">
        <v>0</v>
      </c>
      <c r="FP50" s="36">
        <v>-0.19999999999999996</v>
      </c>
      <c r="FQ50" s="36">
        <v>-0.5</v>
      </c>
      <c r="FR50" s="36">
        <v>-0.375</v>
      </c>
      <c r="FS50" s="36">
        <v>-0.19999999999999996</v>
      </c>
      <c r="FT50" s="36">
        <v>0.25</v>
      </c>
      <c r="FU50" s="36">
        <v>0</v>
      </c>
      <c r="FV50" s="36">
        <v>0.19999999999999996</v>
      </c>
      <c r="FW50" s="36"/>
      <c r="FX50" s="36"/>
      <c r="FY50" s="36"/>
      <c r="FZ50" s="36">
        <v>0.14285714285714279</v>
      </c>
      <c r="GA50" s="36">
        <v>0.25</v>
      </c>
      <c r="GB50" s="36">
        <v>-0.19999999999999996</v>
      </c>
      <c r="GC50" s="36">
        <v>0.125</v>
      </c>
      <c r="GD50" s="88"/>
      <c r="GE50" s="88"/>
      <c r="GF50" s="88">
        <v>-0.25</v>
      </c>
      <c r="GG50" s="88">
        <v>0.125</v>
      </c>
      <c r="GH50" s="88">
        <v>0.18518518518518512</v>
      </c>
      <c r="GI50" s="88">
        <v>-6.25E-2</v>
      </c>
      <c r="GJ50" s="88">
        <v>0</v>
      </c>
      <c r="GK50" s="88">
        <v>6.6666666666666652E-2</v>
      </c>
      <c r="GL50" s="88">
        <v>0.5</v>
      </c>
      <c r="GM50" s="88">
        <v>0</v>
      </c>
      <c r="GN50" s="88">
        <v>-0.16666666666666663</v>
      </c>
      <c r="GO50" s="88">
        <v>-0.6</v>
      </c>
      <c r="GP50" s="88">
        <v>1</v>
      </c>
      <c r="GQ50" s="88">
        <v>-6.25E-2</v>
      </c>
      <c r="GR50" s="89">
        <f t="shared" ref="GR50:GS79" si="3">GR15/GQ15-1</f>
        <v>6.6666666666666652E-2</v>
      </c>
      <c r="GS50" s="89"/>
      <c r="GT50" s="89"/>
      <c r="GU50"/>
      <c r="GV50" s="11" t="s">
        <v>933</v>
      </c>
      <c r="GW50" s="36">
        <v>0</v>
      </c>
      <c r="GX50" s="36">
        <v>-0.25</v>
      </c>
      <c r="GY50" s="36">
        <v>8.8888888888893902E-4</v>
      </c>
      <c r="GZ50" s="36">
        <v>-8.8809946714030197E-4</v>
      </c>
      <c r="HA50" s="36" t="s">
        <v>1074</v>
      </c>
      <c r="HB50" s="36" t="s">
        <v>1074</v>
      </c>
      <c r="HC50" s="36">
        <v>0.60759493670886067</v>
      </c>
      <c r="HD50" s="36">
        <v>-5.5118110236220486E-2</v>
      </c>
      <c r="HE50" s="36">
        <v>0.25</v>
      </c>
      <c r="HF50" s="36">
        <v>0</v>
      </c>
      <c r="HG50" s="36" t="s">
        <v>1074</v>
      </c>
      <c r="HH50" s="36" t="s">
        <v>1074</v>
      </c>
      <c r="HI50" s="36">
        <v>0.19999999999999996</v>
      </c>
      <c r="HJ50" s="36" t="s">
        <v>1074</v>
      </c>
      <c r="HK50" s="36" t="s">
        <v>1074</v>
      </c>
      <c r="HL50" s="36" t="s">
        <v>1074</v>
      </c>
      <c r="HM50" s="36">
        <v>-0.19999999999999996</v>
      </c>
      <c r="HN50" s="36">
        <v>1.25</v>
      </c>
      <c r="HO50" s="36">
        <v>-0.57111111111111112</v>
      </c>
      <c r="HP50" s="36">
        <v>3.6269430051813378E-2</v>
      </c>
      <c r="HQ50" s="90">
        <v>0</v>
      </c>
      <c r="HR50" s="36">
        <v>0</v>
      </c>
      <c r="HS50" s="93">
        <v>0</v>
      </c>
      <c r="HT50" s="36">
        <v>-0.5</v>
      </c>
      <c r="HU50" s="36">
        <v>0.33333333333333326</v>
      </c>
      <c r="HV50" s="36">
        <v>0.25</v>
      </c>
      <c r="HW50" s="36"/>
      <c r="HX50" s="36"/>
      <c r="HY50" s="36"/>
      <c r="HZ50" s="36">
        <v>0</v>
      </c>
      <c r="IA50" s="36">
        <v>0</v>
      </c>
      <c r="IB50" s="36">
        <v>0.5</v>
      </c>
      <c r="IC50" s="36">
        <v>0.16666666666666674</v>
      </c>
      <c r="ID50" s="88"/>
      <c r="IE50" s="88"/>
      <c r="IF50" s="88">
        <v>-0.28749999999999998</v>
      </c>
      <c r="IG50" s="88">
        <v>5.2631578947368363E-2</v>
      </c>
      <c r="IH50" s="88">
        <v>0.10000000000000009</v>
      </c>
      <c r="II50" s="88">
        <v>-0.18181818181818177</v>
      </c>
      <c r="IJ50" s="88">
        <v>0</v>
      </c>
      <c r="IK50" s="88">
        <v>-7.407407407407407E-2</v>
      </c>
      <c r="IL50" s="88">
        <v>-0.19999999999999996</v>
      </c>
      <c r="IM50" s="88">
        <v>0.5</v>
      </c>
      <c r="IN50" s="88">
        <v>0</v>
      </c>
      <c r="IO50" s="88">
        <v>-0.33333333333333337</v>
      </c>
      <c r="IP50" s="88">
        <v>0</v>
      </c>
      <c r="IQ50" s="88">
        <v>-9.9999999999999978E-2</v>
      </c>
      <c r="IR50" s="89">
        <f t="shared" ref="IR50:IS79" si="4">IR15/IQ15-1</f>
        <v>0.11111111111111116</v>
      </c>
      <c r="IS50" s="89"/>
      <c r="IT50" s="89"/>
    </row>
    <row r="51" spans="1:254" x14ac:dyDescent="0.3">
      <c r="A51" s="11" t="s">
        <v>926</v>
      </c>
      <c r="B51" s="36">
        <v>0.16788321167883224</v>
      </c>
      <c r="C51" s="94" t="s">
        <v>1074</v>
      </c>
      <c r="D51" s="94" t="s">
        <v>1074</v>
      </c>
      <c r="E51" s="36">
        <v>-0.66428571428571426</v>
      </c>
      <c r="F51" s="36">
        <v>3.2553191489361701</v>
      </c>
      <c r="G51" s="36">
        <v>-0.5</v>
      </c>
      <c r="H51" s="36">
        <v>0.54</v>
      </c>
      <c r="I51" s="36">
        <v>0.46103896103896114</v>
      </c>
      <c r="J51" s="36" t="s">
        <v>1074</v>
      </c>
      <c r="K51" s="36" t="s">
        <v>1074</v>
      </c>
      <c r="L51" s="36">
        <v>-0.67811158798283255</v>
      </c>
      <c r="M51" s="36">
        <v>2.0399444444444441</v>
      </c>
      <c r="N51" s="36" t="s">
        <v>1074</v>
      </c>
      <c r="O51" s="36" t="s">
        <v>1074</v>
      </c>
      <c r="P51" s="36" t="s">
        <v>1074</v>
      </c>
      <c r="Q51" s="36">
        <v>0.14285714285714279</v>
      </c>
      <c r="R51" s="36">
        <v>-0.875</v>
      </c>
      <c r="S51" s="36">
        <v>7.0000000000000036</v>
      </c>
      <c r="T51" s="36">
        <v>-0.25000000000000022</v>
      </c>
      <c r="U51" s="36">
        <v>0</v>
      </c>
      <c r="V51" s="36"/>
      <c r="W51" s="36">
        <v>-0.21999999999999997</v>
      </c>
      <c r="X51" s="36">
        <v>0.28205128205128216</v>
      </c>
      <c r="Y51" s="36">
        <v>5.3333333333333233E-2</v>
      </c>
      <c r="Z51" s="36"/>
      <c r="AA51" s="36"/>
      <c r="AB51" s="36"/>
      <c r="AC51" s="36"/>
      <c r="AD51" s="36">
        <v>-0.13043478260869568</v>
      </c>
      <c r="AE51" s="36">
        <v>0</v>
      </c>
      <c r="AF51" s="36">
        <v>0</v>
      </c>
      <c r="AG51" s="36">
        <v>0</v>
      </c>
      <c r="AH51" s="36">
        <v>-0.71</v>
      </c>
      <c r="AI51" s="88">
        <v>0.2931034482758621</v>
      </c>
      <c r="AJ51" s="88">
        <v>0</v>
      </c>
      <c r="AK51" s="88">
        <v>0</v>
      </c>
      <c r="AL51" s="88">
        <v>1.6666666666666665</v>
      </c>
      <c r="AM51" s="88">
        <v>0</v>
      </c>
      <c r="AN51" s="88">
        <v>0</v>
      </c>
      <c r="AO51" s="88">
        <v>0.57499999999999996</v>
      </c>
      <c r="AP51" s="88">
        <v>-0.36507936507936511</v>
      </c>
      <c r="AQ51" s="88">
        <v>0</v>
      </c>
      <c r="AR51" s="88">
        <v>0</v>
      </c>
      <c r="AS51" s="88">
        <v>0</v>
      </c>
      <c r="AT51" s="88">
        <v>-0.5</v>
      </c>
      <c r="AU51" s="89">
        <v>0</v>
      </c>
      <c r="AV51" s="89">
        <v>1</v>
      </c>
      <c r="AW51" s="89">
        <f t="shared" si="0"/>
        <v>0</v>
      </c>
      <c r="AX51" s="89">
        <v>0</v>
      </c>
      <c r="AY51" s="89">
        <f t="shared" ref="AY51:AY79" si="5">AX16/AY16-1</f>
        <v>-0.18367346938775508</v>
      </c>
      <c r="BA51" s="11" t="s">
        <v>926</v>
      </c>
      <c r="BB51" s="36">
        <v>0.44444444444444442</v>
      </c>
      <c r="BC51" s="94" t="s">
        <v>1074</v>
      </c>
      <c r="BD51" s="94" t="s">
        <v>1074</v>
      </c>
      <c r="BE51" s="36">
        <v>-0.63600000000000001</v>
      </c>
      <c r="BF51" s="36">
        <v>1.7472527472527473</v>
      </c>
      <c r="BG51" s="36">
        <v>-0.4</v>
      </c>
      <c r="BH51" s="36">
        <v>-0.25</v>
      </c>
      <c r="BI51" s="36">
        <v>-0.2592888888888889</v>
      </c>
      <c r="BJ51" s="36">
        <v>0.20004800192007677</v>
      </c>
      <c r="BK51" s="36">
        <v>-5.4100000000000037E-2</v>
      </c>
      <c r="BL51" s="36">
        <v>0.58579130986362205</v>
      </c>
      <c r="BM51" s="36">
        <v>0.53333333333333344</v>
      </c>
      <c r="BN51" s="36">
        <v>0.73913043478260865</v>
      </c>
      <c r="BO51" s="36">
        <v>-0.70750000000000002</v>
      </c>
      <c r="BP51" s="36">
        <v>-0.49130434782608701</v>
      </c>
      <c r="BQ51" s="36">
        <v>0.28205128205128216</v>
      </c>
      <c r="BR51" s="36">
        <v>0</v>
      </c>
      <c r="BS51" s="36">
        <v>0.18666666666666676</v>
      </c>
      <c r="BT51" s="36">
        <v>-0.15730337078651691</v>
      </c>
      <c r="BU51" s="36">
        <v>0.58333333333333326</v>
      </c>
      <c r="BV51" s="90"/>
      <c r="BW51" s="36">
        <v>-0.36842105263157898</v>
      </c>
      <c r="BX51" s="36">
        <v>0</v>
      </c>
      <c r="BY51" s="36">
        <v>0</v>
      </c>
      <c r="BZ51" s="36"/>
      <c r="CA51" s="36"/>
      <c r="CB51" s="36"/>
      <c r="CC51" s="36"/>
      <c r="CD51" s="36">
        <v>0.33333333333333326</v>
      </c>
      <c r="CE51" s="91">
        <v>-0.25</v>
      </c>
      <c r="CF51" s="91">
        <v>0.16666666666666674</v>
      </c>
      <c r="CG51" s="91">
        <v>-0.2857142857142857</v>
      </c>
      <c r="CH51" s="91">
        <v>-0.33599999999999997</v>
      </c>
      <c r="CI51" s="88">
        <v>0.35542168674698793</v>
      </c>
      <c r="CJ51" s="88">
        <v>0.11111111111111116</v>
      </c>
      <c r="CK51" s="88">
        <v>0</v>
      </c>
      <c r="CL51" s="88">
        <v>-0.19999999999999996</v>
      </c>
      <c r="CM51" s="88">
        <v>0</v>
      </c>
      <c r="CN51" s="88">
        <v>0</v>
      </c>
      <c r="CO51" s="88">
        <v>0</v>
      </c>
      <c r="CP51" s="88">
        <v>0</v>
      </c>
      <c r="CQ51" s="88">
        <v>0</v>
      </c>
      <c r="CR51" s="88">
        <v>4</v>
      </c>
      <c r="CS51" s="23">
        <v>0</v>
      </c>
      <c r="CT51" s="23">
        <v>-0.9</v>
      </c>
      <c r="CU51" s="88">
        <v>0.5</v>
      </c>
      <c r="CV51" s="88">
        <v>0</v>
      </c>
      <c r="CW51" s="89">
        <f t="shared" si="1"/>
        <v>0</v>
      </c>
      <c r="CX51" s="89">
        <f t="shared" si="1"/>
        <v>2.3333333333333335</v>
      </c>
      <c r="CY51" s="89">
        <f t="shared" ref="CY51:CY79" si="6">CY16/CX16-1</f>
        <v>-0.6</v>
      </c>
      <c r="DA51" s="11" t="s">
        <v>926</v>
      </c>
      <c r="DB51" s="36">
        <v>0.40056022408963576</v>
      </c>
      <c r="DC51" s="36" t="s">
        <v>1074</v>
      </c>
      <c r="DD51" s="36" t="s">
        <v>1074</v>
      </c>
      <c r="DE51" s="36">
        <v>-0.25</v>
      </c>
      <c r="DF51" s="36">
        <v>-8.333333333333337E-2</v>
      </c>
      <c r="DG51" s="36">
        <v>0.63636363636363646</v>
      </c>
      <c r="DH51" s="36">
        <v>-0.22222222222222221</v>
      </c>
      <c r="DI51" s="36">
        <v>0.4285714285714286</v>
      </c>
      <c r="DJ51" s="36">
        <v>-0.23080000000000001</v>
      </c>
      <c r="DK51" s="36">
        <v>0.3000520020800832</v>
      </c>
      <c r="DL51" s="36">
        <v>-0.4</v>
      </c>
      <c r="DM51" s="36">
        <v>1.6666666666666665</v>
      </c>
      <c r="DN51" s="36">
        <v>-0.5</v>
      </c>
      <c r="DO51" s="36">
        <v>-0.1875</v>
      </c>
      <c r="DP51" s="36">
        <v>-0.59375</v>
      </c>
      <c r="DQ51" s="36">
        <v>0.53846153846153855</v>
      </c>
      <c r="DR51" s="36">
        <v>-0.4</v>
      </c>
      <c r="DS51" s="36">
        <v>1.1666666666666665</v>
      </c>
      <c r="DT51" s="36">
        <v>-0.30769230769230771</v>
      </c>
      <c r="DU51" s="36">
        <v>-0.16666666666666663</v>
      </c>
      <c r="DV51" s="36"/>
      <c r="DW51" s="36">
        <v>0.60000000000000009</v>
      </c>
      <c r="DX51" s="36">
        <v>-0.33333333333333337</v>
      </c>
      <c r="DY51" s="91">
        <v>0</v>
      </c>
      <c r="DZ51" s="91"/>
      <c r="EA51" s="91"/>
      <c r="EB51" s="91"/>
      <c r="EC51" s="91"/>
      <c r="ED51" s="91">
        <v>0</v>
      </c>
      <c r="EE51" s="91">
        <v>9.0909090909090828E-2</v>
      </c>
      <c r="EF51" s="91">
        <v>0.66666666666666674</v>
      </c>
      <c r="EG51" s="91">
        <v>0</v>
      </c>
      <c r="EH51" s="91">
        <v>0</v>
      </c>
      <c r="EI51" s="88">
        <v>0</v>
      </c>
      <c r="EJ51" s="88">
        <v>0</v>
      </c>
      <c r="EK51" s="88">
        <v>0</v>
      </c>
      <c r="EL51" s="88">
        <v>0</v>
      </c>
      <c r="EM51" s="88">
        <v>0</v>
      </c>
      <c r="EN51" s="88">
        <v>0</v>
      </c>
      <c r="EO51" s="88">
        <v>-0.25</v>
      </c>
      <c r="EP51" s="88">
        <v>-6.6666666666666652E-2</v>
      </c>
      <c r="EQ51" s="88">
        <v>0</v>
      </c>
      <c r="ER51" s="88">
        <v>0.4285714285714286</v>
      </c>
      <c r="ES51" s="88">
        <v>0</v>
      </c>
      <c r="ET51" s="88">
        <v>-0.4</v>
      </c>
      <c r="EU51" s="88">
        <v>-0.16666666666666663</v>
      </c>
      <c r="EV51" s="88">
        <v>0</v>
      </c>
      <c r="EW51" s="89">
        <f t="shared" si="2"/>
        <v>0</v>
      </c>
      <c r="EX51" s="89">
        <f t="shared" si="2"/>
        <v>-0.6</v>
      </c>
      <c r="EY51" s="89">
        <f t="shared" ref="EY51:EY79" si="7">EY16/EX16-1</f>
        <v>1.5</v>
      </c>
      <c r="EZ51"/>
      <c r="FA51" s="36">
        <v>-0.22222222222222221</v>
      </c>
      <c r="FB51" s="36">
        <v>0.4285714285714286</v>
      </c>
      <c r="FC51" s="36">
        <v>0.252</v>
      </c>
      <c r="FD51" s="36">
        <v>-4.1533546325878579E-2</v>
      </c>
      <c r="FE51" s="36" t="s">
        <v>1074</v>
      </c>
      <c r="FF51" s="36" t="s">
        <v>1074</v>
      </c>
      <c r="FG51" s="36">
        <v>-0.6</v>
      </c>
      <c r="FH51" s="36">
        <v>2</v>
      </c>
      <c r="FI51" s="36">
        <v>-0.5</v>
      </c>
      <c r="FJ51" s="36">
        <v>-0.33333333333333337</v>
      </c>
      <c r="FK51" s="36">
        <v>-0.66666666666666674</v>
      </c>
      <c r="FL51" s="36">
        <v>1.5</v>
      </c>
      <c r="FM51" s="36">
        <v>-0.4</v>
      </c>
      <c r="FN51" s="36">
        <v>0.83333333333333326</v>
      </c>
      <c r="FO51" s="36">
        <v>-0.18181818181818177</v>
      </c>
      <c r="FP51" s="36">
        <v>-0.11111111111111116</v>
      </c>
      <c r="FQ51" s="36"/>
      <c r="FR51" s="36">
        <v>0.25</v>
      </c>
      <c r="FS51" s="36">
        <v>0.19999999999999996</v>
      </c>
      <c r="FT51" s="36">
        <v>-0.16666666666666663</v>
      </c>
      <c r="FU51" s="36"/>
      <c r="FV51" s="36"/>
      <c r="FW51" s="36"/>
      <c r="FX51" s="36"/>
      <c r="FY51" s="36">
        <v>0.39999999999999991</v>
      </c>
      <c r="FZ51" s="36">
        <v>0</v>
      </c>
      <c r="GA51" s="36">
        <v>0</v>
      </c>
      <c r="GB51" s="36">
        <v>0.14285714285714279</v>
      </c>
      <c r="GC51" s="36">
        <v>-0.25</v>
      </c>
      <c r="GD51" s="88">
        <v>0</v>
      </c>
      <c r="GE51" s="88">
        <v>0</v>
      </c>
      <c r="GF51" s="88">
        <v>0</v>
      </c>
      <c r="GG51" s="88">
        <v>0</v>
      </c>
      <c r="GH51" s="88">
        <v>0</v>
      </c>
      <c r="GI51" s="88">
        <v>0</v>
      </c>
      <c r="GJ51" s="88">
        <v>0</v>
      </c>
      <c r="GK51" s="88">
        <v>0</v>
      </c>
      <c r="GL51" s="88">
        <v>0</v>
      </c>
      <c r="GM51" s="88">
        <v>0</v>
      </c>
      <c r="GN51" s="88">
        <v>0</v>
      </c>
      <c r="GO51" s="88">
        <v>-0.33333333333333337</v>
      </c>
      <c r="GP51" s="88">
        <v>0.25</v>
      </c>
      <c r="GQ51" s="88">
        <v>0.19999999999999996</v>
      </c>
      <c r="GR51" s="89">
        <f t="shared" si="3"/>
        <v>0</v>
      </c>
      <c r="GS51" s="89">
        <f t="shared" si="3"/>
        <v>0.29166666666666674</v>
      </c>
      <c r="GT51" s="89">
        <f t="shared" ref="GT51:GT79" si="8">GT16/GS16-1</f>
        <v>-0.22580645161290325</v>
      </c>
      <c r="GU51"/>
      <c r="GV51" s="11" t="s">
        <v>926</v>
      </c>
      <c r="GW51" s="36">
        <v>0.58333333333333326</v>
      </c>
      <c r="GX51" s="36" t="s">
        <v>1074</v>
      </c>
      <c r="GY51" s="36" t="s">
        <v>1074</v>
      </c>
      <c r="GZ51" s="36">
        <v>0.5</v>
      </c>
      <c r="HA51" s="36">
        <v>0</v>
      </c>
      <c r="HB51" s="36">
        <v>0</v>
      </c>
      <c r="HC51" s="36">
        <v>0</v>
      </c>
      <c r="HD51" s="36">
        <v>0</v>
      </c>
      <c r="HE51" s="36">
        <v>1.3333333333333335</v>
      </c>
      <c r="HF51" s="36">
        <v>-0.5714285714285714</v>
      </c>
      <c r="HG51" s="36">
        <v>0</v>
      </c>
      <c r="HH51" s="36">
        <v>0</v>
      </c>
      <c r="HI51" s="36">
        <v>-0.33333333333333337</v>
      </c>
      <c r="HJ51" s="36">
        <v>1.125</v>
      </c>
      <c r="HK51" s="36">
        <v>0.41666666666666674</v>
      </c>
      <c r="HL51" s="36">
        <v>-0.64705882352941169</v>
      </c>
      <c r="HM51" s="36">
        <v>-0.66666666666666674</v>
      </c>
      <c r="HN51" s="36">
        <v>3</v>
      </c>
      <c r="HO51" s="36">
        <v>-0.25</v>
      </c>
      <c r="HP51" s="36">
        <v>0.33333333333333326</v>
      </c>
      <c r="HQ51" s="90"/>
      <c r="HR51" s="36">
        <v>0</v>
      </c>
      <c r="HS51" s="93">
        <v>-0.125</v>
      </c>
      <c r="HT51" s="36">
        <v>-0.1428571428571429</v>
      </c>
      <c r="HU51" s="36"/>
      <c r="HV51" s="36"/>
      <c r="HW51" s="36"/>
      <c r="HX51" s="36"/>
      <c r="HY51" s="36">
        <v>0</v>
      </c>
      <c r="HZ51" s="36">
        <v>0</v>
      </c>
      <c r="IA51" s="36">
        <v>-0.33333333333333337</v>
      </c>
      <c r="IB51" s="36">
        <v>0.22500000000000009</v>
      </c>
      <c r="IC51" s="36">
        <v>0</v>
      </c>
      <c r="ID51" s="88">
        <v>0.14285714285714279</v>
      </c>
      <c r="IE51" s="88">
        <v>7.1428571428571397E-2</v>
      </c>
      <c r="IF51" s="88">
        <v>0</v>
      </c>
      <c r="IG51" s="88">
        <v>0</v>
      </c>
      <c r="IH51" s="88">
        <v>0</v>
      </c>
      <c r="II51" s="88">
        <v>0</v>
      </c>
      <c r="IJ51" s="88">
        <v>0.33333333333333326</v>
      </c>
      <c r="IK51" s="88">
        <v>-0.125</v>
      </c>
      <c r="IL51" s="88">
        <v>-0.4285714285714286</v>
      </c>
      <c r="IM51" s="88">
        <v>0</v>
      </c>
      <c r="IN51" s="88">
        <v>0</v>
      </c>
      <c r="IO51" s="88">
        <v>0</v>
      </c>
      <c r="IP51" s="88">
        <v>0</v>
      </c>
      <c r="IQ51" s="88">
        <v>0</v>
      </c>
      <c r="IR51" s="89">
        <f t="shared" si="4"/>
        <v>0</v>
      </c>
      <c r="IS51" s="89">
        <f t="shared" si="4"/>
        <v>0</v>
      </c>
      <c r="IT51" s="89">
        <f t="shared" ref="IT51:IT79" si="9">IT16/IS16-1</f>
        <v>0</v>
      </c>
    </row>
    <row r="52" spans="1:254" x14ac:dyDescent="0.3">
      <c r="A52" s="11" t="s">
        <v>914</v>
      </c>
      <c r="B52" s="36" t="s">
        <v>1074</v>
      </c>
      <c r="C52" s="94" t="s">
        <v>1074</v>
      </c>
      <c r="D52" s="94" t="s">
        <v>1074</v>
      </c>
      <c r="E52" s="36" t="s">
        <v>1074</v>
      </c>
      <c r="F52" s="36">
        <v>0.58415841584158423</v>
      </c>
      <c r="G52" s="36">
        <v>0.125</v>
      </c>
      <c r="H52" s="36" t="s">
        <v>1074</v>
      </c>
      <c r="I52" s="36" t="s">
        <v>1074</v>
      </c>
      <c r="J52" s="36" t="s">
        <v>1074</v>
      </c>
      <c r="K52" s="36" t="s">
        <v>1074</v>
      </c>
      <c r="L52" s="36">
        <v>-0.26923076923076927</v>
      </c>
      <c r="M52" s="36">
        <v>0.26315789473684204</v>
      </c>
      <c r="N52" s="36">
        <v>0.33333333333333326</v>
      </c>
      <c r="O52" s="36">
        <v>0</v>
      </c>
      <c r="P52" s="36">
        <v>0.33333333333333326</v>
      </c>
      <c r="Q52" s="36">
        <v>-0.5625</v>
      </c>
      <c r="R52" s="36">
        <v>1.2857142857142856</v>
      </c>
      <c r="S52" s="36">
        <v>-1.1102230246251565E-15</v>
      </c>
      <c r="T52" s="36">
        <v>-0.124999999999999</v>
      </c>
      <c r="U52" s="36">
        <v>0</v>
      </c>
      <c r="V52" s="36"/>
      <c r="W52" s="36">
        <v>-0.6657142857142857</v>
      </c>
      <c r="X52" s="36">
        <v>6.8376068376068355E-2</v>
      </c>
      <c r="Y52" s="36">
        <v>0</v>
      </c>
      <c r="Z52" s="36">
        <v>0.60000000000000009</v>
      </c>
      <c r="AA52" s="36">
        <v>0.25</v>
      </c>
      <c r="AB52" s="36"/>
      <c r="AC52" s="36">
        <v>0.10000000000000009</v>
      </c>
      <c r="AD52" s="36">
        <v>-9.090909090909105E-2</v>
      </c>
      <c r="AE52" s="36">
        <v>0</v>
      </c>
      <c r="AF52" s="36">
        <v>0</v>
      </c>
      <c r="AG52" s="36">
        <v>0</v>
      </c>
      <c r="AH52" s="36">
        <v>0</v>
      </c>
      <c r="AI52" s="88">
        <v>0</v>
      </c>
      <c r="AJ52" s="88">
        <v>-0.19999999999999996</v>
      </c>
      <c r="AK52" s="88">
        <v>0</v>
      </c>
      <c r="AL52" s="88">
        <v>0</v>
      </c>
      <c r="AM52" s="88">
        <v>0</v>
      </c>
      <c r="AN52" s="88">
        <v>0</v>
      </c>
      <c r="AO52" s="88">
        <v>0.3125</v>
      </c>
      <c r="AP52" s="88">
        <v>-0.23809523809523814</v>
      </c>
      <c r="AQ52" s="88">
        <v>0</v>
      </c>
      <c r="AR52" s="88">
        <v>0</v>
      </c>
      <c r="AS52" s="88">
        <v>0</v>
      </c>
      <c r="AT52" s="88">
        <v>0</v>
      </c>
      <c r="AU52" s="89">
        <v>0</v>
      </c>
      <c r="AV52" s="89">
        <v>0</v>
      </c>
      <c r="AW52" s="89">
        <f t="shared" si="0"/>
        <v>0</v>
      </c>
      <c r="AX52" s="89">
        <v>0</v>
      </c>
      <c r="AY52" s="89">
        <f t="shared" si="5"/>
        <v>-0.18367346938775508</v>
      </c>
      <c r="BA52" s="11" t="s">
        <v>914</v>
      </c>
      <c r="BB52" s="36" t="s">
        <v>1074</v>
      </c>
      <c r="BC52" s="94" t="s">
        <v>1074</v>
      </c>
      <c r="BD52" s="94" t="s">
        <v>1074</v>
      </c>
      <c r="BE52" s="36" t="s">
        <v>1074</v>
      </c>
      <c r="BF52" s="36">
        <v>1</v>
      </c>
      <c r="BG52" s="36">
        <v>0.19999999999999996</v>
      </c>
      <c r="BH52" s="36" t="s">
        <v>1074</v>
      </c>
      <c r="BI52" s="36" t="s">
        <v>1074</v>
      </c>
      <c r="BJ52" s="36" t="s">
        <v>1074</v>
      </c>
      <c r="BK52" s="36" t="s">
        <v>1074</v>
      </c>
      <c r="BL52" s="36">
        <v>-6.6666666666666652E-2</v>
      </c>
      <c r="BM52" s="36">
        <v>0.28571428571428581</v>
      </c>
      <c r="BN52" s="36">
        <v>0.11111111111111116</v>
      </c>
      <c r="BO52" s="36">
        <v>-0.55000000000000004</v>
      </c>
      <c r="BP52" s="36">
        <v>-0.5</v>
      </c>
      <c r="BQ52" s="36">
        <v>1.2222222222222223</v>
      </c>
      <c r="BR52" s="36">
        <v>0</v>
      </c>
      <c r="BS52" s="36">
        <v>0</v>
      </c>
      <c r="BT52" s="36">
        <v>-0.19999999999999996</v>
      </c>
      <c r="BU52" s="36">
        <v>-0.375</v>
      </c>
      <c r="BV52" s="90"/>
      <c r="BW52" s="36">
        <v>-0.5</v>
      </c>
      <c r="BX52" s="36">
        <v>0.19999999999999996</v>
      </c>
      <c r="BY52" s="36">
        <v>0</v>
      </c>
      <c r="BZ52" s="36">
        <v>0.33333333333333326</v>
      </c>
      <c r="CA52" s="36">
        <v>0.25</v>
      </c>
      <c r="CB52" s="36"/>
      <c r="CC52" s="36">
        <v>0</v>
      </c>
      <c r="CD52" s="36">
        <v>0</v>
      </c>
      <c r="CE52" s="91">
        <v>0</v>
      </c>
      <c r="CF52" s="91">
        <v>-0.19999999999999996</v>
      </c>
      <c r="CG52" s="91">
        <v>0</v>
      </c>
      <c r="CH52" s="91">
        <v>0</v>
      </c>
      <c r="CI52" s="88">
        <v>0</v>
      </c>
      <c r="CJ52" s="88">
        <v>0</v>
      </c>
      <c r="CK52" s="88">
        <v>0</v>
      </c>
      <c r="CL52" s="88">
        <v>-0.25</v>
      </c>
      <c r="CM52" s="88">
        <v>0.33333333333333326</v>
      </c>
      <c r="CN52" s="88">
        <v>0</v>
      </c>
      <c r="CO52" s="88">
        <v>0</v>
      </c>
      <c r="CP52" s="88">
        <v>0</v>
      </c>
      <c r="CQ52" s="88">
        <v>0</v>
      </c>
      <c r="CR52" s="88">
        <v>0</v>
      </c>
      <c r="CS52" s="23">
        <v>0</v>
      </c>
      <c r="CT52" s="23">
        <v>-0.5</v>
      </c>
      <c r="CU52" s="88">
        <v>0.5</v>
      </c>
      <c r="CV52" s="88">
        <v>0</v>
      </c>
      <c r="CW52" s="89">
        <f t="shared" si="1"/>
        <v>0</v>
      </c>
      <c r="CX52" s="89">
        <f t="shared" si="1"/>
        <v>0.16666666666666674</v>
      </c>
      <c r="CY52" s="89">
        <f t="shared" si="6"/>
        <v>0.4285714285714286</v>
      </c>
      <c r="DA52" s="11" t="s">
        <v>914</v>
      </c>
      <c r="DB52" s="36" t="s">
        <v>1074</v>
      </c>
      <c r="DC52" s="36" t="s">
        <v>1074</v>
      </c>
      <c r="DD52" s="36" t="s">
        <v>1074</v>
      </c>
      <c r="DE52" s="36" t="s">
        <v>1074</v>
      </c>
      <c r="DF52" s="36">
        <v>0</v>
      </c>
      <c r="DG52" s="36">
        <v>0</v>
      </c>
      <c r="DH52" s="36" t="s">
        <v>1074</v>
      </c>
      <c r="DI52" s="36" t="s">
        <v>1074</v>
      </c>
      <c r="DJ52" s="36" t="s">
        <v>1074</v>
      </c>
      <c r="DK52" s="36" t="s">
        <v>1074</v>
      </c>
      <c r="DL52" s="36">
        <v>9.0909090909090828E-2</v>
      </c>
      <c r="DM52" s="36">
        <v>-0.16666666666666663</v>
      </c>
      <c r="DN52" s="36">
        <v>0</v>
      </c>
      <c r="DO52" s="36">
        <v>0</v>
      </c>
      <c r="DP52" s="36">
        <v>0</v>
      </c>
      <c r="DQ52" s="36">
        <v>0</v>
      </c>
      <c r="DR52" s="36">
        <v>0</v>
      </c>
      <c r="DS52" s="36">
        <v>0</v>
      </c>
      <c r="DT52" s="36">
        <v>0.252</v>
      </c>
      <c r="DU52" s="36">
        <v>0.1182108626198084</v>
      </c>
      <c r="DV52" s="36"/>
      <c r="DW52" s="36">
        <v>0.4285714285714286</v>
      </c>
      <c r="DX52" s="36">
        <v>0</v>
      </c>
      <c r="DY52" s="91">
        <v>-0.25</v>
      </c>
      <c r="DZ52" s="91">
        <v>-6.6666666666666652E-2</v>
      </c>
      <c r="EA52" s="91">
        <v>0.4285714285714286</v>
      </c>
      <c r="EB52" s="91"/>
      <c r="EC52" s="91">
        <v>0</v>
      </c>
      <c r="ED52" s="91">
        <v>0</v>
      </c>
      <c r="EE52" s="91">
        <v>0</v>
      </c>
      <c r="EF52" s="91">
        <v>0</v>
      </c>
      <c r="EG52" s="91">
        <v>0</v>
      </c>
      <c r="EH52" s="91">
        <v>0</v>
      </c>
      <c r="EI52" s="88">
        <v>0</v>
      </c>
      <c r="EJ52" s="88">
        <v>0</v>
      </c>
      <c r="EK52" s="88">
        <v>0</v>
      </c>
      <c r="EL52" s="88">
        <v>0</v>
      </c>
      <c r="EM52" s="88">
        <v>-0.5</v>
      </c>
      <c r="EN52" s="88">
        <v>0</v>
      </c>
      <c r="EO52" s="88">
        <v>0</v>
      </c>
      <c r="EP52" s="88">
        <v>0</v>
      </c>
      <c r="EQ52" s="88">
        <v>0</v>
      </c>
      <c r="ER52" s="88">
        <v>0.19999999999999996</v>
      </c>
      <c r="ES52" s="88">
        <v>0</v>
      </c>
      <c r="ET52" s="88">
        <v>0</v>
      </c>
      <c r="EU52" s="88">
        <v>0</v>
      </c>
      <c r="EV52" s="88">
        <v>0</v>
      </c>
      <c r="EW52" s="89">
        <f t="shared" si="2"/>
        <v>-0.16666666666666663</v>
      </c>
      <c r="EX52" s="89">
        <f t="shared" si="2"/>
        <v>0.19999999999999996</v>
      </c>
      <c r="EY52" s="89">
        <f t="shared" si="7"/>
        <v>-0.16666666666666663</v>
      </c>
      <c r="EZ52"/>
      <c r="FA52" s="36">
        <v>0.19999999999999996</v>
      </c>
      <c r="FB52" s="36">
        <v>-0.16666666666666663</v>
      </c>
      <c r="FC52" s="36" t="s">
        <v>1074</v>
      </c>
      <c r="FD52" s="36" t="s">
        <v>1074</v>
      </c>
      <c r="FE52" s="36" t="s">
        <v>1074</v>
      </c>
      <c r="FF52" s="36" t="s">
        <v>1074</v>
      </c>
      <c r="FG52" s="36">
        <v>-0.16666666666666663</v>
      </c>
      <c r="FH52" s="36">
        <v>0.39999999999999991</v>
      </c>
      <c r="FI52" s="36">
        <v>-0.2857142857142857</v>
      </c>
      <c r="FJ52" s="36">
        <v>0</v>
      </c>
      <c r="FK52" s="36">
        <v>-0.2857142857142857</v>
      </c>
      <c r="FL52" s="36">
        <v>0</v>
      </c>
      <c r="FM52" s="36">
        <v>0</v>
      </c>
      <c r="FN52" s="36">
        <v>0</v>
      </c>
      <c r="FO52" s="36">
        <v>0</v>
      </c>
      <c r="FP52" s="36">
        <v>0.39999999999999991</v>
      </c>
      <c r="FQ52" s="36"/>
      <c r="FR52" s="36">
        <v>7.1428571428571397E-2</v>
      </c>
      <c r="FS52" s="36">
        <v>6.6666666666666652E-2</v>
      </c>
      <c r="FT52" s="36">
        <v>0</v>
      </c>
      <c r="FU52" s="36">
        <v>-0.25</v>
      </c>
      <c r="FV52" s="36">
        <v>-0.16666666666666663</v>
      </c>
      <c r="FW52" s="36"/>
      <c r="FX52" s="36">
        <v>0.60000000000000009</v>
      </c>
      <c r="FY52" s="36">
        <v>-0.375</v>
      </c>
      <c r="FZ52" s="36">
        <v>1</v>
      </c>
      <c r="GA52" s="36">
        <v>0</v>
      </c>
      <c r="GB52" s="36">
        <v>0</v>
      </c>
      <c r="GC52" s="36">
        <v>0.10000000000000009</v>
      </c>
      <c r="GD52" s="88">
        <v>-9.0909090909090939E-2</v>
      </c>
      <c r="GE52" s="88">
        <v>-9.9999999999999978E-2</v>
      </c>
      <c r="GF52" s="88">
        <v>0.11111111111111116</v>
      </c>
      <c r="GG52" s="88">
        <v>0</v>
      </c>
      <c r="GH52" s="88">
        <v>0</v>
      </c>
      <c r="GI52" s="88">
        <v>-0.25</v>
      </c>
      <c r="GJ52" s="88">
        <v>-0.33333333333333337</v>
      </c>
      <c r="GK52" s="88">
        <v>0</v>
      </c>
      <c r="GL52" s="88">
        <v>0</v>
      </c>
      <c r="GM52" s="88">
        <v>0.5</v>
      </c>
      <c r="GN52" s="88">
        <v>6.6666666666666652E-2</v>
      </c>
      <c r="GO52" s="88">
        <v>-0.5</v>
      </c>
      <c r="GP52" s="88">
        <v>0.75</v>
      </c>
      <c r="GQ52" s="88">
        <v>0</v>
      </c>
      <c r="GR52" s="89">
        <f t="shared" si="3"/>
        <v>0.4285714285714286</v>
      </c>
      <c r="GS52" s="89">
        <f t="shared" si="3"/>
        <v>-0.19999999999999996</v>
      </c>
      <c r="GT52" s="89">
        <f t="shared" si="8"/>
        <v>-0.375</v>
      </c>
      <c r="GU52"/>
      <c r="GV52" s="11" t="s">
        <v>914</v>
      </c>
      <c r="GW52" s="36" t="s">
        <v>1074</v>
      </c>
      <c r="GX52" s="36" t="s">
        <v>1074</v>
      </c>
      <c r="GY52" s="36" t="s">
        <v>1074</v>
      </c>
      <c r="GZ52" s="36" t="s">
        <v>1074</v>
      </c>
      <c r="HA52" s="36">
        <v>-0.33333333333333337</v>
      </c>
      <c r="HB52" s="36">
        <v>2.5</v>
      </c>
      <c r="HC52" s="36" t="s">
        <v>1074</v>
      </c>
      <c r="HD52" s="36" t="s">
        <v>1074</v>
      </c>
      <c r="HE52" s="36" t="s">
        <v>1074</v>
      </c>
      <c r="HF52" s="36" t="s">
        <v>1074</v>
      </c>
      <c r="HG52" s="36">
        <v>-0.25</v>
      </c>
      <c r="HH52" s="36">
        <v>-0.75</v>
      </c>
      <c r="HI52" s="36">
        <v>0</v>
      </c>
      <c r="HJ52" s="36">
        <v>1</v>
      </c>
      <c r="HK52" s="36">
        <v>1</v>
      </c>
      <c r="HL52" s="36">
        <v>2.3333333333333335</v>
      </c>
      <c r="HM52" s="36">
        <v>-0.7</v>
      </c>
      <c r="HN52" s="36">
        <v>-0.5</v>
      </c>
      <c r="HO52" s="36">
        <v>0.33333333333333326</v>
      </c>
      <c r="HP52" s="36">
        <v>0.5</v>
      </c>
      <c r="HQ52" s="90"/>
      <c r="HR52" s="36">
        <v>-0.30000000000000004</v>
      </c>
      <c r="HS52" s="93">
        <v>0.4285714285714286</v>
      </c>
      <c r="HT52" s="36">
        <v>0</v>
      </c>
      <c r="HU52" s="36">
        <v>0</v>
      </c>
      <c r="HV52" s="36">
        <v>0.33333333333333326</v>
      </c>
      <c r="HW52" s="36"/>
      <c r="HX52" s="36">
        <v>0.5</v>
      </c>
      <c r="HY52" s="36">
        <v>-0.25</v>
      </c>
      <c r="HZ52" s="36">
        <v>0.11111111111111116</v>
      </c>
      <c r="IA52" s="36">
        <v>0</v>
      </c>
      <c r="IB52" s="36">
        <v>0</v>
      </c>
      <c r="IC52" s="36">
        <v>0</v>
      </c>
      <c r="ID52" s="88">
        <v>0</v>
      </c>
      <c r="IE52" s="88">
        <v>-0.19999999999999996</v>
      </c>
      <c r="IF52" s="88">
        <v>0</v>
      </c>
      <c r="IG52" s="88">
        <v>0</v>
      </c>
      <c r="IH52" s="88">
        <v>0</v>
      </c>
      <c r="II52" s="88">
        <v>0.125</v>
      </c>
      <c r="IJ52" s="88">
        <v>0.11111111111111116</v>
      </c>
      <c r="IK52" s="88">
        <v>0</v>
      </c>
      <c r="IL52" s="88">
        <v>0</v>
      </c>
      <c r="IM52" s="88">
        <v>-0.4</v>
      </c>
      <c r="IN52" s="88">
        <v>0</v>
      </c>
      <c r="IO52" s="88">
        <v>-0.33333333333333337</v>
      </c>
      <c r="IP52" s="88">
        <v>1.5</v>
      </c>
      <c r="IQ52" s="88">
        <v>0</v>
      </c>
      <c r="IR52" s="89">
        <f t="shared" si="4"/>
        <v>0</v>
      </c>
      <c r="IS52" s="89">
        <f t="shared" si="4"/>
        <v>0</v>
      </c>
      <c r="IT52" s="89">
        <f t="shared" si="9"/>
        <v>0</v>
      </c>
    </row>
    <row r="53" spans="1:254" x14ac:dyDescent="0.3">
      <c r="A53" s="11" t="s">
        <v>1076</v>
      </c>
      <c r="B53" s="36"/>
      <c r="C53" s="94"/>
      <c r="D53" s="94"/>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v>-2.7777006194273923E-5</v>
      </c>
      <c r="AE53" s="36">
        <v>-0.33333333333333337</v>
      </c>
      <c r="AF53" s="36">
        <v>0</v>
      </c>
      <c r="AG53" s="36">
        <v>0.25</v>
      </c>
      <c r="AH53" s="36">
        <v>0</v>
      </c>
      <c r="AI53" s="88"/>
      <c r="AJ53" s="88"/>
      <c r="AK53" s="88">
        <v>0</v>
      </c>
      <c r="AL53" s="88">
        <v>0</v>
      </c>
      <c r="AM53" s="88">
        <v>0</v>
      </c>
      <c r="AN53" s="88">
        <v>0</v>
      </c>
      <c r="AO53" s="88">
        <v>0.26</v>
      </c>
      <c r="AP53" s="88">
        <v>-0.20634920634920639</v>
      </c>
      <c r="AQ53" s="88">
        <v>-0.19999999999999996</v>
      </c>
      <c r="AR53" s="88">
        <v>0</v>
      </c>
      <c r="AS53" s="88">
        <v>0.25</v>
      </c>
      <c r="AT53" s="88"/>
      <c r="AU53" s="89"/>
      <c r="AV53" s="89"/>
      <c r="AW53" s="89"/>
      <c r="AX53" s="89">
        <v>-0.28571428571428581</v>
      </c>
      <c r="AY53" s="89"/>
      <c r="BA53" s="11" t="s">
        <v>1076</v>
      </c>
      <c r="BB53" s="36"/>
      <c r="BC53" s="94"/>
      <c r="BD53" s="94"/>
      <c r="BE53" s="36"/>
      <c r="BF53" s="36"/>
      <c r="BG53" s="36"/>
      <c r="BH53" s="36"/>
      <c r="BI53" s="36"/>
      <c r="BJ53" s="36"/>
      <c r="BK53" s="36"/>
      <c r="BL53" s="36"/>
      <c r="BM53" s="36"/>
      <c r="BN53" s="36"/>
      <c r="BO53" s="36"/>
      <c r="BP53" s="36"/>
      <c r="BQ53" s="36"/>
      <c r="BR53" s="36"/>
      <c r="BS53" s="36"/>
      <c r="BT53" s="36"/>
      <c r="BU53" s="36"/>
      <c r="BV53" s="90"/>
      <c r="BW53" s="36"/>
      <c r="BX53" s="36"/>
      <c r="BY53" s="36"/>
      <c r="BZ53" s="36"/>
      <c r="CA53" s="36"/>
      <c r="CB53" s="36"/>
      <c r="CC53" s="36"/>
      <c r="CD53" s="36">
        <v>0</v>
      </c>
      <c r="CE53" s="91">
        <v>0</v>
      </c>
      <c r="CF53" s="91">
        <v>0</v>
      </c>
      <c r="CG53" s="91">
        <v>0</v>
      </c>
      <c r="CH53" s="91">
        <v>0</v>
      </c>
      <c r="CI53" s="88"/>
      <c r="CJ53" s="88"/>
      <c r="CK53" s="88">
        <v>-0.19999999999999996</v>
      </c>
      <c r="CL53" s="88">
        <v>0</v>
      </c>
      <c r="CM53" s="88">
        <v>0.25</v>
      </c>
      <c r="CN53" s="88">
        <v>-0.19999999999999996</v>
      </c>
      <c r="CO53" s="88">
        <v>0</v>
      </c>
      <c r="CP53" s="88">
        <v>0.125</v>
      </c>
      <c r="CQ53" s="88">
        <v>0</v>
      </c>
      <c r="CR53" s="88">
        <v>0</v>
      </c>
      <c r="CS53" s="23">
        <v>-0.11111111111111116</v>
      </c>
      <c r="CT53" s="23"/>
      <c r="CU53" s="88"/>
      <c r="CV53" s="88"/>
      <c r="CW53" s="89"/>
      <c r="CX53" s="89">
        <f t="shared" si="1"/>
        <v>0.19999999999999996</v>
      </c>
      <c r="CY53" s="89"/>
      <c r="DA53" s="11" t="s">
        <v>1076</v>
      </c>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91"/>
      <c r="DZ53" s="91"/>
      <c r="EA53" s="91"/>
      <c r="EB53" s="91"/>
      <c r="EC53" s="91"/>
      <c r="ED53" s="91">
        <v>0.16666666666666674</v>
      </c>
      <c r="EE53" s="91">
        <v>-0.5714285714285714</v>
      </c>
      <c r="EF53" s="91">
        <v>0</v>
      </c>
      <c r="EG53" s="91">
        <v>0</v>
      </c>
      <c r="EH53" s="91">
        <v>0</v>
      </c>
      <c r="EI53" s="88"/>
      <c r="EJ53" s="88"/>
      <c r="EK53" s="88">
        <v>0</v>
      </c>
      <c r="EL53" s="88">
        <v>0</v>
      </c>
      <c r="EM53" s="88">
        <v>0.66666666666666674</v>
      </c>
      <c r="EN53" s="88">
        <v>0</v>
      </c>
      <c r="EO53" s="88">
        <v>0</v>
      </c>
      <c r="EP53" s="88">
        <v>0</v>
      </c>
      <c r="EQ53" s="88">
        <v>0</v>
      </c>
      <c r="ER53" s="88">
        <v>0</v>
      </c>
      <c r="ES53" s="88">
        <v>0</v>
      </c>
      <c r="ET53" s="88"/>
      <c r="EU53" s="88"/>
      <c r="EV53" s="88"/>
      <c r="EW53" s="89"/>
      <c r="EX53" s="89">
        <f t="shared" si="2"/>
        <v>0</v>
      </c>
      <c r="EY53" s="89"/>
      <c r="EZ53"/>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v>-0.125</v>
      </c>
      <c r="FZ53" s="36">
        <v>-7.1428571428571397E-2</v>
      </c>
      <c r="GA53" s="36">
        <v>-7.6923076923076872E-2</v>
      </c>
      <c r="GB53" s="36">
        <v>-0.16666666666666663</v>
      </c>
      <c r="GC53" s="36">
        <v>0</v>
      </c>
      <c r="GD53" s="88"/>
      <c r="GE53" s="88"/>
      <c r="GF53" s="88">
        <v>0</v>
      </c>
      <c r="GG53" s="88">
        <v>0</v>
      </c>
      <c r="GH53" s="88">
        <v>-0.66666666666666674</v>
      </c>
      <c r="GI53" s="88">
        <v>2</v>
      </c>
      <c r="GJ53" s="88">
        <v>0</v>
      </c>
      <c r="GK53" s="88">
        <v>0</v>
      </c>
      <c r="GL53" s="88">
        <v>0</v>
      </c>
      <c r="GM53" s="88">
        <v>0</v>
      </c>
      <c r="GN53" s="88">
        <v>0</v>
      </c>
      <c r="GO53" s="88"/>
      <c r="GP53" s="88"/>
      <c r="GQ53" s="88"/>
      <c r="GR53" s="89"/>
      <c r="GS53" s="89">
        <f t="shared" si="3"/>
        <v>0</v>
      </c>
      <c r="GT53" s="89"/>
      <c r="GU53"/>
      <c r="GV53" s="11" t="s">
        <v>1076</v>
      </c>
      <c r="GW53" s="36"/>
      <c r="GX53" s="36"/>
      <c r="GY53" s="36"/>
      <c r="GZ53" s="36"/>
      <c r="HA53" s="36"/>
      <c r="HB53" s="36"/>
      <c r="HC53" s="36"/>
      <c r="HD53" s="36"/>
      <c r="HE53" s="36"/>
      <c r="HF53" s="36"/>
      <c r="HG53" s="36"/>
      <c r="HH53" s="36"/>
      <c r="HI53" s="36"/>
      <c r="HJ53" s="36"/>
      <c r="HK53" s="36"/>
      <c r="HL53" s="36"/>
      <c r="HM53" s="36"/>
      <c r="HN53" s="36"/>
      <c r="HO53" s="36"/>
      <c r="HP53" s="36"/>
      <c r="HQ53" s="90"/>
      <c r="HR53" s="36"/>
      <c r="HS53" s="93"/>
      <c r="HT53" s="36"/>
      <c r="HU53" s="36"/>
      <c r="HV53" s="36"/>
      <c r="HW53" s="36"/>
      <c r="HX53" s="36"/>
      <c r="HY53" s="36">
        <v>0</v>
      </c>
      <c r="HZ53" s="36">
        <v>-0.66666666666666674</v>
      </c>
      <c r="IA53" s="36">
        <v>0</v>
      </c>
      <c r="IB53" s="36">
        <v>0</v>
      </c>
      <c r="IC53" s="36">
        <v>0</v>
      </c>
      <c r="ID53" s="88"/>
      <c r="IE53" s="88"/>
      <c r="IF53" s="88">
        <v>1</v>
      </c>
      <c r="IG53" s="88">
        <v>0</v>
      </c>
      <c r="IH53" s="88">
        <v>-0.35</v>
      </c>
      <c r="II53" s="88">
        <v>0</v>
      </c>
      <c r="IJ53" s="88">
        <v>0</v>
      </c>
      <c r="IK53" s="88">
        <v>0</v>
      </c>
      <c r="IL53" s="88">
        <v>-3.8461538461538436E-2</v>
      </c>
      <c r="IM53" s="88">
        <v>-0.12</v>
      </c>
      <c r="IN53" s="88">
        <v>0.36363636363636354</v>
      </c>
      <c r="IO53" s="88"/>
      <c r="IP53" s="88"/>
      <c r="IQ53" s="88"/>
      <c r="IR53" s="89"/>
      <c r="IS53" s="89">
        <f t="shared" si="4"/>
        <v>-0.19999999999999996</v>
      </c>
      <c r="IT53" s="89"/>
    </row>
    <row r="54" spans="1:254" x14ac:dyDescent="0.3">
      <c r="A54" s="11" t="s">
        <v>1077</v>
      </c>
      <c r="B54" s="36"/>
      <c r="C54" s="94"/>
      <c r="D54" s="94"/>
      <c r="E54" s="36"/>
      <c r="F54" s="36"/>
      <c r="G54" s="36"/>
      <c r="H54" s="36"/>
      <c r="I54" s="36"/>
      <c r="J54" s="36"/>
      <c r="K54" s="36"/>
      <c r="L54" s="36"/>
      <c r="M54" s="36"/>
      <c r="N54" s="36"/>
      <c r="O54" s="36" t="s">
        <v>1074</v>
      </c>
      <c r="P54" s="36" t="s">
        <v>1074</v>
      </c>
      <c r="Q54" s="36" t="s">
        <v>1074</v>
      </c>
      <c r="R54" s="36" t="s">
        <v>1074</v>
      </c>
      <c r="S54" s="36" t="s">
        <v>1074</v>
      </c>
      <c r="T54" s="36" t="s">
        <v>1074</v>
      </c>
      <c r="U54" s="36" t="s">
        <v>1074</v>
      </c>
      <c r="V54" s="36"/>
      <c r="W54" s="36" t="s">
        <v>1074</v>
      </c>
      <c r="X54" s="36"/>
      <c r="Y54" s="36"/>
      <c r="Z54" s="36"/>
      <c r="AA54" s="36"/>
      <c r="AB54" s="36"/>
      <c r="AC54" s="36"/>
      <c r="AD54" s="36"/>
      <c r="AE54" s="36"/>
      <c r="AF54" s="36"/>
      <c r="AG54" s="36"/>
      <c r="AH54" s="36"/>
      <c r="AI54" s="88"/>
      <c r="AJ54" s="88"/>
      <c r="AK54" s="88"/>
      <c r="AL54" s="88"/>
      <c r="AM54" s="88"/>
      <c r="AN54" s="88"/>
      <c r="AO54" s="88"/>
      <c r="AP54" s="88"/>
      <c r="AQ54" s="88"/>
      <c r="AR54" s="88"/>
      <c r="AS54" s="88"/>
      <c r="AT54" s="88"/>
      <c r="AU54" s="89"/>
      <c r="AV54" s="89"/>
      <c r="AW54" s="89"/>
      <c r="AX54" s="89"/>
      <c r="AY54" s="89"/>
      <c r="BA54" s="11" t="s">
        <v>1077</v>
      </c>
      <c r="BB54" s="36"/>
      <c r="BC54" s="94"/>
      <c r="BD54" s="94"/>
      <c r="BE54" s="36"/>
      <c r="BF54" s="36"/>
      <c r="BG54" s="36"/>
      <c r="BH54" s="36"/>
      <c r="BI54" s="36"/>
      <c r="BJ54" s="36"/>
      <c r="BK54" s="36"/>
      <c r="BL54" s="36"/>
      <c r="BM54" s="36"/>
      <c r="BN54" s="36"/>
      <c r="BO54" s="36" t="s">
        <v>1074</v>
      </c>
      <c r="BP54" s="36" t="s">
        <v>1074</v>
      </c>
      <c r="BQ54" s="36" t="s">
        <v>1074</v>
      </c>
      <c r="BR54" s="36" t="s">
        <v>1074</v>
      </c>
      <c r="BS54" s="36" t="s">
        <v>1074</v>
      </c>
      <c r="BT54" s="36" t="s">
        <v>1074</v>
      </c>
      <c r="BU54" s="36" t="s">
        <v>1074</v>
      </c>
      <c r="BV54" s="90"/>
      <c r="BW54" s="36" t="s">
        <v>1074</v>
      </c>
      <c r="BX54" s="36"/>
      <c r="BY54" s="36"/>
      <c r="BZ54" s="36"/>
      <c r="CA54" s="36"/>
      <c r="CB54" s="36"/>
      <c r="CC54" s="36"/>
      <c r="CD54" s="36"/>
      <c r="CE54" s="91"/>
      <c r="CF54" s="91"/>
      <c r="CG54" s="91"/>
      <c r="CH54" s="91"/>
      <c r="CI54" s="88"/>
      <c r="CJ54" s="88"/>
      <c r="CK54" s="88"/>
      <c r="CL54" s="88"/>
      <c r="CM54" s="88"/>
      <c r="CN54" s="88"/>
      <c r="CO54" s="88"/>
      <c r="CP54" s="88"/>
      <c r="CQ54" s="88"/>
      <c r="CR54" s="88"/>
      <c r="CS54" s="23"/>
      <c r="CT54" s="23"/>
      <c r="CU54" s="88"/>
      <c r="CV54" s="88"/>
      <c r="CW54" s="89"/>
      <c r="CX54" s="89"/>
      <c r="CY54" s="89"/>
      <c r="DA54" s="34" t="s">
        <v>1077</v>
      </c>
      <c r="DB54" s="36"/>
      <c r="DC54" s="36"/>
      <c r="DD54" s="36"/>
      <c r="DE54" s="36"/>
      <c r="DF54" s="36"/>
      <c r="DG54" s="36"/>
      <c r="DH54" s="36"/>
      <c r="DI54" s="36"/>
      <c r="DJ54" s="36"/>
      <c r="DK54" s="36"/>
      <c r="DL54" s="36"/>
      <c r="DM54" s="36"/>
      <c r="DN54" s="36"/>
      <c r="DO54" s="36" t="s">
        <v>1074</v>
      </c>
      <c r="DP54" s="36" t="s">
        <v>1074</v>
      </c>
      <c r="DQ54" s="36" t="s">
        <v>1074</v>
      </c>
      <c r="DR54" s="36" t="s">
        <v>1074</v>
      </c>
      <c r="DS54" s="36" t="s">
        <v>1074</v>
      </c>
      <c r="DT54" s="36" t="s">
        <v>1074</v>
      </c>
      <c r="DU54" s="36" t="s">
        <v>1074</v>
      </c>
      <c r="DV54" s="36"/>
      <c r="DW54" s="36" t="s">
        <v>1074</v>
      </c>
      <c r="DX54" s="36"/>
      <c r="DY54" s="91"/>
      <c r="DZ54" s="91"/>
      <c r="EA54" s="91"/>
      <c r="EB54" s="91"/>
      <c r="EC54" s="91"/>
      <c r="ED54" s="91"/>
      <c r="EE54" s="91"/>
      <c r="EF54" s="91"/>
      <c r="EG54" s="91"/>
      <c r="EH54" s="91"/>
      <c r="EI54" s="88"/>
      <c r="EJ54" s="88"/>
      <c r="EK54" s="88"/>
      <c r="EL54" s="88"/>
      <c r="EM54" s="88"/>
      <c r="EN54" s="88"/>
      <c r="EO54" s="88"/>
      <c r="EP54" s="88"/>
      <c r="EQ54" s="88"/>
      <c r="ER54" s="88"/>
      <c r="ES54" s="88"/>
      <c r="ET54" s="88"/>
      <c r="EU54" s="88"/>
      <c r="EV54" s="88"/>
      <c r="EW54" s="89"/>
      <c r="EX54" s="89"/>
      <c r="EY54" s="89"/>
      <c r="EZ54"/>
      <c r="FA54" s="36"/>
      <c r="FB54" s="36"/>
      <c r="FC54" s="36"/>
      <c r="FD54" s="36"/>
      <c r="FE54" s="36"/>
      <c r="FF54" s="36"/>
      <c r="FG54" s="36"/>
      <c r="FH54" s="36"/>
      <c r="FI54" s="36"/>
      <c r="FJ54" s="36" t="s">
        <v>1074</v>
      </c>
      <c r="FK54" s="36" t="s">
        <v>1074</v>
      </c>
      <c r="FL54" s="36" t="s">
        <v>1074</v>
      </c>
      <c r="FM54" s="36" t="s">
        <v>1074</v>
      </c>
      <c r="FN54" s="36" t="s">
        <v>1074</v>
      </c>
      <c r="FO54" s="36" t="s">
        <v>1074</v>
      </c>
      <c r="FP54" s="36" t="s">
        <v>1074</v>
      </c>
      <c r="FQ54" s="36"/>
      <c r="FR54" s="36" t="s">
        <v>1074</v>
      </c>
      <c r="FS54" s="36" t="s">
        <v>1074</v>
      </c>
      <c r="FT54" s="36"/>
      <c r="FU54" s="36"/>
      <c r="FV54" s="36"/>
      <c r="FW54" s="36"/>
      <c r="FX54" s="36"/>
      <c r="FY54" s="36"/>
      <c r="FZ54" s="36"/>
      <c r="GA54" s="36"/>
      <c r="GB54" s="36"/>
      <c r="GC54" s="36"/>
      <c r="GD54" s="88"/>
      <c r="GE54" s="88"/>
      <c r="GF54" s="88"/>
      <c r="GG54" s="88"/>
      <c r="GH54" s="88"/>
      <c r="GI54" s="88"/>
      <c r="GJ54" s="88"/>
      <c r="GK54" s="88"/>
      <c r="GL54" s="88"/>
      <c r="GM54" s="88"/>
      <c r="GN54" s="88"/>
      <c r="GO54" s="88"/>
      <c r="GP54" s="88"/>
      <c r="GQ54" s="88"/>
      <c r="GR54" s="89"/>
      <c r="GS54" s="89"/>
      <c r="GT54" s="89"/>
      <c r="GU54"/>
      <c r="GV54" s="34" t="s">
        <v>1077</v>
      </c>
      <c r="HU54" s="36"/>
      <c r="HV54" s="36"/>
      <c r="HW54" s="36"/>
      <c r="HX54" s="36"/>
      <c r="HY54" s="36"/>
      <c r="HZ54" s="36"/>
      <c r="IA54" s="36"/>
      <c r="IB54" s="36"/>
      <c r="IC54" s="36"/>
      <c r="ID54" s="88"/>
      <c r="IE54" s="88"/>
      <c r="IF54" s="88"/>
      <c r="IG54" s="88"/>
      <c r="IH54" s="88"/>
      <c r="II54" s="88"/>
      <c r="IJ54" s="88"/>
      <c r="IK54" s="88"/>
      <c r="IL54" s="88"/>
      <c r="IM54" s="88"/>
      <c r="IN54" s="88"/>
      <c r="IO54" s="88"/>
      <c r="IP54" s="88"/>
      <c r="IQ54" s="88"/>
      <c r="IR54" s="89"/>
      <c r="IS54" s="89"/>
      <c r="IT54" s="89"/>
    </row>
    <row r="55" spans="1:254" x14ac:dyDescent="0.3">
      <c r="A55" s="11" t="s">
        <v>924</v>
      </c>
      <c r="B55" s="36"/>
      <c r="C55" s="94"/>
      <c r="D55" s="94"/>
      <c r="E55" s="36"/>
      <c r="F55" s="36"/>
      <c r="G55" s="36"/>
      <c r="H55" s="36"/>
      <c r="I55" s="36"/>
      <c r="J55" s="36"/>
      <c r="K55" s="36"/>
      <c r="L55" s="36"/>
      <c r="M55" s="36" t="s">
        <v>1074</v>
      </c>
      <c r="N55" s="36" t="s">
        <v>1074</v>
      </c>
      <c r="O55" s="36" t="s">
        <v>1074</v>
      </c>
      <c r="P55" s="36" t="s">
        <v>1074</v>
      </c>
      <c r="Q55" s="36" t="s">
        <v>1074</v>
      </c>
      <c r="R55" s="36" t="s">
        <v>1074</v>
      </c>
      <c r="S55" s="36" t="s">
        <v>1074</v>
      </c>
      <c r="T55" s="36">
        <v>-4.4408920985006262E-16</v>
      </c>
      <c r="U55" s="36">
        <v>-0.24999999999999989</v>
      </c>
      <c r="V55" s="36"/>
      <c r="W55" s="36" t="s">
        <v>1074</v>
      </c>
      <c r="X55" s="36"/>
      <c r="Y55" s="36"/>
      <c r="Z55" s="36"/>
      <c r="AA55" s="36">
        <v>0</v>
      </c>
      <c r="AB55" s="36"/>
      <c r="AC55" s="36">
        <v>0</v>
      </c>
      <c r="AD55" s="36">
        <v>0</v>
      </c>
      <c r="AE55" s="36">
        <v>0</v>
      </c>
      <c r="AF55" s="36">
        <v>0</v>
      </c>
      <c r="AG55" s="36">
        <v>0</v>
      </c>
      <c r="AH55" s="36">
        <v>0</v>
      </c>
      <c r="AI55" s="88">
        <v>0</v>
      </c>
      <c r="AJ55" s="88">
        <v>0.16666666666666652</v>
      </c>
      <c r="AK55" s="88">
        <v>0.10714285714285721</v>
      </c>
      <c r="AL55" s="88">
        <v>-0.22580645161290325</v>
      </c>
      <c r="AM55" s="88">
        <v>0.16666666666666652</v>
      </c>
      <c r="AN55" s="88">
        <v>-0.14285714285714279</v>
      </c>
      <c r="AO55" s="88">
        <v>0.75</v>
      </c>
      <c r="AP55" s="88">
        <v>-0.42857142857142849</v>
      </c>
      <c r="AQ55" s="88">
        <v>0.16666666666666652</v>
      </c>
      <c r="AR55" s="88">
        <v>0</v>
      </c>
      <c r="AS55" s="88">
        <v>0</v>
      </c>
      <c r="AT55" s="88">
        <v>-0.14285714285714279</v>
      </c>
      <c r="AU55" s="89"/>
      <c r="AV55" s="89"/>
      <c r="AW55" s="89"/>
      <c r="AX55" s="89"/>
      <c r="AY55" s="89"/>
      <c r="BA55" s="11" t="s">
        <v>924</v>
      </c>
      <c r="BB55" s="36"/>
      <c r="BC55" s="94"/>
      <c r="BD55" s="94"/>
      <c r="BE55" s="36"/>
      <c r="BF55" s="36"/>
      <c r="BG55" s="36"/>
      <c r="BH55" s="36"/>
      <c r="BI55" s="36"/>
      <c r="BJ55" s="36"/>
      <c r="BK55" s="36"/>
      <c r="BL55" s="36"/>
      <c r="BM55" s="36" t="s">
        <v>1074</v>
      </c>
      <c r="BN55" s="36" t="s">
        <v>1074</v>
      </c>
      <c r="BO55" s="36" t="s">
        <v>1074</v>
      </c>
      <c r="BP55" s="36" t="s">
        <v>1074</v>
      </c>
      <c r="BQ55" s="36" t="s">
        <v>1074</v>
      </c>
      <c r="BR55" s="36" t="s">
        <v>1074</v>
      </c>
      <c r="BS55" s="36" t="s">
        <v>1074</v>
      </c>
      <c r="BT55" s="36">
        <v>0</v>
      </c>
      <c r="BU55" s="36">
        <v>-0.33333333333333337</v>
      </c>
      <c r="BV55" s="90"/>
      <c r="BW55" s="36" t="s">
        <v>1074</v>
      </c>
      <c r="BX55" s="36"/>
      <c r="BY55" s="36"/>
      <c r="BZ55" s="36"/>
      <c r="CA55" s="36">
        <v>0</v>
      </c>
      <c r="CB55" s="36"/>
      <c r="CC55" s="36">
        <v>0</v>
      </c>
      <c r="CD55" s="36">
        <v>0.25</v>
      </c>
      <c r="CE55" s="91">
        <v>-0.19999999999999996</v>
      </c>
      <c r="CF55" s="91">
        <v>0</v>
      </c>
      <c r="CG55" s="91">
        <v>0</v>
      </c>
      <c r="CH55" s="91">
        <v>0</v>
      </c>
      <c r="CI55" s="88">
        <v>0</v>
      </c>
      <c r="CJ55" s="88">
        <v>0</v>
      </c>
      <c r="CK55" s="88">
        <v>0</v>
      </c>
      <c r="CL55" s="88">
        <v>-0.5</v>
      </c>
      <c r="CM55" s="88">
        <v>2</v>
      </c>
      <c r="CN55" s="88">
        <v>-0.33333333333333337</v>
      </c>
      <c r="CO55" s="88">
        <v>0</v>
      </c>
      <c r="CP55" s="88">
        <v>0</v>
      </c>
      <c r="CQ55" s="88">
        <v>0.25</v>
      </c>
      <c r="CR55" s="88">
        <v>-0.19999999999999996</v>
      </c>
      <c r="CS55" s="23">
        <v>0</v>
      </c>
      <c r="CT55" s="23">
        <v>0</v>
      </c>
      <c r="CU55" s="88"/>
      <c r="CV55" s="88"/>
      <c r="CW55" s="89"/>
      <c r="CX55" s="89"/>
      <c r="CY55" s="89"/>
      <c r="DA55" s="34" t="s">
        <v>924</v>
      </c>
      <c r="DB55" s="36"/>
      <c r="DC55" s="36"/>
      <c r="DD55" s="36"/>
      <c r="DE55" s="36"/>
      <c r="DF55" s="36"/>
      <c r="DG55" s="36"/>
      <c r="DH55" s="36"/>
      <c r="DI55" s="36"/>
      <c r="DJ55" s="36"/>
      <c r="DK55" s="36"/>
      <c r="DL55" s="36"/>
      <c r="DM55" s="36" t="s">
        <v>1074</v>
      </c>
      <c r="DN55" s="36" t="s">
        <v>1074</v>
      </c>
      <c r="DO55" s="36" t="s">
        <v>1074</v>
      </c>
      <c r="DP55" s="36" t="s">
        <v>1074</v>
      </c>
      <c r="DQ55" s="36" t="s">
        <v>1074</v>
      </c>
      <c r="DR55" s="36" t="s">
        <v>1074</v>
      </c>
      <c r="DS55" s="36" t="s">
        <v>1074</v>
      </c>
      <c r="DT55" s="36">
        <v>-2.0000000000000018E-2</v>
      </c>
      <c r="DU55" s="36">
        <v>2.0408163265306145E-2</v>
      </c>
      <c r="DV55" s="36"/>
      <c r="DW55" s="36" t="s">
        <v>1074</v>
      </c>
      <c r="DX55" s="36"/>
      <c r="DY55" s="91"/>
      <c r="DZ55" s="91"/>
      <c r="EA55" s="91">
        <v>0</v>
      </c>
      <c r="EB55" s="91"/>
      <c r="EC55" s="91">
        <v>0</v>
      </c>
      <c r="ED55" s="91">
        <v>0.10000000000000009</v>
      </c>
      <c r="EE55" s="91">
        <v>0.13636363636363646</v>
      </c>
      <c r="EF55" s="91">
        <v>0</v>
      </c>
      <c r="EG55" s="91">
        <v>0</v>
      </c>
      <c r="EH55" s="91">
        <v>0</v>
      </c>
      <c r="EI55" s="88">
        <v>1</v>
      </c>
      <c r="EJ55" s="88">
        <v>-0.30000000000000004</v>
      </c>
      <c r="EK55" s="88">
        <v>7.1428571428571397E-2</v>
      </c>
      <c r="EL55" s="88">
        <v>-0.36</v>
      </c>
      <c r="EM55" s="88">
        <v>4.1666666666666741E-2</v>
      </c>
      <c r="EN55" s="88">
        <v>0</v>
      </c>
      <c r="EO55" s="88">
        <v>-7.999999999999996E-2</v>
      </c>
      <c r="EP55" s="88">
        <v>0.63043478260869557</v>
      </c>
      <c r="EQ55" s="88">
        <v>-0.33333333333333337</v>
      </c>
      <c r="ER55" s="88">
        <v>0.60000000000000009</v>
      </c>
      <c r="ES55" s="88">
        <v>-0.375</v>
      </c>
      <c r="ET55" s="88">
        <v>-0.19999999999999996</v>
      </c>
      <c r="EU55" s="88"/>
      <c r="EV55" s="88"/>
      <c r="EW55" s="89"/>
      <c r="EX55" s="89"/>
      <c r="EY55" s="89"/>
      <c r="EZ55"/>
      <c r="FA55" s="36"/>
      <c r="FB55" s="36"/>
      <c r="FC55" s="36"/>
      <c r="FD55" s="36"/>
      <c r="FE55" s="36"/>
      <c r="FF55" s="36"/>
      <c r="FG55" s="36"/>
      <c r="FH55" s="36" t="s">
        <v>1074</v>
      </c>
      <c r="FI55" s="36" t="s">
        <v>1074</v>
      </c>
      <c r="FJ55" s="36" t="s">
        <v>1074</v>
      </c>
      <c r="FK55" s="36" t="s">
        <v>1074</v>
      </c>
      <c r="FL55" s="36" t="s">
        <v>1074</v>
      </c>
      <c r="FM55" s="36" t="s">
        <v>1074</v>
      </c>
      <c r="FN55" s="36" t="s">
        <v>1074</v>
      </c>
      <c r="FO55" s="36">
        <v>0.81818181818181812</v>
      </c>
      <c r="FP55" s="36">
        <v>-0.5</v>
      </c>
      <c r="FQ55" s="36"/>
      <c r="FR55" s="36" t="s">
        <v>1074</v>
      </c>
      <c r="FS55" s="36" t="s">
        <v>1074</v>
      </c>
      <c r="FT55" s="36"/>
      <c r="FU55" s="36"/>
      <c r="FV55" s="36">
        <v>-0.30000000000000004</v>
      </c>
      <c r="FW55" s="36"/>
      <c r="FX55" s="36">
        <v>0</v>
      </c>
      <c r="FY55" s="36">
        <v>0.4285714285714286</v>
      </c>
      <c r="FZ55" s="36">
        <v>0</v>
      </c>
      <c r="GA55" s="36">
        <v>0</v>
      </c>
      <c r="GB55" s="36">
        <v>0</v>
      </c>
      <c r="GC55" s="36">
        <v>-0.7</v>
      </c>
      <c r="GD55" s="88">
        <v>0</v>
      </c>
      <c r="GE55" s="88">
        <v>0</v>
      </c>
      <c r="GF55" s="88">
        <v>0</v>
      </c>
      <c r="GG55" s="88">
        <v>-0.35</v>
      </c>
      <c r="GH55" s="88">
        <v>0.38461538461538458</v>
      </c>
      <c r="GI55" s="88">
        <v>-0.11111111111111116</v>
      </c>
      <c r="GJ55" s="88">
        <v>0.25</v>
      </c>
      <c r="GK55" s="88">
        <v>-9.9999999999999978E-2</v>
      </c>
      <c r="GL55" s="88">
        <v>0</v>
      </c>
      <c r="GM55" s="88">
        <v>0</v>
      </c>
      <c r="GN55" s="88">
        <v>-0.16666666666666663</v>
      </c>
      <c r="GO55" s="88">
        <v>-0.19999999999999996</v>
      </c>
      <c r="GP55" s="88"/>
      <c r="GQ55" s="88"/>
      <c r="GR55" s="89"/>
      <c r="GS55" s="89"/>
      <c r="GT55" s="89"/>
      <c r="GU55"/>
      <c r="GV55" s="34" t="s">
        <v>924</v>
      </c>
      <c r="GW55" s="36"/>
      <c r="GX55" s="36"/>
      <c r="GY55" s="36"/>
      <c r="GZ55" s="36"/>
      <c r="HA55" s="36"/>
      <c r="HB55" s="36"/>
      <c r="HC55" s="36"/>
      <c r="HD55" s="36"/>
      <c r="HE55" s="36"/>
      <c r="HF55" s="36"/>
      <c r="HG55" s="36"/>
      <c r="HH55" s="36" t="s">
        <v>1074</v>
      </c>
      <c r="HI55" s="36" t="s">
        <v>1074</v>
      </c>
      <c r="HJ55" s="36" t="s">
        <v>1074</v>
      </c>
      <c r="HK55" s="36" t="s">
        <v>1074</v>
      </c>
      <c r="HL55" s="36" t="s">
        <v>1074</v>
      </c>
      <c r="HM55" s="36" t="s">
        <v>1074</v>
      </c>
      <c r="HN55" s="36" t="s">
        <v>1074</v>
      </c>
      <c r="HO55" s="36">
        <v>0</v>
      </c>
      <c r="HP55" s="36">
        <v>0</v>
      </c>
      <c r="HQ55" s="90"/>
      <c r="HR55" s="36" t="s">
        <v>1074</v>
      </c>
      <c r="HS55" s="93"/>
      <c r="HT55" s="36"/>
      <c r="HU55" s="36"/>
      <c r="HV55" s="36">
        <v>0</v>
      </c>
      <c r="HW55" s="36"/>
      <c r="HX55" s="36">
        <v>0</v>
      </c>
      <c r="HY55" s="36">
        <v>0</v>
      </c>
      <c r="HZ55" s="36">
        <v>0</v>
      </c>
      <c r="IA55" s="36">
        <v>-0.54666666666666663</v>
      </c>
      <c r="IB55" s="36">
        <v>0</v>
      </c>
      <c r="IC55" s="36">
        <v>0</v>
      </c>
      <c r="ID55" s="88">
        <v>0.33333333333333326</v>
      </c>
      <c r="IE55" s="88">
        <v>0.12999999999999989</v>
      </c>
      <c r="IF55" s="88">
        <v>-0.11504424778761058</v>
      </c>
      <c r="IG55" s="88">
        <v>0</v>
      </c>
      <c r="IH55" s="88">
        <v>0.12999999999999989</v>
      </c>
      <c r="II55" s="88">
        <v>-0.11504424778761058</v>
      </c>
      <c r="IJ55" s="88">
        <v>1.5</v>
      </c>
      <c r="IK55" s="88">
        <v>0</v>
      </c>
      <c r="IL55" s="88">
        <v>-0.248</v>
      </c>
      <c r="IM55" s="88">
        <v>0</v>
      </c>
      <c r="IN55" s="88">
        <v>-0.60106382978723405</v>
      </c>
      <c r="IO55" s="88">
        <v>0</v>
      </c>
      <c r="IP55" s="88"/>
      <c r="IQ55" s="88"/>
      <c r="IR55" s="89"/>
      <c r="IS55" s="89"/>
      <c r="IT55" s="89"/>
    </row>
    <row r="56" spans="1:254" x14ac:dyDescent="0.3">
      <c r="A56" s="11" t="s">
        <v>1078</v>
      </c>
      <c r="B56" s="36"/>
      <c r="C56" s="94"/>
      <c r="D56" s="94"/>
      <c r="E56" s="36"/>
      <c r="F56" s="36"/>
      <c r="G56" s="36"/>
      <c r="H56" s="36"/>
      <c r="I56" s="36"/>
      <c r="J56" s="36" t="s">
        <v>1074</v>
      </c>
      <c r="K56" s="36" t="s">
        <v>1074</v>
      </c>
      <c r="L56" s="36" t="s">
        <v>1074</v>
      </c>
      <c r="M56" s="36" t="s">
        <v>1074</v>
      </c>
      <c r="N56" s="36" t="s">
        <v>1074</v>
      </c>
      <c r="O56" s="36" t="s">
        <v>1074</v>
      </c>
      <c r="P56" s="36" t="s">
        <v>1074</v>
      </c>
      <c r="Q56" s="36">
        <v>-0.14529914529914534</v>
      </c>
      <c r="R56" s="36" t="s">
        <v>1074</v>
      </c>
      <c r="S56" s="36" t="s">
        <v>1074</v>
      </c>
      <c r="T56" s="36" t="s">
        <v>1074</v>
      </c>
      <c r="U56" s="36">
        <v>0.66666666666666652</v>
      </c>
      <c r="V56" s="36"/>
      <c r="W56" s="36" t="s">
        <v>1074</v>
      </c>
      <c r="X56" s="36"/>
      <c r="Y56" s="36"/>
      <c r="Z56" s="36"/>
      <c r="AA56" s="36"/>
      <c r="AB56" s="36"/>
      <c r="AC56" s="36"/>
      <c r="AD56" s="36"/>
      <c r="AE56" s="36"/>
      <c r="AF56" s="36"/>
      <c r="AG56" s="36"/>
      <c r="AH56" s="36"/>
      <c r="AI56" s="88"/>
      <c r="AJ56" s="88"/>
      <c r="AK56" s="88"/>
      <c r="AL56" s="88"/>
      <c r="AM56" s="88"/>
      <c r="AN56" s="88"/>
      <c r="AO56" s="88"/>
      <c r="AP56" s="88"/>
      <c r="AQ56" s="88"/>
      <c r="AR56" s="88"/>
      <c r="AS56" s="88"/>
      <c r="AT56" s="88"/>
      <c r="AU56" s="89"/>
      <c r="AV56" s="89"/>
      <c r="AW56" s="89"/>
      <c r="AX56" s="89"/>
      <c r="AY56" s="89"/>
      <c r="BA56" s="11" t="s">
        <v>1078</v>
      </c>
      <c r="BB56" s="36"/>
      <c r="BC56" s="94"/>
      <c r="BD56" s="94"/>
      <c r="BE56" s="36"/>
      <c r="BF56" s="36"/>
      <c r="BG56" s="36"/>
      <c r="BH56" s="36"/>
      <c r="BI56" s="36"/>
      <c r="BJ56" s="36"/>
      <c r="BK56" s="36" t="s">
        <v>1074</v>
      </c>
      <c r="BL56" s="36" t="s">
        <v>1074</v>
      </c>
      <c r="BM56" s="36" t="s">
        <v>1074</v>
      </c>
      <c r="BN56" s="36" t="s">
        <v>1074</v>
      </c>
      <c r="BO56" s="36" t="s">
        <v>1074</v>
      </c>
      <c r="BP56" s="36">
        <v>0.15867158671586723</v>
      </c>
      <c r="BQ56" s="36">
        <v>0.91082802547770703</v>
      </c>
      <c r="BR56" s="36" t="s">
        <v>1074</v>
      </c>
      <c r="BS56" s="36" t="s">
        <v>1074</v>
      </c>
      <c r="BT56" s="36" t="s">
        <v>1074</v>
      </c>
      <c r="BU56" s="36">
        <v>-0.33333333333333337</v>
      </c>
      <c r="BV56" s="90"/>
      <c r="BW56" s="36" t="s">
        <v>1074</v>
      </c>
      <c r="BX56" s="36"/>
      <c r="BY56" s="36"/>
      <c r="BZ56" s="36"/>
      <c r="CA56" s="36"/>
      <c r="CB56" s="36"/>
      <c r="CC56" s="36"/>
      <c r="CD56" s="36"/>
      <c r="CE56" s="91"/>
      <c r="CF56" s="91"/>
      <c r="CG56" s="91"/>
      <c r="CH56" s="91"/>
      <c r="CI56" s="88"/>
      <c r="CJ56" s="88"/>
      <c r="CK56" s="88"/>
      <c r="CL56" s="88"/>
      <c r="CM56" s="88"/>
      <c r="CN56" s="88"/>
      <c r="CO56" s="88"/>
      <c r="CP56" s="88"/>
      <c r="CQ56" s="88"/>
      <c r="CR56" s="88"/>
      <c r="CS56" s="23"/>
      <c r="CT56" s="23"/>
      <c r="CU56" s="88"/>
      <c r="CV56" s="88"/>
      <c r="CW56" s="89"/>
      <c r="CX56" s="89"/>
      <c r="CY56" s="89"/>
      <c r="DA56" s="34" t="s">
        <v>1078</v>
      </c>
      <c r="DB56" s="36"/>
      <c r="DC56" s="36"/>
      <c r="DD56" s="36"/>
      <c r="DE56" s="36"/>
      <c r="DF56" s="36"/>
      <c r="DG56" s="36"/>
      <c r="DH56" s="36"/>
      <c r="DI56" s="36"/>
      <c r="DJ56" s="36"/>
      <c r="DK56" s="36" t="s">
        <v>1074</v>
      </c>
      <c r="DL56" s="36" t="s">
        <v>1074</v>
      </c>
      <c r="DM56" s="36" t="s">
        <v>1074</v>
      </c>
      <c r="DN56" s="36" t="s">
        <v>1074</v>
      </c>
      <c r="DO56" s="36" t="s">
        <v>1074</v>
      </c>
      <c r="DP56" s="36">
        <v>0.11190053285968027</v>
      </c>
      <c r="DQ56" s="36">
        <v>0.1182108626198084</v>
      </c>
      <c r="DR56" s="36" t="s">
        <v>1074</v>
      </c>
      <c r="DS56" s="36" t="s">
        <v>1074</v>
      </c>
      <c r="DT56" s="36" t="s">
        <v>1074</v>
      </c>
      <c r="DU56" s="36">
        <v>0.13818181818181818</v>
      </c>
      <c r="DV56" s="36"/>
      <c r="DW56" s="36" t="s">
        <v>1074</v>
      </c>
      <c r="DX56" s="36"/>
      <c r="DY56" s="91"/>
      <c r="DZ56" s="91"/>
      <c r="EA56" s="91"/>
      <c r="EB56" s="91"/>
      <c r="EC56" s="91"/>
      <c r="ED56" s="91"/>
      <c r="EE56" s="91"/>
      <c r="EF56" s="91"/>
      <c r="EG56" s="91"/>
      <c r="EH56" s="91"/>
      <c r="EI56" s="88"/>
      <c r="EJ56" s="88"/>
      <c r="EK56" s="88"/>
      <c r="EL56" s="88"/>
      <c r="EM56" s="88"/>
      <c r="EN56" s="88"/>
      <c r="EO56" s="88"/>
      <c r="EP56" s="88"/>
      <c r="EQ56" s="88"/>
      <c r="ER56" s="88"/>
      <c r="ES56" s="88"/>
      <c r="ET56" s="88"/>
      <c r="EU56" s="88"/>
      <c r="EV56" s="88"/>
      <c r="EW56" s="89"/>
      <c r="EX56" s="89"/>
      <c r="EY56" s="89"/>
      <c r="EZ56"/>
      <c r="FA56" s="36"/>
      <c r="FB56" s="36"/>
      <c r="FC56" s="36"/>
      <c r="FD56" s="36"/>
      <c r="FE56" s="36"/>
      <c r="FF56" s="36" t="s">
        <v>1074</v>
      </c>
      <c r="FG56" s="36" t="s">
        <v>1074</v>
      </c>
      <c r="FH56" s="36" t="s">
        <v>1074</v>
      </c>
      <c r="FI56" s="36" t="s">
        <v>1074</v>
      </c>
      <c r="FJ56" s="36" t="s">
        <v>1074</v>
      </c>
      <c r="FK56" s="36">
        <v>0.10153846153846158</v>
      </c>
      <c r="FL56" s="36">
        <v>-2.2346368715083775E-2</v>
      </c>
      <c r="FM56" s="36" t="s">
        <v>1074</v>
      </c>
      <c r="FN56" s="36" t="s">
        <v>1074</v>
      </c>
      <c r="FO56" s="36" t="s">
        <v>1074</v>
      </c>
      <c r="FP56" s="36">
        <v>-0.20127795527156545</v>
      </c>
      <c r="FQ56" s="36"/>
      <c r="FR56" s="36" t="s">
        <v>1074</v>
      </c>
      <c r="FS56" s="36" t="s">
        <v>1074</v>
      </c>
      <c r="FT56" s="36"/>
      <c r="FU56" s="36"/>
      <c r="FV56" s="36"/>
      <c r="FW56" s="36"/>
      <c r="FX56" s="36"/>
      <c r="FY56" s="36"/>
      <c r="FZ56" s="36"/>
      <c r="GA56" s="36"/>
      <c r="GB56" s="36"/>
      <c r="GC56" s="36"/>
      <c r="GD56" s="88"/>
      <c r="GE56" s="88"/>
      <c r="GF56" s="88"/>
      <c r="GG56" s="88"/>
      <c r="GH56" s="88"/>
      <c r="GI56" s="88"/>
      <c r="GJ56" s="88"/>
      <c r="GK56" s="88"/>
      <c r="GL56" s="88"/>
      <c r="GM56" s="88"/>
      <c r="GN56" s="88"/>
      <c r="GO56" s="88"/>
      <c r="GP56" s="88"/>
      <c r="GQ56" s="88"/>
      <c r="GR56" s="89"/>
      <c r="GS56" s="89"/>
      <c r="GT56" s="89"/>
      <c r="GU56"/>
      <c r="GV56" s="34" t="s">
        <v>1078</v>
      </c>
      <c r="GW56" s="36"/>
      <c r="GX56" s="36"/>
      <c r="GY56" s="36"/>
      <c r="GZ56" s="36"/>
      <c r="HA56" s="36"/>
      <c r="HB56" s="36"/>
      <c r="HC56" s="36"/>
      <c r="HD56" s="36"/>
      <c r="HE56" s="36"/>
      <c r="HF56" s="36" t="s">
        <v>1074</v>
      </c>
      <c r="HG56" s="36" t="s">
        <v>1074</v>
      </c>
      <c r="HH56" s="36" t="s">
        <v>1074</v>
      </c>
      <c r="HI56" s="36" t="s">
        <v>1074</v>
      </c>
      <c r="HJ56" s="36" t="s">
        <v>1074</v>
      </c>
      <c r="HK56" s="36">
        <v>7.7586206896551824E-2</v>
      </c>
      <c r="HL56" s="36">
        <v>1.4</v>
      </c>
      <c r="HM56" s="36" t="s">
        <v>1074</v>
      </c>
      <c r="HN56" s="36" t="s">
        <v>1074</v>
      </c>
      <c r="HO56" s="36" t="s">
        <v>1074</v>
      </c>
      <c r="HP56" s="36">
        <v>0</v>
      </c>
      <c r="HQ56" s="90"/>
      <c r="HR56" s="36" t="s">
        <v>1074</v>
      </c>
      <c r="HS56" s="93"/>
      <c r="HT56" s="36"/>
      <c r="HU56" s="36"/>
      <c r="HV56" s="36"/>
      <c r="HW56" s="36"/>
      <c r="HX56" s="36"/>
      <c r="HY56" s="36"/>
      <c r="HZ56" s="36"/>
      <c r="IA56" s="36"/>
      <c r="IB56" s="36"/>
      <c r="IC56" s="36"/>
      <c r="ID56" s="88"/>
      <c r="IE56" s="88"/>
      <c r="IF56" s="88"/>
      <c r="IG56" s="88"/>
      <c r="IH56" s="88"/>
      <c r="II56" s="88"/>
      <c r="IJ56" s="88"/>
      <c r="IK56" s="88"/>
      <c r="IL56" s="88"/>
      <c r="IM56" s="88"/>
      <c r="IN56" s="88"/>
      <c r="IO56" s="88"/>
      <c r="IP56" s="88"/>
      <c r="IQ56" s="88"/>
      <c r="IR56" s="89"/>
      <c r="IS56" s="89"/>
      <c r="IT56" s="89"/>
    </row>
    <row r="57" spans="1:254" x14ac:dyDescent="0.3">
      <c r="A57" s="11" t="s">
        <v>942</v>
      </c>
      <c r="B57" s="36"/>
      <c r="C57" s="94"/>
      <c r="D57" s="94"/>
      <c r="E57" s="36"/>
      <c r="F57" s="36"/>
      <c r="G57" s="36"/>
      <c r="H57" s="36"/>
      <c r="I57" s="36"/>
      <c r="J57" s="36"/>
      <c r="K57" s="36"/>
      <c r="L57" s="36"/>
      <c r="M57" s="36"/>
      <c r="N57" s="36"/>
      <c r="O57" s="36"/>
      <c r="P57" s="36"/>
      <c r="Q57" s="36"/>
      <c r="R57" s="36"/>
      <c r="S57" s="36"/>
      <c r="T57" s="36"/>
      <c r="U57" s="36" t="s">
        <v>1074</v>
      </c>
      <c r="V57" s="36"/>
      <c r="W57" s="36">
        <v>-0.21999999999999997</v>
      </c>
      <c r="X57" s="36">
        <v>0.19658119658119655</v>
      </c>
      <c r="Y57" s="36">
        <v>0.12857142857142856</v>
      </c>
      <c r="Z57" s="36">
        <v>0.26582278481012667</v>
      </c>
      <c r="AA57" s="36">
        <v>0.18250000000000011</v>
      </c>
      <c r="AB57" s="36"/>
      <c r="AC57" s="36">
        <v>-9.0909090909090828E-2</v>
      </c>
      <c r="AD57" s="36">
        <v>-6.9767441860465129E-2</v>
      </c>
      <c r="AE57" s="36">
        <v>0</v>
      </c>
      <c r="AF57" s="36">
        <v>0</v>
      </c>
      <c r="AG57" s="36">
        <v>0</v>
      </c>
      <c r="AH57" s="36">
        <v>0</v>
      </c>
      <c r="AI57" s="88"/>
      <c r="AJ57" s="88"/>
      <c r="AK57" s="88"/>
      <c r="AL57" s="88">
        <v>6.6666666666666652E-2</v>
      </c>
      <c r="AM57" s="88">
        <v>0.125</v>
      </c>
      <c r="AN57" s="88">
        <v>-8.8888888888888906E-2</v>
      </c>
      <c r="AO57" s="88">
        <v>2.4390243902439046E-2</v>
      </c>
      <c r="AP57" s="88">
        <v>-2.3809523809523836E-2</v>
      </c>
      <c r="AQ57" s="88">
        <v>-2.4390243902439046E-2</v>
      </c>
      <c r="AR57" s="88">
        <v>0</v>
      </c>
      <c r="AS57" s="88">
        <v>0</v>
      </c>
      <c r="AT57" s="88">
        <v>0</v>
      </c>
      <c r="AU57" s="89">
        <v>0</v>
      </c>
      <c r="AV57" s="89">
        <v>0</v>
      </c>
      <c r="AW57" s="89">
        <f t="shared" si="0"/>
        <v>0</v>
      </c>
      <c r="AX57" s="89">
        <v>0</v>
      </c>
      <c r="AY57" s="89">
        <f t="shared" si="5"/>
        <v>-0.18367346938775508</v>
      </c>
      <c r="BA57" s="11" t="s">
        <v>942</v>
      </c>
      <c r="BB57" s="36"/>
      <c r="BC57" s="94"/>
      <c r="BD57" s="94"/>
      <c r="BE57" s="36"/>
      <c r="BF57" s="36"/>
      <c r="BG57" s="36"/>
      <c r="BH57" s="36"/>
      <c r="BI57" s="36"/>
      <c r="BJ57" s="36"/>
      <c r="BK57" s="36"/>
      <c r="BL57" s="36"/>
      <c r="BM57" s="36"/>
      <c r="BN57" s="36"/>
      <c r="BO57" s="36"/>
      <c r="BP57" s="36"/>
      <c r="BQ57" s="36"/>
      <c r="BR57" s="36"/>
      <c r="BS57" s="36"/>
      <c r="BT57" s="36"/>
      <c r="BU57" s="36" t="s">
        <v>1074</v>
      </c>
      <c r="BV57" s="90"/>
      <c r="BW57" s="36">
        <v>-0.4</v>
      </c>
      <c r="BX57" s="36">
        <v>8.3333333333333259E-2</v>
      </c>
      <c r="BY57" s="36">
        <v>-7.6923076923076872E-2</v>
      </c>
      <c r="BZ57" s="36">
        <v>0</v>
      </c>
      <c r="CA57" s="36">
        <v>0.33333333333333326</v>
      </c>
      <c r="CB57" s="36"/>
      <c r="CC57" s="36">
        <v>-6.0000000000000053E-2</v>
      </c>
      <c r="CD57" s="36">
        <v>0.79521276595744683</v>
      </c>
      <c r="CE57" s="91">
        <v>-0.48148148148148151</v>
      </c>
      <c r="CF57" s="91">
        <v>0</v>
      </c>
      <c r="CG57" s="91">
        <v>0</v>
      </c>
      <c r="CH57" s="91">
        <v>0</v>
      </c>
      <c r="CI57" s="88"/>
      <c r="CJ57" s="88"/>
      <c r="CK57" s="88"/>
      <c r="CL57" s="88">
        <v>-0.31999999999999995</v>
      </c>
      <c r="CM57" s="88">
        <v>0</v>
      </c>
      <c r="CN57" s="88">
        <v>0.47058823529411775</v>
      </c>
      <c r="CO57" s="88">
        <v>0</v>
      </c>
      <c r="CP57" s="88">
        <v>-0.44999999999999996</v>
      </c>
      <c r="CQ57" s="88">
        <v>0.81818181818181812</v>
      </c>
      <c r="CR57" s="88">
        <v>-0.4</v>
      </c>
      <c r="CS57" s="23">
        <v>0</v>
      </c>
      <c r="CT57" s="23">
        <v>0</v>
      </c>
      <c r="CU57" s="88">
        <v>0</v>
      </c>
      <c r="CV57" s="88">
        <v>-0.16666666666666663</v>
      </c>
      <c r="CW57" s="89">
        <f t="shared" si="1"/>
        <v>0</v>
      </c>
      <c r="CX57" s="89">
        <f t="shared" si="1"/>
        <v>0.19999999999999996</v>
      </c>
      <c r="CY57" s="89">
        <f t="shared" si="6"/>
        <v>0.33333333333333326</v>
      </c>
      <c r="DA57" s="34" t="s">
        <v>942</v>
      </c>
      <c r="DB57" s="36"/>
      <c r="DC57" s="36"/>
      <c r="DD57" s="36"/>
      <c r="DE57" s="36"/>
      <c r="DF57" s="36"/>
      <c r="DG57" s="36"/>
      <c r="DH57" s="36"/>
      <c r="DI57" s="36"/>
      <c r="DJ57" s="36"/>
      <c r="DK57" s="36"/>
      <c r="DL57" s="36"/>
      <c r="DM57" s="36"/>
      <c r="DN57" s="36"/>
      <c r="DO57" s="36"/>
      <c r="DP57" s="36"/>
      <c r="DQ57" s="36"/>
      <c r="DR57" s="36"/>
      <c r="DS57" s="36"/>
      <c r="DT57" s="36"/>
      <c r="DU57" s="36" t="s">
        <v>1074</v>
      </c>
      <c r="DV57" s="36"/>
      <c r="DW57" s="36">
        <v>0</v>
      </c>
      <c r="DX57" s="36">
        <v>0</v>
      </c>
      <c r="DY57" s="91">
        <v>-7.4999999999999956E-2</v>
      </c>
      <c r="DZ57" s="91">
        <v>-2.7027027027026973E-2</v>
      </c>
      <c r="EA57" s="91">
        <v>0</v>
      </c>
      <c r="EB57" s="91"/>
      <c r="EC57" s="91">
        <v>2.7777777777777679E-2</v>
      </c>
      <c r="ED57" s="91">
        <v>-2.7027027027026973E-2</v>
      </c>
      <c r="EE57" s="91">
        <v>0</v>
      </c>
      <c r="EF57" s="91">
        <v>0</v>
      </c>
      <c r="EG57" s="91">
        <v>0</v>
      </c>
      <c r="EH57" s="91">
        <v>0</v>
      </c>
      <c r="EI57" s="88"/>
      <c r="EJ57" s="88"/>
      <c r="EK57" s="88"/>
      <c r="EL57" s="88">
        <v>0</v>
      </c>
      <c r="EM57" s="88">
        <v>0</v>
      </c>
      <c r="EN57" s="88">
        <v>0.25</v>
      </c>
      <c r="EO57" s="88">
        <v>0</v>
      </c>
      <c r="EP57" s="88">
        <v>0</v>
      </c>
      <c r="EQ57" s="88">
        <v>0</v>
      </c>
      <c r="ER57" s="88">
        <v>-0.19999999999999996</v>
      </c>
      <c r="ES57" s="88">
        <v>0</v>
      </c>
      <c r="ET57" s="88">
        <v>0</v>
      </c>
      <c r="EU57" s="88">
        <v>0.25</v>
      </c>
      <c r="EV57" s="88">
        <v>-0.19999999999999996</v>
      </c>
      <c r="EW57" s="89">
        <f t="shared" si="2"/>
        <v>0</v>
      </c>
      <c r="EX57" s="89">
        <f t="shared" si="2"/>
        <v>-0.4</v>
      </c>
      <c r="EY57" s="89">
        <f t="shared" si="7"/>
        <v>0.66666666666666674</v>
      </c>
      <c r="EZ57"/>
      <c r="FA57" s="36"/>
      <c r="FB57" s="36"/>
      <c r="FC57" s="36"/>
      <c r="FD57" s="36"/>
      <c r="FE57" s="36"/>
      <c r="FF57" s="36"/>
      <c r="FG57" s="36"/>
      <c r="FH57" s="36"/>
      <c r="FI57" s="36"/>
      <c r="FJ57" s="36"/>
      <c r="FK57" s="36"/>
      <c r="FL57" s="36"/>
      <c r="FM57" s="36"/>
      <c r="FN57" s="36"/>
      <c r="FO57" s="36"/>
      <c r="FP57" s="36" t="s">
        <v>1074</v>
      </c>
      <c r="FQ57" s="36"/>
      <c r="FR57" s="36">
        <v>-0.64</v>
      </c>
      <c r="FS57" s="36">
        <v>0.38888888888888884</v>
      </c>
      <c r="FT57" s="36">
        <v>0</v>
      </c>
      <c r="FU57" s="36">
        <v>0</v>
      </c>
      <c r="FV57" s="36">
        <v>0</v>
      </c>
      <c r="FW57" s="36"/>
      <c r="FX57" s="36">
        <v>0</v>
      </c>
      <c r="FY57" s="36">
        <v>0.15199999999999991</v>
      </c>
      <c r="FZ57" s="36">
        <v>-4.513888888888884E-2</v>
      </c>
      <c r="GA57" s="36">
        <v>9.0909090909090828E-2</v>
      </c>
      <c r="GB57" s="36">
        <v>0</v>
      </c>
      <c r="GC57" s="36">
        <v>1.6666666666666665</v>
      </c>
      <c r="GD57" s="88"/>
      <c r="GE57" s="88"/>
      <c r="GF57" s="88"/>
      <c r="GG57" s="88">
        <v>-5.0000000000000044E-2</v>
      </c>
      <c r="GH57" s="88">
        <v>0.44736842105263164</v>
      </c>
      <c r="GI57" s="88">
        <v>-0.27272727272727271</v>
      </c>
      <c r="GJ57" s="88">
        <v>0</v>
      </c>
      <c r="GK57" s="88">
        <v>1</v>
      </c>
      <c r="GL57" s="88">
        <v>-0.25</v>
      </c>
      <c r="GM57" s="88">
        <v>0.125</v>
      </c>
      <c r="GN57" s="88">
        <v>0.11111111111111116</v>
      </c>
      <c r="GO57" s="88">
        <v>-0.46666666666666667</v>
      </c>
      <c r="GP57" s="88">
        <v>0</v>
      </c>
      <c r="GQ57" s="88">
        <v>0</v>
      </c>
      <c r="GR57" s="89">
        <f t="shared" si="3"/>
        <v>0</v>
      </c>
      <c r="GS57" s="89">
        <f t="shared" si="3"/>
        <v>0</v>
      </c>
      <c r="GT57" s="89">
        <f t="shared" si="8"/>
        <v>0.25</v>
      </c>
      <c r="GU57"/>
      <c r="GV57" s="34" t="s">
        <v>942</v>
      </c>
      <c r="GW57" s="36"/>
      <c r="GX57" s="36"/>
      <c r="GY57" s="36"/>
      <c r="GZ57" s="36"/>
      <c r="HA57" s="36"/>
      <c r="HB57" s="36"/>
      <c r="HC57" s="36"/>
      <c r="HD57" s="36"/>
      <c r="HE57" s="36"/>
      <c r="HF57" s="36"/>
      <c r="HG57" s="36"/>
      <c r="HH57" s="36"/>
      <c r="HI57" s="36"/>
      <c r="HJ57" s="36"/>
      <c r="HK57" s="36"/>
      <c r="HL57" s="36"/>
      <c r="HM57" s="36"/>
      <c r="HN57" s="36"/>
      <c r="HO57" s="36"/>
      <c r="HP57" s="36" t="s">
        <v>1074</v>
      </c>
      <c r="HQ57" s="90"/>
      <c r="HR57" s="36">
        <v>-0.33333333333333337</v>
      </c>
      <c r="HS57" s="93">
        <v>-0.4</v>
      </c>
      <c r="HT57" s="36">
        <v>0.875</v>
      </c>
      <c r="HU57" s="36">
        <v>5.555555555555558E-2</v>
      </c>
      <c r="HV57" s="36">
        <v>0</v>
      </c>
      <c r="HW57" s="36"/>
      <c r="HX57" s="36">
        <v>0</v>
      </c>
      <c r="HY57" s="36">
        <v>0</v>
      </c>
      <c r="HZ57" s="36">
        <v>0</v>
      </c>
      <c r="IA57" s="36">
        <v>0.34210526315789469</v>
      </c>
      <c r="IB57" s="36">
        <v>5.8823529411764719E-2</v>
      </c>
      <c r="IC57" s="36">
        <v>0</v>
      </c>
      <c r="ID57" s="88"/>
      <c r="IE57" s="88"/>
      <c r="IF57" s="88"/>
      <c r="IG57" s="88">
        <v>-0.22735042735042732</v>
      </c>
      <c r="IH57" s="88">
        <v>0.13274336283185839</v>
      </c>
      <c r="II57" s="88">
        <v>0.171875</v>
      </c>
      <c r="IJ57" s="88">
        <v>-0.33333333333333337</v>
      </c>
      <c r="IK57" s="88">
        <v>0</v>
      </c>
      <c r="IL57" s="88">
        <v>0</v>
      </c>
      <c r="IM57" s="88">
        <v>0.35000000000000009</v>
      </c>
      <c r="IN57" s="88">
        <v>-0.11111111111111116</v>
      </c>
      <c r="IO57" s="88">
        <v>-0.16666666666666663</v>
      </c>
      <c r="IP57" s="88">
        <v>0</v>
      </c>
      <c r="IQ57" s="88">
        <v>0.25</v>
      </c>
      <c r="IR57" s="89">
        <f t="shared" si="4"/>
        <v>0.19999999999999996</v>
      </c>
      <c r="IS57" s="89">
        <f t="shared" si="4"/>
        <v>-5.0000000000000044E-2</v>
      </c>
      <c r="IT57" s="89">
        <f t="shared" si="9"/>
        <v>5.2631578947368363E-2</v>
      </c>
    </row>
    <row r="58" spans="1:254" x14ac:dyDescent="0.3">
      <c r="A58" s="11" t="s">
        <v>939</v>
      </c>
      <c r="B58" s="36">
        <v>0.33333333333333326</v>
      </c>
      <c r="C58" s="36">
        <v>-0.28000000000000003</v>
      </c>
      <c r="D58" s="36">
        <v>4.1666666666666741E-2</v>
      </c>
      <c r="E58" s="36">
        <v>0.33333333333333326</v>
      </c>
      <c r="F58" s="36">
        <v>0</v>
      </c>
      <c r="G58" s="36" t="s">
        <v>1074</v>
      </c>
      <c r="H58" s="36" t="s">
        <v>1074</v>
      </c>
      <c r="I58" s="36" t="s">
        <v>1074</v>
      </c>
      <c r="J58" s="36">
        <v>1</v>
      </c>
      <c r="K58" s="36">
        <v>-0.5</v>
      </c>
      <c r="L58" s="36">
        <v>1</v>
      </c>
      <c r="M58" s="36" t="s">
        <v>1074</v>
      </c>
      <c r="N58" s="36" t="s">
        <v>1074</v>
      </c>
      <c r="O58" s="36" t="s">
        <v>1074</v>
      </c>
      <c r="P58" s="36" t="s">
        <v>1074</v>
      </c>
      <c r="Q58" s="36" t="s">
        <v>1074</v>
      </c>
      <c r="R58" s="36">
        <v>0</v>
      </c>
      <c r="S58" s="36">
        <v>4.4408920985006262E-16</v>
      </c>
      <c r="T58" s="36">
        <v>-0.25000000000000022</v>
      </c>
      <c r="U58" s="36">
        <v>0</v>
      </c>
      <c r="V58" s="36">
        <v>0.33333333333333326</v>
      </c>
      <c r="W58" s="36">
        <v>0</v>
      </c>
      <c r="X58" s="36">
        <v>0</v>
      </c>
      <c r="Y58" s="36">
        <v>0</v>
      </c>
      <c r="Z58" s="36">
        <v>0</v>
      </c>
      <c r="AA58" s="36">
        <v>0</v>
      </c>
      <c r="AB58" s="36">
        <v>0.33333333333333326</v>
      </c>
      <c r="AC58" s="36">
        <v>0.33333333333333326</v>
      </c>
      <c r="AD58" s="36">
        <v>0</v>
      </c>
      <c r="AE58" s="36">
        <v>-0.5</v>
      </c>
      <c r="AF58" s="36">
        <v>0.50000000000000022</v>
      </c>
      <c r="AG58" s="36">
        <v>-0.33333333333333337</v>
      </c>
      <c r="AH58" s="36">
        <v>0</v>
      </c>
      <c r="AI58" s="88">
        <v>0</v>
      </c>
      <c r="AJ58" s="88">
        <v>0</v>
      </c>
      <c r="AK58" s="88">
        <v>0</v>
      </c>
      <c r="AL58" s="88">
        <v>0</v>
      </c>
      <c r="AM58" s="88">
        <v>0</v>
      </c>
      <c r="AN58" s="88">
        <v>0</v>
      </c>
      <c r="AO58" s="88">
        <v>1.1000000000000001</v>
      </c>
      <c r="AP58" s="88">
        <v>-0.52380952380952384</v>
      </c>
      <c r="AQ58" s="88">
        <v>0</v>
      </c>
      <c r="AR58" s="88">
        <v>1</v>
      </c>
      <c r="AS58" s="88">
        <v>-0.24999999999999989</v>
      </c>
      <c r="AT58" s="88">
        <v>0.33333333333333326</v>
      </c>
      <c r="AU58" s="89"/>
      <c r="AV58" s="89"/>
      <c r="AW58" s="89">
        <f t="shared" si="0"/>
        <v>1</v>
      </c>
      <c r="AX58" s="89">
        <v>0.125</v>
      </c>
      <c r="AY58" s="89"/>
      <c r="BA58" s="11" t="s">
        <v>939</v>
      </c>
      <c r="BB58" s="36">
        <v>-0.5</v>
      </c>
      <c r="BC58" s="36">
        <v>1</v>
      </c>
      <c r="BD58" s="36">
        <v>0.25</v>
      </c>
      <c r="BE58" s="36">
        <v>-0.6</v>
      </c>
      <c r="BF58" s="36">
        <v>1</v>
      </c>
      <c r="BG58" s="36" t="s">
        <v>1074</v>
      </c>
      <c r="BH58" s="36" t="s">
        <v>1074</v>
      </c>
      <c r="BI58" s="36" t="s">
        <v>1074</v>
      </c>
      <c r="BJ58" s="36">
        <v>1</v>
      </c>
      <c r="BK58" s="36">
        <v>-0.5</v>
      </c>
      <c r="BL58" s="36">
        <v>0</v>
      </c>
      <c r="BM58" s="36" t="s">
        <v>1074</v>
      </c>
      <c r="BN58" s="36" t="s">
        <v>1074</v>
      </c>
      <c r="BO58" s="36" t="s">
        <v>1074</v>
      </c>
      <c r="BP58" s="36" t="s">
        <v>1074</v>
      </c>
      <c r="BQ58" s="36" t="s">
        <v>1074</v>
      </c>
      <c r="BR58" s="36">
        <v>0</v>
      </c>
      <c r="BS58" s="36">
        <v>-0.25</v>
      </c>
      <c r="BT58" s="36">
        <v>0</v>
      </c>
      <c r="BU58" s="36">
        <v>0.33333333333333326</v>
      </c>
      <c r="BV58" s="90">
        <v>0</v>
      </c>
      <c r="BW58" s="36">
        <v>-0.25</v>
      </c>
      <c r="BX58" s="36">
        <v>-0.33333333333333337</v>
      </c>
      <c r="BY58" s="36">
        <v>0</v>
      </c>
      <c r="BZ58" s="36">
        <v>1</v>
      </c>
      <c r="CA58" s="36">
        <v>0</v>
      </c>
      <c r="CB58" s="36">
        <v>0</v>
      </c>
      <c r="CC58" s="36">
        <v>0.25</v>
      </c>
      <c r="CD58" s="36">
        <v>0</v>
      </c>
      <c r="CE58" s="91">
        <v>-0.6</v>
      </c>
      <c r="CF58" s="91">
        <v>0.75</v>
      </c>
      <c r="CG58" s="91">
        <v>-0.4285714285714286</v>
      </c>
      <c r="CH58" s="91">
        <v>0</v>
      </c>
      <c r="CI58" s="88">
        <v>0</v>
      </c>
      <c r="CJ58" s="88">
        <v>0</v>
      </c>
      <c r="CK58" s="88">
        <v>0</v>
      </c>
      <c r="CL58" s="88">
        <v>0</v>
      </c>
      <c r="CM58" s="88">
        <v>0</v>
      </c>
      <c r="CN58" s="88">
        <v>0</v>
      </c>
      <c r="CO58" s="88">
        <v>0</v>
      </c>
      <c r="CP58" s="88">
        <v>0</v>
      </c>
      <c r="CQ58" s="88">
        <v>0</v>
      </c>
      <c r="CR58" s="88">
        <v>0</v>
      </c>
      <c r="CS58" s="23">
        <v>0</v>
      </c>
      <c r="CT58" s="23">
        <v>0</v>
      </c>
      <c r="CU58" s="88"/>
      <c r="CV58" s="88"/>
      <c r="CW58" s="89">
        <f t="shared" si="1"/>
        <v>4</v>
      </c>
      <c r="CX58" s="89">
        <f t="shared" si="1"/>
        <v>0</v>
      </c>
      <c r="CY58" s="89"/>
      <c r="DA58" s="11" t="s">
        <v>939</v>
      </c>
      <c r="DB58" s="36">
        <v>-0.25</v>
      </c>
      <c r="DC58" s="36">
        <v>0.11111111111111116</v>
      </c>
      <c r="DD58" s="36">
        <v>-0.4</v>
      </c>
      <c r="DE58" s="36">
        <v>0.33333333333333326</v>
      </c>
      <c r="DF58" s="36">
        <v>0.5</v>
      </c>
      <c r="DG58" s="36" t="s">
        <v>1074</v>
      </c>
      <c r="DH58" s="36" t="s">
        <v>1074</v>
      </c>
      <c r="DI58" s="36" t="s">
        <v>1074</v>
      </c>
      <c r="DJ58" s="36">
        <v>-0.5</v>
      </c>
      <c r="DK58" s="36">
        <v>-0.19999999999999996</v>
      </c>
      <c r="DL58" s="36">
        <v>0</v>
      </c>
      <c r="DM58" s="36" t="s">
        <v>1074</v>
      </c>
      <c r="DN58" s="36" t="s">
        <v>1074</v>
      </c>
      <c r="DO58" s="36" t="s">
        <v>1074</v>
      </c>
      <c r="DP58" s="36" t="s">
        <v>1074</v>
      </c>
      <c r="DQ58" s="36" t="s">
        <v>1074</v>
      </c>
      <c r="DR58" s="36">
        <v>0</v>
      </c>
      <c r="DS58" s="36">
        <v>-0.25</v>
      </c>
      <c r="DT58" s="36">
        <v>0</v>
      </c>
      <c r="DU58" s="36">
        <v>0</v>
      </c>
      <c r="DV58" s="36">
        <v>0.16666666666666674</v>
      </c>
      <c r="DW58" s="36">
        <v>0</v>
      </c>
      <c r="DX58" s="36">
        <v>0</v>
      </c>
      <c r="DY58" s="91">
        <v>0</v>
      </c>
      <c r="DZ58" s="91">
        <v>0</v>
      </c>
      <c r="EA58" s="91">
        <v>8.3333333333333259E-2</v>
      </c>
      <c r="EB58" s="91">
        <v>7.6923076923076872E-2</v>
      </c>
      <c r="EC58" s="91">
        <v>0.23076923076923084</v>
      </c>
      <c r="ED58" s="91">
        <v>0</v>
      </c>
      <c r="EE58" s="91">
        <v>-0.25</v>
      </c>
      <c r="EF58" s="91">
        <v>-8.333333333333337E-2</v>
      </c>
      <c r="EG58" s="91">
        <v>9.0909090909090828E-2</v>
      </c>
      <c r="EH58" s="91">
        <v>0</v>
      </c>
      <c r="EI58" s="88">
        <v>0</v>
      </c>
      <c r="EJ58" s="88">
        <v>0.25</v>
      </c>
      <c r="EK58" s="88">
        <v>-6.6666666666666652E-2</v>
      </c>
      <c r="EL58" s="88">
        <v>-0.1428571428571429</v>
      </c>
      <c r="EM58" s="88">
        <v>0</v>
      </c>
      <c r="EN58" s="88">
        <v>0</v>
      </c>
      <c r="EO58" s="88">
        <v>0</v>
      </c>
      <c r="EP58" s="88">
        <v>0.16666666666666674</v>
      </c>
      <c r="EQ58" s="88">
        <v>0</v>
      </c>
      <c r="ER58" s="88">
        <v>-0.1428571428571429</v>
      </c>
      <c r="ES58" s="88">
        <v>0</v>
      </c>
      <c r="ET58" s="88">
        <v>0</v>
      </c>
      <c r="EU58" s="88"/>
      <c r="EV58" s="88"/>
      <c r="EW58" s="89">
        <f t="shared" si="2"/>
        <v>1</v>
      </c>
      <c r="EX58" s="89">
        <f t="shared" si="2"/>
        <v>-0.5</v>
      </c>
      <c r="EY58" s="89"/>
      <c r="EZ58"/>
      <c r="FA58" s="36">
        <v>0</v>
      </c>
      <c r="FB58" s="36" t="s">
        <v>1074</v>
      </c>
      <c r="FC58" s="36" t="s">
        <v>1074</v>
      </c>
      <c r="FD58" s="36" t="s">
        <v>1074</v>
      </c>
      <c r="FE58" s="36">
        <v>0</v>
      </c>
      <c r="FF58" s="36">
        <v>0</v>
      </c>
      <c r="FG58" s="36">
        <v>1</v>
      </c>
      <c r="FH58" s="36" t="s">
        <v>1074</v>
      </c>
      <c r="FI58" s="36" t="s">
        <v>1074</v>
      </c>
      <c r="FJ58" s="36" t="s">
        <v>1074</v>
      </c>
      <c r="FK58" s="36" t="s">
        <v>1074</v>
      </c>
      <c r="FL58" s="36" t="s">
        <v>1074</v>
      </c>
      <c r="FM58" s="36">
        <v>0</v>
      </c>
      <c r="FN58" s="36">
        <v>0</v>
      </c>
      <c r="FO58" s="36">
        <v>0</v>
      </c>
      <c r="FP58" s="36">
        <v>0</v>
      </c>
      <c r="FQ58" s="36">
        <v>0</v>
      </c>
      <c r="FR58" s="36">
        <v>-0.25</v>
      </c>
      <c r="FS58" s="36">
        <v>0</v>
      </c>
      <c r="FT58" s="36">
        <v>0</v>
      </c>
      <c r="FU58" s="36">
        <v>0</v>
      </c>
      <c r="FV58" s="36">
        <v>0</v>
      </c>
      <c r="FW58" s="36">
        <v>0.33333333333333326</v>
      </c>
      <c r="FX58" s="36">
        <v>0.66666666666666674</v>
      </c>
      <c r="FY58" s="36">
        <v>0</v>
      </c>
      <c r="FZ58" s="36">
        <v>-0.19999999999999996</v>
      </c>
      <c r="GA58" s="36">
        <v>0.5</v>
      </c>
      <c r="GB58" s="36">
        <v>-0.33333333333333337</v>
      </c>
      <c r="GC58" s="36">
        <v>0.375</v>
      </c>
      <c r="GD58" s="88">
        <v>0</v>
      </c>
      <c r="GE58" s="88">
        <v>1</v>
      </c>
      <c r="GF58" s="88">
        <v>0</v>
      </c>
      <c r="GG58" s="88">
        <v>0</v>
      </c>
      <c r="GH58" s="88">
        <v>0</v>
      </c>
      <c r="GI58" s="88">
        <v>0</v>
      </c>
      <c r="GJ58" s="88">
        <v>0</v>
      </c>
      <c r="GK58" s="88">
        <v>0</v>
      </c>
      <c r="GL58" s="88">
        <v>0.25</v>
      </c>
      <c r="GM58" s="88">
        <v>-0.19999999999999996</v>
      </c>
      <c r="GN58" s="88">
        <v>0</v>
      </c>
      <c r="GO58" s="88">
        <v>0</v>
      </c>
      <c r="GP58" s="88"/>
      <c r="GQ58" s="88"/>
      <c r="GR58" s="89">
        <f t="shared" si="3"/>
        <v>4</v>
      </c>
      <c r="GS58" s="89">
        <f t="shared" si="3"/>
        <v>0</v>
      </c>
      <c r="GT58" s="89"/>
      <c r="GU58"/>
      <c r="GV58" s="11" t="s">
        <v>939</v>
      </c>
      <c r="GW58" s="36">
        <v>0</v>
      </c>
      <c r="GX58" s="36">
        <v>0</v>
      </c>
      <c r="GY58" s="36">
        <v>-0.32299999999999995</v>
      </c>
      <c r="GZ58" s="36">
        <v>1.9542097488921715</v>
      </c>
      <c r="HA58" s="36">
        <v>-0.5</v>
      </c>
      <c r="HB58" s="36" t="s">
        <v>1074</v>
      </c>
      <c r="HC58" s="36" t="s">
        <v>1074</v>
      </c>
      <c r="HD58" s="36" t="s">
        <v>1074</v>
      </c>
      <c r="HE58" s="36">
        <v>0</v>
      </c>
      <c r="HF58" s="36">
        <v>0</v>
      </c>
      <c r="HG58" s="36">
        <v>0</v>
      </c>
      <c r="HH58" s="36" t="s">
        <v>1074</v>
      </c>
      <c r="HI58" s="36" t="s">
        <v>1074</v>
      </c>
      <c r="HJ58" s="36" t="s">
        <v>1074</v>
      </c>
      <c r="HK58" s="36" t="s">
        <v>1074</v>
      </c>
      <c r="HL58" s="36" t="s">
        <v>1074</v>
      </c>
      <c r="HM58" s="36">
        <v>0</v>
      </c>
      <c r="HN58" s="36">
        <v>-0.5</v>
      </c>
      <c r="HO58" s="36">
        <v>0</v>
      </c>
      <c r="HP58" s="36">
        <v>1</v>
      </c>
      <c r="HQ58" s="90">
        <v>0</v>
      </c>
      <c r="HR58" s="36">
        <v>0</v>
      </c>
      <c r="HS58" s="93">
        <v>-0.5</v>
      </c>
      <c r="HT58" s="36">
        <v>0.5</v>
      </c>
      <c r="HU58" s="36">
        <v>0.5</v>
      </c>
      <c r="HV58" s="36">
        <v>0.33333333333333326</v>
      </c>
      <c r="HW58" s="36">
        <v>0.25</v>
      </c>
      <c r="HX58" s="36">
        <v>0.25</v>
      </c>
      <c r="HY58" s="36">
        <v>0</v>
      </c>
      <c r="HZ58" s="36">
        <v>-0.4</v>
      </c>
      <c r="IA58" s="36">
        <v>2.3333333333333335</v>
      </c>
      <c r="IB58" s="36">
        <v>-0.33333333333333337</v>
      </c>
      <c r="IC58" s="36">
        <v>0</v>
      </c>
      <c r="ID58" s="88">
        <v>1</v>
      </c>
      <c r="IE58" s="88">
        <v>0.5</v>
      </c>
      <c r="IF58" s="88">
        <v>0</v>
      </c>
      <c r="IG58" s="88">
        <v>-0.33333333333333337</v>
      </c>
      <c r="IH58" s="88">
        <v>0</v>
      </c>
      <c r="II58" s="88">
        <v>0</v>
      </c>
      <c r="IJ58" s="88">
        <v>0</v>
      </c>
      <c r="IK58" s="88">
        <v>0.25</v>
      </c>
      <c r="IL58" s="88">
        <v>0</v>
      </c>
      <c r="IM58" s="88">
        <v>-0.19999999999999996</v>
      </c>
      <c r="IN58" s="88">
        <v>-0.25</v>
      </c>
      <c r="IO58" s="88">
        <v>0.33333333333333326</v>
      </c>
      <c r="IP58" s="88"/>
      <c r="IQ58" s="88"/>
      <c r="IR58" s="89">
        <f t="shared" si="4"/>
        <v>-0.25</v>
      </c>
      <c r="IS58" s="89">
        <f t="shared" si="4"/>
        <v>1</v>
      </c>
      <c r="IT58" s="89"/>
    </row>
    <row r="59" spans="1:254" x14ac:dyDescent="0.3">
      <c r="A59" s="11" t="s">
        <v>1079</v>
      </c>
      <c r="B59" s="36">
        <v>0</v>
      </c>
      <c r="C59" s="36">
        <v>-0.25</v>
      </c>
      <c r="D59" s="36">
        <v>0</v>
      </c>
      <c r="E59" s="36">
        <v>0</v>
      </c>
      <c r="F59" s="36" t="s">
        <v>1074</v>
      </c>
      <c r="G59" s="36" t="s">
        <v>1074</v>
      </c>
      <c r="H59" s="36">
        <v>1</v>
      </c>
      <c r="I59" s="36" t="s">
        <v>1074</v>
      </c>
      <c r="J59" s="36" t="s">
        <v>1074</v>
      </c>
      <c r="K59" s="36">
        <v>-0.24999999999999989</v>
      </c>
      <c r="L59" s="36">
        <v>0.33333333333333326</v>
      </c>
      <c r="M59" s="36">
        <v>-0.24999999999999989</v>
      </c>
      <c r="N59" s="36">
        <v>0.25</v>
      </c>
      <c r="O59" s="36">
        <v>-0.19999999999999996</v>
      </c>
      <c r="P59" s="36">
        <v>0.25</v>
      </c>
      <c r="Q59" s="36">
        <v>0.16666666666666652</v>
      </c>
      <c r="R59" s="36" t="s">
        <v>1074</v>
      </c>
      <c r="S59" s="36" t="s">
        <v>1074</v>
      </c>
      <c r="T59" s="36" t="s">
        <v>1074</v>
      </c>
      <c r="U59" s="36" t="s">
        <v>1074</v>
      </c>
      <c r="V59" s="36"/>
      <c r="W59" s="36" t="s">
        <v>1074</v>
      </c>
      <c r="X59" s="36"/>
      <c r="Y59" s="36"/>
      <c r="Z59" s="36"/>
      <c r="AA59" s="36"/>
      <c r="AB59" s="36"/>
      <c r="AC59" s="36"/>
      <c r="AD59" s="36">
        <v>-2.8571428571428581E-2</v>
      </c>
      <c r="AE59" s="36">
        <v>2.941176470588247E-2</v>
      </c>
      <c r="AF59" s="36">
        <v>-0.77142857142857146</v>
      </c>
      <c r="AG59" s="36">
        <v>-2.4999999999999911E-2</v>
      </c>
      <c r="AH59" s="36">
        <v>4.1282051282051277</v>
      </c>
      <c r="AI59" s="88"/>
      <c r="AJ59" s="88"/>
      <c r="AK59" s="88">
        <v>0</v>
      </c>
      <c r="AL59" s="88">
        <v>2.7735849056603774</v>
      </c>
      <c r="AM59" s="88">
        <v>0.25</v>
      </c>
      <c r="AN59" s="88">
        <v>-0.64799999999999991</v>
      </c>
      <c r="AO59" s="88">
        <v>3.7727272727272725</v>
      </c>
      <c r="AP59" s="88">
        <v>-0.70238095238095233</v>
      </c>
      <c r="AQ59" s="88">
        <v>0.23200000000000021</v>
      </c>
      <c r="AR59" s="88">
        <v>0.29870129870129869</v>
      </c>
      <c r="AS59" s="88">
        <v>0</v>
      </c>
      <c r="AT59" s="88">
        <v>0</v>
      </c>
      <c r="AU59" s="89"/>
      <c r="AV59" s="89"/>
      <c r="AW59" s="89"/>
      <c r="AX59" s="89"/>
      <c r="AY59" s="89"/>
      <c r="BA59" s="11" t="s">
        <v>1079</v>
      </c>
      <c r="BB59" s="36">
        <v>-0.30000000000000004</v>
      </c>
      <c r="BC59" s="36">
        <v>0.60714285714285721</v>
      </c>
      <c r="BD59" s="36">
        <v>-0.11111111111111116</v>
      </c>
      <c r="BE59" s="36">
        <v>-0.25</v>
      </c>
      <c r="BF59" s="36" t="s">
        <v>1074</v>
      </c>
      <c r="BG59" s="36" t="s">
        <v>1074</v>
      </c>
      <c r="BH59" s="36">
        <v>0.19999999999999996</v>
      </c>
      <c r="BI59" s="36" t="s">
        <v>1074</v>
      </c>
      <c r="BJ59" s="36" t="s">
        <v>1074</v>
      </c>
      <c r="BK59" s="36">
        <v>2.5714285714285716</v>
      </c>
      <c r="BL59" s="36">
        <v>0</v>
      </c>
      <c r="BM59" s="36">
        <v>0</v>
      </c>
      <c r="BN59" s="36">
        <v>0</v>
      </c>
      <c r="BO59" s="36">
        <v>0</v>
      </c>
      <c r="BP59" s="36">
        <v>0</v>
      </c>
      <c r="BQ59" s="36">
        <v>0</v>
      </c>
      <c r="BR59" s="36" t="s">
        <v>1074</v>
      </c>
      <c r="BS59" s="36" t="s">
        <v>1074</v>
      </c>
      <c r="BT59" s="36" t="s">
        <v>1074</v>
      </c>
      <c r="BU59" s="36" t="s">
        <v>1074</v>
      </c>
      <c r="BV59" s="90"/>
      <c r="BW59" s="36" t="s">
        <v>1074</v>
      </c>
      <c r="BX59" s="36"/>
      <c r="BY59" s="36"/>
      <c r="BZ59" s="36"/>
      <c r="CA59" s="36"/>
      <c r="CB59" s="36"/>
      <c r="CC59" s="36"/>
      <c r="CD59" s="36">
        <v>-5.5000000000000049E-2</v>
      </c>
      <c r="CE59" s="91">
        <v>-7.407407407407407E-2</v>
      </c>
      <c r="CF59" s="91">
        <v>-0.3828571428571429</v>
      </c>
      <c r="CG59" s="91">
        <v>-0.18518518518518523</v>
      </c>
      <c r="CH59" s="91">
        <v>0.42045454545454541</v>
      </c>
      <c r="CI59" s="88"/>
      <c r="CJ59" s="88"/>
      <c r="CK59" s="88">
        <v>0</v>
      </c>
      <c r="CL59" s="88">
        <v>0.66666666666666674</v>
      </c>
      <c r="CM59" s="88">
        <v>0.19999999999999996</v>
      </c>
      <c r="CN59" s="88">
        <v>-0.5</v>
      </c>
      <c r="CO59" s="88">
        <v>1</v>
      </c>
      <c r="CP59" s="88">
        <v>0.16666666666666674</v>
      </c>
      <c r="CQ59" s="88">
        <v>0</v>
      </c>
      <c r="CR59" s="88">
        <v>-0.1428571428571429</v>
      </c>
      <c r="CS59" s="23">
        <v>0</v>
      </c>
      <c r="CT59" s="23">
        <v>-0.5</v>
      </c>
      <c r="CU59" s="88"/>
      <c r="CV59" s="88"/>
      <c r="CW59" s="89"/>
      <c r="CX59" s="89"/>
      <c r="CY59" s="89"/>
      <c r="DA59" s="11" t="s">
        <v>1079</v>
      </c>
      <c r="DB59" s="36">
        <v>0.4285714285714286</v>
      </c>
      <c r="DC59" s="36">
        <v>0</v>
      </c>
      <c r="DD59" s="36">
        <v>0</v>
      </c>
      <c r="DE59" s="36">
        <v>0</v>
      </c>
      <c r="DF59" s="36" t="s">
        <v>1074</v>
      </c>
      <c r="DG59" s="36" t="s">
        <v>1074</v>
      </c>
      <c r="DH59" s="36">
        <v>4.1666666666666741E-2</v>
      </c>
      <c r="DI59" s="36" t="s">
        <v>1074</v>
      </c>
      <c r="DJ59" s="36" t="s">
        <v>1074</v>
      </c>
      <c r="DK59" s="36">
        <v>0.11111111111111116</v>
      </c>
      <c r="DL59" s="36">
        <v>-0.4</v>
      </c>
      <c r="DM59" s="36">
        <v>0.66666666666666674</v>
      </c>
      <c r="DN59" s="36">
        <v>0</v>
      </c>
      <c r="DO59" s="36">
        <v>0</v>
      </c>
      <c r="DP59" s="36">
        <v>0</v>
      </c>
      <c r="DQ59" s="36">
        <v>0.19999999999999996</v>
      </c>
      <c r="DR59" s="36" t="s">
        <v>1074</v>
      </c>
      <c r="DS59" s="36" t="s">
        <v>1074</v>
      </c>
      <c r="DT59" s="36" t="s">
        <v>1074</v>
      </c>
      <c r="DU59" s="36" t="s">
        <v>1074</v>
      </c>
      <c r="DV59" s="36"/>
      <c r="DW59" s="36" t="s">
        <v>1074</v>
      </c>
      <c r="DX59" s="36"/>
      <c r="DY59" s="91"/>
      <c r="DZ59" s="91"/>
      <c r="EA59" s="91"/>
      <c r="EB59" s="91"/>
      <c r="EC59" s="91"/>
      <c r="ED59" s="91">
        <v>4.1666666666666741E-2</v>
      </c>
      <c r="EE59" s="91">
        <v>-0.11040000000000005</v>
      </c>
      <c r="EF59" s="91">
        <v>-8.7230215827338142E-2</v>
      </c>
      <c r="EG59" s="91">
        <v>-0.46403940886699513</v>
      </c>
      <c r="EH59" s="91">
        <v>-8.0882352941176516E-2</v>
      </c>
      <c r="EI59" s="88"/>
      <c r="EJ59" s="88"/>
      <c r="EK59" s="88">
        <v>0.14285714285714279</v>
      </c>
      <c r="EL59" s="88">
        <v>0</v>
      </c>
      <c r="EM59" s="88">
        <v>0.25</v>
      </c>
      <c r="EN59" s="88">
        <v>-0.19999999999999996</v>
      </c>
      <c r="EO59" s="88">
        <v>0.25</v>
      </c>
      <c r="EP59" s="88">
        <v>0.25</v>
      </c>
      <c r="EQ59" s="88">
        <v>-0.19999999999999996</v>
      </c>
      <c r="ER59" s="88">
        <v>0.25</v>
      </c>
      <c r="ES59" s="88">
        <v>4.0000000000000036E-2</v>
      </c>
      <c r="ET59" s="88">
        <v>-0.38461538461538458</v>
      </c>
      <c r="EU59" s="88"/>
      <c r="EV59" s="88"/>
      <c r="EW59" s="89"/>
      <c r="EX59" s="89"/>
      <c r="EY59" s="89"/>
      <c r="EZ59"/>
      <c r="FA59" s="36" t="s">
        <v>1074</v>
      </c>
      <c r="FB59" s="36" t="s">
        <v>1074</v>
      </c>
      <c r="FC59" s="36">
        <v>0.30000000000000004</v>
      </c>
      <c r="FD59" s="36" t="s">
        <v>1074</v>
      </c>
      <c r="FE59" s="36" t="s">
        <v>1074</v>
      </c>
      <c r="FF59" s="36">
        <v>-0.16666666666666663</v>
      </c>
      <c r="FG59" s="36">
        <v>0</v>
      </c>
      <c r="FH59" s="36">
        <v>0</v>
      </c>
      <c r="FI59" s="36">
        <v>0.19999999999999996</v>
      </c>
      <c r="FJ59" s="36">
        <v>0.16666666666666674</v>
      </c>
      <c r="FK59" s="36">
        <v>0.39999999999999991</v>
      </c>
      <c r="FL59" s="36">
        <v>0</v>
      </c>
      <c r="FM59" s="36" t="s">
        <v>1074</v>
      </c>
      <c r="FN59" s="36" t="s">
        <v>1074</v>
      </c>
      <c r="FO59" s="36" t="s">
        <v>1074</v>
      </c>
      <c r="FP59" s="36" t="s">
        <v>1074</v>
      </c>
      <c r="FQ59" s="36"/>
      <c r="FR59" s="36" t="s">
        <v>1074</v>
      </c>
      <c r="FS59" s="36" t="s">
        <v>1074</v>
      </c>
      <c r="FT59" s="36"/>
      <c r="FU59" s="36"/>
      <c r="FV59" s="36"/>
      <c r="FW59" s="36"/>
      <c r="FX59" s="36"/>
      <c r="FY59" s="36">
        <v>0.41333333333333333</v>
      </c>
      <c r="FZ59" s="36">
        <v>-0.23349056603773588</v>
      </c>
      <c r="GA59" s="36">
        <v>7.6923076923076872E-2</v>
      </c>
      <c r="GB59" s="36">
        <v>-0.1171428571428571</v>
      </c>
      <c r="GC59" s="36">
        <v>-0.3527508090614887</v>
      </c>
      <c r="GD59" s="88"/>
      <c r="GE59" s="88"/>
      <c r="GF59" s="88">
        <v>0.5</v>
      </c>
      <c r="GG59" s="88">
        <v>0.66666666666666674</v>
      </c>
      <c r="GH59" s="88">
        <v>-0.30000000000000004</v>
      </c>
      <c r="GI59" s="88">
        <v>0</v>
      </c>
      <c r="GJ59" s="88">
        <v>0.14285714285714279</v>
      </c>
      <c r="GK59" s="88">
        <v>0</v>
      </c>
      <c r="GL59" s="88">
        <v>0</v>
      </c>
      <c r="GM59" s="88">
        <v>0.34375</v>
      </c>
      <c r="GN59" s="88">
        <v>-6.9767441860465129E-2</v>
      </c>
      <c r="GO59" s="88">
        <v>-0.6</v>
      </c>
      <c r="GP59" s="88"/>
      <c r="GQ59" s="88"/>
      <c r="GR59" s="89"/>
      <c r="GS59" s="89"/>
      <c r="GT59" s="89"/>
      <c r="GU59"/>
      <c r="GV59" s="11" t="s">
        <v>1079</v>
      </c>
      <c r="GW59" s="36">
        <v>0.66666666666666674</v>
      </c>
      <c r="GX59" s="36">
        <v>0</v>
      </c>
      <c r="GY59" s="36">
        <v>-9.9999999999999978E-2</v>
      </c>
      <c r="GZ59" s="36">
        <v>-0.11111111111111116</v>
      </c>
      <c r="HA59" s="36" t="s">
        <v>1074</v>
      </c>
      <c r="HB59" s="36" t="s">
        <v>1074</v>
      </c>
      <c r="HC59" s="36">
        <v>0.22500000000000009</v>
      </c>
      <c r="HD59" s="36" t="s">
        <v>1074</v>
      </c>
      <c r="HE59" s="36" t="s">
        <v>1074</v>
      </c>
      <c r="HF59" s="36">
        <v>0.66666666666666674</v>
      </c>
      <c r="HG59" s="36">
        <v>0</v>
      </c>
      <c r="HH59" s="36">
        <v>0</v>
      </c>
      <c r="HI59" s="36">
        <v>0</v>
      </c>
      <c r="HJ59" s="36">
        <v>0</v>
      </c>
      <c r="HK59" s="36">
        <v>0</v>
      </c>
      <c r="HL59" s="36">
        <v>0</v>
      </c>
      <c r="HM59" s="36" t="s">
        <v>1074</v>
      </c>
      <c r="HN59" s="36" t="s">
        <v>1074</v>
      </c>
      <c r="HO59" s="36" t="s">
        <v>1074</v>
      </c>
      <c r="HP59" s="36" t="s">
        <v>1074</v>
      </c>
      <c r="HQ59" s="90"/>
      <c r="HR59" s="36" t="s">
        <v>1074</v>
      </c>
      <c r="HS59" s="93"/>
      <c r="HT59" s="36"/>
      <c r="HU59" s="36"/>
      <c r="HV59" s="36"/>
      <c r="HW59" s="36"/>
      <c r="HX59" s="36"/>
      <c r="HY59" s="36">
        <v>-0.15555555555555556</v>
      </c>
      <c r="HZ59" s="36">
        <v>-0.67105263157894735</v>
      </c>
      <c r="IA59" s="36">
        <v>-9.9999999999999978E-2</v>
      </c>
      <c r="IB59" s="36">
        <v>0.62745098039215685</v>
      </c>
      <c r="IC59" s="36">
        <v>0.20481927710843384</v>
      </c>
      <c r="ID59" s="88"/>
      <c r="IE59" s="88"/>
      <c r="IF59" s="88">
        <v>0</v>
      </c>
      <c r="IG59" s="88">
        <v>0</v>
      </c>
      <c r="IH59" s="88">
        <v>0.33333333333333326</v>
      </c>
      <c r="II59" s="88">
        <v>0.25</v>
      </c>
      <c r="IJ59" s="88">
        <v>0.25333333333333341</v>
      </c>
      <c r="IK59" s="88">
        <v>0</v>
      </c>
      <c r="IL59" s="88">
        <v>0.39893617021276606</v>
      </c>
      <c r="IM59" s="88">
        <v>-0.54372623574144485</v>
      </c>
      <c r="IN59" s="88">
        <v>0</v>
      </c>
      <c r="IO59" s="88">
        <v>0.56666666666666665</v>
      </c>
      <c r="IP59" s="88"/>
      <c r="IQ59" s="88"/>
      <c r="IR59" s="89"/>
      <c r="IS59" s="89"/>
      <c r="IT59" s="89"/>
    </row>
    <row r="60" spans="1:254" x14ac:dyDescent="0.3">
      <c r="A60" s="11" t="s">
        <v>931</v>
      </c>
      <c r="B60" s="36" t="s">
        <v>1074</v>
      </c>
      <c r="C60" s="36" t="s">
        <v>1074</v>
      </c>
      <c r="D60" s="36" t="s">
        <v>1074</v>
      </c>
      <c r="E60" s="36" t="s">
        <v>1074</v>
      </c>
      <c r="F60" s="36" t="s">
        <v>1074</v>
      </c>
      <c r="G60" s="36" t="s">
        <v>1074</v>
      </c>
      <c r="H60" s="36" t="s">
        <v>1074</v>
      </c>
      <c r="I60" s="36">
        <v>1.2727272727272729</v>
      </c>
      <c r="J60" s="36" t="s">
        <v>1074</v>
      </c>
      <c r="K60" s="36" t="s">
        <v>1074</v>
      </c>
      <c r="L60" s="36">
        <v>-0.19999999999999996</v>
      </c>
      <c r="M60" s="36">
        <v>-0.1875</v>
      </c>
      <c r="N60" s="36" t="s">
        <v>1074</v>
      </c>
      <c r="O60" s="36" t="s">
        <v>1074</v>
      </c>
      <c r="P60" s="36" t="s">
        <v>1074</v>
      </c>
      <c r="Q60" s="36">
        <v>-0.57264957264957261</v>
      </c>
      <c r="R60" s="36">
        <v>0</v>
      </c>
      <c r="S60" s="36" t="s">
        <v>1074</v>
      </c>
      <c r="T60" s="36" t="s">
        <v>1074</v>
      </c>
      <c r="U60" s="36">
        <v>-0.41176470588235292</v>
      </c>
      <c r="V60" s="36"/>
      <c r="W60" s="36" t="s">
        <v>1074</v>
      </c>
      <c r="X60" s="36"/>
      <c r="Y60" s="36"/>
      <c r="Z60" s="36">
        <v>0</v>
      </c>
      <c r="AA60" s="36">
        <v>0</v>
      </c>
      <c r="AB60" s="36"/>
      <c r="AC60" s="36">
        <v>0</v>
      </c>
      <c r="AD60" s="36">
        <v>0</v>
      </c>
      <c r="AE60" s="36">
        <v>0</v>
      </c>
      <c r="AF60" s="36">
        <v>0</v>
      </c>
      <c r="AG60" s="36">
        <v>0.50000000000000022</v>
      </c>
      <c r="AH60" s="36">
        <v>-0.33333333333333337</v>
      </c>
      <c r="AI60" s="88"/>
      <c r="AJ60" s="88"/>
      <c r="AK60" s="88">
        <v>0</v>
      </c>
      <c r="AL60" s="88">
        <v>6.6666666666666652E-2</v>
      </c>
      <c r="AM60" s="88">
        <v>0</v>
      </c>
      <c r="AN60" s="88">
        <v>0</v>
      </c>
      <c r="AO60" s="88">
        <v>0.3125</v>
      </c>
      <c r="AP60" s="88">
        <v>-0.23809523809523814</v>
      </c>
      <c r="AQ60" s="88">
        <v>0</v>
      </c>
      <c r="AR60" s="88">
        <v>0</v>
      </c>
      <c r="AS60" s="88">
        <v>0</v>
      </c>
      <c r="AT60" s="88">
        <v>0</v>
      </c>
      <c r="AU60" s="89">
        <v>0</v>
      </c>
      <c r="AV60" s="89">
        <v>0</v>
      </c>
      <c r="AW60" s="89">
        <f t="shared" si="0"/>
        <v>0</v>
      </c>
      <c r="AX60" s="89"/>
      <c r="AY60" s="89"/>
      <c r="BA60" s="11" t="s">
        <v>931</v>
      </c>
      <c r="BB60" s="36" t="s">
        <v>1074</v>
      </c>
      <c r="BC60" s="36" t="s">
        <v>1074</v>
      </c>
      <c r="BD60" s="36" t="s">
        <v>1074</v>
      </c>
      <c r="BE60" s="36" t="s">
        <v>1074</v>
      </c>
      <c r="BF60" s="36" t="s">
        <v>1074</v>
      </c>
      <c r="BG60" s="36" t="s">
        <v>1074</v>
      </c>
      <c r="BH60" s="36" t="s">
        <v>1074</v>
      </c>
      <c r="BI60" s="36">
        <v>-0.2857142857142857</v>
      </c>
      <c r="BJ60" s="36">
        <v>0.60000000000000009</v>
      </c>
      <c r="BK60" s="36">
        <v>-0.375</v>
      </c>
      <c r="BL60" s="36">
        <v>0.7</v>
      </c>
      <c r="BM60" s="36">
        <v>0.11764705882352944</v>
      </c>
      <c r="BN60" s="36" t="s">
        <v>1074</v>
      </c>
      <c r="BO60" s="36" t="s">
        <v>1074</v>
      </c>
      <c r="BP60" s="36">
        <v>-0.57894736842105265</v>
      </c>
      <c r="BQ60" s="36">
        <v>0.25</v>
      </c>
      <c r="BR60" s="36">
        <v>0</v>
      </c>
      <c r="BS60" s="36" t="s">
        <v>1074</v>
      </c>
      <c r="BT60" s="36" t="s">
        <v>1074</v>
      </c>
      <c r="BU60" s="36">
        <v>0</v>
      </c>
      <c r="BV60" s="90"/>
      <c r="BW60" s="36" t="s">
        <v>1074</v>
      </c>
      <c r="BX60" s="36"/>
      <c r="BY60" s="36"/>
      <c r="BZ60" s="36">
        <v>0</v>
      </c>
      <c r="CA60" s="36">
        <v>0.16666666666666674</v>
      </c>
      <c r="CB60" s="36"/>
      <c r="CC60" s="36">
        <v>0</v>
      </c>
      <c r="CD60" s="36">
        <v>0</v>
      </c>
      <c r="CE60" s="91">
        <v>0</v>
      </c>
      <c r="CF60" s="91">
        <v>0</v>
      </c>
      <c r="CG60" s="91">
        <v>0</v>
      </c>
      <c r="CH60" s="91">
        <v>-0.2857142857142857</v>
      </c>
      <c r="CI60" s="88"/>
      <c r="CJ60" s="88"/>
      <c r="CK60" s="88">
        <v>0</v>
      </c>
      <c r="CL60" s="88">
        <v>0</v>
      </c>
      <c r="CM60" s="88">
        <v>0</v>
      </c>
      <c r="CN60" s="88">
        <v>0.19999999999999996</v>
      </c>
      <c r="CO60" s="88">
        <v>0</v>
      </c>
      <c r="CP60" s="88">
        <v>0</v>
      </c>
      <c r="CQ60" s="88">
        <v>0</v>
      </c>
      <c r="CR60" s="88">
        <v>-0.16666666666666663</v>
      </c>
      <c r="CS60" s="23">
        <v>0</v>
      </c>
      <c r="CT60" s="23">
        <v>0.19999999999999996</v>
      </c>
      <c r="CU60" s="88">
        <v>-0.16666666666666663</v>
      </c>
      <c r="CV60" s="88">
        <v>0</v>
      </c>
      <c r="CW60" s="89">
        <f t="shared" si="1"/>
        <v>0</v>
      </c>
      <c r="CX60" s="89"/>
      <c r="CY60" s="89"/>
      <c r="DA60" s="11" t="s">
        <v>931</v>
      </c>
      <c r="DB60" s="36" t="s">
        <v>1074</v>
      </c>
      <c r="DC60" s="36" t="s">
        <v>1074</v>
      </c>
      <c r="DD60" s="36" t="s">
        <v>1074</v>
      </c>
      <c r="DE60" s="36" t="s">
        <v>1074</v>
      </c>
      <c r="DF60" s="36" t="s">
        <v>1074</v>
      </c>
      <c r="DG60" s="36" t="s">
        <v>1074</v>
      </c>
      <c r="DH60" s="36" t="s">
        <v>1074</v>
      </c>
      <c r="DI60" s="36">
        <v>-0.4285714285714286</v>
      </c>
      <c r="DJ60" s="36">
        <v>2</v>
      </c>
      <c r="DK60" s="36">
        <v>-0.41666666666666663</v>
      </c>
      <c r="DL60" s="36">
        <v>0.71428571428571419</v>
      </c>
      <c r="DM60" s="36">
        <v>-0.16666666666666663</v>
      </c>
      <c r="DN60" s="36" t="s">
        <v>1074</v>
      </c>
      <c r="DO60" s="36" t="s">
        <v>1074</v>
      </c>
      <c r="DP60" s="36">
        <v>-0.6</v>
      </c>
      <c r="DQ60" s="36">
        <v>0</v>
      </c>
      <c r="DR60" s="36">
        <v>0</v>
      </c>
      <c r="DS60" s="36" t="s">
        <v>1074</v>
      </c>
      <c r="DT60" s="36" t="s">
        <v>1074</v>
      </c>
      <c r="DU60" s="36">
        <v>0</v>
      </c>
      <c r="DV60" s="36"/>
      <c r="DW60" s="36" t="s">
        <v>1074</v>
      </c>
      <c r="DX60" s="36"/>
      <c r="DY60" s="91"/>
      <c r="DZ60" s="91">
        <v>0</v>
      </c>
      <c r="EA60" s="91">
        <v>0</v>
      </c>
      <c r="EB60" s="91"/>
      <c r="EC60" s="91">
        <v>0</v>
      </c>
      <c r="ED60" s="91">
        <v>0</v>
      </c>
      <c r="EE60" s="91">
        <v>0</v>
      </c>
      <c r="EF60" s="91">
        <v>0</v>
      </c>
      <c r="EG60" s="91">
        <v>-0.5</v>
      </c>
      <c r="EH60" s="91">
        <v>0</v>
      </c>
      <c r="EI60" s="88"/>
      <c r="EJ60" s="88"/>
      <c r="EK60" s="88">
        <v>0</v>
      </c>
      <c r="EL60" s="88">
        <v>0</v>
      </c>
      <c r="EM60" s="88">
        <v>0</v>
      </c>
      <c r="EN60" s="88">
        <v>0</v>
      </c>
      <c r="EO60" s="88">
        <v>0</v>
      </c>
      <c r="EP60" s="88">
        <v>0</v>
      </c>
      <c r="EQ60" s="88">
        <v>0</v>
      </c>
      <c r="ER60" s="88">
        <v>0</v>
      </c>
      <c r="ES60" s="88">
        <v>0</v>
      </c>
      <c r="ET60" s="88">
        <v>0</v>
      </c>
      <c r="EU60" s="88">
        <v>0</v>
      </c>
      <c r="EV60" s="88">
        <v>0</v>
      </c>
      <c r="EW60" s="89">
        <f t="shared" si="2"/>
        <v>0</v>
      </c>
      <c r="EX60" s="89"/>
      <c r="EY60" s="89"/>
      <c r="EZ60"/>
      <c r="FA60" s="36" t="s">
        <v>1074</v>
      </c>
      <c r="FB60" s="36" t="s">
        <v>1074</v>
      </c>
      <c r="FC60" s="36" t="s">
        <v>1074</v>
      </c>
      <c r="FD60" s="36">
        <v>-0.16666666666666663</v>
      </c>
      <c r="FE60" s="36">
        <v>0.39999999999999991</v>
      </c>
      <c r="FF60" s="36">
        <v>0.4285714285714286</v>
      </c>
      <c r="FG60" s="36">
        <v>-0.25</v>
      </c>
      <c r="FH60" s="36">
        <v>-0.19999999999999996</v>
      </c>
      <c r="FI60" s="36" t="s">
        <v>1074</v>
      </c>
      <c r="FJ60" s="36" t="s">
        <v>1074</v>
      </c>
      <c r="FK60" s="36">
        <v>0</v>
      </c>
      <c r="FL60" s="36">
        <v>-0.16666666666666663</v>
      </c>
      <c r="FM60" s="36">
        <v>0</v>
      </c>
      <c r="FN60" s="36" t="s">
        <v>1074</v>
      </c>
      <c r="FO60" s="36" t="s">
        <v>1074</v>
      </c>
      <c r="FP60" s="36">
        <v>0</v>
      </c>
      <c r="FQ60" s="36"/>
      <c r="FR60" s="36" t="s">
        <v>1074</v>
      </c>
      <c r="FS60" s="36" t="s">
        <v>1074</v>
      </c>
      <c r="FT60" s="36"/>
      <c r="FU60" s="36">
        <v>0</v>
      </c>
      <c r="FV60" s="36">
        <v>0</v>
      </c>
      <c r="FW60" s="36"/>
      <c r="FX60" s="36">
        <v>0</v>
      </c>
      <c r="FY60" s="36">
        <v>0</v>
      </c>
      <c r="FZ60" s="36">
        <v>0</v>
      </c>
      <c r="GA60" s="36">
        <v>0</v>
      </c>
      <c r="GB60" s="36">
        <v>0.8</v>
      </c>
      <c r="GC60" s="36">
        <v>-0.11111111111111116</v>
      </c>
      <c r="GD60" s="88"/>
      <c r="GE60" s="88"/>
      <c r="GF60" s="88">
        <v>0</v>
      </c>
      <c r="GG60" s="88">
        <v>0</v>
      </c>
      <c r="GH60" s="88">
        <v>0</v>
      </c>
      <c r="GI60" s="88">
        <v>0</v>
      </c>
      <c r="GJ60" s="88">
        <v>0</v>
      </c>
      <c r="GK60" s="88">
        <v>0</v>
      </c>
      <c r="GL60" s="88">
        <v>0</v>
      </c>
      <c r="GM60" s="88">
        <v>0</v>
      </c>
      <c r="GN60" s="88">
        <v>0</v>
      </c>
      <c r="GO60" s="88">
        <v>0</v>
      </c>
      <c r="GP60" s="88">
        <v>0</v>
      </c>
      <c r="GQ60" s="88">
        <v>0</v>
      </c>
      <c r="GR60" s="89">
        <f t="shared" si="3"/>
        <v>0</v>
      </c>
      <c r="GS60" s="89"/>
      <c r="GT60" s="89"/>
      <c r="GU60"/>
      <c r="GV60" s="11" t="s">
        <v>931</v>
      </c>
      <c r="GW60" s="36" t="s">
        <v>1074</v>
      </c>
      <c r="GX60" s="36" t="s">
        <v>1074</v>
      </c>
      <c r="GY60" s="36" t="s">
        <v>1074</v>
      </c>
      <c r="GZ60" s="36" t="s">
        <v>1074</v>
      </c>
      <c r="HA60" s="36" t="s">
        <v>1074</v>
      </c>
      <c r="HB60" s="36" t="s">
        <v>1074</v>
      </c>
      <c r="HC60" s="36" t="s">
        <v>1074</v>
      </c>
      <c r="HD60" s="36">
        <v>0</v>
      </c>
      <c r="HE60" s="36">
        <v>0</v>
      </c>
      <c r="HF60" s="36">
        <v>0</v>
      </c>
      <c r="HG60" s="36">
        <v>0</v>
      </c>
      <c r="HH60" s="36">
        <v>-0.19999999999999996</v>
      </c>
      <c r="HI60" s="36" t="s">
        <v>1074</v>
      </c>
      <c r="HJ60" s="36" t="s">
        <v>1074</v>
      </c>
      <c r="HK60" s="36">
        <v>-0.75</v>
      </c>
      <c r="HL60" s="36">
        <v>0</v>
      </c>
      <c r="HM60" s="36">
        <v>0</v>
      </c>
      <c r="HN60" s="36" t="s">
        <v>1074</v>
      </c>
      <c r="HO60" s="36" t="s">
        <v>1074</v>
      </c>
      <c r="HP60" s="36">
        <v>0</v>
      </c>
      <c r="HQ60" s="90"/>
      <c r="HR60" s="36" t="s">
        <v>1074</v>
      </c>
      <c r="HS60" s="93"/>
      <c r="HT60" s="36"/>
      <c r="HU60" s="36">
        <v>0</v>
      </c>
      <c r="HV60" s="36">
        <v>0</v>
      </c>
      <c r="HW60" s="36"/>
      <c r="HX60" s="36">
        <v>0</v>
      </c>
      <c r="HY60" s="36">
        <v>0</v>
      </c>
      <c r="HZ60" s="36">
        <v>0</v>
      </c>
      <c r="IA60" s="36">
        <v>-0.8</v>
      </c>
      <c r="IB60" s="36">
        <v>0</v>
      </c>
      <c r="IC60" s="36">
        <v>0</v>
      </c>
      <c r="ID60" s="88"/>
      <c r="IE60" s="88"/>
      <c r="IF60" s="88">
        <v>0</v>
      </c>
      <c r="IG60" s="88">
        <v>0</v>
      </c>
      <c r="IH60" s="88">
        <v>0</v>
      </c>
      <c r="II60" s="88">
        <v>0</v>
      </c>
      <c r="IJ60" s="88">
        <v>0</v>
      </c>
      <c r="IK60" s="88">
        <v>0</v>
      </c>
      <c r="IL60" s="88">
        <v>0</v>
      </c>
      <c r="IM60" s="88">
        <v>0</v>
      </c>
      <c r="IN60" s="88">
        <v>0</v>
      </c>
      <c r="IO60" s="88">
        <v>0</v>
      </c>
      <c r="IP60" s="88">
        <v>0</v>
      </c>
      <c r="IQ60" s="88">
        <v>0</v>
      </c>
      <c r="IR60" s="89">
        <f t="shared" si="4"/>
        <v>0</v>
      </c>
      <c r="IS60" s="89"/>
      <c r="IT60" s="89"/>
    </row>
    <row r="61" spans="1:254" x14ac:dyDescent="0.3">
      <c r="A61" s="11" t="s">
        <v>930</v>
      </c>
      <c r="B61" s="36">
        <v>2.6363636363636362</v>
      </c>
      <c r="C61" s="36" t="s">
        <v>1074</v>
      </c>
      <c r="D61" s="36" t="s">
        <v>1074</v>
      </c>
      <c r="E61" s="36" t="s">
        <v>1074</v>
      </c>
      <c r="F61" s="36" t="s">
        <v>1074</v>
      </c>
      <c r="G61" s="36" t="s">
        <v>1074</v>
      </c>
      <c r="H61" s="36" t="s">
        <v>1074</v>
      </c>
      <c r="I61" s="36" t="s">
        <v>1074</v>
      </c>
      <c r="J61" s="36">
        <v>-0.4285714285714286</v>
      </c>
      <c r="K61" s="36" t="s">
        <v>1074</v>
      </c>
      <c r="L61" s="36" t="s">
        <v>1074</v>
      </c>
      <c r="M61" s="36" t="s">
        <v>1074</v>
      </c>
      <c r="N61" s="36">
        <v>-0.19999999999999996</v>
      </c>
      <c r="O61" s="36">
        <v>0.25</v>
      </c>
      <c r="P61" s="36">
        <v>-0.19999999999999996</v>
      </c>
      <c r="Q61" s="36">
        <v>0.20000000000000018</v>
      </c>
      <c r="R61" s="36">
        <v>0</v>
      </c>
      <c r="S61" s="36">
        <v>1.3322676295501878E-15</v>
      </c>
      <c r="T61" s="36">
        <v>-0.16666666666666796</v>
      </c>
      <c r="U61" s="36" t="s">
        <v>1074</v>
      </c>
      <c r="V61" s="36"/>
      <c r="W61" s="36" t="s">
        <v>1074</v>
      </c>
      <c r="X61" s="36">
        <v>1.1367521367521367</v>
      </c>
      <c r="Y61" s="36">
        <v>0</v>
      </c>
      <c r="Z61" s="36">
        <v>0.20000000000000018</v>
      </c>
      <c r="AA61" s="36">
        <v>-0.21166666666666667</v>
      </c>
      <c r="AB61" s="36"/>
      <c r="AC61" s="36">
        <v>5.7082452431289621E-2</v>
      </c>
      <c r="AD61" s="36">
        <v>-0.57999999999999996</v>
      </c>
      <c r="AE61" s="36">
        <v>-0.66666666666666674</v>
      </c>
      <c r="AF61" s="36">
        <v>0</v>
      </c>
      <c r="AG61" s="36">
        <v>4</v>
      </c>
      <c r="AH61" s="36">
        <v>-0.49714285714285711</v>
      </c>
      <c r="AI61" s="88">
        <v>0.13636363636363624</v>
      </c>
      <c r="AJ61" s="88">
        <v>-0.47</v>
      </c>
      <c r="AK61" s="88">
        <v>5.6603773584905648E-2</v>
      </c>
      <c r="AL61" s="88">
        <v>0</v>
      </c>
      <c r="AM61" s="88">
        <v>3.0178571428571432</v>
      </c>
      <c r="AN61" s="88">
        <v>-6.6666666666666763E-2</v>
      </c>
      <c r="AO61" s="88">
        <v>0</v>
      </c>
      <c r="AP61" s="88">
        <v>0</v>
      </c>
      <c r="AQ61" s="88">
        <v>0</v>
      </c>
      <c r="AR61" s="88">
        <v>-4.7619047619047672E-2</v>
      </c>
      <c r="AS61" s="88">
        <v>0</v>
      </c>
      <c r="AT61" s="88">
        <v>0</v>
      </c>
      <c r="AU61" s="89">
        <v>5.0000000000000044E-2</v>
      </c>
      <c r="AV61" s="89">
        <v>-4.7619047619047672E-2</v>
      </c>
      <c r="AW61" s="89">
        <f t="shared" si="0"/>
        <v>5.0000000000000044E-2</v>
      </c>
      <c r="AX61" s="89"/>
      <c r="AY61" s="89"/>
      <c r="BA61" s="11" t="s">
        <v>930</v>
      </c>
      <c r="BB61" s="36">
        <v>-0.6</v>
      </c>
      <c r="BC61" s="36" t="s">
        <v>1074</v>
      </c>
      <c r="BD61" s="36" t="s">
        <v>1074</v>
      </c>
      <c r="BE61" s="36" t="s">
        <v>1074</v>
      </c>
      <c r="BF61" s="36" t="s">
        <v>1074</v>
      </c>
      <c r="BG61" s="36" t="s">
        <v>1074</v>
      </c>
      <c r="BH61" s="36" t="s">
        <v>1074</v>
      </c>
      <c r="BI61" s="36" t="s">
        <v>1074</v>
      </c>
      <c r="BJ61" s="36">
        <v>-0.25</v>
      </c>
      <c r="BK61" s="36" t="s">
        <v>1074</v>
      </c>
      <c r="BL61" s="36" t="s">
        <v>1074</v>
      </c>
      <c r="BM61" s="36">
        <v>0.25</v>
      </c>
      <c r="BN61" s="36">
        <v>0</v>
      </c>
      <c r="BO61" s="36">
        <v>0</v>
      </c>
      <c r="BP61" s="36">
        <v>0</v>
      </c>
      <c r="BQ61" s="36">
        <v>0</v>
      </c>
      <c r="BR61" s="36">
        <v>0</v>
      </c>
      <c r="BS61" s="36">
        <v>0</v>
      </c>
      <c r="BT61" s="36">
        <v>-0.19999999999999996</v>
      </c>
      <c r="BU61" s="36" t="s">
        <v>1074</v>
      </c>
      <c r="BV61" s="90"/>
      <c r="BW61" s="36" t="s">
        <v>1074</v>
      </c>
      <c r="BX61" s="36">
        <v>-0.19999999999999996</v>
      </c>
      <c r="BY61" s="36">
        <v>0.25</v>
      </c>
      <c r="BZ61" s="36">
        <v>0.12000000000000011</v>
      </c>
      <c r="CA61" s="36">
        <v>-0.2857142857142857</v>
      </c>
      <c r="CB61" s="36"/>
      <c r="CC61" s="36">
        <v>0</v>
      </c>
      <c r="CD61" s="36">
        <v>-0.5</v>
      </c>
      <c r="CE61" s="91">
        <v>0</v>
      </c>
      <c r="CF61" s="91">
        <v>-0.25</v>
      </c>
      <c r="CG61" s="91">
        <v>0.66666666666666674</v>
      </c>
      <c r="CH61" s="91">
        <v>-0.29600000000000004</v>
      </c>
      <c r="CI61" s="88">
        <v>0.13636363636363646</v>
      </c>
      <c r="CJ61" s="88">
        <v>-0.37</v>
      </c>
      <c r="CK61" s="88">
        <v>-4.7619047619047672E-2</v>
      </c>
      <c r="CL61" s="88">
        <v>5.0000000000000044E-2</v>
      </c>
      <c r="CM61" s="88">
        <v>-4.7619047619047672E-2</v>
      </c>
      <c r="CN61" s="88">
        <v>0.25</v>
      </c>
      <c r="CO61" s="88">
        <v>0.66666666666666674</v>
      </c>
      <c r="CP61" s="88">
        <v>0.19999999999999996</v>
      </c>
      <c r="CQ61" s="88">
        <v>0</v>
      </c>
      <c r="CR61" s="88">
        <v>0</v>
      </c>
      <c r="CS61" s="23">
        <v>0</v>
      </c>
      <c r="CT61" s="23">
        <v>-0.33333333333333337</v>
      </c>
      <c r="CU61" s="88">
        <v>0</v>
      </c>
      <c r="CV61" s="88">
        <v>0</v>
      </c>
      <c r="CW61" s="89">
        <f t="shared" si="1"/>
        <v>0</v>
      </c>
      <c r="CX61" s="89"/>
      <c r="CY61" s="89"/>
      <c r="DA61" s="11" t="s">
        <v>930</v>
      </c>
      <c r="DB61" s="36">
        <v>-0.16666666666666663</v>
      </c>
      <c r="DC61" s="36" t="s">
        <v>1074</v>
      </c>
      <c r="DD61" s="36" t="s">
        <v>1074</v>
      </c>
      <c r="DE61" s="36" t="s">
        <v>1074</v>
      </c>
      <c r="DF61" s="36" t="s">
        <v>1074</v>
      </c>
      <c r="DG61" s="36" t="s">
        <v>1074</v>
      </c>
      <c r="DH61" s="36" t="s">
        <v>1074</v>
      </c>
      <c r="DI61" s="36" t="s">
        <v>1074</v>
      </c>
      <c r="DJ61" s="36">
        <v>-0.25714285714285712</v>
      </c>
      <c r="DK61" s="36" t="s">
        <v>1074</v>
      </c>
      <c r="DL61" s="36" t="s">
        <v>1074</v>
      </c>
      <c r="DM61" s="36">
        <v>0</v>
      </c>
      <c r="DN61" s="36">
        <v>0</v>
      </c>
      <c r="DO61" s="36">
        <v>0</v>
      </c>
      <c r="DP61" s="36">
        <v>0</v>
      </c>
      <c r="DQ61" s="36">
        <v>0</v>
      </c>
      <c r="DR61" s="36">
        <v>0</v>
      </c>
      <c r="DS61" s="36">
        <v>0</v>
      </c>
      <c r="DT61" s="36">
        <v>0</v>
      </c>
      <c r="DU61" s="36" t="s">
        <v>1074</v>
      </c>
      <c r="DV61" s="36"/>
      <c r="DW61" s="36" t="s">
        <v>1074</v>
      </c>
      <c r="DX61" s="36">
        <v>0</v>
      </c>
      <c r="DY61" s="91">
        <v>0</v>
      </c>
      <c r="DZ61" s="91">
        <v>0</v>
      </c>
      <c r="EA61" s="91">
        <v>0</v>
      </c>
      <c r="EB61" s="91"/>
      <c r="EC61" s="91">
        <v>0</v>
      </c>
      <c r="ED61" s="91">
        <v>8.3333333333333259E-2</v>
      </c>
      <c r="EE61" s="91">
        <v>-7.6923076923076872E-2</v>
      </c>
      <c r="EF61" s="91">
        <v>-0.16666666666666663</v>
      </c>
      <c r="EG61" s="91">
        <v>0.14999999999999991</v>
      </c>
      <c r="EH61" s="91">
        <v>-0.13043478260869568</v>
      </c>
      <c r="EI61" s="88">
        <v>0</v>
      </c>
      <c r="EJ61" s="88">
        <v>0</v>
      </c>
      <c r="EK61" s="88">
        <v>0</v>
      </c>
      <c r="EL61" s="88">
        <v>-9.9999999999999978E-2</v>
      </c>
      <c r="EM61" s="88">
        <v>0.33333333333333326</v>
      </c>
      <c r="EN61" s="88">
        <v>0</v>
      </c>
      <c r="EO61" s="88">
        <v>0</v>
      </c>
      <c r="EP61" s="88">
        <v>8.3333333333333259E-2</v>
      </c>
      <c r="EQ61" s="88">
        <v>-7.6923076923076872E-2</v>
      </c>
      <c r="ER61" s="88">
        <v>1</v>
      </c>
      <c r="ES61" s="88">
        <v>0</v>
      </c>
      <c r="ET61" s="88">
        <v>-0.5</v>
      </c>
      <c r="EU61" s="88">
        <v>0</v>
      </c>
      <c r="EV61" s="88">
        <v>0</v>
      </c>
      <c r="EW61" s="89">
        <f t="shared" si="2"/>
        <v>0</v>
      </c>
      <c r="EX61" s="89"/>
      <c r="EY61" s="89"/>
      <c r="EZ61"/>
      <c r="FA61" s="36" t="s">
        <v>1074</v>
      </c>
      <c r="FB61" s="36" t="s">
        <v>1074</v>
      </c>
      <c r="FC61" s="36" t="s">
        <v>1074</v>
      </c>
      <c r="FD61" s="36" t="s">
        <v>1074</v>
      </c>
      <c r="FE61" s="36">
        <v>-0.19999999999999996</v>
      </c>
      <c r="FF61" s="36" t="s">
        <v>1074</v>
      </c>
      <c r="FG61" s="36" t="s">
        <v>1074</v>
      </c>
      <c r="FH61" s="36">
        <v>0.33333333333333326</v>
      </c>
      <c r="FI61" s="36">
        <v>0</v>
      </c>
      <c r="FJ61" s="36">
        <v>0</v>
      </c>
      <c r="FK61" s="36">
        <v>0</v>
      </c>
      <c r="FL61" s="36">
        <v>0.25</v>
      </c>
      <c r="FM61" s="36">
        <v>0</v>
      </c>
      <c r="FN61" s="36">
        <v>0</v>
      </c>
      <c r="FO61" s="36">
        <v>0</v>
      </c>
      <c r="FP61" s="36" t="s">
        <v>1074</v>
      </c>
      <c r="FQ61" s="36"/>
      <c r="FR61" s="36" t="s">
        <v>1074</v>
      </c>
      <c r="FS61" s="36">
        <v>-0.4285714285714286</v>
      </c>
      <c r="FT61" s="36">
        <v>0.25</v>
      </c>
      <c r="FU61" s="36">
        <v>0</v>
      </c>
      <c r="FV61" s="36">
        <v>0</v>
      </c>
      <c r="FW61" s="36"/>
      <c r="FX61" s="36">
        <v>0</v>
      </c>
      <c r="FY61" s="36">
        <v>-9.9999999999999978E-2</v>
      </c>
      <c r="FZ61" s="36">
        <v>-0.11111111111111116</v>
      </c>
      <c r="GA61" s="36">
        <v>0</v>
      </c>
      <c r="GB61" s="36">
        <v>0</v>
      </c>
      <c r="GC61" s="36">
        <v>1</v>
      </c>
      <c r="GD61" s="88">
        <v>0</v>
      </c>
      <c r="GE61" s="88">
        <v>0</v>
      </c>
      <c r="GF61" s="88">
        <v>0</v>
      </c>
      <c r="GG61" s="88">
        <v>0</v>
      </c>
      <c r="GH61" s="88">
        <v>0</v>
      </c>
      <c r="GI61" s="88">
        <v>0</v>
      </c>
      <c r="GJ61" s="88">
        <v>0</v>
      </c>
      <c r="GK61" s="88">
        <v>0</v>
      </c>
      <c r="GL61" s="88">
        <v>0</v>
      </c>
      <c r="GM61" s="88">
        <v>2</v>
      </c>
      <c r="GN61" s="88">
        <v>0</v>
      </c>
      <c r="GO61" s="88">
        <v>-0.66666666666666674</v>
      </c>
      <c r="GP61" s="88">
        <v>0</v>
      </c>
      <c r="GQ61" s="88">
        <v>0.8125</v>
      </c>
      <c r="GR61" s="89">
        <f t="shared" si="3"/>
        <v>-3.4482758620689613E-2</v>
      </c>
      <c r="GS61" s="89"/>
      <c r="GT61" s="89"/>
      <c r="GU61"/>
      <c r="GV61" s="11" t="s">
        <v>930</v>
      </c>
      <c r="GW61" s="36">
        <v>1.2222222222222223</v>
      </c>
      <c r="GX61" s="36" t="s">
        <v>1074</v>
      </c>
      <c r="GY61" s="36" t="s">
        <v>1074</v>
      </c>
      <c r="GZ61" s="36" t="s">
        <v>1074</v>
      </c>
      <c r="HA61" s="36" t="s">
        <v>1074</v>
      </c>
      <c r="HB61" s="36" t="s">
        <v>1074</v>
      </c>
      <c r="HC61" s="36" t="s">
        <v>1074</v>
      </c>
      <c r="HD61" s="36" t="s">
        <v>1074</v>
      </c>
      <c r="HE61" s="36">
        <v>-0.19999999999999996</v>
      </c>
      <c r="HF61" s="36" t="s">
        <v>1074</v>
      </c>
      <c r="HG61" s="36" t="s">
        <v>1074</v>
      </c>
      <c r="HH61" s="36">
        <v>0</v>
      </c>
      <c r="HI61" s="36">
        <v>0</v>
      </c>
      <c r="HJ61" s="36">
        <v>0</v>
      </c>
      <c r="HK61" s="36">
        <v>0</v>
      </c>
      <c r="HL61" s="36">
        <v>0</v>
      </c>
      <c r="HM61" s="36">
        <v>0</v>
      </c>
      <c r="HN61" s="36">
        <v>0</v>
      </c>
      <c r="HO61" s="36">
        <v>0</v>
      </c>
      <c r="HP61" s="36" t="s">
        <v>1074</v>
      </c>
      <c r="HQ61" s="90"/>
      <c r="HR61" s="36" t="s">
        <v>1074</v>
      </c>
      <c r="HS61" s="93">
        <v>-4.7619047619047672E-2</v>
      </c>
      <c r="HT61" s="36">
        <v>0.5</v>
      </c>
      <c r="HU61" s="36">
        <v>0</v>
      </c>
      <c r="HV61" s="36">
        <v>-0.16000000000000003</v>
      </c>
      <c r="HW61" s="36"/>
      <c r="HX61" s="36">
        <v>0.48809523809523814</v>
      </c>
      <c r="HY61" s="36">
        <v>-0.4</v>
      </c>
      <c r="HZ61" s="36">
        <v>-0.19999999999999996</v>
      </c>
      <c r="IA61" s="36">
        <v>0.66666666666666674</v>
      </c>
      <c r="IB61" s="36">
        <v>0.66666666666666674</v>
      </c>
      <c r="IC61" s="36">
        <v>0</v>
      </c>
      <c r="ID61" s="88">
        <v>0</v>
      </c>
      <c r="IE61" s="88">
        <v>0.39999999999999991</v>
      </c>
      <c r="IF61" s="88">
        <v>0</v>
      </c>
      <c r="IG61" s="88">
        <v>0</v>
      </c>
      <c r="IH61" s="88">
        <v>-6.6666666666666652E-2</v>
      </c>
      <c r="II61" s="88">
        <v>-8.1632653061224469E-2</v>
      </c>
      <c r="IJ61" s="88">
        <v>1.2222222222222223</v>
      </c>
      <c r="IK61" s="88">
        <v>0</v>
      </c>
      <c r="IL61" s="88">
        <v>-6.0000000000000053E-2</v>
      </c>
      <c r="IM61" s="88">
        <v>-0.46808510638297873</v>
      </c>
      <c r="IN61" s="88">
        <v>0</v>
      </c>
      <c r="IO61" s="88">
        <v>0</v>
      </c>
      <c r="IP61" s="88">
        <v>-9.9999999999999978E-2</v>
      </c>
      <c r="IQ61" s="88">
        <v>0</v>
      </c>
      <c r="IR61" s="89">
        <f t="shared" si="4"/>
        <v>0</v>
      </c>
      <c r="IS61" s="89"/>
      <c r="IT61" s="89"/>
    </row>
    <row r="62" spans="1:254" x14ac:dyDescent="0.3">
      <c r="A62" s="11" t="s">
        <v>940</v>
      </c>
      <c r="B62" s="36"/>
      <c r="C62" s="36"/>
      <c r="D62" s="36"/>
      <c r="E62" s="36"/>
      <c r="F62" s="36"/>
      <c r="G62" s="36"/>
      <c r="H62" s="36"/>
      <c r="I62" s="36"/>
      <c r="J62" s="36"/>
      <c r="K62" s="36"/>
      <c r="L62" s="36"/>
      <c r="M62" s="36"/>
      <c r="N62" s="36"/>
      <c r="O62" s="36" t="s">
        <v>1074</v>
      </c>
      <c r="P62" s="36" t="s">
        <v>1074</v>
      </c>
      <c r="Q62" s="36">
        <v>-0.14529914529914534</v>
      </c>
      <c r="R62" s="36">
        <v>0</v>
      </c>
      <c r="S62" s="36" t="s">
        <v>1074</v>
      </c>
      <c r="T62" s="36" t="s">
        <v>1074</v>
      </c>
      <c r="U62" s="36" t="s">
        <v>1074</v>
      </c>
      <c r="V62" s="36"/>
      <c r="W62" s="36" t="s">
        <v>1074</v>
      </c>
      <c r="X62" s="36"/>
      <c r="Y62" s="36"/>
      <c r="Z62" s="36"/>
      <c r="AA62" s="36"/>
      <c r="AB62" s="36"/>
      <c r="AC62" s="36"/>
      <c r="AD62" s="36"/>
      <c r="AE62" s="36"/>
      <c r="AF62" s="36"/>
      <c r="AG62" s="36"/>
      <c r="AH62" s="36"/>
      <c r="AI62" s="88"/>
      <c r="AJ62" s="88"/>
      <c r="AK62" s="88"/>
      <c r="AL62" s="88"/>
      <c r="AM62" s="88"/>
      <c r="AN62" s="88"/>
      <c r="AO62" s="88"/>
      <c r="AP62" s="88"/>
      <c r="AQ62" s="88">
        <v>-0.14285714285714279</v>
      </c>
      <c r="AR62" s="88">
        <v>0.33333333333333326</v>
      </c>
      <c r="AS62" s="88">
        <v>-0.24999999999999989</v>
      </c>
      <c r="AT62" s="88">
        <v>0.33333333333333326</v>
      </c>
      <c r="AU62" s="89">
        <v>0</v>
      </c>
      <c r="AV62" s="89">
        <v>0.25</v>
      </c>
      <c r="AW62" s="89">
        <f t="shared" si="0"/>
        <v>-0.19999999999999996</v>
      </c>
      <c r="AX62" s="89">
        <v>0</v>
      </c>
      <c r="AY62" s="89"/>
      <c r="BA62" s="11" t="s">
        <v>940</v>
      </c>
      <c r="BB62" s="36"/>
      <c r="BC62" s="36"/>
      <c r="BD62" s="36"/>
      <c r="BE62" s="36"/>
      <c r="BF62" s="36"/>
      <c r="BG62" s="36"/>
      <c r="BH62" s="36"/>
      <c r="BI62" s="36"/>
      <c r="BJ62" s="36"/>
      <c r="BK62" s="36"/>
      <c r="BL62" s="36"/>
      <c r="BM62" s="36"/>
      <c r="BN62" s="36"/>
      <c r="BO62" s="36" t="s">
        <v>1074</v>
      </c>
      <c r="BP62" s="36" t="s">
        <v>1074</v>
      </c>
      <c r="BQ62" s="36">
        <v>-0.46666666666666667</v>
      </c>
      <c r="BR62" s="36">
        <v>0</v>
      </c>
      <c r="BS62" s="36" t="s">
        <v>1074</v>
      </c>
      <c r="BT62" s="36" t="s">
        <v>1074</v>
      </c>
      <c r="BU62" s="36" t="s">
        <v>1074</v>
      </c>
      <c r="BV62" s="90"/>
      <c r="BW62" s="36" t="s">
        <v>1074</v>
      </c>
      <c r="BX62" s="36"/>
      <c r="BY62" s="36"/>
      <c r="BZ62" s="36"/>
      <c r="CA62" s="36"/>
      <c r="CB62" s="36"/>
      <c r="CC62" s="36"/>
      <c r="CD62" s="36"/>
      <c r="CE62" s="91"/>
      <c r="CF62" s="91"/>
      <c r="CG62" s="91"/>
      <c r="CH62" s="91"/>
      <c r="CI62" s="88"/>
      <c r="CJ62" s="88"/>
      <c r="CK62" s="88"/>
      <c r="CL62" s="88"/>
      <c r="CM62" s="88"/>
      <c r="CN62" s="88"/>
      <c r="CO62" s="88"/>
      <c r="CP62" s="88"/>
      <c r="CQ62" s="88">
        <v>-0.33333333333333337</v>
      </c>
      <c r="CR62" s="88">
        <v>0.19999999999999996</v>
      </c>
      <c r="CS62" s="23">
        <v>-0.16666666666666663</v>
      </c>
      <c r="CT62" s="23">
        <v>0.19999999999999996</v>
      </c>
      <c r="CU62" s="88">
        <v>-0.62333333333333329</v>
      </c>
      <c r="CV62" s="88">
        <v>1.2123893805309733</v>
      </c>
      <c r="CW62" s="89">
        <f t="shared" si="1"/>
        <v>0</v>
      </c>
      <c r="CX62" s="89">
        <f t="shared" si="1"/>
        <v>0</v>
      </c>
      <c r="CY62" s="89"/>
      <c r="DA62" s="11" t="s">
        <v>940</v>
      </c>
      <c r="DB62" s="36"/>
      <c r="DC62" s="36"/>
      <c r="DD62" s="36"/>
      <c r="DE62" s="36"/>
      <c r="DF62" s="36"/>
      <c r="DG62" s="36"/>
      <c r="DH62" s="36"/>
      <c r="DI62" s="36"/>
      <c r="DJ62" s="36"/>
      <c r="DK62" s="36"/>
      <c r="DL62" s="36"/>
      <c r="DM62" s="36"/>
      <c r="DN62" s="36"/>
      <c r="DO62" s="36" t="s">
        <v>1074</v>
      </c>
      <c r="DP62" s="36" t="s">
        <v>1074</v>
      </c>
      <c r="DQ62" s="36">
        <v>-0.33333333333333337</v>
      </c>
      <c r="DR62" s="36">
        <v>0</v>
      </c>
      <c r="DS62" s="36" t="s">
        <v>1074</v>
      </c>
      <c r="DT62" s="36" t="s">
        <v>1074</v>
      </c>
      <c r="DU62" s="36" t="s">
        <v>1074</v>
      </c>
      <c r="DV62" s="36"/>
      <c r="DW62" s="36" t="s">
        <v>1074</v>
      </c>
      <c r="DX62" s="36"/>
      <c r="DY62" s="91"/>
      <c r="DZ62" s="91"/>
      <c r="EA62" s="91"/>
      <c r="EB62" s="91"/>
      <c r="EC62" s="91"/>
      <c r="ED62" s="91"/>
      <c r="EE62" s="91"/>
      <c r="EF62" s="91"/>
      <c r="EG62" s="91"/>
      <c r="EH62" s="91"/>
      <c r="EI62" s="88"/>
      <c r="EJ62" s="88"/>
      <c r="EK62" s="88"/>
      <c r="EL62" s="88"/>
      <c r="EM62" s="88"/>
      <c r="EN62" s="88"/>
      <c r="EO62" s="88"/>
      <c r="EP62" s="88"/>
      <c r="EQ62" s="88">
        <v>-0.6</v>
      </c>
      <c r="ER62" s="88">
        <v>0</v>
      </c>
      <c r="ES62" s="88">
        <v>0</v>
      </c>
      <c r="ET62" s="88">
        <v>0</v>
      </c>
      <c r="EU62" s="88">
        <v>0</v>
      </c>
      <c r="EV62" s="88">
        <v>0</v>
      </c>
      <c r="EW62" s="89">
        <f t="shared" si="2"/>
        <v>0</v>
      </c>
      <c r="EX62" s="89">
        <f t="shared" si="2"/>
        <v>0</v>
      </c>
      <c r="EY62" s="89"/>
      <c r="EZ62"/>
      <c r="FA62" s="36"/>
      <c r="FB62" s="36"/>
      <c r="FC62" s="36"/>
      <c r="FD62" s="36"/>
      <c r="FE62" s="36"/>
      <c r="FF62" s="36"/>
      <c r="FG62" s="36"/>
      <c r="FH62" s="36"/>
      <c r="FI62" s="36"/>
      <c r="FJ62" s="36" t="s">
        <v>1074</v>
      </c>
      <c r="FK62" s="36" t="s">
        <v>1074</v>
      </c>
      <c r="FL62" s="36">
        <v>0.16666666666666674</v>
      </c>
      <c r="FM62" s="36">
        <v>0</v>
      </c>
      <c r="FN62" s="36" t="s">
        <v>1074</v>
      </c>
      <c r="FO62" s="36" t="s">
        <v>1074</v>
      </c>
      <c r="FP62" s="36" t="s">
        <v>1074</v>
      </c>
      <c r="FQ62" s="36"/>
      <c r="FR62" s="36" t="s">
        <v>1074</v>
      </c>
      <c r="FS62" s="36" t="s">
        <v>1074</v>
      </c>
      <c r="FT62" s="36"/>
      <c r="FU62" s="36"/>
      <c r="FV62" s="36"/>
      <c r="FW62" s="36"/>
      <c r="FX62" s="36"/>
      <c r="FY62" s="36"/>
      <c r="FZ62" s="36"/>
      <c r="GA62" s="36"/>
      <c r="GB62" s="36"/>
      <c r="GC62" s="36"/>
      <c r="GD62" s="88"/>
      <c r="GE62" s="88"/>
      <c r="GF62" s="88"/>
      <c r="GG62" s="88"/>
      <c r="GH62" s="88"/>
      <c r="GI62" s="88"/>
      <c r="GJ62" s="88"/>
      <c r="GK62" s="88"/>
      <c r="GL62" s="88">
        <v>-0.625</v>
      </c>
      <c r="GM62" s="88">
        <v>0</v>
      </c>
      <c r="GN62" s="88">
        <v>0</v>
      </c>
      <c r="GO62" s="88">
        <v>0</v>
      </c>
      <c r="GP62" s="88">
        <v>-0.33333333333333337</v>
      </c>
      <c r="GQ62" s="88">
        <v>0</v>
      </c>
      <c r="GR62" s="89">
        <f t="shared" si="3"/>
        <v>0</v>
      </c>
      <c r="GS62" s="89">
        <f t="shared" si="3"/>
        <v>0</v>
      </c>
      <c r="GT62" s="89"/>
      <c r="GU62"/>
      <c r="GV62" s="11" t="s">
        <v>940</v>
      </c>
      <c r="GW62" s="36"/>
      <c r="GX62" s="36"/>
      <c r="GY62" s="36"/>
      <c r="GZ62" s="36"/>
      <c r="HA62" s="36"/>
      <c r="HB62" s="36"/>
      <c r="HC62" s="36"/>
      <c r="HD62" s="36"/>
      <c r="HE62" s="36"/>
      <c r="HF62" s="36"/>
      <c r="HG62" s="36"/>
      <c r="HH62" s="36"/>
      <c r="HI62" s="36"/>
      <c r="HJ62" s="36" t="s">
        <v>1074</v>
      </c>
      <c r="HK62" s="36" t="s">
        <v>1074</v>
      </c>
      <c r="HL62" s="36">
        <v>0</v>
      </c>
      <c r="HM62" s="36">
        <v>0</v>
      </c>
      <c r="HN62" s="36" t="s">
        <v>1074</v>
      </c>
      <c r="HO62" s="36" t="s">
        <v>1074</v>
      </c>
      <c r="HP62" s="36" t="s">
        <v>1074</v>
      </c>
      <c r="HQ62" s="90"/>
      <c r="HR62" s="36" t="s">
        <v>1074</v>
      </c>
      <c r="HS62" s="93"/>
      <c r="HT62" s="36"/>
      <c r="HU62" s="36"/>
      <c r="HV62" s="36"/>
      <c r="HW62" s="36"/>
      <c r="HX62" s="36"/>
      <c r="HY62" s="36"/>
      <c r="HZ62" s="36"/>
      <c r="IA62" s="36"/>
      <c r="IB62" s="36"/>
      <c r="IC62" s="36"/>
      <c r="ID62" s="88"/>
      <c r="IE62" s="88"/>
      <c r="IF62" s="88"/>
      <c r="IG62" s="88"/>
      <c r="IH62" s="88"/>
      <c r="II62" s="88"/>
      <c r="IJ62" s="88"/>
      <c r="IK62" s="88"/>
      <c r="IL62" s="88">
        <v>-0.33333333333333337</v>
      </c>
      <c r="IM62" s="88">
        <v>0.5</v>
      </c>
      <c r="IN62" s="88">
        <v>-0.33333333333333337</v>
      </c>
      <c r="IO62" s="88">
        <v>0</v>
      </c>
      <c r="IP62" s="88">
        <v>0</v>
      </c>
      <c r="IQ62" s="88">
        <v>0</v>
      </c>
      <c r="IR62" s="89">
        <f t="shared" si="4"/>
        <v>0</v>
      </c>
      <c r="IS62" s="89">
        <f t="shared" si="4"/>
        <v>0</v>
      </c>
      <c r="IT62" s="89"/>
    </row>
    <row r="63" spans="1:254" x14ac:dyDescent="0.3">
      <c r="A63" s="11" t="s">
        <v>916</v>
      </c>
      <c r="B63" s="36" t="s">
        <v>1074</v>
      </c>
      <c r="C63" s="36" t="s">
        <v>1074</v>
      </c>
      <c r="D63" s="36">
        <v>0</v>
      </c>
      <c r="E63" s="36" t="s">
        <v>1074</v>
      </c>
      <c r="F63" s="36" t="s">
        <v>1074</v>
      </c>
      <c r="G63" s="36">
        <v>0</v>
      </c>
      <c r="H63" s="36">
        <v>0</v>
      </c>
      <c r="I63" s="36">
        <v>0</v>
      </c>
      <c r="J63" s="36">
        <v>-0.75</v>
      </c>
      <c r="K63" s="36">
        <v>9</v>
      </c>
      <c r="L63" s="36">
        <v>0</v>
      </c>
      <c r="M63" s="36">
        <v>0</v>
      </c>
      <c r="N63" s="36">
        <v>0</v>
      </c>
      <c r="O63" s="36">
        <v>0</v>
      </c>
      <c r="P63" s="36">
        <v>0</v>
      </c>
      <c r="Q63" s="36">
        <v>-0.6</v>
      </c>
      <c r="R63" s="36">
        <v>0</v>
      </c>
      <c r="S63" s="36">
        <v>4.4408920985006262E-16</v>
      </c>
      <c r="T63" s="36">
        <v>-4.4408920985006262E-16</v>
      </c>
      <c r="U63" s="36">
        <v>0</v>
      </c>
      <c r="V63" s="36"/>
      <c r="W63" s="36">
        <v>0</v>
      </c>
      <c r="X63" s="36">
        <v>0</v>
      </c>
      <c r="Y63" s="36">
        <v>0</v>
      </c>
      <c r="Z63" s="36">
        <v>0</v>
      </c>
      <c r="AA63" s="36">
        <v>0</v>
      </c>
      <c r="AB63" s="36"/>
      <c r="AC63" s="36">
        <v>0</v>
      </c>
      <c r="AD63" s="36">
        <v>0</v>
      </c>
      <c r="AE63" s="36">
        <v>0</v>
      </c>
      <c r="AF63" s="36">
        <v>0</v>
      </c>
      <c r="AG63" s="36">
        <v>0</v>
      </c>
      <c r="AH63" s="36">
        <v>0</v>
      </c>
      <c r="AI63" s="88">
        <v>0</v>
      </c>
      <c r="AJ63" s="88">
        <v>0</v>
      </c>
      <c r="AK63" s="88">
        <v>0</v>
      </c>
      <c r="AL63" s="88">
        <v>0</v>
      </c>
      <c r="AM63" s="88">
        <v>0</v>
      </c>
      <c r="AN63" s="88">
        <v>0</v>
      </c>
      <c r="AO63" s="88">
        <v>1.1000000000000001</v>
      </c>
      <c r="AP63" s="88">
        <v>-0.52380952380952384</v>
      </c>
      <c r="AQ63" s="88">
        <v>0</v>
      </c>
      <c r="AR63" s="88">
        <v>0</v>
      </c>
      <c r="AS63" s="88">
        <v>0</v>
      </c>
      <c r="AT63" s="88">
        <v>0</v>
      </c>
      <c r="AU63" s="89">
        <v>0</v>
      </c>
      <c r="AV63" s="89">
        <v>0</v>
      </c>
      <c r="AW63" s="89">
        <f t="shared" si="0"/>
        <v>0</v>
      </c>
      <c r="AX63" s="89">
        <v>0</v>
      </c>
      <c r="AY63" s="89">
        <f t="shared" si="5"/>
        <v>0</v>
      </c>
      <c r="BA63" s="11" t="s">
        <v>916</v>
      </c>
      <c r="BB63" s="36" t="s">
        <v>1074</v>
      </c>
      <c r="BC63" s="36" t="s">
        <v>1074</v>
      </c>
      <c r="BD63" s="36">
        <v>1.5</v>
      </c>
      <c r="BE63" s="36" t="s">
        <v>1074</v>
      </c>
      <c r="BF63" s="36" t="s">
        <v>1074</v>
      </c>
      <c r="BG63" s="36">
        <v>0</v>
      </c>
      <c r="BH63" s="36">
        <v>0</v>
      </c>
      <c r="BI63" s="36">
        <v>0</v>
      </c>
      <c r="BJ63" s="36">
        <v>0</v>
      </c>
      <c r="BK63" s="36">
        <v>0.33333333333333326</v>
      </c>
      <c r="BL63" s="36">
        <v>0</v>
      </c>
      <c r="BM63" s="36">
        <v>0</v>
      </c>
      <c r="BN63" s="36">
        <v>0.25</v>
      </c>
      <c r="BO63" s="36">
        <v>0</v>
      </c>
      <c r="BP63" s="36">
        <v>0.25</v>
      </c>
      <c r="BQ63" s="36">
        <v>0</v>
      </c>
      <c r="BR63" s="36">
        <v>0</v>
      </c>
      <c r="BS63" s="36">
        <v>0</v>
      </c>
      <c r="BT63" s="36">
        <v>0</v>
      </c>
      <c r="BU63" s="36">
        <v>0</v>
      </c>
      <c r="BV63" s="90"/>
      <c r="BW63" s="36">
        <v>0</v>
      </c>
      <c r="BX63" s="36">
        <v>0</v>
      </c>
      <c r="BY63" s="36">
        <v>0.39999999999999991</v>
      </c>
      <c r="BZ63" s="36">
        <v>-0.2857142857142857</v>
      </c>
      <c r="CA63" s="36">
        <v>0</v>
      </c>
      <c r="CB63" s="36"/>
      <c r="CC63" s="36">
        <v>0</v>
      </c>
      <c r="CD63" s="36">
        <v>0</v>
      </c>
      <c r="CE63" s="91">
        <v>0</v>
      </c>
      <c r="CF63" s="91">
        <v>0</v>
      </c>
      <c r="CG63" s="91">
        <v>0</v>
      </c>
      <c r="CH63" s="91">
        <v>0</v>
      </c>
      <c r="CI63" s="88">
        <v>0</v>
      </c>
      <c r="CJ63" s="88">
        <v>0</v>
      </c>
      <c r="CK63" s="88">
        <v>0</v>
      </c>
      <c r="CL63" s="88">
        <v>0</v>
      </c>
      <c r="CM63" s="88">
        <v>0</v>
      </c>
      <c r="CN63" s="88">
        <v>0</v>
      </c>
      <c r="CO63" s="88">
        <v>0</v>
      </c>
      <c r="CP63" s="88">
        <v>0</v>
      </c>
      <c r="CQ63" s="88">
        <v>0</v>
      </c>
      <c r="CR63" s="88">
        <v>0</v>
      </c>
      <c r="CS63" s="23">
        <v>0</v>
      </c>
      <c r="CT63" s="23">
        <v>0</v>
      </c>
      <c r="CU63" s="88">
        <v>0</v>
      </c>
      <c r="CV63" s="88">
        <v>-0.19999999999999996</v>
      </c>
      <c r="CW63" s="89">
        <f t="shared" si="1"/>
        <v>0</v>
      </c>
      <c r="CX63" s="89">
        <f t="shared" si="1"/>
        <v>0</v>
      </c>
      <c r="CY63" s="89">
        <f t="shared" si="6"/>
        <v>0</v>
      </c>
      <c r="DA63" s="11" t="s">
        <v>916</v>
      </c>
      <c r="DB63" s="36" t="s">
        <v>1074</v>
      </c>
      <c r="DC63" s="36" t="s">
        <v>1074</v>
      </c>
      <c r="DD63" s="36">
        <v>0</v>
      </c>
      <c r="DE63" s="36" t="s">
        <v>1074</v>
      </c>
      <c r="DF63" s="36" t="s">
        <v>1074</v>
      </c>
      <c r="DG63" s="36">
        <v>0</v>
      </c>
      <c r="DH63" s="36">
        <v>0</v>
      </c>
      <c r="DI63" s="36">
        <v>0</v>
      </c>
      <c r="DJ63" s="36">
        <v>-0.8</v>
      </c>
      <c r="DK63" s="36">
        <v>7</v>
      </c>
      <c r="DL63" s="36">
        <v>0.25</v>
      </c>
      <c r="DM63" s="36">
        <v>-9.9999999999999978E-2</v>
      </c>
      <c r="DN63" s="36">
        <v>-0.11111111111111116</v>
      </c>
      <c r="DO63" s="36">
        <v>0.25</v>
      </c>
      <c r="DP63" s="36">
        <v>0.11111111111111116</v>
      </c>
      <c r="DQ63" s="36">
        <v>-0.5</v>
      </c>
      <c r="DR63" s="36">
        <v>0</v>
      </c>
      <c r="DS63" s="36">
        <v>0</v>
      </c>
      <c r="DT63" s="36">
        <v>0</v>
      </c>
      <c r="DU63" s="36">
        <v>0</v>
      </c>
      <c r="DV63" s="36"/>
      <c r="DW63" s="36">
        <v>0</v>
      </c>
      <c r="DX63" s="36">
        <v>0</v>
      </c>
      <c r="DY63" s="91">
        <v>0</v>
      </c>
      <c r="DZ63" s="91">
        <v>0</v>
      </c>
      <c r="EA63" s="91">
        <v>1</v>
      </c>
      <c r="EB63" s="91"/>
      <c r="EC63" s="91">
        <v>0</v>
      </c>
      <c r="ED63" s="91">
        <v>-0.5</v>
      </c>
      <c r="EE63" s="91">
        <v>0</v>
      </c>
      <c r="EF63" s="91">
        <v>0</v>
      </c>
      <c r="EG63" s="91">
        <v>0</v>
      </c>
      <c r="EH63" s="91">
        <v>0</v>
      </c>
      <c r="EI63" s="88">
        <v>0</v>
      </c>
      <c r="EJ63" s="88">
        <v>0</v>
      </c>
      <c r="EK63" s="88">
        <v>0</v>
      </c>
      <c r="EL63" s="88">
        <v>0</v>
      </c>
      <c r="EM63" s="88">
        <v>-0.19999999999999996</v>
      </c>
      <c r="EN63" s="88">
        <v>0</v>
      </c>
      <c r="EO63" s="88">
        <v>0</v>
      </c>
      <c r="EP63" s="88">
        <v>0</v>
      </c>
      <c r="EQ63" s="88">
        <v>-0.5</v>
      </c>
      <c r="ER63" s="88">
        <v>0</v>
      </c>
      <c r="ES63" s="88">
        <v>0</v>
      </c>
      <c r="ET63" s="88">
        <v>2</v>
      </c>
      <c r="EU63" s="88">
        <v>-0.33333333333333337</v>
      </c>
      <c r="EV63" s="88">
        <v>-0.25</v>
      </c>
      <c r="EW63" s="89">
        <f t="shared" si="2"/>
        <v>0</v>
      </c>
      <c r="EX63" s="89">
        <f t="shared" si="2"/>
        <v>0</v>
      </c>
      <c r="EY63" s="89">
        <f t="shared" si="7"/>
        <v>0</v>
      </c>
      <c r="EZ63"/>
      <c r="FA63" s="36" t="s">
        <v>1074</v>
      </c>
      <c r="FB63" s="36">
        <v>-0.19999999999999996</v>
      </c>
      <c r="FC63" s="36">
        <v>1.25</v>
      </c>
      <c r="FD63" s="36">
        <v>0</v>
      </c>
      <c r="FE63" s="36">
        <v>-0.77777777777777779</v>
      </c>
      <c r="FF63" s="36">
        <v>6</v>
      </c>
      <c r="FG63" s="36">
        <v>0</v>
      </c>
      <c r="FH63" s="36">
        <v>0</v>
      </c>
      <c r="FI63" s="36">
        <v>-0.5</v>
      </c>
      <c r="FJ63" s="36">
        <v>1</v>
      </c>
      <c r="FK63" s="36">
        <v>0</v>
      </c>
      <c r="FL63" s="36">
        <v>-0.3571428571428571</v>
      </c>
      <c r="FM63" s="36">
        <v>-0.33333333333333337</v>
      </c>
      <c r="FN63" s="36">
        <v>0</v>
      </c>
      <c r="FO63" s="36">
        <v>0.66666666666666674</v>
      </c>
      <c r="FP63" s="36">
        <v>0</v>
      </c>
      <c r="FQ63" s="36"/>
      <c r="FR63" s="36">
        <v>-9.9999999999999978E-2</v>
      </c>
      <c r="FS63" s="36">
        <v>0</v>
      </c>
      <c r="FT63" s="36">
        <v>0.11111111111111116</v>
      </c>
      <c r="FU63" s="36">
        <v>-9.9999999999999978E-2</v>
      </c>
      <c r="FV63" s="36">
        <v>0.11111111111111116</v>
      </c>
      <c r="FW63" s="36"/>
      <c r="FX63" s="36">
        <v>0</v>
      </c>
      <c r="FY63" s="36">
        <v>0</v>
      </c>
      <c r="FZ63" s="36">
        <v>0</v>
      </c>
      <c r="GA63" s="36">
        <v>-0.19999999999999996</v>
      </c>
      <c r="GB63" s="36">
        <v>0</v>
      </c>
      <c r="GC63" s="36">
        <v>0.25</v>
      </c>
      <c r="GD63" s="88">
        <v>0</v>
      </c>
      <c r="GE63" s="88">
        <v>0</v>
      </c>
      <c r="GF63" s="88">
        <v>0</v>
      </c>
      <c r="GG63" s="88">
        <v>0</v>
      </c>
      <c r="GH63" s="88">
        <v>0</v>
      </c>
      <c r="GI63" s="88">
        <v>0</v>
      </c>
      <c r="GJ63" s="88">
        <v>0</v>
      </c>
      <c r="GK63" s="88">
        <v>0</v>
      </c>
      <c r="GL63" s="88">
        <v>0</v>
      </c>
      <c r="GM63" s="88">
        <v>0</v>
      </c>
      <c r="GN63" s="88">
        <v>0</v>
      </c>
      <c r="GO63" s="88">
        <v>0</v>
      </c>
      <c r="GP63" s="88">
        <v>0</v>
      </c>
      <c r="GQ63" s="88">
        <v>0</v>
      </c>
      <c r="GR63" s="89">
        <f t="shared" si="3"/>
        <v>0</v>
      </c>
      <c r="GS63" s="89">
        <f t="shared" si="3"/>
        <v>0</v>
      </c>
      <c r="GT63" s="89">
        <f t="shared" si="8"/>
        <v>0</v>
      </c>
      <c r="GU63"/>
      <c r="GV63" s="11" t="s">
        <v>916</v>
      </c>
      <c r="GW63" s="36" t="s">
        <v>1074</v>
      </c>
      <c r="GX63" s="36" t="s">
        <v>1074</v>
      </c>
      <c r="GY63" s="36">
        <v>0</v>
      </c>
      <c r="GZ63" s="36" t="s">
        <v>1074</v>
      </c>
      <c r="HA63" s="36" t="s">
        <v>1074</v>
      </c>
      <c r="HB63" s="36">
        <v>0.5</v>
      </c>
      <c r="HC63" s="36">
        <v>0</v>
      </c>
      <c r="HD63" s="36">
        <v>0</v>
      </c>
      <c r="HE63" s="36">
        <v>-0.66666666666666674</v>
      </c>
      <c r="HF63" s="36">
        <v>0</v>
      </c>
      <c r="HG63" s="36">
        <v>1</v>
      </c>
      <c r="HH63" s="36">
        <v>0</v>
      </c>
      <c r="HI63" s="36">
        <v>-0.5</v>
      </c>
      <c r="HJ63" s="36">
        <v>0</v>
      </c>
      <c r="HK63" s="36">
        <v>-0.5</v>
      </c>
      <c r="HL63" s="36">
        <v>2</v>
      </c>
      <c r="HM63" s="36">
        <v>-0.66666666666666674</v>
      </c>
      <c r="HN63" s="36">
        <v>0</v>
      </c>
      <c r="HO63" s="36">
        <v>0</v>
      </c>
      <c r="HP63" s="36">
        <v>0</v>
      </c>
      <c r="HQ63" s="90"/>
      <c r="HR63" s="36">
        <v>0</v>
      </c>
      <c r="HS63" s="93">
        <v>0</v>
      </c>
      <c r="HT63" s="36">
        <v>0.5</v>
      </c>
      <c r="HU63" s="36">
        <v>-0.5</v>
      </c>
      <c r="HV63" s="36">
        <v>0</v>
      </c>
      <c r="HW63" s="36"/>
      <c r="HX63" s="36">
        <v>0</v>
      </c>
      <c r="HY63" s="36">
        <v>0</v>
      </c>
      <c r="HZ63" s="36">
        <v>0</v>
      </c>
      <c r="IA63" s="36">
        <v>0.5</v>
      </c>
      <c r="IB63" s="36">
        <v>0</v>
      </c>
      <c r="IC63" s="36">
        <v>0</v>
      </c>
      <c r="ID63" s="88">
        <v>0</v>
      </c>
      <c r="IE63" s="88">
        <v>0</v>
      </c>
      <c r="IF63" s="88">
        <v>0</v>
      </c>
      <c r="IG63" s="88">
        <v>0</v>
      </c>
      <c r="IH63" s="88">
        <v>0</v>
      </c>
      <c r="II63" s="88">
        <v>0</v>
      </c>
      <c r="IJ63" s="88">
        <v>0.5</v>
      </c>
      <c r="IK63" s="88">
        <v>-0.33333333333333337</v>
      </c>
      <c r="IL63" s="88">
        <v>0</v>
      </c>
      <c r="IM63" s="88">
        <v>0</v>
      </c>
      <c r="IN63" s="88">
        <v>0</v>
      </c>
      <c r="IO63" s="88">
        <v>0</v>
      </c>
      <c r="IP63" s="88">
        <v>0</v>
      </c>
      <c r="IQ63" s="88">
        <v>0</v>
      </c>
      <c r="IR63" s="89">
        <f t="shared" si="4"/>
        <v>0</v>
      </c>
      <c r="IS63" s="89">
        <f t="shared" si="4"/>
        <v>0</v>
      </c>
      <c r="IT63" s="89">
        <f t="shared" si="9"/>
        <v>0</v>
      </c>
    </row>
    <row r="64" spans="1:254" x14ac:dyDescent="0.3">
      <c r="A64" s="11" t="s">
        <v>1255</v>
      </c>
      <c r="B64" s="36"/>
      <c r="C64" s="36"/>
      <c r="D64" s="36"/>
      <c r="E64" s="36"/>
      <c r="F64" s="36"/>
      <c r="G64" s="36"/>
      <c r="H64" s="36"/>
      <c r="I64" s="36"/>
      <c r="J64" s="36"/>
      <c r="K64" s="36"/>
      <c r="L64" s="36"/>
      <c r="M64" s="36"/>
      <c r="N64" s="36"/>
      <c r="O64" s="36" t="s">
        <v>1074</v>
      </c>
      <c r="P64" s="36" t="s">
        <v>1074</v>
      </c>
      <c r="Q64" s="36">
        <v>-0.14529914529914534</v>
      </c>
      <c r="R64" s="36">
        <v>-0.125</v>
      </c>
      <c r="S64" s="36">
        <v>0.14285714285714324</v>
      </c>
      <c r="T64" s="36">
        <v>-0.25000000000000022</v>
      </c>
      <c r="U64" s="36">
        <v>0</v>
      </c>
      <c r="V64" s="36">
        <v>-0.41333333333333333</v>
      </c>
      <c r="W64" s="36">
        <v>-0.41333333333333333</v>
      </c>
      <c r="X64" s="36">
        <v>0</v>
      </c>
      <c r="Y64" s="36">
        <v>0</v>
      </c>
      <c r="Z64" s="36"/>
      <c r="AA64" s="36">
        <v>1.9787234042553195</v>
      </c>
      <c r="AB64" s="36"/>
      <c r="AC64" s="36">
        <v>7.1428571428571397E-2</v>
      </c>
      <c r="AD64" s="36">
        <v>0.33333333333333326</v>
      </c>
      <c r="AE64" s="36">
        <v>0</v>
      </c>
      <c r="AF64" s="36">
        <v>1</v>
      </c>
      <c r="AG64" s="36">
        <v>-0.375</v>
      </c>
      <c r="AH64" s="36">
        <v>-0.19999999999999996</v>
      </c>
      <c r="AI64" s="88">
        <v>-0.75</v>
      </c>
      <c r="AJ64" s="88">
        <v>0</v>
      </c>
      <c r="AK64" s="88">
        <v>0</v>
      </c>
      <c r="AL64" s="88">
        <v>3</v>
      </c>
      <c r="AM64" s="88">
        <v>0</v>
      </c>
      <c r="AN64" s="88">
        <v>0.50000000000000022</v>
      </c>
      <c r="AO64" s="88">
        <v>0.75</v>
      </c>
      <c r="AP64" s="88">
        <v>-0.42857142857142849</v>
      </c>
      <c r="AQ64" s="88">
        <v>0</v>
      </c>
      <c r="AR64" s="88"/>
      <c r="AS64" s="88"/>
      <c r="AT64" s="88">
        <v>0</v>
      </c>
      <c r="AU64" s="89">
        <v>-0.5</v>
      </c>
      <c r="AV64" s="89">
        <v>0</v>
      </c>
      <c r="AW64" s="89">
        <f t="shared" si="0"/>
        <v>0</v>
      </c>
      <c r="AX64" s="89">
        <v>1</v>
      </c>
      <c r="AY64" s="89">
        <f t="shared" si="5"/>
        <v>-0.77142857142857146</v>
      </c>
      <c r="BA64" s="11" t="s">
        <v>921</v>
      </c>
      <c r="BZ64" s="36">
        <v>0</v>
      </c>
      <c r="CA64" s="36">
        <v>0.53846153846153855</v>
      </c>
      <c r="CB64" s="36"/>
      <c r="CC64" s="36">
        <v>0.5</v>
      </c>
      <c r="CD64" s="36">
        <v>0.5</v>
      </c>
      <c r="CE64" s="91">
        <v>-0.22222222222222221</v>
      </c>
      <c r="CF64" s="91">
        <v>0.4285714285714286</v>
      </c>
      <c r="CG64" s="91">
        <v>-0.6</v>
      </c>
      <c r="CH64" s="91">
        <v>0.25</v>
      </c>
      <c r="CI64" s="88">
        <v>-0.4</v>
      </c>
      <c r="CJ64" s="88">
        <v>0</v>
      </c>
      <c r="CK64" s="88">
        <v>0</v>
      </c>
      <c r="CL64" s="88">
        <v>0</v>
      </c>
      <c r="CM64" s="88">
        <v>0</v>
      </c>
      <c r="CN64" s="88">
        <v>0.33333333333333326</v>
      </c>
      <c r="CO64" s="88">
        <v>0</v>
      </c>
      <c r="CP64" s="88">
        <v>0</v>
      </c>
      <c r="CQ64" s="88">
        <v>0</v>
      </c>
      <c r="CR64" s="88"/>
      <c r="CS64" s="23"/>
      <c r="CT64" s="23">
        <v>-0.33333333333333337</v>
      </c>
      <c r="CU64" s="88">
        <v>0</v>
      </c>
      <c r="CV64" s="88">
        <v>0.5</v>
      </c>
      <c r="CW64" s="89">
        <f t="shared" si="1"/>
        <v>-0.33333333333333337</v>
      </c>
      <c r="CX64" s="89">
        <f t="shared" si="1"/>
        <v>-0.25</v>
      </c>
      <c r="CY64" s="89">
        <f t="shared" si="6"/>
        <v>2</v>
      </c>
      <c r="DA64" s="11" t="s">
        <v>921</v>
      </c>
      <c r="DZ64" s="91">
        <v>0</v>
      </c>
      <c r="EA64" s="91">
        <v>0.33333333333333326</v>
      </c>
      <c r="EB64" s="91"/>
      <c r="EC64" s="91">
        <v>0.25</v>
      </c>
      <c r="ED64" s="91">
        <v>0</v>
      </c>
      <c r="EE64" s="91">
        <v>0</v>
      </c>
      <c r="EF64" s="91">
        <v>0</v>
      </c>
      <c r="EG64" s="91">
        <v>0</v>
      </c>
      <c r="EH64" s="91">
        <v>-0.4</v>
      </c>
      <c r="EI64" s="88">
        <v>0</v>
      </c>
      <c r="EJ64" s="88">
        <v>0</v>
      </c>
      <c r="EK64" s="88">
        <v>0</v>
      </c>
      <c r="EL64" s="88">
        <v>0</v>
      </c>
      <c r="EM64" s="88">
        <v>0.33333333333333326</v>
      </c>
      <c r="EN64" s="88">
        <v>0.25</v>
      </c>
      <c r="EO64" s="88">
        <v>0</v>
      </c>
      <c r="EP64" s="88">
        <v>-0.30000000000000004</v>
      </c>
      <c r="EQ64" s="88">
        <v>0.4285714285714286</v>
      </c>
      <c r="ER64" s="88"/>
      <c r="ES64" s="88"/>
      <c r="ET64" s="88">
        <v>0</v>
      </c>
      <c r="EU64" s="88">
        <v>-0.8</v>
      </c>
      <c r="EV64" s="88">
        <v>0</v>
      </c>
      <c r="EW64" s="89">
        <f t="shared" si="2"/>
        <v>0</v>
      </c>
      <c r="EX64" s="89">
        <f t="shared" si="2"/>
        <v>5</v>
      </c>
      <c r="EY64" s="89">
        <f t="shared" si="7"/>
        <v>-0.45833333333333337</v>
      </c>
      <c r="EZ64"/>
      <c r="FU64" s="36">
        <v>0.66799999999999993</v>
      </c>
      <c r="FV64" s="36">
        <v>-0.20143884892086328</v>
      </c>
      <c r="FW64" s="36"/>
      <c r="FX64" s="36">
        <v>-9.9099099099099086E-2</v>
      </c>
      <c r="FY64" s="36">
        <v>0.16666666666666674</v>
      </c>
      <c r="FZ64" s="36">
        <v>-7.1428571428571397E-2</v>
      </c>
      <c r="GA64" s="36">
        <v>7.6923076923076872E-2</v>
      </c>
      <c r="GB64" s="36">
        <v>0.4285714285714286</v>
      </c>
      <c r="GC64" s="36">
        <v>-0.19999999999999996</v>
      </c>
      <c r="GD64" s="88">
        <v>-0.375</v>
      </c>
      <c r="GE64" s="88">
        <v>0</v>
      </c>
      <c r="GF64" s="88">
        <v>0.19999999999999996</v>
      </c>
      <c r="GG64" s="88">
        <v>0.16666666666666674</v>
      </c>
      <c r="GH64" s="88">
        <v>0.14285714285714279</v>
      </c>
      <c r="GI64" s="88">
        <v>0.25</v>
      </c>
      <c r="GJ64" s="88">
        <v>0</v>
      </c>
      <c r="GK64" s="88">
        <v>0</v>
      </c>
      <c r="GL64" s="88">
        <v>0</v>
      </c>
      <c r="GM64" s="88"/>
      <c r="GN64" s="88"/>
      <c r="GO64" s="88">
        <v>-0.6</v>
      </c>
      <c r="GP64" s="88">
        <v>-0.5</v>
      </c>
      <c r="GQ64" s="88">
        <v>0</v>
      </c>
      <c r="GR64" s="89">
        <f t="shared" si="3"/>
        <v>0</v>
      </c>
      <c r="GS64" s="89">
        <f t="shared" si="3"/>
        <v>2.875</v>
      </c>
      <c r="GT64" s="89">
        <f t="shared" si="8"/>
        <v>-3.2258064516129004E-2</v>
      </c>
      <c r="GU64"/>
      <c r="GV64" s="11" t="s">
        <v>921</v>
      </c>
      <c r="HU64" s="36"/>
      <c r="HV64" s="36">
        <v>3.125E-2</v>
      </c>
      <c r="HW64" s="36"/>
      <c r="HX64" s="36">
        <v>9.0909090909090828E-2</v>
      </c>
      <c r="HY64" s="36">
        <v>0.18333333333333335</v>
      </c>
      <c r="HZ64" s="36">
        <v>0.23474178403755874</v>
      </c>
      <c r="IA64" s="36">
        <v>-0.23954372623574149</v>
      </c>
      <c r="IB64" s="36">
        <v>0</v>
      </c>
      <c r="IC64" s="36">
        <v>0</v>
      </c>
      <c r="ID64" s="88">
        <v>0</v>
      </c>
      <c r="IE64" s="88">
        <v>0.5</v>
      </c>
      <c r="IF64" s="88">
        <v>0.33333333333333326</v>
      </c>
      <c r="IG64" s="88">
        <v>0.5</v>
      </c>
      <c r="IH64" s="88">
        <v>0.16666666666666674</v>
      </c>
      <c r="II64" s="88">
        <v>0.14285714285714279</v>
      </c>
      <c r="IJ64" s="88">
        <v>0</v>
      </c>
      <c r="IK64" s="88">
        <v>0</v>
      </c>
      <c r="IL64" s="88">
        <v>0</v>
      </c>
      <c r="IM64" s="88"/>
      <c r="IN64" s="88"/>
      <c r="IO64" s="88">
        <v>-0.33333333333333337</v>
      </c>
      <c r="IP64" s="88">
        <v>0</v>
      </c>
      <c r="IQ64" s="88">
        <v>0</v>
      </c>
      <c r="IR64" s="89">
        <f t="shared" si="4"/>
        <v>0</v>
      </c>
      <c r="IS64" s="89">
        <f t="shared" si="4"/>
        <v>0.42500000000000004</v>
      </c>
      <c r="IT64" s="89">
        <f t="shared" si="9"/>
        <v>5.2631578947368363E-2</v>
      </c>
    </row>
    <row r="65" spans="1:254" x14ac:dyDescent="0.3">
      <c r="A65" s="11" t="s">
        <v>1081</v>
      </c>
      <c r="Z65" s="36">
        <v>0</v>
      </c>
      <c r="AA65" s="36">
        <v>0</v>
      </c>
      <c r="AB65" s="36"/>
      <c r="AC65" s="36">
        <v>0</v>
      </c>
      <c r="AD65" s="36">
        <v>0</v>
      </c>
      <c r="AE65" s="36">
        <v>0</v>
      </c>
      <c r="AF65" s="36"/>
      <c r="AG65" s="36"/>
      <c r="AH65" s="36">
        <v>0</v>
      </c>
      <c r="AI65" s="88"/>
      <c r="AJ65" s="88"/>
      <c r="AK65" s="88">
        <v>-0.43999999999999995</v>
      </c>
      <c r="AL65" s="88">
        <v>-0.16190476190476188</v>
      </c>
      <c r="AM65" s="88">
        <v>0</v>
      </c>
      <c r="AN65" s="88"/>
      <c r="AO65" s="88"/>
      <c r="AP65" s="88"/>
      <c r="AQ65" s="88"/>
      <c r="AR65" s="88">
        <v>0</v>
      </c>
      <c r="AS65" s="88">
        <v>0</v>
      </c>
      <c r="AT65" s="88">
        <v>0</v>
      </c>
      <c r="AU65" s="89"/>
      <c r="AV65" s="89"/>
      <c r="AW65" s="89"/>
      <c r="AX65" s="89"/>
      <c r="AY65" s="89"/>
      <c r="BA65" s="11" t="s">
        <v>1081</v>
      </c>
      <c r="BB65" s="36"/>
      <c r="BC65" s="36"/>
      <c r="BD65" s="36"/>
      <c r="BE65" s="36"/>
      <c r="BF65" s="36"/>
      <c r="BG65" s="36"/>
      <c r="BH65" s="36"/>
      <c r="BI65" s="36"/>
      <c r="BJ65" s="36"/>
      <c r="BK65" s="36"/>
      <c r="BL65" s="36"/>
      <c r="BM65" s="36"/>
      <c r="BN65" s="36"/>
      <c r="BO65" s="36" t="s">
        <v>1074</v>
      </c>
      <c r="BP65" s="36" t="s">
        <v>1074</v>
      </c>
      <c r="BQ65" s="36">
        <v>-0.4</v>
      </c>
      <c r="BR65" s="36">
        <v>1.6666666666666665</v>
      </c>
      <c r="BS65" s="36">
        <v>-0.75</v>
      </c>
      <c r="BT65" s="36">
        <v>0.16666666666666674</v>
      </c>
      <c r="BU65" s="36">
        <v>0.71428571428571419</v>
      </c>
      <c r="BV65" s="90">
        <v>-0.5</v>
      </c>
      <c r="BW65" s="36">
        <v>-0.66666666666666674</v>
      </c>
      <c r="BX65" s="36">
        <v>0</v>
      </c>
      <c r="BY65" s="36">
        <v>0</v>
      </c>
      <c r="BZ65" s="36">
        <v>0</v>
      </c>
      <c r="CA65" s="36">
        <v>0</v>
      </c>
      <c r="CB65" s="36"/>
      <c r="CC65" s="36">
        <v>-0.24</v>
      </c>
      <c r="CD65" s="36">
        <v>0</v>
      </c>
      <c r="CE65" s="91">
        <v>0.31578947368421062</v>
      </c>
      <c r="CF65" s="91"/>
      <c r="CG65" s="91"/>
      <c r="CH65" s="91">
        <v>0</v>
      </c>
      <c r="CI65" s="88"/>
      <c r="CJ65" s="88"/>
      <c r="CK65" s="88">
        <v>-0.56521739130434789</v>
      </c>
      <c r="CL65" s="88">
        <v>0</v>
      </c>
      <c r="CM65" s="88">
        <v>-0.24</v>
      </c>
      <c r="CN65" s="88"/>
      <c r="CO65" s="88"/>
      <c r="CP65" s="88"/>
      <c r="CQ65" s="88"/>
      <c r="CR65" s="88">
        <v>2.25</v>
      </c>
      <c r="CS65" s="23">
        <v>-0.69230769230769229</v>
      </c>
      <c r="CT65" s="23">
        <v>-0.24</v>
      </c>
      <c r="CU65" s="88"/>
      <c r="CV65" s="88"/>
      <c r="CW65" s="89"/>
      <c r="CX65" s="89"/>
      <c r="CY65" s="89"/>
      <c r="DA65" s="11" t="s">
        <v>1081</v>
      </c>
      <c r="DB65" s="36"/>
      <c r="DC65" s="36"/>
      <c r="DD65" s="36"/>
      <c r="DE65" s="36"/>
      <c r="DF65" s="36"/>
      <c r="DG65" s="36"/>
      <c r="DH65" s="36"/>
      <c r="DI65" s="36"/>
      <c r="DJ65" s="36"/>
      <c r="DK65" s="36"/>
      <c r="DL65" s="36"/>
      <c r="DM65" s="36"/>
      <c r="DN65" s="36"/>
      <c r="DO65" s="36" t="s">
        <v>1074</v>
      </c>
      <c r="DP65" s="36" t="s">
        <v>1074</v>
      </c>
      <c r="DQ65" s="36">
        <v>0.21428571428571419</v>
      </c>
      <c r="DR65" s="36">
        <v>-5.8823529411764719E-2</v>
      </c>
      <c r="DS65" s="36">
        <v>-0.25</v>
      </c>
      <c r="DT65" s="36">
        <v>-0.16666666666666663</v>
      </c>
      <c r="DU65" s="36">
        <v>-0.15000000000000002</v>
      </c>
      <c r="DV65" s="36">
        <v>0.41176470588235303</v>
      </c>
      <c r="DW65" s="36">
        <v>1.3529411764705883</v>
      </c>
      <c r="DX65" s="36">
        <v>0</v>
      </c>
      <c r="DY65" s="91">
        <v>0</v>
      </c>
      <c r="DZ65" s="91">
        <v>0</v>
      </c>
      <c r="EA65" s="91">
        <v>0</v>
      </c>
      <c r="EB65" s="91"/>
      <c r="EC65" s="91">
        <v>0.25</v>
      </c>
      <c r="ED65" s="91">
        <v>-0.19999999999999996</v>
      </c>
      <c r="EE65" s="91">
        <v>0</v>
      </c>
      <c r="EF65" s="91"/>
      <c r="EG65" s="91"/>
      <c r="EH65" s="91">
        <v>-0.16666666666666663</v>
      </c>
      <c r="EI65" s="88"/>
      <c r="EJ65" s="88"/>
      <c r="EK65" s="88">
        <v>-0.1428571428571429</v>
      </c>
      <c r="EL65" s="88">
        <v>-0.16666666666666663</v>
      </c>
      <c r="EM65" s="88">
        <v>0</v>
      </c>
      <c r="EN65" s="88"/>
      <c r="EO65" s="88"/>
      <c r="EP65" s="88"/>
      <c r="EQ65" s="88"/>
      <c r="ER65" s="88">
        <v>1</v>
      </c>
      <c r="ES65" s="88">
        <v>-0.5</v>
      </c>
      <c r="ET65" s="88">
        <v>0.19999999999999996</v>
      </c>
      <c r="EU65" s="88"/>
      <c r="EV65" s="88"/>
      <c r="EW65" s="89"/>
      <c r="EX65" s="89"/>
      <c r="EY65" s="89"/>
      <c r="EZ65"/>
      <c r="FA65" s="36"/>
      <c r="FB65" s="36"/>
      <c r="FC65" s="36"/>
      <c r="FD65" s="36"/>
      <c r="FE65" s="36"/>
      <c r="FF65" s="36"/>
      <c r="FG65" s="36"/>
      <c r="FH65" s="36"/>
      <c r="FI65" s="36"/>
      <c r="FJ65" s="36" t="s">
        <v>1074</v>
      </c>
      <c r="FK65" s="36" t="s">
        <v>1074</v>
      </c>
      <c r="FL65" s="36">
        <v>0.66666666666666674</v>
      </c>
      <c r="FM65" s="36">
        <v>-0.26700000000000002</v>
      </c>
      <c r="FN65" s="36">
        <v>-0.31787175989085947</v>
      </c>
      <c r="FO65" s="36">
        <v>0.60000000000000009</v>
      </c>
      <c r="FP65" s="36">
        <v>-0.875</v>
      </c>
      <c r="FQ65" s="36">
        <v>4</v>
      </c>
      <c r="FR65" s="36">
        <v>4</v>
      </c>
      <c r="FS65" s="36">
        <v>0.19999999999999996</v>
      </c>
      <c r="FT65" s="36">
        <v>0.66666666666666674</v>
      </c>
      <c r="FU65" s="36">
        <v>-0.4</v>
      </c>
      <c r="FV65" s="36">
        <v>0</v>
      </c>
      <c r="FW65" s="36"/>
      <c r="FX65" s="36">
        <v>0.66666666666666674</v>
      </c>
      <c r="FY65" s="36">
        <v>0.19999999999999996</v>
      </c>
      <c r="FZ65" s="36">
        <v>0</v>
      </c>
      <c r="GA65" s="36"/>
      <c r="GB65" s="36"/>
      <c r="GC65" s="36">
        <v>-0.33333333333333337</v>
      </c>
      <c r="GD65" s="88"/>
      <c r="GE65" s="88"/>
      <c r="GF65" s="88">
        <v>0</v>
      </c>
      <c r="GG65" s="88">
        <v>-0.75</v>
      </c>
      <c r="GH65" s="88">
        <v>-0.4</v>
      </c>
      <c r="GI65" s="88"/>
      <c r="GJ65" s="88"/>
      <c r="GK65" s="88"/>
      <c r="GL65" s="88"/>
      <c r="GM65" s="88">
        <v>-0.19999999999999996</v>
      </c>
      <c r="GN65" s="88">
        <v>0</v>
      </c>
      <c r="GO65" s="88">
        <v>0.25</v>
      </c>
      <c r="GP65" s="88"/>
      <c r="GQ65" s="88"/>
      <c r="GR65" s="89"/>
      <c r="GS65" s="89"/>
      <c r="GT65" s="89"/>
      <c r="GU65"/>
      <c r="GV65" s="11" t="s">
        <v>1081</v>
      </c>
      <c r="GW65" s="36"/>
      <c r="GX65" s="36"/>
      <c r="GY65" s="36"/>
      <c r="GZ65" s="36"/>
      <c r="HA65" s="36"/>
      <c r="HB65" s="36"/>
      <c r="HC65" s="36"/>
      <c r="HD65" s="36"/>
      <c r="HE65" s="36"/>
      <c r="HF65" s="36"/>
      <c r="HG65" s="36"/>
      <c r="HH65" s="36"/>
      <c r="HI65" s="36"/>
      <c r="HJ65" s="36" t="s">
        <v>1074</v>
      </c>
      <c r="HK65" s="36" t="s">
        <v>1074</v>
      </c>
      <c r="HL65" s="36">
        <v>0</v>
      </c>
      <c r="HM65" s="36">
        <v>0.33333333333333326</v>
      </c>
      <c r="HN65" s="36">
        <v>0</v>
      </c>
      <c r="HO65" s="36">
        <v>0</v>
      </c>
      <c r="HP65" s="36">
        <v>-0.5</v>
      </c>
      <c r="HQ65" s="90">
        <v>0.5</v>
      </c>
      <c r="HR65" s="36">
        <v>1.1000000000000001</v>
      </c>
      <c r="HS65" s="93">
        <v>0</v>
      </c>
      <c r="HT65" s="36">
        <v>-0.64285714285714279</v>
      </c>
      <c r="HU65" s="36">
        <v>7.6923076923076872E-2</v>
      </c>
      <c r="HV65" s="36">
        <v>-0.1428571428571429</v>
      </c>
      <c r="HW65" s="36"/>
      <c r="HX65" s="36">
        <v>-0.33333333333333337</v>
      </c>
      <c r="HY65" s="36">
        <v>-5.8333333333333348E-2</v>
      </c>
      <c r="HZ65" s="36">
        <v>0</v>
      </c>
      <c r="IA65" s="36">
        <v>-0.11504424778761058</v>
      </c>
      <c r="IB65" s="36"/>
      <c r="IC65" s="36">
        <v>0</v>
      </c>
      <c r="ID65" s="88"/>
      <c r="IE65" s="88"/>
      <c r="IF65" s="88">
        <v>0.30000000000000004</v>
      </c>
      <c r="IG65" s="88">
        <v>-0.42051282051282046</v>
      </c>
      <c r="IH65" s="88">
        <v>-0.20353982300884954</v>
      </c>
      <c r="II65" s="88"/>
      <c r="IJ65" s="88"/>
      <c r="IK65" s="88"/>
      <c r="IL65" s="88"/>
      <c r="IM65" s="88">
        <v>0.8</v>
      </c>
      <c r="IN65" s="88">
        <v>-0.44444444444444442</v>
      </c>
      <c r="IO65" s="88">
        <v>0.5066666666666666</v>
      </c>
      <c r="IP65" s="88"/>
      <c r="IQ65" s="88"/>
      <c r="IR65" s="89"/>
      <c r="IS65" s="89"/>
      <c r="IT65" s="89"/>
    </row>
    <row r="66" spans="1:254" x14ac:dyDescent="0.3">
      <c r="A66" s="11" t="s">
        <v>934</v>
      </c>
      <c r="B66" s="94"/>
      <c r="C66" s="94"/>
      <c r="D66" s="94"/>
      <c r="E66" s="94"/>
      <c r="F66" s="94"/>
      <c r="G66" s="94"/>
      <c r="H66" s="94"/>
      <c r="I66" s="94"/>
      <c r="J66" s="94" t="s">
        <v>1074</v>
      </c>
      <c r="K66" s="94" t="s">
        <v>1074</v>
      </c>
      <c r="L66" s="94">
        <v>-0.61904761904761907</v>
      </c>
      <c r="M66" s="94">
        <v>0.50004166666666672</v>
      </c>
      <c r="N66" s="94" t="s">
        <v>1074</v>
      </c>
      <c r="O66" s="94" t="s">
        <v>1074</v>
      </c>
      <c r="P66" s="36" t="s">
        <v>1074</v>
      </c>
      <c r="Q66" s="36" t="s">
        <v>1074</v>
      </c>
      <c r="R66" s="36">
        <v>-0.125</v>
      </c>
      <c r="S66" s="36" t="s">
        <v>1074</v>
      </c>
      <c r="T66" s="36" t="s">
        <v>1074</v>
      </c>
      <c r="U66" s="36">
        <v>0</v>
      </c>
      <c r="V66" s="36"/>
      <c r="Z66" s="36"/>
      <c r="AA66" s="36"/>
      <c r="AB66" s="36"/>
      <c r="AC66" s="36"/>
      <c r="AD66" s="36"/>
      <c r="AE66" s="36"/>
      <c r="AF66" s="36"/>
      <c r="AG66" s="36">
        <v>0</v>
      </c>
      <c r="AH66" s="36">
        <v>-0.39999999999999991</v>
      </c>
      <c r="AI66" s="88">
        <v>0</v>
      </c>
      <c r="AJ66" s="88">
        <v>0.66666666666666652</v>
      </c>
      <c r="AK66" s="88">
        <v>0</v>
      </c>
      <c r="AL66" s="88">
        <v>0</v>
      </c>
      <c r="AM66" s="88">
        <v>0</v>
      </c>
      <c r="AN66" s="88">
        <v>0</v>
      </c>
      <c r="AO66" s="88">
        <v>5.0000000000000044E-2</v>
      </c>
      <c r="AP66" s="88">
        <v>-4.7619047619047672E-2</v>
      </c>
      <c r="AQ66" s="88"/>
      <c r="AR66" s="88"/>
      <c r="AS66" s="88">
        <v>0</v>
      </c>
      <c r="AT66" s="88">
        <v>-0.8</v>
      </c>
      <c r="AU66" s="89">
        <v>0</v>
      </c>
      <c r="AV66" s="89">
        <v>0</v>
      </c>
      <c r="AW66" s="89"/>
      <c r="AX66" s="89"/>
      <c r="AY66" s="89"/>
      <c r="BA66" s="11" t="s">
        <v>934</v>
      </c>
      <c r="BB66" s="94"/>
      <c r="BC66" s="94"/>
      <c r="BD66" s="94"/>
      <c r="BE66" s="94"/>
      <c r="BF66" s="94"/>
      <c r="BG66" s="94"/>
      <c r="BH66" s="94"/>
      <c r="BI66" s="94"/>
      <c r="BJ66" s="94"/>
      <c r="BK66" s="94" t="s">
        <v>1074</v>
      </c>
      <c r="BL66" s="94">
        <v>2.3333333333333335</v>
      </c>
      <c r="BM66" s="94">
        <v>-0.6</v>
      </c>
      <c r="BN66" s="94" t="s">
        <v>1074</v>
      </c>
      <c r="BO66" s="94" t="s">
        <v>1074</v>
      </c>
      <c r="BP66" s="94">
        <v>-0.125</v>
      </c>
      <c r="BQ66" s="94" t="s">
        <v>1074</v>
      </c>
      <c r="BR66" s="94" t="s">
        <v>1074</v>
      </c>
      <c r="BS66" s="94" t="s">
        <v>1074</v>
      </c>
      <c r="BT66" s="36" t="s">
        <v>1074</v>
      </c>
      <c r="BU66" s="36"/>
      <c r="BV66" s="90"/>
      <c r="BW66" s="36"/>
      <c r="BX66" s="36"/>
      <c r="BZ66" s="36"/>
      <c r="CA66" s="36"/>
      <c r="CB66" s="36"/>
      <c r="CC66" s="36"/>
      <c r="CD66" s="36"/>
      <c r="CE66" s="91"/>
      <c r="CF66" s="91"/>
      <c r="CG66" s="91">
        <v>0</v>
      </c>
      <c r="CH66" s="91">
        <v>-0.4</v>
      </c>
      <c r="CI66" s="88">
        <v>0</v>
      </c>
      <c r="CJ66" s="88">
        <v>0</v>
      </c>
      <c r="CK66" s="88">
        <v>0</v>
      </c>
      <c r="CL66" s="88">
        <v>0.16666666666666674</v>
      </c>
      <c r="CM66" s="88">
        <v>-0.7142857142857143</v>
      </c>
      <c r="CN66" s="88">
        <v>7.0000000000000062E-2</v>
      </c>
      <c r="CO66" s="88">
        <v>-6.5420560747663559E-2</v>
      </c>
      <c r="CP66" s="88">
        <v>0</v>
      </c>
      <c r="CQ66" s="88"/>
      <c r="CR66" s="88"/>
      <c r="CS66" s="23">
        <v>0</v>
      </c>
      <c r="CT66" s="23">
        <v>0</v>
      </c>
      <c r="CU66" s="88">
        <v>0</v>
      </c>
      <c r="CV66" s="88">
        <v>0</v>
      </c>
      <c r="CW66" s="89"/>
      <c r="CX66" s="89"/>
      <c r="CY66" s="89"/>
      <c r="DA66" s="11" t="s">
        <v>934</v>
      </c>
      <c r="DB66" s="36"/>
      <c r="DC66" s="36"/>
      <c r="DD66" s="36"/>
      <c r="DE66" s="36"/>
      <c r="DF66" s="36"/>
      <c r="DG66" s="36"/>
      <c r="DH66" s="36"/>
      <c r="DI66" s="36"/>
      <c r="DJ66" s="36"/>
      <c r="DK66" s="36"/>
      <c r="DL66" s="36">
        <v>0</v>
      </c>
      <c r="DM66" s="36">
        <v>0</v>
      </c>
      <c r="DN66" s="36" t="s">
        <v>1074</v>
      </c>
      <c r="DO66" s="36" t="s">
        <v>1074</v>
      </c>
      <c r="DP66" s="36">
        <v>0.12599999999999989</v>
      </c>
      <c r="DQ66" s="36" t="s">
        <v>1074</v>
      </c>
      <c r="DR66" s="36"/>
      <c r="DS66" s="36"/>
      <c r="DT66" s="36"/>
      <c r="DU66" s="36"/>
      <c r="DV66" s="36"/>
      <c r="DW66" s="36">
        <v>0.33333333333333326</v>
      </c>
      <c r="DX66" s="36">
        <v>-0.4</v>
      </c>
      <c r="DZ66" s="91"/>
      <c r="EA66" s="91"/>
      <c r="EB66" s="91"/>
      <c r="EC66" s="91"/>
      <c r="ED66" s="91"/>
      <c r="EE66" s="91"/>
      <c r="EF66" s="91"/>
      <c r="EG66" s="91">
        <v>0</v>
      </c>
      <c r="EH66" s="91">
        <v>0</v>
      </c>
      <c r="EI66" s="88">
        <v>0</v>
      </c>
      <c r="EJ66" s="88">
        <v>0</v>
      </c>
      <c r="EK66" s="88">
        <v>0</v>
      </c>
      <c r="EL66" s="88">
        <v>0</v>
      </c>
      <c r="EM66" s="88">
        <v>0</v>
      </c>
      <c r="EN66" s="88">
        <v>-0.5</v>
      </c>
      <c r="EO66" s="88">
        <v>1</v>
      </c>
      <c r="EP66" s="88">
        <v>0</v>
      </c>
      <c r="EQ66" s="88"/>
      <c r="ER66" s="88"/>
      <c r="ES66" s="88">
        <v>0</v>
      </c>
      <c r="ET66" s="88">
        <v>0</v>
      </c>
      <c r="EU66" s="88">
        <v>0</v>
      </c>
      <c r="EV66" s="88">
        <v>0</v>
      </c>
      <c r="EW66" s="89"/>
      <c r="EX66" s="89"/>
      <c r="EY66" s="89"/>
      <c r="EZ66"/>
      <c r="FA66" s="94"/>
      <c r="FB66" s="94"/>
      <c r="FC66" s="94"/>
      <c r="FD66" s="94"/>
      <c r="FE66" s="94"/>
      <c r="FF66" s="94" t="s">
        <v>1074</v>
      </c>
      <c r="FG66" s="94">
        <v>-0.6</v>
      </c>
      <c r="FH66" s="94">
        <v>1</v>
      </c>
      <c r="FI66" s="94" t="s">
        <v>1074</v>
      </c>
      <c r="FJ66" s="94" t="s">
        <v>1074</v>
      </c>
      <c r="FK66" s="94">
        <v>-0.25</v>
      </c>
      <c r="FL66" s="94"/>
      <c r="FM66" s="94"/>
      <c r="FN66" s="94"/>
      <c r="FO66" s="36" t="s">
        <v>1074</v>
      </c>
      <c r="FP66" s="36"/>
      <c r="FQ66" s="36"/>
      <c r="FR66" s="36">
        <v>0</v>
      </c>
      <c r="FS66" s="36">
        <v>1</v>
      </c>
      <c r="FU66" s="36"/>
      <c r="FV66" s="36"/>
      <c r="FW66" s="36"/>
      <c r="FX66" s="36"/>
      <c r="FY66" s="36"/>
      <c r="FZ66" s="36"/>
      <c r="GA66" s="36"/>
      <c r="GB66" s="36">
        <v>0</v>
      </c>
      <c r="GC66" s="36">
        <v>0</v>
      </c>
      <c r="GD66" s="88">
        <v>0</v>
      </c>
      <c r="GE66" s="88">
        <v>0</v>
      </c>
      <c r="GF66" s="88">
        <v>0</v>
      </c>
      <c r="GG66" s="88">
        <v>0</v>
      </c>
      <c r="GH66" s="88">
        <v>0</v>
      </c>
      <c r="GI66" s="88">
        <v>0</v>
      </c>
      <c r="GJ66" s="88">
        <v>0</v>
      </c>
      <c r="GK66" s="88">
        <v>0</v>
      </c>
      <c r="GL66" s="88"/>
      <c r="GM66" s="88"/>
      <c r="GN66" s="88">
        <v>0</v>
      </c>
      <c r="GO66" s="88">
        <v>-0.8</v>
      </c>
      <c r="GP66" s="88">
        <v>0</v>
      </c>
      <c r="GQ66" s="88">
        <v>0</v>
      </c>
      <c r="GR66" s="89"/>
      <c r="GS66" s="89"/>
      <c r="GT66" s="89"/>
      <c r="GU66"/>
      <c r="GV66" s="11" t="s">
        <v>934</v>
      </c>
      <c r="GW66" s="36"/>
      <c r="GX66" s="36"/>
      <c r="GY66" s="36"/>
      <c r="GZ66" s="36"/>
      <c r="HA66" s="36"/>
      <c r="HB66" s="36"/>
      <c r="HC66" s="36"/>
      <c r="HD66" s="36"/>
      <c r="HE66" s="36"/>
      <c r="HF66" s="36" t="s">
        <v>1074</v>
      </c>
      <c r="HG66" s="36">
        <v>0</v>
      </c>
      <c r="HH66" s="36">
        <v>0</v>
      </c>
      <c r="HI66" s="36" t="s">
        <v>1074</v>
      </c>
      <c r="HJ66" s="36" t="s">
        <v>1074</v>
      </c>
      <c r="HK66" s="36">
        <v>-0.41333333333333333</v>
      </c>
      <c r="HL66" s="36" t="s">
        <v>1074</v>
      </c>
      <c r="HM66" s="36"/>
      <c r="HN66" s="36"/>
      <c r="HO66" s="36"/>
      <c r="HQ66" s="90"/>
      <c r="HU66" s="36"/>
      <c r="HV66" s="36"/>
      <c r="HW66" s="36"/>
      <c r="HX66" s="36"/>
      <c r="HY66" s="36"/>
      <c r="HZ66" s="36"/>
      <c r="IA66" s="36"/>
      <c r="IB66" s="36">
        <v>0</v>
      </c>
      <c r="IC66" s="36">
        <v>0</v>
      </c>
      <c r="ID66" s="88">
        <v>0</v>
      </c>
      <c r="IE66" s="88">
        <v>0</v>
      </c>
      <c r="IF66" s="88">
        <v>0</v>
      </c>
      <c r="IG66" s="88">
        <v>0</v>
      </c>
      <c r="IH66" s="88">
        <v>4</v>
      </c>
      <c r="II66" s="88">
        <v>0</v>
      </c>
      <c r="IJ66" s="88">
        <v>0</v>
      </c>
      <c r="IK66" s="88">
        <v>0</v>
      </c>
      <c r="IL66" s="88"/>
      <c r="IM66" s="88"/>
      <c r="IN66" s="88">
        <v>0</v>
      </c>
      <c r="IO66" s="88">
        <v>-0.8</v>
      </c>
      <c r="IP66" s="88">
        <v>0</v>
      </c>
      <c r="IQ66" s="88">
        <v>0</v>
      </c>
      <c r="IR66" s="89"/>
      <c r="IS66" s="89"/>
      <c r="IT66" s="89"/>
    </row>
    <row r="67" spans="1:254" x14ac:dyDescent="0.3">
      <c r="A67" s="11" t="s">
        <v>936</v>
      </c>
      <c r="B67" s="94"/>
      <c r="C67" s="94"/>
      <c r="D67" s="94"/>
      <c r="E67" s="94"/>
      <c r="F67" s="94"/>
      <c r="G67" s="94"/>
      <c r="H67" s="94"/>
      <c r="I67" s="94"/>
      <c r="J67" s="94"/>
      <c r="K67" s="94"/>
      <c r="L67" s="94"/>
      <c r="M67" s="94"/>
      <c r="N67" s="94"/>
      <c r="O67" s="94"/>
      <c r="P67" s="36"/>
      <c r="Q67" s="36"/>
      <c r="R67" s="36"/>
      <c r="S67" s="36"/>
      <c r="T67" s="36"/>
      <c r="U67" s="36"/>
      <c r="V67" s="36"/>
      <c r="Z67" s="36"/>
      <c r="AA67" s="36"/>
      <c r="AB67" s="36"/>
      <c r="AC67" s="36"/>
      <c r="AD67" s="36"/>
      <c r="AE67" s="36"/>
      <c r="AF67" s="36"/>
      <c r="AG67" s="36"/>
      <c r="AH67" s="36"/>
      <c r="AI67" s="88"/>
      <c r="AJ67" s="88"/>
      <c r="AK67" s="88"/>
      <c r="AL67" s="88"/>
      <c r="AM67" s="88"/>
      <c r="AN67" s="88"/>
      <c r="AO67" s="88"/>
      <c r="AP67" s="88"/>
      <c r="AQ67" s="88"/>
      <c r="AR67" s="88"/>
      <c r="AS67" s="88"/>
      <c r="AT67" s="88">
        <v>0</v>
      </c>
      <c r="AU67" s="89">
        <v>2.5</v>
      </c>
      <c r="AV67" s="89">
        <v>0</v>
      </c>
      <c r="AW67" s="89">
        <f t="shared" si="0"/>
        <v>-0.7142857142857143</v>
      </c>
      <c r="AX67" s="89">
        <v>-0.64999999999999991</v>
      </c>
      <c r="AY67" s="89">
        <f t="shared" si="5"/>
        <v>-0.86</v>
      </c>
      <c r="BA67" s="11" t="s">
        <v>936</v>
      </c>
      <c r="BB67" s="94"/>
      <c r="BC67" s="94"/>
      <c r="BD67" s="94"/>
      <c r="BE67" s="94"/>
      <c r="BF67" s="94"/>
      <c r="BG67" s="94"/>
      <c r="BH67" s="94"/>
      <c r="BI67" s="94"/>
      <c r="BJ67" s="94"/>
      <c r="BK67" s="94"/>
      <c r="BL67" s="94"/>
      <c r="BM67" s="94"/>
      <c r="BN67" s="94"/>
      <c r="BO67" s="94"/>
      <c r="BP67" s="94"/>
      <c r="BQ67" s="94"/>
      <c r="BR67" s="94"/>
      <c r="BS67" s="94"/>
      <c r="BT67" s="36"/>
      <c r="BU67" s="36"/>
      <c r="BV67" s="90"/>
      <c r="BW67" s="36"/>
      <c r="BX67" s="36"/>
      <c r="BZ67" s="36"/>
      <c r="CA67" s="36"/>
      <c r="CB67" s="36"/>
      <c r="CC67" s="36"/>
      <c r="CD67" s="36"/>
      <c r="CE67" s="91"/>
      <c r="CF67" s="91"/>
      <c r="CG67" s="91"/>
      <c r="CH67" s="91"/>
      <c r="CI67" s="88"/>
      <c r="CJ67" s="88"/>
      <c r="CK67" s="88"/>
      <c r="CL67" s="88"/>
      <c r="CM67" s="88"/>
      <c r="CN67" s="88"/>
      <c r="CO67" s="88"/>
      <c r="CP67" s="88"/>
      <c r="CQ67" s="88"/>
      <c r="CR67" s="88"/>
      <c r="CS67" s="23"/>
      <c r="CT67" s="23">
        <v>-0.33333333333333337</v>
      </c>
      <c r="CU67" s="88">
        <v>0.12999999999999989</v>
      </c>
      <c r="CV67" s="88">
        <v>0.10619469026548667</v>
      </c>
      <c r="CW67" s="89">
        <f t="shared" si="1"/>
        <v>0</v>
      </c>
      <c r="CX67" s="89">
        <f t="shared" si="1"/>
        <v>0</v>
      </c>
      <c r="CY67" s="89">
        <f t="shared" si="6"/>
        <v>3</v>
      </c>
      <c r="DA67" s="11" t="s">
        <v>936</v>
      </c>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Z67" s="91"/>
      <c r="EA67" s="91"/>
      <c r="EB67" s="91"/>
      <c r="EC67" s="91"/>
      <c r="ED67" s="91"/>
      <c r="EE67" s="91"/>
      <c r="EF67" s="91"/>
      <c r="EG67" s="91"/>
      <c r="EH67" s="91"/>
      <c r="EI67" s="88"/>
      <c r="EJ67" s="88"/>
      <c r="EK67" s="88"/>
      <c r="EL67" s="88"/>
      <c r="EM67" s="88"/>
      <c r="EN67" s="88"/>
      <c r="EO67" s="88"/>
      <c r="EP67" s="88"/>
      <c r="EQ67" s="88"/>
      <c r="ER67" s="88"/>
      <c r="ES67" s="88"/>
      <c r="ET67" s="88">
        <v>-0.5</v>
      </c>
      <c r="EU67" s="88">
        <v>0.25</v>
      </c>
      <c r="EV67" s="88">
        <v>-0.19999999999999996</v>
      </c>
      <c r="EW67" s="89">
        <f t="shared" si="2"/>
        <v>0.25</v>
      </c>
      <c r="EX67" s="89">
        <f t="shared" si="2"/>
        <v>1.5</v>
      </c>
      <c r="EY67" s="89">
        <f t="shared" si="7"/>
        <v>-0.6</v>
      </c>
      <c r="EZ67"/>
      <c r="FA67" s="94"/>
      <c r="FB67" s="94"/>
      <c r="FC67" s="94"/>
      <c r="FD67" s="94"/>
      <c r="FE67" s="94"/>
      <c r="FF67" s="94"/>
      <c r="FG67" s="94"/>
      <c r="FH67" s="94"/>
      <c r="FI67" s="94"/>
      <c r="FJ67" s="94"/>
      <c r="FK67" s="94"/>
      <c r="FL67" s="94"/>
      <c r="FM67" s="94"/>
      <c r="FN67" s="94"/>
      <c r="FO67" s="36"/>
      <c r="FP67" s="36"/>
      <c r="FQ67" s="36"/>
      <c r="FR67" s="36"/>
      <c r="FS67" s="36"/>
      <c r="FU67" s="36"/>
      <c r="FV67" s="36"/>
      <c r="FW67" s="36"/>
      <c r="FX67" s="36"/>
      <c r="FY67" s="36"/>
      <c r="FZ67" s="36"/>
      <c r="GA67" s="36"/>
      <c r="GB67" s="36"/>
      <c r="GC67" s="36"/>
      <c r="GD67" s="88"/>
      <c r="GE67" s="88"/>
      <c r="GF67" s="88"/>
      <c r="GG67" s="88"/>
      <c r="GH67" s="88"/>
      <c r="GI67" s="88"/>
      <c r="GJ67" s="88"/>
      <c r="GK67" s="88"/>
      <c r="GL67" s="88"/>
      <c r="GM67" s="88"/>
      <c r="GN67" s="88"/>
      <c r="GO67" s="88">
        <v>-0.6</v>
      </c>
      <c r="GP67" s="88">
        <v>0.25</v>
      </c>
      <c r="GQ67" s="88">
        <v>2.5</v>
      </c>
      <c r="GR67" s="89">
        <f t="shared" si="3"/>
        <v>-0.84</v>
      </c>
      <c r="GS67" s="89">
        <f t="shared" si="3"/>
        <v>0</v>
      </c>
      <c r="GT67" s="89">
        <f t="shared" si="8"/>
        <v>4</v>
      </c>
      <c r="GU67"/>
      <c r="GV67" s="11" t="s">
        <v>936</v>
      </c>
      <c r="GW67" s="36"/>
      <c r="GX67" s="36"/>
      <c r="GY67" s="36"/>
      <c r="GZ67" s="36"/>
      <c r="HA67" s="36"/>
      <c r="HB67" s="36"/>
      <c r="HC67" s="36"/>
      <c r="HD67" s="36"/>
      <c r="HE67" s="36"/>
      <c r="HF67" s="36"/>
      <c r="HG67" s="36"/>
      <c r="HH67" s="36"/>
      <c r="HI67" s="36"/>
      <c r="HJ67" s="36"/>
      <c r="HK67" s="36"/>
      <c r="HL67" s="36"/>
      <c r="HM67" s="36"/>
      <c r="HN67" s="36"/>
      <c r="HO67" s="36"/>
      <c r="HQ67" s="90"/>
      <c r="HU67" s="36"/>
      <c r="HV67" s="36"/>
      <c r="HW67" s="36"/>
      <c r="HX67" s="36"/>
      <c r="HY67" s="36"/>
      <c r="HZ67" s="36"/>
      <c r="IA67" s="36"/>
      <c r="IB67" s="36"/>
      <c r="IC67" s="36"/>
      <c r="ID67" s="88"/>
      <c r="IE67" s="88"/>
      <c r="IF67" s="88"/>
      <c r="IG67" s="88"/>
      <c r="IH67" s="88"/>
      <c r="II67" s="88"/>
      <c r="IJ67" s="88"/>
      <c r="IK67" s="88"/>
      <c r="IL67" s="88"/>
      <c r="IM67" s="88"/>
      <c r="IN67" s="88"/>
      <c r="IO67" s="88">
        <v>-0.16666666666666663</v>
      </c>
      <c r="IP67" s="88">
        <v>0</v>
      </c>
      <c r="IQ67" s="88">
        <v>3.6900000000000004</v>
      </c>
      <c r="IR67" s="89">
        <f t="shared" si="4"/>
        <v>-0.82089552238805974</v>
      </c>
      <c r="IS67" s="89">
        <f t="shared" si="4"/>
        <v>0</v>
      </c>
      <c r="IT67" s="89">
        <f t="shared" si="9"/>
        <v>0.78571428571428581</v>
      </c>
    </row>
    <row r="68" spans="1:254" x14ac:dyDescent="0.3">
      <c r="A68" s="11" t="s">
        <v>928</v>
      </c>
      <c r="B68" s="94" t="s">
        <v>1074</v>
      </c>
      <c r="C68" s="94" t="s">
        <v>1074</v>
      </c>
      <c r="D68" s="94" t="s">
        <v>1074</v>
      </c>
      <c r="E68" s="94" t="s">
        <v>1074</v>
      </c>
      <c r="F68" s="94">
        <v>-0.6</v>
      </c>
      <c r="G68" s="94" t="s">
        <v>1074</v>
      </c>
      <c r="H68" s="94" t="s">
        <v>1074</v>
      </c>
      <c r="I68" s="94" t="s">
        <v>1074</v>
      </c>
      <c r="J68" s="94" t="s">
        <v>1074</v>
      </c>
      <c r="K68" s="94" t="s">
        <v>1074</v>
      </c>
      <c r="L68" s="94">
        <v>-9.8760796094630066E-2</v>
      </c>
      <c r="M68" s="94">
        <v>-0.16666666666666663</v>
      </c>
      <c r="N68" s="94" t="s">
        <v>1074</v>
      </c>
      <c r="O68" s="94" t="s">
        <v>1074</v>
      </c>
      <c r="P68" s="36" t="s">
        <v>1074</v>
      </c>
      <c r="Q68" s="36" t="s">
        <v>1074</v>
      </c>
      <c r="R68" s="36" t="s">
        <v>1074</v>
      </c>
      <c r="S68" s="36">
        <v>-0.37142857142857078</v>
      </c>
      <c r="T68" s="36">
        <v>-0.20454545454545536</v>
      </c>
      <c r="U68" s="36" t="s">
        <v>1074</v>
      </c>
      <c r="V68" s="36">
        <v>4</v>
      </c>
      <c r="W68" s="36">
        <v>0.25714285714285712</v>
      </c>
      <c r="X68" s="36">
        <v>1</v>
      </c>
      <c r="Y68" s="36">
        <v>0.79545454545454519</v>
      </c>
      <c r="Z68" s="36">
        <v>-0.20886075949367089</v>
      </c>
      <c r="AA68" s="36">
        <v>1</v>
      </c>
      <c r="AB68" s="36">
        <v>1</v>
      </c>
      <c r="AC68" s="36">
        <v>0</v>
      </c>
      <c r="AD68" s="36">
        <v>0</v>
      </c>
      <c r="AE68" s="36">
        <v>0.10000000000000009</v>
      </c>
      <c r="AF68" s="36">
        <v>9.0909090909090828E-2</v>
      </c>
      <c r="AG68" s="36">
        <v>-0.16666666666666674</v>
      </c>
      <c r="AH68" s="36">
        <v>-0.19999999999999996</v>
      </c>
      <c r="AI68" s="88">
        <v>0</v>
      </c>
      <c r="AJ68" s="88">
        <v>0.75</v>
      </c>
      <c r="AK68" s="88">
        <v>0</v>
      </c>
      <c r="AL68" s="88">
        <v>0.42857142857142838</v>
      </c>
      <c r="AM68" s="88">
        <v>-0.39999999999999991</v>
      </c>
      <c r="AN68" s="88">
        <v>0.33333333333333326</v>
      </c>
      <c r="AO68" s="88">
        <v>0.96875</v>
      </c>
      <c r="AP68" s="88">
        <v>-0.58730158730158721</v>
      </c>
      <c r="AQ68" s="88">
        <v>0.53846153846153832</v>
      </c>
      <c r="AR68" s="88">
        <v>-0.5</v>
      </c>
      <c r="AS68" s="88">
        <v>0.20000000000000018</v>
      </c>
      <c r="AT68" s="88">
        <v>-0.33333333333333337</v>
      </c>
      <c r="AU68" s="89">
        <v>0.50000000000000022</v>
      </c>
      <c r="AV68" s="89">
        <v>0.39999999999999991</v>
      </c>
      <c r="AW68" s="89">
        <f t="shared" si="0"/>
        <v>-0.16666666666666663</v>
      </c>
      <c r="AX68" s="89">
        <v>-0.5</v>
      </c>
      <c r="AY68" s="89">
        <f t="shared" si="5"/>
        <v>-0.2857142857142857</v>
      </c>
      <c r="BA68" s="11" t="s">
        <v>928</v>
      </c>
      <c r="BB68" s="94" t="s">
        <v>1074</v>
      </c>
      <c r="BC68" s="94" t="s">
        <v>1074</v>
      </c>
      <c r="BD68" s="94" t="s">
        <v>1074</v>
      </c>
      <c r="BE68" s="94" t="s">
        <v>1074</v>
      </c>
      <c r="BF68" s="94">
        <v>-0.66666666666666674</v>
      </c>
      <c r="BG68" s="94" t="s">
        <v>1074</v>
      </c>
      <c r="BH68" s="94" t="s">
        <v>1074</v>
      </c>
      <c r="BI68" s="94" t="s">
        <v>1074</v>
      </c>
      <c r="BJ68" s="94">
        <v>-0.64800000000000002</v>
      </c>
      <c r="BK68" s="94">
        <v>6.8181818181818121E-2</v>
      </c>
      <c r="BL68" s="94">
        <v>9.5744680851063801E-2</v>
      </c>
      <c r="BM68" s="94">
        <v>0.94174757281553401</v>
      </c>
      <c r="BN68" s="94" t="s">
        <v>1074</v>
      </c>
      <c r="BO68" s="94" t="s">
        <v>1074</v>
      </c>
      <c r="BP68" s="94" t="s">
        <v>1074</v>
      </c>
      <c r="BQ68" s="94" t="s">
        <v>1074</v>
      </c>
      <c r="BR68" s="94">
        <v>-0.25</v>
      </c>
      <c r="BS68" s="94">
        <v>0.25</v>
      </c>
      <c r="BT68" s="36">
        <v>-9.5999999999999974E-2</v>
      </c>
      <c r="BU68" s="36">
        <v>-0.22123893805309736</v>
      </c>
      <c r="BV68" s="90">
        <v>-9.6590909090909061E-2</v>
      </c>
      <c r="BW68" s="36">
        <v>-0.17045454545454541</v>
      </c>
      <c r="BX68" s="36">
        <v>-2.7397260273972601E-2</v>
      </c>
      <c r="BY68" s="36">
        <v>1.232394366197183</v>
      </c>
      <c r="BZ68" s="36"/>
      <c r="CA68" s="36">
        <v>0.60000000000000009</v>
      </c>
      <c r="CB68" s="36">
        <v>-0.25</v>
      </c>
      <c r="CC68" s="36">
        <v>0</v>
      </c>
      <c r="CD68" s="36">
        <v>0</v>
      </c>
      <c r="CE68" s="91">
        <v>0</v>
      </c>
      <c r="CF68" s="91">
        <v>-0.125</v>
      </c>
      <c r="CG68" s="91">
        <v>-0.2857142857142857</v>
      </c>
      <c r="CH68" s="91">
        <v>0</v>
      </c>
      <c r="CI68" s="88">
        <v>-0.19999999999999996</v>
      </c>
      <c r="CJ68" s="88">
        <v>0</v>
      </c>
      <c r="CK68" s="88">
        <v>0.25</v>
      </c>
      <c r="CL68" s="88">
        <v>0</v>
      </c>
      <c r="CM68" s="88">
        <v>0.19999999999999996</v>
      </c>
      <c r="CN68" s="88">
        <v>0.66666666666666674</v>
      </c>
      <c r="CO68" s="88">
        <v>0</v>
      </c>
      <c r="CP68" s="88">
        <v>0</v>
      </c>
      <c r="CQ68" s="88">
        <v>0</v>
      </c>
      <c r="CR68" s="88">
        <v>-0.30000000000000004</v>
      </c>
      <c r="CS68" s="23">
        <v>0</v>
      </c>
      <c r="CT68" s="23">
        <v>-0.2857142857142857</v>
      </c>
      <c r="CU68" s="88">
        <v>0</v>
      </c>
      <c r="CV68" s="88">
        <v>0</v>
      </c>
      <c r="CW68" s="89">
        <f t="shared" si="1"/>
        <v>0</v>
      </c>
      <c r="CX68" s="89">
        <f t="shared" si="1"/>
        <v>0</v>
      </c>
      <c r="CY68" s="89">
        <f t="shared" si="6"/>
        <v>0.8</v>
      </c>
      <c r="DA68" s="11" t="s">
        <v>928</v>
      </c>
      <c r="DB68" s="36" t="s">
        <v>1074</v>
      </c>
      <c r="DC68" s="36" t="s">
        <v>1074</v>
      </c>
      <c r="DD68" s="36" t="s">
        <v>1074</v>
      </c>
      <c r="DE68" s="36" t="s">
        <v>1074</v>
      </c>
      <c r="DF68" s="36">
        <v>0</v>
      </c>
      <c r="DG68" s="36" t="s">
        <v>1074</v>
      </c>
      <c r="DH68" s="36" t="s">
        <v>1074</v>
      </c>
      <c r="DI68" s="36" t="s">
        <v>1074</v>
      </c>
      <c r="DJ68" s="36">
        <v>-0.16666666666666663</v>
      </c>
      <c r="DK68" s="36">
        <v>0</v>
      </c>
      <c r="DL68" s="36">
        <v>0</v>
      </c>
      <c r="DM68" s="36">
        <v>0</v>
      </c>
      <c r="DN68" s="36" t="s">
        <v>1074</v>
      </c>
      <c r="DO68" s="36" t="s">
        <v>1074</v>
      </c>
      <c r="DP68" s="36" t="s">
        <v>1074</v>
      </c>
      <c r="DQ68" s="36" t="s">
        <v>1074</v>
      </c>
      <c r="DR68" s="36" t="s">
        <v>1074</v>
      </c>
      <c r="DS68" s="36">
        <v>0.4814814814814814</v>
      </c>
      <c r="DT68" s="36">
        <v>-0.30000000000000004</v>
      </c>
      <c r="DU68" s="36">
        <v>7.1428571428571397E-2</v>
      </c>
      <c r="DV68" s="36">
        <v>0.66666666666666674</v>
      </c>
      <c r="DW68" s="36" t="s">
        <v>1074</v>
      </c>
      <c r="DX68" s="36"/>
      <c r="DY68" s="91">
        <v>0.66666666666666674</v>
      </c>
      <c r="DZ68" s="91">
        <v>0</v>
      </c>
      <c r="EA68" s="91">
        <v>0</v>
      </c>
      <c r="EB68" s="91">
        <v>0</v>
      </c>
      <c r="EC68" s="91">
        <v>0</v>
      </c>
      <c r="ED68" s="91">
        <v>0</v>
      </c>
      <c r="EE68" s="91">
        <v>0.14999999999999991</v>
      </c>
      <c r="EF68" s="91">
        <v>-0.13043478260869568</v>
      </c>
      <c r="EG68" s="91">
        <v>0</v>
      </c>
      <c r="EH68" s="91">
        <v>-0.4</v>
      </c>
      <c r="EI68" s="88">
        <v>0.66666666666666674</v>
      </c>
      <c r="EJ68" s="88">
        <v>0</v>
      </c>
      <c r="EK68" s="88">
        <v>0</v>
      </c>
      <c r="EL68" s="88">
        <v>-0.4</v>
      </c>
      <c r="EM68" s="88">
        <v>0</v>
      </c>
      <c r="EN68" s="88">
        <v>0.66666666666666674</v>
      </c>
      <c r="EO68" s="88">
        <v>0.19999999999999996</v>
      </c>
      <c r="EP68" s="88">
        <v>0</v>
      </c>
      <c r="EQ68" s="88">
        <v>8.3333333333333259E-2</v>
      </c>
      <c r="ER68" s="88">
        <v>-7.6923076923076872E-2</v>
      </c>
      <c r="ES68" s="88">
        <v>0</v>
      </c>
      <c r="ET68" s="88">
        <v>0</v>
      </c>
      <c r="EU68" s="88">
        <v>-0.16666666666666663</v>
      </c>
      <c r="EV68" s="88">
        <v>0</v>
      </c>
      <c r="EW68" s="89">
        <f t="shared" si="2"/>
        <v>0</v>
      </c>
      <c r="EX68" s="89">
        <f t="shared" si="2"/>
        <v>0</v>
      </c>
      <c r="EY68" s="89">
        <f t="shared" si="7"/>
        <v>-0.5</v>
      </c>
      <c r="EZ68"/>
      <c r="FA68" s="94">
        <v>-0.35483870967741937</v>
      </c>
      <c r="FB68" s="94" t="s">
        <v>1074</v>
      </c>
      <c r="FC68" s="94" t="s">
        <v>1074</v>
      </c>
      <c r="FD68" s="94" t="s">
        <v>1074</v>
      </c>
      <c r="FE68" s="94" t="s">
        <v>1074</v>
      </c>
      <c r="FF68" s="94" t="s">
        <v>1074</v>
      </c>
      <c r="FG68" s="94">
        <v>0</v>
      </c>
      <c r="FH68" s="94">
        <v>0</v>
      </c>
      <c r="FI68" s="94" t="s">
        <v>1074</v>
      </c>
      <c r="FJ68" s="94" t="s">
        <v>1074</v>
      </c>
      <c r="FK68" s="94" t="s">
        <v>1074</v>
      </c>
      <c r="FL68" s="94" t="s">
        <v>1074</v>
      </c>
      <c r="FM68" s="94" t="s">
        <v>1074</v>
      </c>
      <c r="FN68" s="94">
        <v>0.47058823529411775</v>
      </c>
      <c r="FO68" s="36">
        <v>0</v>
      </c>
      <c r="FP68" s="36">
        <v>-0.33333333333333337</v>
      </c>
      <c r="FQ68" s="36">
        <v>0.5</v>
      </c>
      <c r="FR68" s="36" t="s">
        <v>1074</v>
      </c>
      <c r="FS68" s="36" t="s">
        <v>1074</v>
      </c>
      <c r="FT68" s="36">
        <v>-0.5</v>
      </c>
      <c r="FU68" s="36">
        <v>1</v>
      </c>
      <c r="FV68" s="36">
        <v>0</v>
      </c>
      <c r="FW68" s="36">
        <v>0</v>
      </c>
      <c r="FX68" s="36">
        <v>-0.14200000000000002</v>
      </c>
      <c r="FY68" s="36">
        <v>0.16550116550116556</v>
      </c>
      <c r="FZ68" s="36">
        <v>0.19999999999999996</v>
      </c>
      <c r="GA68" s="36">
        <v>0</v>
      </c>
      <c r="GB68" s="36">
        <v>-0.16666666666666663</v>
      </c>
      <c r="GC68" s="36">
        <v>1</v>
      </c>
      <c r="GD68" s="88">
        <v>0.25</v>
      </c>
      <c r="GE68" s="88">
        <v>0</v>
      </c>
      <c r="GF68" s="88">
        <v>0</v>
      </c>
      <c r="GG68" s="88">
        <v>0</v>
      </c>
      <c r="GH68" s="88">
        <v>0</v>
      </c>
      <c r="GI68" s="88">
        <v>0.5</v>
      </c>
      <c r="GJ68" s="88">
        <v>0</v>
      </c>
      <c r="GK68" s="88">
        <v>0</v>
      </c>
      <c r="GL68" s="88">
        <v>-0.19999999999999996</v>
      </c>
      <c r="GM68" s="88">
        <v>0</v>
      </c>
      <c r="GN68" s="88">
        <v>0</v>
      </c>
      <c r="GO68" s="88">
        <v>-0.16666666666666663</v>
      </c>
      <c r="GP68" s="88">
        <v>-0.25</v>
      </c>
      <c r="GQ68" s="88">
        <v>0.60000000000000009</v>
      </c>
      <c r="GR68" s="89">
        <f t="shared" si="3"/>
        <v>-0.16666666666666663</v>
      </c>
      <c r="GS68" s="89">
        <f t="shared" si="3"/>
        <v>0</v>
      </c>
      <c r="GT68" s="89">
        <f t="shared" si="8"/>
        <v>0</v>
      </c>
      <c r="GU68"/>
      <c r="GV68" s="11" t="s">
        <v>928</v>
      </c>
      <c r="GW68" s="36" t="s">
        <v>1074</v>
      </c>
      <c r="GX68" s="36" t="s">
        <v>1074</v>
      </c>
      <c r="GY68" s="36" t="s">
        <v>1074</v>
      </c>
      <c r="GZ68" s="36" t="s">
        <v>1074</v>
      </c>
      <c r="HA68" s="36">
        <v>-0.4285714285714286</v>
      </c>
      <c r="HB68" s="36" t="s">
        <v>1074</v>
      </c>
      <c r="HC68" s="36" t="s">
        <v>1074</v>
      </c>
      <c r="HD68" s="36" t="s">
        <v>1074</v>
      </c>
      <c r="HE68" s="36" t="s">
        <v>1074</v>
      </c>
      <c r="HF68" s="36" t="s">
        <v>1074</v>
      </c>
      <c r="HG68" s="36">
        <v>0</v>
      </c>
      <c r="HH68" s="36">
        <v>0</v>
      </c>
      <c r="HI68" s="36" t="s">
        <v>1074</v>
      </c>
      <c r="HJ68" s="36" t="s">
        <v>1074</v>
      </c>
      <c r="HK68" s="36" t="s">
        <v>1074</v>
      </c>
      <c r="HL68" s="36" t="s">
        <v>1074</v>
      </c>
      <c r="HM68" s="36" t="s">
        <v>1074</v>
      </c>
      <c r="HN68" s="36">
        <v>1.088888888888889</v>
      </c>
      <c r="HO68" s="36">
        <v>-0.60106382978723405</v>
      </c>
      <c r="HP68" s="36">
        <v>0</v>
      </c>
      <c r="HQ68" s="90">
        <v>1</v>
      </c>
      <c r="HR68" s="94">
        <v>0.25333333333333341</v>
      </c>
      <c r="HS68" s="93">
        <v>0.2021276595744681</v>
      </c>
      <c r="HT68" s="94">
        <v>-0.55752212389380529</v>
      </c>
      <c r="HU68" s="36">
        <v>0.71428571428571419</v>
      </c>
      <c r="HV68" s="36">
        <v>2.3333333333333335</v>
      </c>
      <c r="HW68" s="36">
        <v>0</v>
      </c>
      <c r="HX68" s="36">
        <v>0</v>
      </c>
      <c r="HY68" s="36">
        <v>-0.8</v>
      </c>
      <c r="HZ68" s="36">
        <v>0</v>
      </c>
      <c r="IA68" s="36">
        <v>-9.9999999999999978E-2</v>
      </c>
      <c r="IB68" s="36">
        <v>-0.33333333333333337</v>
      </c>
      <c r="IC68" s="36">
        <v>0</v>
      </c>
      <c r="ID68" s="88">
        <v>0</v>
      </c>
      <c r="IE68" s="88">
        <v>0</v>
      </c>
      <c r="IF68" s="88">
        <v>0</v>
      </c>
      <c r="IG68" s="88">
        <v>0</v>
      </c>
      <c r="IH68" s="88">
        <v>0</v>
      </c>
      <c r="II68" s="88">
        <v>1.25</v>
      </c>
      <c r="IJ68" s="88">
        <v>0.33333333333333326</v>
      </c>
      <c r="IK68" s="88">
        <v>-0.16666666666666663</v>
      </c>
      <c r="IL68" s="88">
        <v>0.19999999999999996</v>
      </c>
      <c r="IM68" s="88">
        <v>-0.35</v>
      </c>
      <c r="IN68" s="88">
        <v>2.564102564102555E-2</v>
      </c>
      <c r="IO68" s="88">
        <v>-0.5</v>
      </c>
      <c r="IP68" s="88">
        <v>-0.7</v>
      </c>
      <c r="IQ68" s="88">
        <v>2.3333333333333335</v>
      </c>
      <c r="IR68" s="89">
        <f t="shared" si="4"/>
        <v>0</v>
      </c>
      <c r="IS68" s="89">
        <f t="shared" si="4"/>
        <v>0.5</v>
      </c>
      <c r="IT68" s="89">
        <f t="shared" si="9"/>
        <v>1</v>
      </c>
    </row>
    <row r="69" spans="1:254" x14ac:dyDescent="0.3">
      <c r="A69" s="11" t="s">
        <v>1082</v>
      </c>
      <c r="B69" s="36">
        <v>2.3333333333333335</v>
      </c>
      <c r="C69" s="36" t="s">
        <v>1074</v>
      </c>
      <c r="D69" s="36" t="s">
        <v>1074</v>
      </c>
      <c r="E69" s="36">
        <v>0.19999999999999996</v>
      </c>
      <c r="F69" s="36">
        <v>0</v>
      </c>
      <c r="G69" s="36" t="s">
        <v>1074</v>
      </c>
      <c r="H69" s="36" t="s">
        <v>1074</v>
      </c>
      <c r="I69" s="36" t="s">
        <v>1074</v>
      </c>
      <c r="J69" s="36" t="s">
        <v>1074</v>
      </c>
      <c r="K69" s="36">
        <v>0.16666666666666674</v>
      </c>
      <c r="L69" s="36">
        <v>0</v>
      </c>
      <c r="M69" s="36">
        <v>0.28571428571428581</v>
      </c>
      <c r="N69" s="36">
        <v>-0.22222222222222221</v>
      </c>
      <c r="O69" s="36">
        <v>0</v>
      </c>
      <c r="P69" s="36">
        <v>-0.22222222222222221</v>
      </c>
      <c r="Q69" s="36" t="s">
        <v>1074</v>
      </c>
      <c r="R69" s="36" t="s">
        <v>1074</v>
      </c>
      <c r="S69" s="36">
        <v>-6.0714285714285388E-2</v>
      </c>
      <c r="T69" s="36" t="s">
        <v>1074</v>
      </c>
      <c r="U69" s="36" t="s">
        <v>1074</v>
      </c>
      <c r="V69" s="36"/>
      <c r="W69" s="36">
        <v>-6.0714285714285721E-2</v>
      </c>
      <c r="X69" s="36">
        <v>6.4638783269961975E-2</v>
      </c>
      <c r="Y69" s="36">
        <v>-0.43571428571428572</v>
      </c>
      <c r="Z69" s="36">
        <v>0.77215189873417733</v>
      </c>
      <c r="AA69" s="36">
        <v>-0.15535714285714286</v>
      </c>
      <c r="AB69" s="36"/>
      <c r="AC69" s="36">
        <v>-9.0909090909090828E-2</v>
      </c>
      <c r="AD69" s="36">
        <v>-6.9767441860465129E-2</v>
      </c>
      <c r="AE69" s="36">
        <v>0</v>
      </c>
      <c r="AF69" s="36">
        <v>0</v>
      </c>
      <c r="AG69" s="36">
        <v>0</v>
      </c>
      <c r="AH69" s="36">
        <v>0.22500000000000009</v>
      </c>
      <c r="AI69" s="88"/>
      <c r="AJ69" s="88"/>
      <c r="AK69" s="88">
        <v>0</v>
      </c>
      <c r="AL69" s="88">
        <v>0</v>
      </c>
      <c r="AM69" s="88">
        <v>0.28571428571428581</v>
      </c>
      <c r="AN69" s="88">
        <v>-8.8888888888888906E-2</v>
      </c>
      <c r="AO69" s="88">
        <v>1.5609756097560976</v>
      </c>
      <c r="AP69" s="88">
        <v>-0.42857142857142849</v>
      </c>
      <c r="AQ69" s="88">
        <v>-0.33333333333333337</v>
      </c>
      <c r="AR69" s="88">
        <v>0</v>
      </c>
      <c r="AS69" s="88">
        <v>0</v>
      </c>
      <c r="AT69" s="88"/>
      <c r="AU69" s="89"/>
      <c r="AV69" s="89"/>
      <c r="AW69" s="89"/>
      <c r="AX69" s="89">
        <v>0</v>
      </c>
      <c r="AY69" s="89">
        <f t="shared" si="5"/>
        <v>0</v>
      </c>
      <c r="BA69" s="11" t="s">
        <v>1082</v>
      </c>
      <c r="BB69" s="36">
        <v>0.45454545454545459</v>
      </c>
      <c r="BC69" s="36" t="s">
        <v>1074</v>
      </c>
      <c r="BD69" s="36" t="s">
        <v>1074</v>
      </c>
      <c r="BE69" s="36">
        <v>-9.0909090909090939E-2</v>
      </c>
      <c r="BF69" s="36">
        <v>0</v>
      </c>
      <c r="BG69" s="36" t="s">
        <v>1074</v>
      </c>
      <c r="BH69" s="36" t="s">
        <v>1074</v>
      </c>
      <c r="BI69" s="36" t="s">
        <v>1074</v>
      </c>
      <c r="BJ69" s="36" t="s">
        <v>1074</v>
      </c>
      <c r="BK69" s="36">
        <v>0</v>
      </c>
      <c r="BL69" s="36">
        <v>0</v>
      </c>
      <c r="BM69" s="36">
        <v>0.16666666666666674</v>
      </c>
      <c r="BN69" s="36">
        <v>0</v>
      </c>
      <c r="BO69" s="36">
        <v>-0.1428571428571429</v>
      </c>
      <c r="BP69" s="36">
        <v>-0.1428571428571429</v>
      </c>
      <c r="BQ69" s="36" t="s">
        <v>1074</v>
      </c>
      <c r="BR69" s="36" t="s">
        <v>1074</v>
      </c>
      <c r="BS69" s="36">
        <v>8.3333333333333259E-2</v>
      </c>
      <c r="BT69" s="36" t="s">
        <v>1074</v>
      </c>
      <c r="BU69" s="36" t="s">
        <v>1074</v>
      </c>
      <c r="BV69" s="90"/>
      <c r="BW69" s="36">
        <v>-7.6923076923076872E-2</v>
      </c>
      <c r="BX69" s="36">
        <v>8.3333333333333259E-2</v>
      </c>
      <c r="BY69" s="36">
        <v>7.6923076923076872E-2</v>
      </c>
      <c r="BZ69" s="36">
        <v>0</v>
      </c>
      <c r="CA69" s="36">
        <v>-3.5714285714285698E-2</v>
      </c>
      <c r="CB69" s="36"/>
      <c r="CC69" s="36">
        <v>-0.40740740740740744</v>
      </c>
      <c r="CD69" s="36">
        <v>0.125</v>
      </c>
      <c r="CE69" s="91">
        <v>-0.22222222222222221</v>
      </c>
      <c r="CF69" s="91">
        <v>0</v>
      </c>
      <c r="CG69" s="91">
        <v>-0.2857142857142857</v>
      </c>
      <c r="CH69" s="91">
        <v>0</v>
      </c>
      <c r="CI69" s="88"/>
      <c r="CJ69" s="88"/>
      <c r="CK69" s="88">
        <v>0</v>
      </c>
      <c r="CL69" s="88">
        <v>0</v>
      </c>
      <c r="CM69" s="88">
        <v>-0.64</v>
      </c>
      <c r="CN69" s="88">
        <v>1.3777777777777778</v>
      </c>
      <c r="CO69" s="88">
        <v>-0.53271028037383172</v>
      </c>
      <c r="CP69" s="88">
        <v>0</v>
      </c>
      <c r="CQ69" s="88">
        <v>0.5</v>
      </c>
      <c r="CR69" s="88">
        <v>1.3333333333333335</v>
      </c>
      <c r="CS69" s="23">
        <v>-0.5714285714285714</v>
      </c>
      <c r="CT69" s="23"/>
      <c r="CU69" s="88"/>
      <c r="CV69" s="88"/>
      <c r="CW69" s="89"/>
      <c r="CX69" s="89">
        <f t="shared" si="1"/>
        <v>0</v>
      </c>
      <c r="CY69" s="89">
        <f t="shared" si="6"/>
        <v>0</v>
      </c>
      <c r="DA69" s="35" t="s">
        <v>1082</v>
      </c>
      <c r="DB69" s="36">
        <v>0</v>
      </c>
      <c r="DC69" s="36" t="s">
        <v>1074</v>
      </c>
      <c r="DD69" s="36" t="s">
        <v>1074</v>
      </c>
      <c r="DE69" s="36">
        <v>0.19999999999999996</v>
      </c>
      <c r="DF69" s="36">
        <v>0</v>
      </c>
      <c r="DG69" s="36" t="s">
        <v>1074</v>
      </c>
      <c r="DH69" s="36" t="s">
        <v>1074</v>
      </c>
      <c r="DI69" s="36" t="s">
        <v>1074</v>
      </c>
      <c r="DJ69" s="36" t="s">
        <v>1074</v>
      </c>
      <c r="DK69" s="36">
        <v>0</v>
      </c>
      <c r="DL69" s="36">
        <v>0</v>
      </c>
      <c r="DM69" s="36">
        <v>0.14285714285714279</v>
      </c>
      <c r="DN69" s="36">
        <v>0</v>
      </c>
      <c r="DO69" s="36">
        <v>-0.125</v>
      </c>
      <c r="DP69" s="36">
        <v>-0.125</v>
      </c>
      <c r="DQ69" s="36" t="s">
        <v>1074</v>
      </c>
      <c r="DR69" s="36" t="s">
        <v>1074</v>
      </c>
      <c r="DS69" s="36">
        <v>0</v>
      </c>
      <c r="DT69" s="36" t="s">
        <v>1074</v>
      </c>
      <c r="DU69" s="36" t="s">
        <v>1074</v>
      </c>
      <c r="DV69" s="36"/>
      <c r="DW69" s="36">
        <v>6.6666666666666652E-2</v>
      </c>
      <c r="DX69" s="36">
        <v>0</v>
      </c>
      <c r="DY69" s="91">
        <v>0.25</v>
      </c>
      <c r="DZ69" s="91">
        <v>-0.19999999999999996</v>
      </c>
      <c r="EA69" s="91">
        <v>0</v>
      </c>
      <c r="EB69" s="91"/>
      <c r="EC69" s="91">
        <v>0</v>
      </c>
      <c r="ED69" s="91">
        <v>-0.75</v>
      </c>
      <c r="EE69" s="91">
        <v>2</v>
      </c>
      <c r="EF69" s="91">
        <v>0.33333333333333326</v>
      </c>
      <c r="EG69" s="91">
        <v>-6.25E-2</v>
      </c>
      <c r="EH69" s="91">
        <v>-0.19999999999999996</v>
      </c>
      <c r="EI69" s="88"/>
      <c r="EJ69" s="88"/>
      <c r="EK69" s="88">
        <v>0</v>
      </c>
      <c r="EL69" s="88">
        <v>0</v>
      </c>
      <c r="EM69" s="88">
        <v>1.4</v>
      </c>
      <c r="EN69" s="88">
        <v>0</v>
      </c>
      <c r="EO69" s="88">
        <v>-0.16666666666666663</v>
      </c>
      <c r="EP69" s="88">
        <v>0</v>
      </c>
      <c r="EQ69" s="88">
        <v>0</v>
      </c>
      <c r="ER69" s="88">
        <v>0.19999999999999996</v>
      </c>
      <c r="ES69" s="88">
        <v>-0.16666666666666663</v>
      </c>
      <c r="ET69" s="88"/>
      <c r="EU69" s="88"/>
      <c r="EV69" s="88"/>
      <c r="EW69" s="89"/>
      <c r="EX69" s="89">
        <f t="shared" si="2"/>
        <v>0</v>
      </c>
      <c r="EY69" s="89">
        <f t="shared" si="7"/>
        <v>0</v>
      </c>
      <c r="EZ69"/>
      <c r="FA69" s="36">
        <v>0</v>
      </c>
      <c r="FB69" s="36" t="s">
        <v>1074</v>
      </c>
      <c r="FC69" s="36" t="s">
        <v>1074</v>
      </c>
      <c r="FD69" s="36" t="s">
        <v>1074</v>
      </c>
      <c r="FE69" s="36" t="s">
        <v>1074</v>
      </c>
      <c r="FF69" s="36">
        <v>-0.125</v>
      </c>
      <c r="FG69" s="36">
        <v>0.14285714285714279</v>
      </c>
      <c r="FH69" s="36">
        <v>-0.25</v>
      </c>
      <c r="FI69" s="36">
        <v>0.5</v>
      </c>
      <c r="FJ69" s="36">
        <v>0</v>
      </c>
      <c r="FK69" s="36">
        <v>0.5</v>
      </c>
      <c r="FL69" s="36" t="s">
        <v>1074</v>
      </c>
      <c r="FM69" s="36" t="s">
        <v>1074</v>
      </c>
      <c r="FN69" s="36">
        <v>0</v>
      </c>
      <c r="FO69" s="36" t="s">
        <v>1074</v>
      </c>
      <c r="FP69" s="36" t="s">
        <v>1074</v>
      </c>
      <c r="FQ69" s="36"/>
      <c r="FR69" s="36">
        <v>6.25E-2</v>
      </c>
      <c r="FS69" s="36">
        <v>5.8823529411764719E-2</v>
      </c>
      <c r="FT69" s="36">
        <v>-0.11111111111111116</v>
      </c>
      <c r="FU69" s="36">
        <v>0.125</v>
      </c>
      <c r="FV69" s="36">
        <v>0</v>
      </c>
      <c r="FW69" s="36"/>
      <c r="FX69" s="36">
        <v>0</v>
      </c>
      <c r="FY69" s="36">
        <v>-0.77777777777777779</v>
      </c>
      <c r="FZ69" s="36">
        <v>3</v>
      </c>
      <c r="GA69" s="36">
        <v>0</v>
      </c>
      <c r="GB69" s="36">
        <v>0</v>
      </c>
      <c r="GC69" s="36">
        <v>-0.78</v>
      </c>
      <c r="GD69" s="88"/>
      <c r="GE69" s="88"/>
      <c r="GF69" s="88">
        <v>-9.0909090909090939E-2</v>
      </c>
      <c r="GG69" s="88">
        <v>0</v>
      </c>
      <c r="GH69" s="88">
        <v>0</v>
      </c>
      <c r="GI69" s="88">
        <v>1</v>
      </c>
      <c r="GJ69" s="88">
        <v>0</v>
      </c>
      <c r="GK69" s="88">
        <v>0</v>
      </c>
      <c r="GL69" s="88">
        <v>0</v>
      </c>
      <c r="GM69" s="88">
        <v>0.19999999999999996</v>
      </c>
      <c r="GN69" s="88">
        <v>-0.16666666666666663</v>
      </c>
      <c r="GO69" s="88"/>
      <c r="GP69" s="88"/>
      <c r="GQ69" s="88"/>
      <c r="GR69" s="89"/>
      <c r="GS69" s="89">
        <f t="shared" si="3"/>
        <v>0</v>
      </c>
      <c r="GT69" s="89">
        <f t="shared" si="8"/>
        <v>0</v>
      </c>
      <c r="GU69"/>
      <c r="GV69" s="35" t="s">
        <v>1082</v>
      </c>
      <c r="GW69" s="36">
        <v>-0.35897435897435892</v>
      </c>
      <c r="GX69" s="36" t="s">
        <v>1074</v>
      </c>
      <c r="GY69" s="36" t="s">
        <v>1074</v>
      </c>
      <c r="GZ69" s="36">
        <v>0</v>
      </c>
      <c r="HA69" s="36">
        <v>0</v>
      </c>
      <c r="HB69" s="36" t="s">
        <v>1074</v>
      </c>
      <c r="HC69" s="36" t="s">
        <v>1074</v>
      </c>
      <c r="HD69" s="36" t="s">
        <v>1074</v>
      </c>
      <c r="HE69" s="36" t="s">
        <v>1074</v>
      </c>
      <c r="HF69" s="36">
        <v>0.25</v>
      </c>
      <c r="HG69" s="36">
        <v>0</v>
      </c>
      <c r="HH69" s="36">
        <v>0</v>
      </c>
      <c r="HI69" s="36">
        <v>0</v>
      </c>
      <c r="HJ69" s="36">
        <v>-0.16444444444444439</v>
      </c>
      <c r="HK69" s="36">
        <v>-0.16444444444444439</v>
      </c>
      <c r="HL69" s="36" t="s">
        <v>1074</v>
      </c>
      <c r="HM69" s="36" t="s">
        <v>1074</v>
      </c>
      <c r="HN69" s="36">
        <v>0</v>
      </c>
      <c r="HO69" s="36" t="s">
        <v>1074</v>
      </c>
      <c r="HP69" s="36" t="s">
        <v>1074</v>
      </c>
      <c r="HQ69" s="90"/>
      <c r="HR69" s="36">
        <v>0</v>
      </c>
      <c r="HS69" s="93">
        <v>8.3333333333333259E-2</v>
      </c>
      <c r="HT69" s="36">
        <v>-0.61538461538461542</v>
      </c>
      <c r="HU69" s="36">
        <v>0.7381974248927039</v>
      </c>
      <c r="HV69" s="36">
        <v>-0.11111111111111116</v>
      </c>
      <c r="HW69" s="36"/>
      <c r="HX69" s="36">
        <v>-0.33333333333333337</v>
      </c>
      <c r="HY69" s="36">
        <v>-0.16666666666666663</v>
      </c>
      <c r="HZ69" s="36">
        <v>0</v>
      </c>
      <c r="IA69" s="36">
        <v>-0.75</v>
      </c>
      <c r="IB69" s="36">
        <v>0</v>
      </c>
      <c r="IC69" s="36">
        <v>0.5</v>
      </c>
      <c r="ID69" s="88"/>
      <c r="IE69" s="88"/>
      <c r="IF69" s="88">
        <v>0</v>
      </c>
      <c r="IG69" s="88">
        <v>0</v>
      </c>
      <c r="IH69" s="88">
        <v>0.33333333333333326</v>
      </c>
      <c r="II69" s="88">
        <v>-0.25</v>
      </c>
      <c r="IJ69" s="88">
        <v>0.33333333333333326</v>
      </c>
      <c r="IK69" s="88">
        <v>0.25</v>
      </c>
      <c r="IL69" s="88">
        <v>-9.9999999999999978E-2</v>
      </c>
      <c r="IM69" s="88">
        <v>-0.55555555555555558</v>
      </c>
      <c r="IN69" s="88">
        <v>0</v>
      </c>
      <c r="IO69" s="88"/>
      <c r="IP69" s="88"/>
      <c r="IQ69" s="88"/>
      <c r="IR69" s="89"/>
      <c r="IS69" s="89">
        <f t="shared" si="4"/>
        <v>0</v>
      </c>
      <c r="IT69" s="89">
        <f t="shared" si="9"/>
        <v>0</v>
      </c>
    </row>
    <row r="70" spans="1:254" x14ac:dyDescent="0.3">
      <c r="A70" s="11" t="s">
        <v>937</v>
      </c>
      <c r="B70" s="36"/>
      <c r="C70" s="36"/>
      <c r="D70" s="36"/>
      <c r="E70" s="36"/>
      <c r="F70" s="36"/>
      <c r="G70" s="36"/>
      <c r="H70" s="36"/>
      <c r="I70" s="36"/>
      <c r="J70" s="36"/>
      <c r="K70" s="36"/>
      <c r="L70" s="36"/>
      <c r="M70" s="36"/>
      <c r="N70" s="36"/>
      <c r="O70" s="36"/>
      <c r="P70" s="36"/>
      <c r="Q70" s="36"/>
      <c r="R70" s="36"/>
      <c r="S70" s="36"/>
      <c r="T70" s="36" t="s">
        <v>1074</v>
      </c>
      <c r="U70" s="36">
        <v>0</v>
      </c>
      <c r="V70" s="36"/>
      <c r="W70" s="36" t="s">
        <v>1074</v>
      </c>
      <c r="X70" s="36"/>
      <c r="Y70" s="36"/>
      <c r="Z70" s="36"/>
      <c r="AA70" s="36"/>
      <c r="AB70" s="36">
        <v>1.6333333333333333</v>
      </c>
      <c r="AC70" s="36"/>
      <c r="AD70" s="36"/>
      <c r="AE70" s="36"/>
      <c r="AF70" s="36"/>
      <c r="AG70" s="36"/>
      <c r="AH70" s="36"/>
      <c r="AI70" s="88"/>
      <c r="AJ70" s="88"/>
      <c r="AK70" s="88">
        <v>0</v>
      </c>
      <c r="AL70" s="88">
        <v>6.6666666666666652E-2</v>
      </c>
      <c r="AM70" s="88">
        <v>0.125</v>
      </c>
      <c r="AN70" s="88">
        <v>0.11111111111111094</v>
      </c>
      <c r="AO70" s="88">
        <v>0.4175000000000002</v>
      </c>
      <c r="AP70" s="88">
        <v>-0.42151675485008822</v>
      </c>
      <c r="AQ70" s="88">
        <v>-2.4390243902439046E-2</v>
      </c>
      <c r="AR70" s="88">
        <v>0</v>
      </c>
      <c r="AS70" s="88">
        <v>0</v>
      </c>
      <c r="AT70" s="88">
        <v>0</v>
      </c>
      <c r="AU70" s="89">
        <v>0</v>
      </c>
      <c r="AV70" s="89">
        <v>0</v>
      </c>
      <c r="AW70" s="89">
        <f t="shared" si="0"/>
        <v>0</v>
      </c>
      <c r="AX70" s="89"/>
      <c r="AY70" s="89"/>
      <c r="BA70" s="11" t="s">
        <v>937</v>
      </c>
      <c r="BB70" s="36"/>
      <c r="BC70" s="36"/>
      <c r="BD70" s="36"/>
      <c r="BE70" s="36"/>
      <c r="BF70" s="36"/>
      <c r="BG70" s="36"/>
      <c r="BH70" s="36"/>
      <c r="BI70" s="36"/>
      <c r="BJ70" s="36"/>
      <c r="BK70" s="36"/>
      <c r="BL70" s="36"/>
      <c r="BM70" s="36"/>
      <c r="BN70" s="36"/>
      <c r="BO70" s="36"/>
      <c r="BP70" s="36"/>
      <c r="BQ70" s="36"/>
      <c r="BR70" s="36"/>
      <c r="BS70" s="36"/>
      <c r="BT70" s="36" t="s">
        <v>1074</v>
      </c>
      <c r="BU70" s="36">
        <v>0</v>
      </c>
      <c r="BV70" s="90"/>
      <c r="BW70" s="36" t="s">
        <v>1074</v>
      </c>
      <c r="BX70" s="36"/>
      <c r="BY70" s="36"/>
      <c r="BZ70" s="36"/>
      <c r="CA70" s="36"/>
      <c r="CB70" s="36">
        <v>-0.41666666666666663</v>
      </c>
      <c r="CC70" s="36"/>
      <c r="CD70" s="36"/>
      <c r="CE70" s="91"/>
      <c r="CF70" s="91"/>
      <c r="CG70" s="91"/>
      <c r="CH70" s="91"/>
      <c r="CI70" s="88"/>
      <c r="CJ70" s="88"/>
      <c r="CK70" s="88">
        <v>8.6956521739130377E-2</v>
      </c>
      <c r="CL70" s="88">
        <v>1.2000000000000002</v>
      </c>
      <c r="CM70" s="88">
        <v>-9.0909090909090939E-2</v>
      </c>
      <c r="CN70" s="88">
        <v>0.39999999999999991</v>
      </c>
      <c r="CO70" s="88">
        <v>0.14285714285714279</v>
      </c>
      <c r="CP70" s="88">
        <v>0.25</v>
      </c>
      <c r="CQ70" s="88">
        <v>-0.4</v>
      </c>
      <c r="CR70" s="88">
        <v>0.66666666666666674</v>
      </c>
      <c r="CS70" s="23">
        <v>-0.5</v>
      </c>
      <c r="CT70" s="23">
        <v>-0.6</v>
      </c>
      <c r="CU70" s="88">
        <v>0.5</v>
      </c>
      <c r="CV70" s="88">
        <v>2.3333333333333335</v>
      </c>
      <c r="CW70" s="89">
        <f t="shared" si="1"/>
        <v>0</v>
      </c>
      <c r="CX70" s="89"/>
      <c r="CY70" s="89"/>
      <c r="DA70" s="35" t="s">
        <v>937</v>
      </c>
      <c r="DB70" s="36"/>
      <c r="DC70" s="36"/>
      <c r="DD70" s="36"/>
      <c r="DE70" s="36"/>
      <c r="DF70" s="36"/>
      <c r="DG70" s="36"/>
      <c r="DH70" s="36"/>
      <c r="DI70" s="36"/>
      <c r="DJ70" s="36"/>
      <c r="DK70" s="36"/>
      <c r="DL70" s="36"/>
      <c r="DM70" s="36"/>
      <c r="DN70" s="36"/>
      <c r="DO70" s="36"/>
      <c r="DP70" s="36"/>
      <c r="DQ70" s="36"/>
      <c r="DR70" s="36"/>
      <c r="DS70" s="36"/>
      <c r="DT70" s="36"/>
      <c r="DU70" s="36">
        <v>-0.6</v>
      </c>
      <c r="DV70" s="36"/>
      <c r="DW70" s="36" t="s">
        <v>1074</v>
      </c>
      <c r="DX70" s="36"/>
      <c r="DY70" s="91"/>
      <c r="DZ70" s="91"/>
      <c r="EA70" s="91"/>
      <c r="EB70" s="91">
        <v>0</v>
      </c>
      <c r="EC70" s="91"/>
      <c r="ED70" s="91"/>
      <c r="EE70" s="91"/>
      <c r="EF70" s="91"/>
      <c r="EG70" s="91"/>
      <c r="EH70" s="91"/>
      <c r="EI70" s="88"/>
      <c r="EJ70" s="88"/>
      <c r="EK70" s="88">
        <v>0</v>
      </c>
      <c r="EL70" s="88">
        <v>-0.1428571428571429</v>
      </c>
      <c r="EM70" s="88">
        <v>-0.16666666666666663</v>
      </c>
      <c r="EN70" s="88">
        <v>0.32000000000000006</v>
      </c>
      <c r="EO70" s="88">
        <v>2.2727272727272707E-2</v>
      </c>
      <c r="EP70" s="88">
        <v>3.7037037037036979E-2</v>
      </c>
      <c r="EQ70" s="88">
        <v>1.1428571428571428</v>
      </c>
      <c r="ER70" s="88">
        <v>-0.46666666666666667</v>
      </c>
      <c r="ES70" s="88">
        <v>0.25</v>
      </c>
      <c r="ET70" s="88">
        <v>-0.4</v>
      </c>
      <c r="EU70" s="88">
        <v>0</v>
      </c>
      <c r="EV70" s="88">
        <v>0.66666666666666674</v>
      </c>
      <c r="EW70" s="89">
        <f t="shared" si="2"/>
        <v>-0.5</v>
      </c>
      <c r="EX70" s="89"/>
      <c r="EY70" s="89"/>
      <c r="EZ70"/>
      <c r="FA70" s="36"/>
      <c r="FB70" s="36"/>
      <c r="FC70" s="36"/>
      <c r="FD70" s="36"/>
      <c r="FE70" s="36"/>
      <c r="FF70" s="36"/>
      <c r="FG70" s="36"/>
      <c r="FH70" s="36"/>
      <c r="FI70" s="36"/>
      <c r="FJ70" s="36"/>
      <c r="FK70" s="36"/>
      <c r="FL70" s="36"/>
      <c r="FM70" s="36"/>
      <c r="FN70" s="36"/>
      <c r="FO70" s="36" t="s">
        <v>1074</v>
      </c>
      <c r="FP70" s="36">
        <v>-0.5</v>
      </c>
      <c r="FQ70" s="36"/>
      <c r="FR70" s="36" t="s">
        <v>1074</v>
      </c>
      <c r="FS70" s="36" t="s">
        <v>1074</v>
      </c>
      <c r="FT70" s="36"/>
      <c r="FU70" s="36"/>
      <c r="FV70" s="36"/>
      <c r="FW70" s="36">
        <v>3</v>
      </c>
      <c r="FX70" s="36"/>
      <c r="FY70" s="36"/>
      <c r="FZ70" s="36"/>
      <c r="GA70" s="36"/>
      <c r="GB70" s="36"/>
      <c r="GC70" s="36"/>
      <c r="GD70" s="88"/>
      <c r="GE70" s="88"/>
      <c r="GF70" s="88">
        <v>0</v>
      </c>
      <c r="GG70" s="88">
        <v>0</v>
      </c>
      <c r="GH70" s="88">
        <v>-8.333333333333337E-2</v>
      </c>
      <c r="GI70" s="88">
        <v>0.27272727272727271</v>
      </c>
      <c r="GJ70" s="88">
        <v>-3.5714285714285698E-2</v>
      </c>
      <c r="GK70" s="88">
        <v>1.2222222222222223</v>
      </c>
      <c r="GL70" s="88">
        <v>-0.46666666666666667</v>
      </c>
      <c r="GM70" s="88">
        <v>-0.15625</v>
      </c>
      <c r="GN70" s="88">
        <v>3.7037037037036979E-2</v>
      </c>
      <c r="GO70" s="88">
        <v>-0.4285714285714286</v>
      </c>
      <c r="GP70" s="88">
        <v>-0.25</v>
      </c>
      <c r="GQ70" s="88">
        <v>2.3333333333333335</v>
      </c>
      <c r="GR70" s="89">
        <f t="shared" si="3"/>
        <v>0</v>
      </c>
      <c r="GS70" s="89"/>
      <c r="GT70" s="89"/>
      <c r="GU70"/>
      <c r="GV70" s="35" t="s">
        <v>937</v>
      </c>
      <c r="GW70" s="36"/>
      <c r="GX70" s="36"/>
      <c r="GY70" s="36"/>
      <c r="GZ70" s="36"/>
      <c r="HA70" s="36"/>
      <c r="HB70" s="36"/>
      <c r="HC70" s="36"/>
      <c r="HD70" s="36"/>
      <c r="HE70" s="36"/>
      <c r="HF70" s="36"/>
      <c r="HG70" s="36"/>
      <c r="HH70" s="36"/>
      <c r="HI70" s="36"/>
      <c r="HJ70" s="36"/>
      <c r="HK70" s="36"/>
      <c r="HL70" s="36"/>
      <c r="HM70" s="36"/>
      <c r="HN70" s="36"/>
      <c r="HO70" s="36"/>
      <c r="HP70" s="36">
        <v>-0.16666666666666663</v>
      </c>
      <c r="HQ70" s="90"/>
      <c r="HR70" s="36" t="s">
        <v>1074</v>
      </c>
      <c r="HS70" s="93"/>
      <c r="HT70" s="36"/>
      <c r="HU70" s="36"/>
      <c r="HV70" s="36"/>
      <c r="HW70" s="36">
        <v>-0.4</v>
      </c>
      <c r="HX70" s="36"/>
      <c r="HY70" s="36"/>
      <c r="HZ70" s="36"/>
      <c r="IA70" s="36"/>
      <c r="IB70" s="36"/>
      <c r="IC70" s="36"/>
      <c r="ID70" s="88"/>
      <c r="IE70" s="88"/>
      <c r="IF70" s="88">
        <v>0.34174311926605494</v>
      </c>
      <c r="IG70" s="88">
        <v>-0.31623931623931623</v>
      </c>
      <c r="IH70" s="88">
        <v>0</v>
      </c>
      <c r="II70" s="88">
        <v>0.5</v>
      </c>
      <c r="IJ70" s="88">
        <v>2.3333333333333335</v>
      </c>
      <c r="IK70" s="88">
        <v>-0.6</v>
      </c>
      <c r="IL70" s="88">
        <v>0</v>
      </c>
      <c r="IM70" s="88">
        <v>0.5</v>
      </c>
      <c r="IN70" s="88">
        <v>0.33333333333333326</v>
      </c>
      <c r="IO70" s="88">
        <v>-0.75</v>
      </c>
      <c r="IP70" s="88">
        <v>0.12999999999999989</v>
      </c>
      <c r="IQ70" s="88">
        <v>0.32743362831858414</v>
      </c>
      <c r="IR70" s="89">
        <f t="shared" si="4"/>
        <v>0</v>
      </c>
      <c r="IS70" s="89"/>
      <c r="IT70" s="89"/>
    </row>
    <row r="71" spans="1:254" x14ac:dyDescent="0.3">
      <c r="A71" s="11" t="s">
        <v>1083</v>
      </c>
      <c r="B71" s="36"/>
      <c r="C71" s="36"/>
      <c r="D71" s="36"/>
      <c r="E71" s="36"/>
      <c r="F71" s="36"/>
      <c r="G71" s="36"/>
      <c r="H71" s="36"/>
      <c r="I71" s="36" t="s">
        <v>1074</v>
      </c>
      <c r="J71" s="36" t="s">
        <v>1074</v>
      </c>
      <c r="K71" s="36" t="s">
        <v>1074</v>
      </c>
      <c r="L71" s="36" t="s">
        <v>1074</v>
      </c>
      <c r="M71" s="36" t="s">
        <v>1074</v>
      </c>
      <c r="N71" s="36" t="s">
        <v>1074</v>
      </c>
      <c r="O71" s="36" t="s">
        <v>1074</v>
      </c>
      <c r="P71" s="36" t="s">
        <v>1074</v>
      </c>
      <c r="Q71" s="36" t="s">
        <v>1074</v>
      </c>
      <c r="R71" s="36" t="s">
        <v>1074</v>
      </c>
      <c r="S71" s="36" t="s">
        <v>1074</v>
      </c>
      <c r="T71" s="36" t="s">
        <v>1074</v>
      </c>
      <c r="U71" s="36" t="s">
        <v>1074</v>
      </c>
      <c r="V71" s="36"/>
      <c r="W71" s="36" t="s">
        <v>1074</v>
      </c>
      <c r="X71" s="36"/>
      <c r="Y71" s="36"/>
      <c r="Z71" s="36"/>
      <c r="AA71" s="36"/>
      <c r="AB71" s="36"/>
      <c r="AC71" s="36"/>
      <c r="AD71" s="36"/>
      <c r="AE71" s="36"/>
      <c r="AF71" s="36"/>
      <c r="AG71" s="36"/>
      <c r="AH71" s="36">
        <v>0.37500000000000022</v>
      </c>
      <c r="AI71" s="88"/>
      <c r="AJ71" s="88"/>
      <c r="AK71" s="88">
        <v>0</v>
      </c>
      <c r="AL71" s="88">
        <v>0</v>
      </c>
      <c r="AM71" s="88">
        <v>0.125</v>
      </c>
      <c r="AN71" s="88">
        <v>-8.8888888888888906E-2</v>
      </c>
      <c r="AO71" s="88">
        <v>1.4329268292682928</v>
      </c>
      <c r="AP71" s="88">
        <v>-0.58897243107769426</v>
      </c>
      <c r="AQ71" s="88">
        <v>-2.4390243902439046E-2</v>
      </c>
      <c r="AR71" s="88"/>
      <c r="AS71" s="88"/>
      <c r="AT71" s="88"/>
      <c r="AU71" s="89"/>
      <c r="AV71" s="89"/>
      <c r="AW71" s="89"/>
      <c r="AX71" s="89"/>
      <c r="AY71" s="89"/>
      <c r="BA71" s="11" t="s">
        <v>1083</v>
      </c>
      <c r="BB71" s="36"/>
      <c r="BC71" s="36"/>
      <c r="BD71" s="36"/>
      <c r="BE71" s="36"/>
      <c r="BF71" s="36"/>
      <c r="BG71" s="36"/>
      <c r="BH71" s="36"/>
      <c r="BI71" s="36" t="s">
        <v>1074</v>
      </c>
      <c r="BJ71" s="36" t="s">
        <v>1074</v>
      </c>
      <c r="BK71" s="36" t="s">
        <v>1074</v>
      </c>
      <c r="BL71" s="36" t="s">
        <v>1074</v>
      </c>
      <c r="BM71" s="36" t="s">
        <v>1074</v>
      </c>
      <c r="BN71" s="36" t="s">
        <v>1074</v>
      </c>
      <c r="BO71" s="36" t="s">
        <v>1074</v>
      </c>
      <c r="BP71" s="36" t="s">
        <v>1074</v>
      </c>
      <c r="BQ71" s="36" t="s">
        <v>1074</v>
      </c>
      <c r="BR71" s="36" t="s">
        <v>1074</v>
      </c>
      <c r="BS71" s="36" t="s">
        <v>1074</v>
      </c>
      <c r="BT71" s="36" t="s">
        <v>1074</v>
      </c>
      <c r="BU71" s="36" t="s">
        <v>1074</v>
      </c>
      <c r="BV71" s="90"/>
      <c r="BW71" s="36" t="s">
        <v>1074</v>
      </c>
      <c r="BX71" s="36"/>
      <c r="BY71" s="36"/>
      <c r="BZ71" s="36"/>
      <c r="CA71" s="36"/>
      <c r="CB71" s="36"/>
      <c r="CC71" s="36"/>
      <c r="CD71" s="36"/>
      <c r="CE71" s="91"/>
      <c r="CF71" s="91"/>
      <c r="CG71" s="91"/>
      <c r="CH71" s="91">
        <v>3</v>
      </c>
      <c r="CI71" s="88"/>
      <c r="CJ71" s="88"/>
      <c r="CK71" s="88">
        <v>0</v>
      </c>
      <c r="CL71" s="88">
        <v>0</v>
      </c>
      <c r="CM71" s="88">
        <v>0</v>
      </c>
      <c r="CN71" s="88">
        <v>0</v>
      </c>
      <c r="CO71" s="88">
        <v>0</v>
      </c>
      <c r="CP71" s="88">
        <v>0</v>
      </c>
      <c r="CQ71" s="88">
        <v>0</v>
      </c>
      <c r="CR71" s="88"/>
      <c r="CS71" s="23"/>
      <c r="CT71" s="23"/>
      <c r="CU71" s="88"/>
      <c r="CV71" s="88"/>
      <c r="CW71" s="89"/>
      <c r="CX71" s="89"/>
      <c r="CY71" s="89"/>
      <c r="DA71" s="35" t="s">
        <v>1083</v>
      </c>
      <c r="DB71" s="36"/>
      <c r="DC71" s="36"/>
      <c r="DD71" s="36"/>
      <c r="DE71" s="36"/>
      <c r="DF71" s="36"/>
      <c r="DG71" s="36"/>
      <c r="DH71" s="36"/>
      <c r="DI71" s="36" t="s">
        <v>1074</v>
      </c>
      <c r="DJ71" s="36" t="s">
        <v>1074</v>
      </c>
      <c r="DK71" s="36" t="s">
        <v>1074</v>
      </c>
      <c r="DL71" s="36" t="s">
        <v>1074</v>
      </c>
      <c r="DM71" s="36" t="s">
        <v>1074</v>
      </c>
      <c r="DN71" s="36" t="s">
        <v>1074</v>
      </c>
      <c r="DO71" s="36" t="s">
        <v>1074</v>
      </c>
      <c r="DP71" s="36" t="s">
        <v>1074</v>
      </c>
      <c r="DQ71" s="36" t="s">
        <v>1074</v>
      </c>
      <c r="DR71" s="36" t="s">
        <v>1074</v>
      </c>
      <c r="DS71" s="36" t="s">
        <v>1074</v>
      </c>
      <c r="DT71" s="36" t="s">
        <v>1074</v>
      </c>
      <c r="DU71" s="36" t="s">
        <v>1074</v>
      </c>
      <c r="DV71" s="36"/>
      <c r="DW71" s="36" t="s">
        <v>1074</v>
      </c>
      <c r="DX71" s="36"/>
      <c r="DY71" s="91"/>
      <c r="DZ71" s="91"/>
      <c r="EA71" s="91"/>
      <c r="EB71" s="91"/>
      <c r="EC71" s="91"/>
      <c r="ED71" s="91"/>
      <c r="EE71" s="91"/>
      <c r="EF71" s="91"/>
      <c r="EG71" s="91"/>
      <c r="EH71" s="91">
        <v>0.19999999999999996</v>
      </c>
      <c r="EI71" s="88"/>
      <c r="EJ71" s="88"/>
      <c r="EK71" s="88">
        <v>0</v>
      </c>
      <c r="EL71" s="88">
        <v>0</v>
      </c>
      <c r="EM71" s="88">
        <v>0</v>
      </c>
      <c r="EN71" s="88">
        <v>0.10000000000000009</v>
      </c>
      <c r="EO71" s="88">
        <v>9.0909090909090828E-2</v>
      </c>
      <c r="EP71" s="88">
        <v>0</v>
      </c>
      <c r="EQ71" s="88">
        <v>0</v>
      </c>
      <c r="ER71" s="88"/>
      <c r="ES71" s="88"/>
      <c r="ET71" s="88"/>
      <c r="EU71" s="88"/>
      <c r="EV71" s="88"/>
      <c r="EW71" s="89"/>
      <c r="EX71" s="89"/>
      <c r="EY71" s="89"/>
      <c r="EZ71"/>
      <c r="FA71" s="36"/>
      <c r="FB71" s="36"/>
      <c r="FC71" s="36"/>
      <c r="FD71" s="36" t="s">
        <v>1074</v>
      </c>
      <c r="FE71" s="36" t="s">
        <v>1074</v>
      </c>
      <c r="FF71" s="36" t="s">
        <v>1074</v>
      </c>
      <c r="FG71" s="36" t="s">
        <v>1074</v>
      </c>
      <c r="FH71" s="36" t="s">
        <v>1074</v>
      </c>
      <c r="FI71" s="36" t="s">
        <v>1074</v>
      </c>
      <c r="FJ71" s="36" t="s">
        <v>1074</v>
      </c>
      <c r="FK71" s="36" t="s">
        <v>1074</v>
      </c>
      <c r="FL71" s="36" t="s">
        <v>1074</v>
      </c>
      <c r="FM71" s="36" t="s">
        <v>1074</v>
      </c>
      <c r="FN71" s="36" t="s">
        <v>1074</v>
      </c>
      <c r="FO71" s="36" t="s">
        <v>1074</v>
      </c>
      <c r="FP71" s="36" t="s">
        <v>1074</v>
      </c>
      <c r="FQ71" s="36"/>
      <c r="FR71" s="36" t="s">
        <v>1074</v>
      </c>
      <c r="FS71" s="36" t="s">
        <v>1074</v>
      </c>
      <c r="FT71" s="36"/>
      <c r="FU71" s="36"/>
      <c r="FV71" s="36"/>
      <c r="FW71" s="36"/>
      <c r="FX71" s="36"/>
      <c r="FY71" s="36"/>
      <c r="FZ71" s="36"/>
      <c r="GA71" s="36"/>
      <c r="GB71" s="36"/>
      <c r="GC71" s="36">
        <v>0</v>
      </c>
      <c r="GD71" s="88"/>
      <c r="GE71" s="88"/>
      <c r="GF71" s="88">
        <v>0</v>
      </c>
      <c r="GG71" s="88">
        <v>0</v>
      </c>
      <c r="GH71" s="88">
        <v>0</v>
      </c>
      <c r="GI71" s="88">
        <v>2.5</v>
      </c>
      <c r="GJ71" s="88">
        <v>0.35714285714285721</v>
      </c>
      <c r="GK71" s="88">
        <v>-0.15789473684210531</v>
      </c>
      <c r="GL71" s="88">
        <v>-0.25</v>
      </c>
      <c r="GM71" s="88"/>
      <c r="GN71" s="88"/>
      <c r="GO71" s="88"/>
      <c r="GP71" s="88"/>
      <c r="GQ71" s="88"/>
      <c r="GR71" s="89"/>
      <c r="GS71" s="89"/>
      <c r="GT71" s="89"/>
      <c r="GU71"/>
      <c r="GV71" s="35" t="s">
        <v>1083</v>
      </c>
      <c r="HU71" s="36"/>
      <c r="HV71" s="36"/>
      <c r="HW71" s="36"/>
      <c r="HX71" s="36"/>
      <c r="HY71" s="36"/>
      <c r="HZ71" s="36"/>
      <c r="IA71" s="36"/>
      <c r="IB71" s="36"/>
      <c r="IC71" s="36">
        <v>1</v>
      </c>
      <c r="ID71" s="88"/>
      <c r="IE71" s="88"/>
      <c r="IF71" s="88">
        <v>0</v>
      </c>
      <c r="IG71" s="88">
        <v>0</v>
      </c>
      <c r="IH71" s="88">
        <v>0.25</v>
      </c>
      <c r="II71" s="88">
        <v>1</v>
      </c>
      <c r="IJ71" s="88">
        <v>0</v>
      </c>
      <c r="IK71" s="88">
        <v>0.19999999999999996</v>
      </c>
      <c r="IL71" s="88">
        <v>-0.33333333333333337</v>
      </c>
      <c r="IM71" s="88"/>
      <c r="IN71" s="88"/>
      <c r="IO71" s="88"/>
      <c r="IP71" s="88"/>
      <c r="IQ71" s="88"/>
      <c r="IR71" s="89"/>
      <c r="IS71" s="89"/>
      <c r="IT71" s="89"/>
    </row>
    <row r="72" spans="1:254" x14ac:dyDescent="0.3">
      <c r="A72" s="11" t="s">
        <v>1084</v>
      </c>
      <c r="B72" s="36"/>
      <c r="C72" s="36"/>
      <c r="D72" s="36"/>
      <c r="E72" s="36"/>
      <c r="F72" s="36"/>
      <c r="G72" s="36"/>
      <c r="H72" s="36"/>
      <c r="I72" s="36"/>
      <c r="J72" s="36"/>
      <c r="K72" s="36"/>
      <c r="L72" s="36"/>
      <c r="M72" s="36" t="s">
        <v>1074</v>
      </c>
      <c r="N72" s="36" t="s">
        <v>1074</v>
      </c>
      <c r="O72" s="36" t="s">
        <v>1074</v>
      </c>
      <c r="P72" s="36" t="s">
        <v>1074</v>
      </c>
      <c r="Q72" s="36" t="s">
        <v>1074</v>
      </c>
      <c r="R72" s="36">
        <v>-0.74</v>
      </c>
      <c r="S72" s="36">
        <v>0.92307692307691802</v>
      </c>
      <c r="T72" s="36">
        <v>-0.15999999999999781</v>
      </c>
      <c r="U72" s="36">
        <v>-0.47619047619047616</v>
      </c>
      <c r="V72" s="36"/>
      <c r="W72" s="36">
        <v>1.2727272727272725</v>
      </c>
      <c r="X72" s="36"/>
      <c r="Y72" s="36"/>
      <c r="Z72" s="36"/>
      <c r="AA72" s="36"/>
      <c r="AB72" s="36"/>
      <c r="AC72" s="36"/>
      <c r="AD72" s="36"/>
      <c r="AE72" s="36"/>
      <c r="AF72" s="36"/>
      <c r="AG72" s="36"/>
      <c r="AH72" s="36"/>
      <c r="AI72" s="88"/>
      <c r="AJ72" s="88"/>
      <c r="AK72" s="88"/>
      <c r="AL72" s="88"/>
      <c r="AM72" s="88"/>
      <c r="AN72" s="88"/>
      <c r="AO72" s="88"/>
      <c r="AP72" s="88"/>
      <c r="AQ72" s="88"/>
      <c r="AR72" s="88"/>
      <c r="AS72" s="88"/>
      <c r="AT72" s="88"/>
      <c r="AU72" s="89"/>
      <c r="AV72" s="89"/>
      <c r="AW72" s="89"/>
      <c r="AX72" s="89"/>
      <c r="AY72" s="89"/>
      <c r="BA72" s="11" t="s">
        <v>1084</v>
      </c>
      <c r="BB72" s="36"/>
      <c r="BC72" s="36"/>
      <c r="BD72" s="36"/>
      <c r="BE72" s="36"/>
      <c r="BF72" s="36"/>
      <c r="BG72" s="36"/>
      <c r="BH72" s="36"/>
      <c r="BI72" s="36"/>
      <c r="BJ72" s="36"/>
      <c r="BK72" s="36"/>
      <c r="BL72" s="36"/>
      <c r="BM72" s="36" t="s">
        <v>1074</v>
      </c>
      <c r="BN72" s="36" t="s">
        <v>1074</v>
      </c>
      <c r="BO72" s="36" t="s">
        <v>1074</v>
      </c>
      <c r="BP72" s="36" t="s">
        <v>1074</v>
      </c>
      <c r="BQ72" s="36" t="s">
        <v>1074</v>
      </c>
      <c r="BR72" s="36">
        <v>0.33333333333333326</v>
      </c>
      <c r="BS72" s="36">
        <v>-0.25</v>
      </c>
      <c r="BT72" s="36">
        <v>-0.33333333333333337</v>
      </c>
      <c r="BU72" s="36">
        <v>0</v>
      </c>
      <c r="BV72" s="90"/>
      <c r="BW72" s="36">
        <v>0</v>
      </c>
      <c r="BX72" s="36"/>
      <c r="BY72" s="36"/>
      <c r="BZ72" s="36"/>
      <c r="CA72" s="36"/>
      <c r="CB72" s="36"/>
      <c r="CC72" s="36"/>
      <c r="CD72" s="36"/>
      <c r="CE72" s="91"/>
      <c r="CF72" s="91"/>
      <c r="CG72" s="91"/>
      <c r="CH72" s="91"/>
      <c r="CI72" s="88"/>
      <c r="CJ72" s="88"/>
      <c r="CK72" s="88"/>
      <c r="CL72" s="88"/>
      <c r="CM72" s="88"/>
      <c r="CN72" s="88"/>
      <c r="CO72" s="88"/>
      <c r="CP72" s="88"/>
      <c r="CQ72" s="88"/>
      <c r="CR72" s="88"/>
      <c r="CS72" s="23"/>
      <c r="CT72" s="23"/>
      <c r="CU72" s="88"/>
      <c r="CV72" s="88"/>
      <c r="CW72" s="89"/>
      <c r="CX72" s="89"/>
      <c r="CY72" s="89"/>
      <c r="DA72" s="35" t="s">
        <v>1084</v>
      </c>
      <c r="DB72" s="36"/>
      <c r="DC72" s="36"/>
      <c r="DD72" s="36"/>
      <c r="DE72" s="36"/>
      <c r="DF72" s="36"/>
      <c r="DG72" s="36"/>
      <c r="DH72" s="36"/>
      <c r="DI72" s="36"/>
      <c r="DJ72" s="36"/>
      <c r="DK72" s="36"/>
      <c r="DL72" s="36"/>
      <c r="DM72" s="36" t="s">
        <v>1074</v>
      </c>
      <c r="DN72" s="36" t="s">
        <v>1074</v>
      </c>
      <c r="DO72" s="36" t="s">
        <v>1074</v>
      </c>
      <c r="DP72" s="36" t="s">
        <v>1074</v>
      </c>
      <c r="DQ72" s="36" t="s">
        <v>1074</v>
      </c>
      <c r="DR72" s="36">
        <v>-0.15625</v>
      </c>
      <c r="DS72" s="36">
        <v>0.18518518518518512</v>
      </c>
      <c r="DT72" s="36">
        <v>-0.375</v>
      </c>
      <c r="DU72" s="36">
        <v>0.48</v>
      </c>
      <c r="DV72" s="36"/>
      <c r="DW72" s="36">
        <v>0.65540540540540548</v>
      </c>
      <c r="DX72" s="36"/>
      <c r="DY72" s="91"/>
      <c r="DZ72" s="91"/>
      <c r="EA72" s="91"/>
      <c r="EB72" s="91"/>
      <c r="EC72" s="91"/>
      <c r="ED72" s="91"/>
      <c r="EE72" s="91"/>
      <c r="EF72" s="91"/>
      <c r="EG72" s="91"/>
      <c r="EH72" s="91"/>
      <c r="EI72" s="88"/>
      <c r="EJ72" s="88"/>
      <c r="EK72" s="88"/>
      <c r="EL72" s="88"/>
      <c r="EM72" s="88"/>
      <c r="EN72" s="88"/>
      <c r="EO72" s="88"/>
      <c r="EP72" s="88"/>
      <c r="EQ72" s="88"/>
      <c r="ER72" s="88"/>
      <c r="ES72" s="88"/>
      <c r="ET72" s="88"/>
      <c r="EU72" s="88"/>
      <c r="EV72" s="88"/>
      <c r="EW72" s="89"/>
      <c r="EX72" s="89"/>
      <c r="EY72" s="89"/>
      <c r="EZ72"/>
      <c r="FA72" s="36"/>
      <c r="FB72" s="36"/>
      <c r="FC72" s="36"/>
      <c r="FD72" s="36"/>
      <c r="FE72" s="36"/>
      <c r="FF72" s="36"/>
      <c r="FG72" s="36"/>
      <c r="FH72" s="36" t="s">
        <v>1074</v>
      </c>
      <c r="FI72" s="36" t="s">
        <v>1074</v>
      </c>
      <c r="FJ72" s="36" t="s">
        <v>1074</v>
      </c>
      <c r="FK72" s="36" t="s">
        <v>1074</v>
      </c>
      <c r="FL72" s="36" t="s">
        <v>1074</v>
      </c>
      <c r="FM72" s="36">
        <v>0.66666666666666674</v>
      </c>
      <c r="FN72" s="36">
        <v>0.19999999999999996</v>
      </c>
      <c r="FO72" s="36">
        <v>-0.16666666666666663</v>
      </c>
      <c r="FP72" s="36">
        <v>0.5</v>
      </c>
      <c r="FQ72" s="36"/>
      <c r="FR72" s="36">
        <v>-0.33333333333333337</v>
      </c>
      <c r="FS72" s="36" t="s">
        <v>1074</v>
      </c>
      <c r="FT72" s="36"/>
      <c r="FU72" s="36"/>
      <c r="FV72" s="36"/>
      <c r="FW72" s="36"/>
      <c r="FX72" s="36"/>
      <c r="FY72" s="36"/>
      <c r="FZ72" s="36"/>
      <c r="GA72" s="36"/>
      <c r="GB72" s="36"/>
      <c r="GC72" s="36"/>
      <c r="GD72" s="88"/>
      <c r="GE72" s="88"/>
      <c r="GF72" s="88"/>
      <c r="GG72" s="88"/>
      <c r="GH72" s="88"/>
      <c r="GI72" s="88"/>
      <c r="GJ72" s="88"/>
      <c r="GK72" s="88"/>
      <c r="GL72" s="88"/>
      <c r="GM72" s="88"/>
      <c r="GN72" s="88"/>
      <c r="GO72" s="88"/>
      <c r="GP72" s="88"/>
      <c r="GQ72" s="88"/>
      <c r="GR72" s="89"/>
      <c r="GS72" s="89"/>
      <c r="GT72" s="89"/>
      <c r="GU72"/>
      <c r="GV72" s="11" t="s">
        <v>1084</v>
      </c>
      <c r="GW72" s="36"/>
      <c r="GX72" s="36"/>
      <c r="GY72" s="36"/>
      <c r="GZ72" s="36"/>
      <c r="HA72" s="36"/>
      <c r="HB72" s="36"/>
      <c r="HC72" s="36"/>
      <c r="HD72" s="36"/>
      <c r="HE72" s="36"/>
      <c r="HF72" s="36"/>
      <c r="HG72" s="36"/>
      <c r="HH72" s="36" t="s">
        <v>1074</v>
      </c>
      <c r="HI72" s="36" t="s">
        <v>1074</v>
      </c>
      <c r="HJ72" s="36" t="s">
        <v>1074</v>
      </c>
      <c r="HK72" s="36" t="s">
        <v>1074</v>
      </c>
      <c r="HL72" s="36" t="s">
        <v>1074</v>
      </c>
      <c r="HM72" s="36">
        <v>0</v>
      </c>
      <c r="HN72" s="36">
        <v>-0.25</v>
      </c>
      <c r="HO72" s="36">
        <v>-0.45333333333333337</v>
      </c>
      <c r="HP72" s="36">
        <v>4.8780487804878092E-2</v>
      </c>
      <c r="HQ72" s="90"/>
      <c r="HR72" s="36">
        <v>0.45348837209302317</v>
      </c>
      <c r="HS72" s="93"/>
      <c r="HT72" s="36"/>
      <c r="HU72" s="36"/>
      <c r="HV72" s="36"/>
      <c r="HW72" s="36"/>
      <c r="HX72" s="36"/>
      <c r="HY72" s="36"/>
      <c r="HZ72" s="36"/>
      <c r="IA72" s="36"/>
      <c r="IB72" s="36"/>
      <c r="IC72" s="36"/>
      <c r="ID72" s="88"/>
      <c r="IE72" s="88"/>
      <c r="IF72" s="88"/>
      <c r="IG72" s="88"/>
      <c r="IH72" s="88"/>
      <c r="II72" s="88"/>
      <c r="IJ72" s="88"/>
      <c r="IK72" s="88"/>
      <c r="IL72" s="88"/>
      <c r="IM72" s="88"/>
      <c r="IN72" s="88"/>
      <c r="IO72" s="88"/>
      <c r="IP72" s="88"/>
      <c r="IQ72" s="88"/>
      <c r="IR72" s="89"/>
      <c r="IS72" s="89"/>
      <c r="IT72" s="89"/>
    </row>
    <row r="73" spans="1:254" x14ac:dyDescent="0.3">
      <c r="A73" s="11" t="s">
        <v>913</v>
      </c>
      <c r="Z73" s="36">
        <v>0.50000000000000022</v>
      </c>
      <c r="AA73" s="36">
        <v>0.33333333333333326</v>
      </c>
      <c r="AB73" s="36"/>
      <c r="AC73" s="36">
        <v>0.50000000000000022</v>
      </c>
      <c r="AD73" s="36">
        <v>0.33333333333333326</v>
      </c>
      <c r="AE73" s="36">
        <v>-0.24999999999999989</v>
      </c>
      <c r="AF73" s="36">
        <v>-0.33333333333333337</v>
      </c>
      <c r="AG73" s="36">
        <v>0</v>
      </c>
      <c r="AH73" s="36">
        <v>0</v>
      </c>
      <c r="AI73" s="88">
        <v>0.50000000000000022</v>
      </c>
      <c r="AJ73" s="88">
        <v>0.33333333333333326</v>
      </c>
      <c r="AK73" s="88">
        <v>0.1875</v>
      </c>
      <c r="AL73" s="88">
        <v>5.2631578947368363E-2</v>
      </c>
      <c r="AM73" s="95" t="s">
        <v>947</v>
      </c>
      <c r="AN73" s="88">
        <v>0</v>
      </c>
      <c r="AO73" s="88">
        <v>0.75</v>
      </c>
      <c r="AP73" s="88">
        <v>-0.23809523809523814</v>
      </c>
      <c r="AQ73" s="88">
        <v>0.25</v>
      </c>
      <c r="AR73" s="88">
        <v>-0.19999999999999996</v>
      </c>
      <c r="AS73" s="88">
        <v>0.25</v>
      </c>
      <c r="AT73" s="88">
        <v>-0.15999999999999992</v>
      </c>
      <c r="AU73" s="89">
        <v>-4.7619047619047672E-2</v>
      </c>
      <c r="AV73" s="89">
        <v>0.50000000000000022</v>
      </c>
      <c r="AW73" s="89">
        <f t="shared" si="0"/>
        <v>0</v>
      </c>
      <c r="AX73" s="89">
        <v>0</v>
      </c>
      <c r="AY73" s="89">
        <f t="shared" si="5"/>
        <v>-0.14285714285714279</v>
      </c>
      <c r="BA73" s="11" t="s">
        <v>913</v>
      </c>
      <c r="BZ73" s="36">
        <v>0.10000000000000009</v>
      </c>
      <c r="CA73" s="36">
        <v>0.45454545454545459</v>
      </c>
      <c r="CB73" s="36"/>
      <c r="CC73" s="36">
        <v>0.25</v>
      </c>
      <c r="CD73" s="36">
        <v>0.19999999999999996</v>
      </c>
      <c r="CE73" s="91">
        <v>-0.16666666666666663</v>
      </c>
      <c r="CF73" s="91">
        <v>-0.30000000000000004</v>
      </c>
      <c r="CG73" s="91">
        <v>0</v>
      </c>
      <c r="CH73" s="91">
        <v>-0.1428571428571429</v>
      </c>
      <c r="CI73" s="88">
        <v>0.66666666666666674</v>
      </c>
      <c r="CJ73" s="88">
        <v>0.39999999999999991</v>
      </c>
      <c r="CK73" s="88">
        <v>0.14285714285714279</v>
      </c>
      <c r="CL73" s="88">
        <v>-0.73750000000000004</v>
      </c>
      <c r="CM73" s="95" t="s">
        <v>947</v>
      </c>
      <c r="CN73" s="88">
        <v>0</v>
      </c>
      <c r="CO73" s="88">
        <v>0.19999999999999996</v>
      </c>
      <c r="CP73" s="88">
        <v>0</v>
      </c>
      <c r="CQ73" s="88">
        <v>0.33333333333333326</v>
      </c>
      <c r="CR73" s="88">
        <v>-0.5</v>
      </c>
      <c r="CS73" s="23">
        <v>1</v>
      </c>
      <c r="CT73" s="23">
        <v>-0.25</v>
      </c>
      <c r="CU73" s="88">
        <v>-0.16666666666666663</v>
      </c>
      <c r="CV73" s="88">
        <v>1</v>
      </c>
      <c r="CW73" s="89">
        <f t="shared" si="1"/>
        <v>0</v>
      </c>
      <c r="CX73" s="89">
        <f t="shared" si="1"/>
        <v>0</v>
      </c>
      <c r="CY73" s="89">
        <f t="shared" si="6"/>
        <v>0.39999999999999991</v>
      </c>
      <c r="DA73" s="11" t="s">
        <v>913</v>
      </c>
      <c r="DZ73" s="91">
        <v>0.66666666666666674</v>
      </c>
      <c r="EA73" s="91">
        <v>-0.5</v>
      </c>
      <c r="EB73" s="91"/>
      <c r="EC73" s="91">
        <v>-9.9999999999999978E-2</v>
      </c>
      <c r="ED73" s="91">
        <v>0.55555555555555558</v>
      </c>
      <c r="EE73" s="91">
        <v>-0.1428571428571429</v>
      </c>
      <c r="EF73" s="91">
        <v>-0.33333333333333337</v>
      </c>
      <c r="EG73" s="91">
        <v>0.125</v>
      </c>
      <c r="EH73" s="91">
        <v>-0.11111111111111116</v>
      </c>
      <c r="EI73" s="88">
        <v>0.5</v>
      </c>
      <c r="EJ73" s="88">
        <v>0.66666666666666674</v>
      </c>
      <c r="EK73" s="88">
        <v>0.19999999999999996</v>
      </c>
      <c r="EL73" s="88">
        <v>0</v>
      </c>
      <c r="EM73" s="95" t="s">
        <v>947</v>
      </c>
      <c r="EN73" s="88">
        <v>0.19999999999999996</v>
      </c>
      <c r="EO73" s="88">
        <v>-0.16666666666666663</v>
      </c>
      <c r="EP73" s="88">
        <v>0.39999999999999991</v>
      </c>
      <c r="EQ73" s="88">
        <v>0.14285714285714279</v>
      </c>
      <c r="ER73" s="88">
        <v>-0.25</v>
      </c>
      <c r="ES73" s="88">
        <v>0.33333333333333326</v>
      </c>
      <c r="ET73" s="88">
        <v>-0.25</v>
      </c>
      <c r="EU73" s="88">
        <v>-0.16666666666666663</v>
      </c>
      <c r="EV73" s="88">
        <v>0</v>
      </c>
      <c r="EW73" s="89">
        <f t="shared" si="2"/>
        <v>0</v>
      </c>
      <c r="EX73" s="89">
        <f t="shared" si="2"/>
        <v>0</v>
      </c>
      <c r="EY73" s="89">
        <f t="shared" si="7"/>
        <v>0.19999999999999996</v>
      </c>
      <c r="EZ73"/>
      <c r="FU73" s="36">
        <v>0.28571428571428581</v>
      </c>
      <c r="FV73" s="36">
        <v>-0.11111111111111116</v>
      </c>
      <c r="FW73" s="36"/>
      <c r="FX73" s="36">
        <v>0.5</v>
      </c>
      <c r="FY73" s="36">
        <v>0.33333333333333326</v>
      </c>
      <c r="FZ73" s="36">
        <v>-0.25</v>
      </c>
      <c r="GA73" s="36">
        <v>-0.33333333333333337</v>
      </c>
      <c r="GB73" s="36">
        <v>0</v>
      </c>
      <c r="GC73" s="36">
        <v>0</v>
      </c>
      <c r="GD73" s="88">
        <v>0.75</v>
      </c>
      <c r="GE73" s="88">
        <v>0.35714285714285721</v>
      </c>
      <c r="GF73" s="88">
        <v>0.15789473684210531</v>
      </c>
      <c r="GG73" s="88">
        <v>9.0909090909090828E-2</v>
      </c>
      <c r="GH73" s="95" t="s">
        <v>947</v>
      </c>
      <c r="GI73" s="88">
        <v>0</v>
      </c>
      <c r="GJ73" s="88">
        <v>0</v>
      </c>
      <c r="GK73" s="88">
        <v>-0.19999999999999996</v>
      </c>
      <c r="GL73" s="88">
        <v>0.25</v>
      </c>
      <c r="GM73" s="88">
        <v>0.19999999999999996</v>
      </c>
      <c r="GN73" s="88">
        <v>0.16666666666666674</v>
      </c>
      <c r="GO73" s="88">
        <v>-0.2857142857142857</v>
      </c>
      <c r="GP73" s="88">
        <v>0</v>
      </c>
      <c r="GQ73" s="88">
        <v>0.5</v>
      </c>
      <c r="GR73" s="89">
        <f t="shared" si="3"/>
        <v>0</v>
      </c>
      <c r="GS73" s="89">
        <f t="shared" si="3"/>
        <v>0</v>
      </c>
      <c r="GT73" s="89">
        <f t="shared" si="8"/>
        <v>6.6666666666666652E-2</v>
      </c>
      <c r="GU73"/>
      <c r="GV73" s="11" t="s">
        <v>913</v>
      </c>
      <c r="HU73" s="36">
        <v>0.75</v>
      </c>
      <c r="HV73" s="36">
        <v>0.14285714285714279</v>
      </c>
      <c r="HW73" s="36"/>
      <c r="HX73" s="36">
        <v>0</v>
      </c>
      <c r="HY73" s="36">
        <v>0.25</v>
      </c>
      <c r="HZ73" s="36">
        <v>-0.19999999999999996</v>
      </c>
      <c r="IA73" s="36">
        <v>-0.5</v>
      </c>
      <c r="IB73" s="36">
        <v>0</v>
      </c>
      <c r="IC73" s="36">
        <v>0</v>
      </c>
      <c r="ID73" s="88">
        <v>1</v>
      </c>
      <c r="IE73" s="88">
        <v>0.25</v>
      </c>
      <c r="IF73" s="88">
        <v>0</v>
      </c>
      <c r="IG73" s="88">
        <v>0</v>
      </c>
      <c r="IH73" s="95" t="s">
        <v>947</v>
      </c>
      <c r="II73" s="88">
        <v>0.19999999999999996</v>
      </c>
      <c r="IJ73" s="88">
        <v>0</v>
      </c>
      <c r="IK73" s="88">
        <v>0.16666666666666674</v>
      </c>
      <c r="IL73" s="88">
        <v>0.4285714285714286</v>
      </c>
      <c r="IM73" s="88">
        <v>-0.6</v>
      </c>
      <c r="IN73" s="88">
        <v>0</v>
      </c>
      <c r="IO73" s="88">
        <v>0.5</v>
      </c>
      <c r="IP73" s="88">
        <v>-0.33333333333333337</v>
      </c>
      <c r="IQ73" s="88">
        <v>4</v>
      </c>
      <c r="IR73" s="89">
        <f t="shared" si="4"/>
        <v>0</v>
      </c>
      <c r="IS73" s="89">
        <f t="shared" si="4"/>
        <v>0</v>
      </c>
      <c r="IT73" s="89">
        <f t="shared" si="9"/>
        <v>0</v>
      </c>
    </row>
    <row r="74" spans="1:254" x14ac:dyDescent="0.3">
      <c r="A74" s="11" t="s">
        <v>1085</v>
      </c>
      <c r="B74" s="96"/>
      <c r="C74" s="97"/>
      <c r="D74" s="87"/>
      <c r="E74" s="97"/>
      <c r="F74" s="97"/>
      <c r="G74" s="98"/>
      <c r="H74" s="36" t="s">
        <v>1074</v>
      </c>
      <c r="I74" s="36" t="s">
        <v>1074</v>
      </c>
      <c r="J74" s="36" t="s">
        <v>1074</v>
      </c>
      <c r="K74" s="36" t="s">
        <v>1074</v>
      </c>
      <c r="L74" s="36" t="s">
        <v>1074</v>
      </c>
      <c r="M74" s="36" t="s">
        <v>1074</v>
      </c>
      <c r="N74" s="36" t="s">
        <v>1074</v>
      </c>
      <c r="O74" s="36" t="s">
        <v>1074</v>
      </c>
      <c r="P74" s="36" t="s">
        <v>1074</v>
      </c>
      <c r="Q74" s="36" t="s">
        <v>1074</v>
      </c>
      <c r="R74" s="36" t="s">
        <v>1074</v>
      </c>
      <c r="S74" s="36" t="s">
        <v>1074</v>
      </c>
      <c r="T74" s="36" t="s">
        <v>1074</v>
      </c>
      <c r="U74" s="36" t="s">
        <v>1074</v>
      </c>
      <c r="V74" s="36"/>
      <c r="W74" s="36" t="s">
        <v>1074</v>
      </c>
      <c r="X74" s="36"/>
      <c r="Y74" s="36"/>
      <c r="Z74" s="36"/>
      <c r="AA74" s="36"/>
      <c r="AB74" s="36"/>
      <c r="AC74" s="36"/>
      <c r="AD74" s="36"/>
      <c r="AE74" s="36"/>
      <c r="AF74" s="36"/>
      <c r="AG74" s="36"/>
      <c r="AH74" s="36"/>
      <c r="AI74" s="88"/>
      <c r="AJ74" s="88"/>
      <c r="AK74" s="88"/>
      <c r="AL74" s="88"/>
      <c r="AM74" s="88"/>
      <c r="AN74" s="88"/>
      <c r="AO74" s="88"/>
      <c r="AP74" s="88"/>
      <c r="AQ74" s="88"/>
      <c r="AR74" s="88"/>
      <c r="AS74" s="88"/>
      <c r="AT74" s="88"/>
      <c r="AU74" s="89"/>
      <c r="AV74" s="89"/>
      <c r="AW74" s="89"/>
      <c r="AX74" s="89"/>
      <c r="AY74" s="89"/>
      <c r="BA74" s="11" t="s">
        <v>1085</v>
      </c>
      <c r="BB74" s="36"/>
      <c r="BC74" s="36"/>
      <c r="BD74" s="36"/>
      <c r="BE74" s="36"/>
      <c r="BF74" s="36"/>
      <c r="BG74" s="36"/>
      <c r="BH74" s="36" t="s">
        <v>1074</v>
      </c>
      <c r="BI74" s="36" t="s">
        <v>1074</v>
      </c>
      <c r="BJ74" s="36" t="s">
        <v>1074</v>
      </c>
      <c r="BK74" s="36" t="s">
        <v>1074</v>
      </c>
      <c r="BL74" s="36" t="s">
        <v>1074</v>
      </c>
      <c r="BM74" s="36" t="s">
        <v>1074</v>
      </c>
      <c r="BN74" s="36" t="s">
        <v>1074</v>
      </c>
      <c r="BO74" s="36" t="s">
        <v>1074</v>
      </c>
      <c r="BP74" s="36" t="s">
        <v>1074</v>
      </c>
      <c r="BQ74" s="36" t="s">
        <v>1074</v>
      </c>
      <c r="BR74" s="36" t="s">
        <v>1074</v>
      </c>
      <c r="BS74" s="36" t="s">
        <v>1074</v>
      </c>
      <c r="BT74" s="36" t="s">
        <v>1074</v>
      </c>
      <c r="BU74" s="36" t="s">
        <v>1074</v>
      </c>
      <c r="BV74" s="90"/>
      <c r="BW74" s="36" t="s">
        <v>1074</v>
      </c>
      <c r="BX74" s="36"/>
      <c r="BY74" s="36"/>
      <c r="BZ74" s="36"/>
      <c r="CA74" s="36"/>
      <c r="CB74" s="36"/>
      <c r="CC74" s="36"/>
      <c r="CD74" s="36"/>
      <c r="CE74" s="91"/>
      <c r="CF74" s="91"/>
      <c r="CG74" s="91"/>
      <c r="CH74" s="91"/>
      <c r="CI74" s="88"/>
      <c r="CJ74" s="88"/>
      <c r="CK74" s="88"/>
      <c r="CL74" s="88"/>
      <c r="CM74" s="88"/>
      <c r="CN74" s="88"/>
      <c r="CO74" s="88"/>
      <c r="CP74" s="88"/>
      <c r="CQ74" s="88"/>
      <c r="CR74" s="88"/>
      <c r="CS74" s="23"/>
      <c r="CT74" s="23"/>
      <c r="CU74" s="88"/>
      <c r="CV74" s="88"/>
      <c r="CW74" s="89"/>
      <c r="CX74" s="89"/>
      <c r="CY74" s="89"/>
      <c r="DA74" s="35" t="s">
        <v>1085</v>
      </c>
      <c r="DZ74" s="91"/>
      <c r="EA74" s="91"/>
      <c r="EB74" s="91"/>
      <c r="EC74" s="91"/>
      <c r="ED74" s="91"/>
      <c r="EE74" s="91"/>
      <c r="EF74" s="91"/>
      <c r="EG74" s="91"/>
      <c r="EH74" s="91"/>
      <c r="EI74" s="88"/>
      <c r="EJ74" s="88"/>
      <c r="EK74" s="88"/>
      <c r="EL74" s="88"/>
      <c r="EM74" s="88"/>
      <c r="EN74" s="88"/>
      <c r="EO74" s="88"/>
      <c r="EP74" s="88"/>
      <c r="EQ74" s="88"/>
      <c r="ER74" s="88"/>
      <c r="ES74" s="88"/>
      <c r="ET74" s="88"/>
      <c r="EU74" s="88"/>
      <c r="EV74" s="88"/>
      <c r="EW74" s="89"/>
      <c r="EX74" s="89"/>
      <c r="EY74" s="89"/>
      <c r="EZ74"/>
      <c r="FU74" s="36"/>
      <c r="FV74" s="36"/>
      <c r="FW74" s="36"/>
      <c r="FX74" s="36"/>
      <c r="FY74" s="36"/>
      <c r="FZ74" s="36"/>
      <c r="GA74" s="36"/>
      <c r="GB74" s="36"/>
      <c r="GC74" s="36"/>
      <c r="GD74" s="88"/>
      <c r="GE74" s="88"/>
      <c r="GF74" s="88"/>
      <c r="GG74" s="88"/>
      <c r="GH74" s="88"/>
      <c r="GI74" s="88"/>
      <c r="GJ74" s="88"/>
      <c r="GK74" s="88"/>
      <c r="GL74" s="88"/>
      <c r="GM74" s="88"/>
      <c r="GN74" s="88"/>
      <c r="GO74" s="88"/>
      <c r="GP74" s="88"/>
      <c r="GQ74" s="88"/>
      <c r="GR74" s="89"/>
      <c r="GS74" s="89"/>
      <c r="GT74" s="89"/>
      <c r="GU74"/>
      <c r="GV74" s="35" t="s">
        <v>1085</v>
      </c>
      <c r="HU74" s="36"/>
      <c r="HV74" s="36"/>
      <c r="HW74" s="36"/>
      <c r="HX74" s="36"/>
      <c r="HY74" s="36"/>
      <c r="HZ74" s="36"/>
      <c r="IA74" s="36"/>
      <c r="IB74" s="36"/>
      <c r="IC74" s="36"/>
      <c r="ID74" s="88"/>
      <c r="IE74" s="88"/>
      <c r="IF74" s="88"/>
      <c r="IG74" s="88"/>
      <c r="IH74" s="88"/>
      <c r="II74" s="88"/>
      <c r="IJ74" s="88"/>
      <c r="IK74" s="88"/>
      <c r="IL74" s="88"/>
      <c r="IM74" s="88"/>
      <c r="IN74" s="88"/>
      <c r="IO74" s="88"/>
      <c r="IP74" s="88"/>
      <c r="IQ74" s="88"/>
      <c r="IR74" s="89"/>
      <c r="IS74" s="89"/>
      <c r="IT74" s="89"/>
    </row>
    <row r="75" spans="1:254" x14ac:dyDescent="0.3">
      <c r="A75" s="11" t="s">
        <v>1086</v>
      </c>
      <c r="B75" s="36">
        <v>-0.12408759124087576</v>
      </c>
      <c r="C75" s="36">
        <v>-4.0000000000000036E-2</v>
      </c>
      <c r="D75" s="36" t="s">
        <v>1074</v>
      </c>
      <c r="E75" s="36" t="s">
        <v>1074</v>
      </c>
      <c r="F75" s="36" t="s">
        <v>1074</v>
      </c>
      <c r="G75" s="36" t="s">
        <v>1074</v>
      </c>
      <c r="H75" s="36" t="s">
        <v>1074</v>
      </c>
      <c r="I75" s="36" t="s">
        <v>1074</v>
      </c>
      <c r="J75" s="36" t="s">
        <v>1074</v>
      </c>
      <c r="K75" s="36" t="s">
        <v>1074</v>
      </c>
      <c r="L75" s="36" t="s">
        <v>1074</v>
      </c>
      <c r="M75" s="36" t="s">
        <v>1074</v>
      </c>
      <c r="N75" s="36" t="s">
        <v>1074</v>
      </c>
      <c r="O75" s="36" t="s">
        <v>1074</v>
      </c>
      <c r="P75" s="36" t="s">
        <v>1074</v>
      </c>
      <c r="Q75" s="36" t="s">
        <v>1074</v>
      </c>
      <c r="R75" s="36" t="s">
        <v>1074</v>
      </c>
      <c r="S75" s="36">
        <v>0</v>
      </c>
      <c r="U75" s="36" t="s">
        <v>1074</v>
      </c>
      <c r="V75" s="36"/>
      <c r="W75" s="36" t="s">
        <v>1074</v>
      </c>
      <c r="X75" s="36">
        <v>0.28205128205128216</v>
      </c>
      <c r="Y75" s="36">
        <v>5.3333333333333233E-2</v>
      </c>
      <c r="Z75" s="36">
        <v>0</v>
      </c>
      <c r="AA75" s="36">
        <v>0.58227848101265822</v>
      </c>
      <c r="AB75" s="36"/>
      <c r="AC75" s="36">
        <v>-0.1399999999999999</v>
      </c>
      <c r="AD75" s="36">
        <v>-6.9767441860465129E-2</v>
      </c>
      <c r="AE75" s="36">
        <v>2.5</v>
      </c>
      <c r="AF75" s="36">
        <v>0</v>
      </c>
      <c r="AG75" s="36">
        <v>-0.7142857142857143</v>
      </c>
      <c r="AH75" s="36">
        <v>0</v>
      </c>
      <c r="AI75" s="88">
        <v>-0.24999999999999989</v>
      </c>
      <c r="AJ75" s="88">
        <v>0.25</v>
      </c>
      <c r="AK75" s="88">
        <v>0</v>
      </c>
      <c r="AL75" s="88">
        <v>6.6666666666666652E-2</v>
      </c>
      <c r="AM75" s="88">
        <v>0.125</v>
      </c>
      <c r="AN75" s="88">
        <v>-8.8888888888888906E-2</v>
      </c>
      <c r="AO75" s="88">
        <v>2.8414634146341462</v>
      </c>
      <c r="AP75" s="88">
        <v>-0.75492063492063499</v>
      </c>
      <c r="AQ75" s="88">
        <v>-0.63730569948186533</v>
      </c>
      <c r="AR75" s="88">
        <v>1.3142857142857145</v>
      </c>
      <c r="AS75" s="88">
        <v>-0.56790123456790131</v>
      </c>
      <c r="AT75" s="88">
        <v>0.25714285714285712</v>
      </c>
      <c r="AU75" s="89">
        <v>-0.26136363636363646</v>
      </c>
      <c r="AV75" s="89">
        <v>1.0384615384615388</v>
      </c>
      <c r="AW75" s="89">
        <f t="shared" si="0"/>
        <v>0.320754716981132</v>
      </c>
      <c r="AX75" s="89">
        <v>0.30285714285714271</v>
      </c>
      <c r="AY75" s="89">
        <f t="shared" si="5"/>
        <v>-6.9387755102040871E-2</v>
      </c>
      <c r="BA75" s="11" t="s">
        <v>1086</v>
      </c>
      <c r="BB75" s="36">
        <v>-6.25E-2</v>
      </c>
      <c r="BC75" s="36">
        <v>-0.19999999999999996</v>
      </c>
      <c r="BD75" s="36" t="s">
        <v>1074</v>
      </c>
      <c r="BE75" s="36" t="s">
        <v>1074</v>
      </c>
      <c r="BF75" s="36" t="s">
        <v>1074</v>
      </c>
      <c r="BG75" s="36" t="s">
        <v>1074</v>
      </c>
      <c r="BH75" s="36" t="s">
        <v>1074</v>
      </c>
      <c r="BI75" s="36" t="s">
        <v>1074</v>
      </c>
      <c r="BJ75" s="36" t="s">
        <v>1074</v>
      </c>
      <c r="BK75" s="36" t="s">
        <v>1074</v>
      </c>
      <c r="BL75" s="36" t="s">
        <v>1074</v>
      </c>
      <c r="BM75" s="36" t="s">
        <v>1074</v>
      </c>
      <c r="BN75" s="36" t="s">
        <v>1074</v>
      </c>
      <c r="BO75" s="36" t="s">
        <v>1074</v>
      </c>
      <c r="BP75" s="36" t="s">
        <v>1074</v>
      </c>
      <c r="BQ75" s="36" t="s">
        <v>1074</v>
      </c>
      <c r="BR75" s="36" t="s">
        <v>1074</v>
      </c>
      <c r="BS75" s="36">
        <v>0.5</v>
      </c>
      <c r="BT75" s="36" t="s">
        <v>1074</v>
      </c>
      <c r="BU75" s="36" t="s">
        <v>1074</v>
      </c>
      <c r="BV75" s="90"/>
      <c r="BW75" s="36" t="s">
        <v>1074</v>
      </c>
      <c r="BX75" s="36">
        <v>0</v>
      </c>
      <c r="BY75" s="36">
        <v>0.66666666666666674</v>
      </c>
      <c r="BZ75" s="36">
        <v>-0.30000000000000004</v>
      </c>
      <c r="CA75" s="36">
        <v>1.8571428571428572</v>
      </c>
      <c r="CB75" s="36"/>
      <c r="CC75" s="36">
        <v>-0.6</v>
      </c>
      <c r="CD75" s="36">
        <v>0.125</v>
      </c>
      <c r="CE75" s="91">
        <v>-0.22222222222222221</v>
      </c>
      <c r="CF75" s="91">
        <v>3.2857142857142856</v>
      </c>
      <c r="CG75" s="91">
        <v>-0.83333333333333337</v>
      </c>
      <c r="CH75" s="91">
        <v>0</v>
      </c>
      <c r="CI75" s="88">
        <v>-0.15000000000000002</v>
      </c>
      <c r="CJ75" s="88">
        <v>8.2352941176470518E-2</v>
      </c>
      <c r="CK75" s="88">
        <v>8.6956521739130377E-2</v>
      </c>
      <c r="CL75" s="88">
        <v>-0.16000000000000003</v>
      </c>
      <c r="CM75" s="88">
        <v>0.19047619047619047</v>
      </c>
      <c r="CN75" s="88">
        <v>-0.14400000000000002</v>
      </c>
      <c r="CO75" s="88">
        <v>0.2850467289719627</v>
      </c>
      <c r="CP75" s="88">
        <v>0</v>
      </c>
      <c r="CQ75" s="88">
        <v>2.6363636363636362</v>
      </c>
      <c r="CR75" s="88">
        <v>-0.19999999999999996</v>
      </c>
      <c r="CS75" s="23">
        <v>0</v>
      </c>
      <c r="CT75" s="23">
        <v>0.25</v>
      </c>
      <c r="CU75" s="88">
        <v>-0.18300000000000005</v>
      </c>
      <c r="CV75" s="88">
        <v>-8.2007343941248423E-2</v>
      </c>
      <c r="CW75" s="89">
        <f t="shared" si="1"/>
        <v>0.1333333333333333</v>
      </c>
      <c r="CX75" s="89">
        <f t="shared" si="1"/>
        <v>0</v>
      </c>
      <c r="CY75" s="89">
        <f t="shared" si="6"/>
        <v>0</v>
      </c>
      <c r="DA75" s="35" t="s">
        <v>1086</v>
      </c>
      <c r="DB75" s="36">
        <v>1.5</v>
      </c>
      <c r="DC75" s="36">
        <v>-0.33333333333333337</v>
      </c>
      <c r="DD75" s="36" t="s">
        <v>1074</v>
      </c>
      <c r="DE75" s="36" t="s">
        <v>1074</v>
      </c>
      <c r="DF75" s="36" t="s">
        <v>1074</v>
      </c>
      <c r="DG75" s="36" t="s">
        <v>1074</v>
      </c>
      <c r="DH75" s="36" t="s">
        <v>1074</v>
      </c>
      <c r="DI75" s="36" t="s">
        <v>1074</v>
      </c>
      <c r="DJ75" s="36" t="s">
        <v>1074</v>
      </c>
      <c r="DK75" s="36" t="s">
        <v>1074</v>
      </c>
      <c r="DL75" s="36" t="s">
        <v>1074</v>
      </c>
      <c r="DM75" s="36" t="s">
        <v>1074</v>
      </c>
      <c r="DN75" s="36" t="s">
        <v>1074</v>
      </c>
      <c r="DO75" s="36" t="s">
        <v>1074</v>
      </c>
      <c r="DP75" s="36" t="s">
        <v>1074</v>
      </c>
      <c r="DQ75" s="36" t="s">
        <v>1074</v>
      </c>
      <c r="DR75" s="36" t="s">
        <v>1074</v>
      </c>
      <c r="DS75" s="36">
        <v>0</v>
      </c>
      <c r="DT75" s="36" t="s">
        <v>1074</v>
      </c>
      <c r="DU75" s="36" t="s">
        <v>1074</v>
      </c>
      <c r="DV75" s="36"/>
      <c r="DW75" s="36" t="s">
        <v>1074</v>
      </c>
      <c r="DX75" s="36">
        <v>0.25</v>
      </c>
      <c r="DY75" s="91">
        <v>-0.19999999999999996</v>
      </c>
      <c r="DZ75" s="91">
        <v>0</v>
      </c>
      <c r="EA75" s="91">
        <v>1.5</v>
      </c>
      <c r="EB75" s="91"/>
      <c r="EC75" s="91">
        <v>0</v>
      </c>
      <c r="ED75" s="91">
        <v>0</v>
      </c>
      <c r="EE75" s="91">
        <v>0.33333333333333326</v>
      </c>
      <c r="EF75" s="91">
        <v>0</v>
      </c>
      <c r="EG75" s="91">
        <v>0</v>
      </c>
      <c r="EH75" s="91">
        <v>0</v>
      </c>
      <c r="EI75" s="88">
        <v>0</v>
      </c>
      <c r="EJ75" s="88">
        <v>0</v>
      </c>
      <c r="EK75" s="88">
        <v>0</v>
      </c>
      <c r="EL75" s="88">
        <v>-0.7</v>
      </c>
      <c r="EM75" s="88">
        <v>2.3333333333333335</v>
      </c>
      <c r="EN75" s="88">
        <v>0</v>
      </c>
      <c r="EO75" s="88">
        <v>0</v>
      </c>
      <c r="EP75" s="88">
        <v>0</v>
      </c>
      <c r="EQ75" s="88">
        <v>-0.25</v>
      </c>
      <c r="ER75" s="88">
        <v>-0.53333333333333333</v>
      </c>
      <c r="ES75" s="88">
        <v>7.1428571428571397E-2</v>
      </c>
      <c r="ET75" s="88">
        <v>-0.33333333333333337</v>
      </c>
      <c r="EU75" s="88">
        <v>0</v>
      </c>
      <c r="EV75" s="88">
        <v>0.60000000000000009</v>
      </c>
      <c r="EW75" s="89">
        <f t="shared" si="2"/>
        <v>0.125</v>
      </c>
      <c r="EX75" s="89">
        <f t="shared" si="2"/>
        <v>0</v>
      </c>
      <c r="EY75" s="89">
        <f t="shared" si="7"/>
        <v>-0.19999999999999996</v>
      </c>
      <c r="EZ75"/>
      <c r="FA75" s="36" t="s">
        <v>1074</v>
      </c>
      <c r="FB75" s="36" t="s">
        <v>1074</v>
      </c>
      <c r="FC75" s="36" t="s">
        <v>1074</v>
      </c>
      <c r="FD75" s="36" t="s">
        <v>1074</v>
      </c>
      <c r="FE75" s="36" t="s">
        <v>1074</v>
      </c>
      <c r="FF75" s="36" t="s">
        <v>1074</v>
      </c>
      <c r="FG75" s="36" t="s">
        <v>1074</v>
      </c>
      <c r="FH75" s="36" t="s">
        <v>1074</v>
      </c>
      <c r="FI75" s="36" t="s">
        <v>1074</v>
      </c>
      <c r="FJ75" s="36" t="s">
        <v>1074</v>
      </c>
      <c r="FK75" s="36" t="s">
        <v>1074</v>
      </c>
      <c r="FL75" s="36" t="s">
        <v>1074</v>
      </c>
      <c r="FM75" s="36" t="s">
        <v>1074</v>
      </c>
      <c r="FN75" s="36">
        <v>0.2</v>
      </c>
      <c r="FO75" s="36" t="s">
        <v>1074</v>
      </c>
      <c r="FP75" s="36" t="s">
        <v>1074</v>
      </c>
      <c r="FQ75" s="36"/>
      <c r="FR75" s="36" t="s">
        <v>1074</v>
      </c>
      <c r="FS75" s="36">
        <v>0.5</v>
      </c>
      <c r="FT75" s="36">
        <v>-0.33333333333333337</v>
      </c>
      <c r="FU75" s="36">
        <v>0</v>
      </c>
      <c r="FV75" s="36">
        <v>0</v>
      </c>
      <c r="FW75" s="36"/>
      <c r="FX75" s="36">
        <v>0.19999999999999996</v>
      </c>
      <c r="FY75" s="36">
        <v>0.16666666666666674</v>
      </c>
      <c r="FZ75" s="36">
        <v>1.8571428571428572</v>
      </c>
      <c r="GA75" s="36">
        <v>0</v>
      </c>
      <c r="GB75" s="36">
        <v>0</v>
      </c>
      <c r="GC75" s="36">
        <v>0</v>
      </c>
      <c r="GD75" s="88">
        <v>-0.67500000000000004</v>
      </c>
      <c r="GE75" s="88">
        <v>7.6923076923076872E-2</v>
      </c>
      <c r="GF75" s="88">
        <v>-0.1428571428571429</v>
      </c>
      <c r="GG75" s="88">
        <v>4</v>
      </c>
      <c r="GH75" s="88">
        <v>-0.81666666666666665</v>
      </c>
      <c r="GI75" s="88">
        <v>1.7272727272727271</v>
      </c>
      <c r="GJ75" s="88">
        <v>0</v>
      </c>
      <c r="GK75" s="88">
        <v>0</v>
      </c>
      <c r="GL75" s="88">
        <v>-0.6</v>
      </c>
      <c r="GM75" s="88">
        <v>0.125</v>
      </c>
      <c r="GN75" s="88">
        <v>0.4814814814814814</v>
      </c>
      <c r="GO75" s="88">
        <v>0</v>
      </c>
      <c r="GP75" s="88">
        <v>0</v>
      </c>
      <c r="GQ75" s="88">
        <v>0.25</v>
      </c>
      <c r="GR75" s="89">
        <f t="shared" si="3"/>
        <v>0.19999999999999996</v>
      </c>
      <c r="GS75" s="89">
        <f t="shared" si="3"/>
        <v>0</v>
      </c>
      <c r="GT75" s="89">
        <f t="shared" si="8"/>
        <v>0</v>
      </c>
      <c r="GU75"/>
      <c r="GV75" s="11" t="s">
        <v>1086</v>
      </c>
      <c r="GW75" s="36">
        <v>6.5</v>
      </c>
      <c r="GX75" s="36">
        <v>-0.85866666666666669</v>
      </c>
      <c r="GY75" s="36" t="s">
        <v>1074</v>
      </c>
      <c r="GZ75" s="36" t="s">
        <v>1074</v>
      </c>
      <c r="HA75" s="36" t="s">
        <v>1074</v>
      </c>
      <c r="HB75" s="36" t="s">
        <v>1074</v>
      </c>
      <c r="HC75" s="36" t="s">
        <v>1074</v>
      </c>
      <c r="HD75" s="36" t="s">
        <v>1074</v>
      </c>
      <c r="HE75" s="36" t="s">
        <v>1074</v>
      </c>
      <c r="HF75" s="36" t="s">
        <v>1074</v>
      </c>
      <c r="HG75" s="36" t="s">
        <v>1074</v>
      </c>
      <c r="HH75" s="36" t="s">
        <v>1074</v>
      </c>
      <c r="HI75" s="36" t="s">
        <v>1074</v>
      </c>
      <c r="HJ75" s="36" t="s">
        <v>1074</v>
      </c>
      <c r="HK75" s="36" t="s">
        <v>1074</v>
      </c>
      <c r="HL75" s="36" t="s">
        <v>1074</v>
      </c>
      <c r="HM75" s="36" t="s">
        <v>1074</v>
      </c>
      <c r="HN75" s="36">
        <v>-0.33333333333333337</v>
      </c>
      <c r="HO75" s="36" t="s">
        <v>1074</v>
      </c>
      <c r="HP75" s="36" t="s">
        <v>1074</v>
      </c>
      <c r="HQ75" s="90"/>
      <c r="HR75" s="36" t="s">
        <v>1074</v>
      </c>
      <c r="HS75" s="93">
        <v>-0.28000000000000003</v>
      </c>
      <c r="HT75" s="36">
        <v>4.1666666666666741E-2</v>
      </c>
      <c r="HU75" s="36"/>
      <c r="HV75" s="36">
        <v>-0.19999999999999996</v>
      </c>
      <c r="HW75" s="36"/>
      <c r="HX75" s="36">
        <v>0.125</v>
      </c>
      <c r="HY75" s="36">
        <v>-3.703703703703709E-2</v>
      </c>
      <c r="HZ75" s="36">
        <v>0.53846153846153855</v>
      </c>
      <c r="IA75" s="36">
        <v>0</v>
      </c>
      <c r="IB75" s="36">
        <v>0</v>
      </c>
      <c r="IC75" s="36">
        <v>-0.66666666666666674</v>
      </c>
      <c r="ID75" s="88">
        <v>1.25</v>
      </c>
      <c r="IE75" s="88">
        <v>0</v>
      </c>
      <c r="IF75" s="88">
        <v>0.33333333333333326</v>
      </c>
      <c r="IG75" s="88">
        <v>-0.58333333333333326</v>
      </c>
      <c r="IH75" s="88">
        <v>0.8</v>
      </c>
      <c r="II75" s="88">
        <v>0.33333333333333326</v>
      </c>
      <c r="IJ75" s="88">
        <v>0</v>
      </c>
      <c r="IK75" s="88">
        <v>0</v>
      </c>
      <c r="IL75" s="88">
        <v>-0.25</v>
      </c>
      <c r="IM75" s="88">
        <v>-0.66666666666666674</v>
      </c>
      <c r="IN75" s="88">
        <v>0.29333333333333322</v>
      </c>
      <c r="IO75" s="88">
        <v>0.54639175257731964</v>
      </c>
      <c r="IP75" s="88">
        <v>0</v>
      </c>
      <c r="IQ75" s="88">
        <v>0</v>
      </c>
      <c r="IR75" s="89">
        <f t="shared" si="4"/>
        <v>0</v>
      </c>
      <c r="IS75" s="89">
        <f t="shared" si="4"/>
        <v>-9.9999999999999978E-2</v>
      </c>
      <c r="IT75" s="89">
        <f t="shared" si="9"/>
        <v>0</v>
      </c>
    </row>
    <row r="76" spans="1:254" x14ac:dyDescent="0.3">
      <c r="A76" s="11" t="s">
        <v>1087</v>
      </c>
      <c r="B76" s="36">
        <v>1.4</v>
      </c>
      <c r="C76" s="36">
        <v>-0.58333333333333326</v>
      </c>
      <c r="D76" s="36">
        <v>0.19999999999999996</v>
      </c>
      <c r="E76" s="36" t="s">
        <v>1074</v>
      </c>
      <c r="F76" s="36" t="s">
        <v>1074</v>
      </c>
      <c r="G76" s="36" t="s">
        <v>1074</v>
      </c>
      <c r="H76" s="36" t="s">
        <v>1074</v>
      </c>
      <c r="I76" s="36" t="s">
        <v>1074</v>
      </c>
      <c r="J76" s="36" t="s">
        <v>1074</v>
      </c>
      <c r="K76" s="36" t="s">
        <v>1074</v>
      </c>
      <c r="L76" s="36" t="s">
        <v>1074</v>
      </c>
      <c r="M76" s="36" t="s">
        <v>1074</v>
      </c>
      <c r="N76" s="36" t="s">
        <v>1074</v>
      </c>
      <c r="O76" s="36" t="s">
        <v>1074</v>
      </c>
      <c r="P76" s="36" t="s">
        <v>1074</v>
      </c>
      <c r="Q76" s="36" t="s">
        <v>1074</v>
      </c>
      <c r="R76" s="36" t="s">
        <v>1074</v>
      </c>
      <c r="S76" s="36">
        <v>0.3333333333333337</v>
      </c>
      <c r="T76" s="36" t="s">
        <v>1074</v>
      </c>
      <c r="U76" s="36" t="s">
        <v>1074</v>
      </c>
      <c r="V76" s="36"/>
      <c r="W76" s="36">
        <v>0</v>
      </c>
      <c r="X76" s="36">
        <v>0</v>
      </c>
      <c r="Y76" s="36">
        <v>0</v>
      </c>
      <c r="Z76" s="36"/>
      <c r="AA76" s="36"/>
      <c r="AB76" s="36">
        <v>3.5940803382663811E-2</v>
      </c>
      <c r="AC76" s="36">
        <v>-9.0909090909090828E-2</v>
      </c>
      <c r="AD76" s="36">
        <v>-6.9767441860465129E-2</v>
      </c>
      <c r="AE76" s="36">
        <v>-0.64</v>
      </c>
      <c r="AF76" s="36">
        <v>0.51388888888888906</v>
      </c>
      <c r="AG76" s="36">
        <v>-0.43119266055045868</v>
      </c>
      <c r="AH76" s="36">
        <v>0.12903225806451601</v>
      </c>
      <c r="AI76" s="88">
        <v>-0.27142857142857135</v>
      </c>
      <c r="AJ76" s="88">
        <v>-0.41176470588235292</v>
      </c>
      <c r="AK76" s="88">
        <v>1.7333333333333334</v>
      </c>
      <c r="AL76" s="88">
        <v>0</v>
      </c>
      <c r="AM76" s="88">
        <v>0</v>
      </c>
      <c r="AN76" s="88">
        <v>-0.12195121951219523</v>
      </c>
      <c r="AO76" s="88">
        <v>3.921875</v>
      </c>
      <c r="AP76" s="88">
        <v>-0.50617283950617287</v>
      </c>
      <c r="AQ76" s="88">
        <v>-5.7142857142857162E-2</v>
      </c>
      <c r="AR76" s="88">
        <v>-0.62424242424242427</v>
      </c>
      <c r="AS76" s="88">
        <v>0.16129032258064502</v>
      </c>
      <c r="AT76" s="88">
        <v>0</v>
      </c>
      <c r="AU76" s="89"/>
      <c r="AV76" s="89"/>
      <c r="AW76" s="89"/>
      <c r="AX76" s="89"/>
      <c r="AY76" s="89"/>
      <c r="BA76" s="11" t="s">
        <v>1087</v>
      </c>
      <c r="BB76" s="36">
        <v>-0.19999999999999996</v>
      </c>
      <c r="BC76" s="36">
        <v>0.5</v>
      </c>
      <c r="BD76" s="36">
        <v>-0.16666666666666663</v>
      </c>
      <c r="BE76" s="36" t="s">
        <v>1074</v>
      </c>
      <c r="BF76" s="36" t="s">
        <v>1074</v>
      </c>
      <c r="BG76" s="36" t="s">
        <v>1074</v>
      </c>
      <c r="BH76" s="36" t="s">
        <v>1074</v>
      </c>
      <c r="BI76" s="36" t="s">
        <v>1074</v>
      </c>
      <c r="BJ76" s="36" t="s">
        <v>1074</v>
      </c>
      <c r="BK76" s="36" t="s">
        <v>1074</v>
      </c>
      <c r="BL76" s="36" t="s">
        <v>1074</v>
      </c>
      <c r="BM76" s="36" t="s">
        <v>1074</v>
      </c>
      <c r="BN76" s="36" t="s">
        <v>1074</v>
      </c>
      <c r="BO76" s="36" t="s">
        <v>1074</v>
      </c>
      <c r="BP76" s="36" t="s">
        <v>1074</v>
      </c>
      <c r="BQ76" s="36" t="s">
        <v>1074</v>
      </c>
      <c r="BR76" s="36" t="s">
        <v>1074</v>
      </c>
      <c r="BS76" s="36">
        <v>9.3333333333333268E-2</v>
      </c>
      <c r="BT76" s="36" t="s">
        <v>1074</v>
      </c>
      <c r="BU76" s="36" t="s">
        <v>1074</v>
      </c>
      <c r="BV76" s="90"/>
      <c r="BW76" s="36">
        <v>0</v>
      </c>
      <c r="BX76" s="36">
        <v>0</v>
      </c>
      <c r="BY76" s="36">
        <v>0</v>
      </c>
      <c r="BZ76" s="36"/>
      <c r="CA76" s="36"/>
      <c r="CB76" s="36">
        <v>-0.375</v>
      </c>
      <c r="CC76" s="36">
        <v>-0.25</v>
      </c>
      <c r="CD76" s="36">
        <v>-0.33333333333333337</v>
      </c>
      <c r="CE76" s="91">
        <v>0</v>
      </c>
      <c r="CF76" s="91">
        <v>-0.22999999999999998</v>
      </c>
      <c r="CG76" s="91">
        <v>-0.24675324675324672</v>
      </c>
      <c r="CH76" s="91">
        <v>0.25862068965517238</v>
      </c>
      <c r="CI76" s="88">
        <v>0.13698630136986312</v>
      </c>
      <c r="CJ76" s="88">
        <v>0.26506024096385539</v>
      </c>
      <c r="CK76" s="88">
        <v>0.19047619047619047</v>
      </c>
      <c r="CL76" s="88">
        <v>-0.16000000000000003</v>
      </c>
      <c r="CM76" s="88">
        <v>-0.20952380952380956</v>
      </c>
      <c r="CN76" s="88">
        <v>6.6265060240963791E-2</v>
      </c>
      <c r="CO76" s="88">
        <v>0.5536723163841808</v>
      </c>
      <c r="CP76" s="88">
        <v>-9.0909090909090939E-2</v>
      </c>
      <c r="CQ76" s="88">
        <v>0</v>
      </c>
      <c r="CR76" s="88">
        <v>0.14399999999999991</v>
      </c>
      <c r="CS76" s="23">
        <v>-0.41958041958041958</v>
      </c>
      <c r="CT76" s="23">
        <v>0</v>
      </c>
      <c r="CU76" s="88"/>
      <c r="CV76" s="88"/>
      <c r="CW76" s="89"/>
      <c r="CX76" s="89"/>
      <c r="CY76" s="89"/>
      <c r="DA76" s="35" t="s">
        <v>1087</v>
      </c>
      <c r="DB76" s="36">
        <v>1</v>
      </c>
      <c r="DC76" s="36">
        <v>-0.5</v>
      </c>
      <c r="DD76" s="36">
        <v>1</v>
      </c>
      <c r="DE76" s="36" t="s">
        <v>1074</v>
      </c>
      <c r="DF76" s="36" t="s">
        <v>1074</v>
      </c>
      <c r="DG76" s="36" t="s">
        <v>1074</v>
      </c>
      <c r="DH76" s="36" t="s">
        <v>1074</v>
      </c>
      <c r="DI76" s="36" t="s">
        <v>1074</v>
      </c>
      <c r="DJ76" s="36" t="s">
        <v>1074</v>
      </c>
      <c r="DK76" s="36" t="s">
        <v>1074</v>
      </c>
      <c r="DL76" s="36" t="s">
        <v>1074</v>
      </c>
      <c r="DM76" s="36" t="s">
        <v>1074</v>
      </c>
      <c r="DN76" s="36" t="s">
        <v>1074</v>
      </c>
      <c r="DO76" s="36" t="s">
        <v>1074</v>
      </c>
      <c r="DP76" s="36" t="s">
        <v>1074</v>
      </c>
      <c r="DQ76" s="36" t="s">
        <v>1074</v>
      </c>
      <c r="DR76" s="36" t="s">
        <v>1074</v>
      </c>
      <c r="DS76" s="36">
        <v>8.3333333333333259E-2</v>
      </c>
      <c r="DT76" s="36" t="s">
        <v>1074</v>
      </c>
      <c r="DU76" s="36" t="s">
        <v>1074</v>
      </c>
      <c r="DV76" s="36"/>
      <c r="DW76" s="36">
        <v>0</v>
      </c>
      <c r="DX76" s="36">
        <v>0</v>
      </c>
      <c r="DY76" s="91">
        <v>0</v>
      </c>
      <c r="DZ76" s="91"/>
      <c r="EA76" s="91"/>
      <c r="EB76" s="91">
        <v>-0.5</v>
      </c>
      <c r="EC76" s="91">
        <v>-0.375</v>
      </c>
      <c r="ED76" s="91">
        <v>0.3600000000000001</v>
      </c>
      <c r="EE76" s="91">
        <v>5.8823529411764719E-2</v>
      </c>
      <c r="EF76" s="91">
        <v>-0.5</v>
      </c>
      <c r="EG76" s="91">
        <v>-2.2222222222222254E-2</v>
      </c>
      <c r="EH76" s="91">
        <v>0.19318181818181812</v>
      </c>
      <c r="EI76" s="88">
        <v>0.4285714285714286</v>
      </c>
      <c r="EJ76" s="88">
        <v>0</v>
      </c>
      <c r="EK76" s="88">
        <v>-0.16666666666666663</v>
      </c>
      <c r="EL76" s="88">
        <v>0.19999999999999996</v>
      </c>
      <c r="EM76" s="88">
        <v>0.1333333333333333</v>
      </c>
      <c r="EN76" s="88">
        <v>5.8823529411764719E-2</v>
      </c>
      <c r="EO76" s="88">
        <v>-6.25E-2</v>
      </c>
      <c r="EP76" s="88">
        <v>-9.6296296296296324E-2</v>
      </c>
      <c r="EQ76" s="88">
        <v>1.6393442622950838E-2</v>
      </c>
      <c r="ER76" s="88">
        <v>0.29032258064516125</v>
      </c>
      <c r="ES76" s="88">
        <v>0</v>
      </c>
      <c r="ET76" s="88">
        <v>0</v>
      </c>
      <c r="EU76" s="88"/>
      <c r="EV76" s="88"/>
      <c r="EW76" s="89"/>
      <c r="EX76" s="89"/>
      <c r="EY76" s="89"/>
      <c r="EZ76"/>
      <c r="FA76" s="36" t="s">
        <v>1074</v>
      </c>
      <c r="FB76" s="36" t="s">
        <v>1074</v>
      </c>
      <c r="FC76" s="36" t="s">
        <v>1074</v>
      </c>
      <c r="FD76" s="36" t="s">
        <v>1074</v>
      </c>
      <c r="FE76" s="36" t="s">
        <v>1074</v>
      </c>
      <c r="FF76" s="36" t="s">
        <v>1074</v>
      </c>
      <c r="FG76" s="36" t="s">
        <v>1074</v>
      </c>
      <c r="FH76" s="36" t="s">
        <v>1074</v>
      </c>
      <c r="FI76" s="36" t="s">
        <v>1074</v>
      </c>
      <c r="FJ76" s="36" t="s">
        <v>1074</v>
      </c>
      <c r="FK76" s="36" t="s">
        <v>1074</v>
      </c>
      <c r="FL76" s="36" t="s">
        <v>1074</v>
      </c>
      <c r="FM76" s="36" t="s">
        <v>1074</v>
      </c>
      <c r="FN76" s="36">
        <v>0.375</v>
      </c>
      <c r="FO76" s="36" t="s">
        <v>1074</v>
      </c>
      <c r="FP76" s="36" t="s">
        <v>1074</v>
      </c>
      <c r="FQ76" s="36"/>
      <c r="FR76" s="36">
        <v>0</v>
      </c>
      <c r="FS76" s="36">
        <v>0</v>
      </c>
      <c r="FT76" s="36">
        <v>0</v>
      </c>
      <c r="FU76" s="36"/>
      <c r="FV76" s="36"/>
      <c r="FW76" s="36">
        <v>0.12941176470588234</v>
      </c>
      <c r="FX76" s="36">
        <v>0.47058823529411775</v>
      </c>
      <c r="FY76" s="36">
        <v>-0.33199999999999996</v>
      </c>
      <c r="FZ76" s="36">
        <v>5.3892215568862367E-2</v>
      </c>
      <c r="GA76" s="36">
        <v>6.8181818181818121E-2</v>
      </c>
      <c r="GB76" s="36">
        <v>-6.3829787234042534E-2</v>
      </c>
      <c r="GC76" s="36">
        <v>-0.5</v>
      </c>
      <c r="GD76" s="88">
        <v>-0.15909090909090906</v>
      </c>
      <c r="GE76" s="88">
        <v>3.0540540540540544</v>
      </c>
      <c r="GF76" s="88">
        <v>0</v>
      </c>
      <c r="GG76" s="88">
        <v>-0.6166666666666667</v>
      </c>
      <c r="GH76" s="88">
        <v>2.6086956521739202E-2</v>
      </c>
      <c r="GI76" s="88">
        <v>-0.1271186440677966</v>
      </c>
      <c r="GJ76" s="88">
        <v>2.2766990291262137</v>
      </c>
      <c r="GK76" s="88">
        <v>-0.17333333333333334</v>
      </c>
      <c r="GL76" s="88">
        <v>-0.4731182795698925</v>
      </c>
      <c r="GM76" s="88">
        <v>0.1020408163265305</v>
      </c>
      <c r="GN76" s="88">
        <v>0.17901234567901225</v>
      </c>
      <c r="GO76" s="88">
        <v>-0.46073298429319376</v>
      </c>
      <c r="GP76" s="88"/>
      <c r="GQ76" s="88"/>
      <c r="GR76" s="89"/>
      <c r="GS76" s="89"/>
      <c r="GT76" s="89"/>
      <c r="GU76"/>
      <c r="GV76" s="11" t="s">
        <v>1087</v>
      </c>
      <c r="GW76" s="36">
        <v>1</v>
      </c>
      <c r="GX76" s="36">
        <v>0.19999999999999996</v>
      </c>
      <c r="GY76" s="36">
        <v>0</v>
      </c>
      <c r="GZ76" s="36" t="s">
        <v>1074</v>
      </c>
      <c r="HA76" s="36" t="s">
        <v>1074</v>
      </c>
      <c r="HB76" s="36" t="s">
        <v>1074</v>
      </c>
      <c r="HC76" s="36" t="s">
        <v>1074</v>
      </c>
      <c r="HD76" s="36" t="s">
        <v>1074</v>
      </c>
      <c r="HE76" s="36" t="s">
        <v>1074</v>
      </c>
      <c r="HF76" s="36" t="s">
        <v>1074</v>
      </c>
      <c r="HG76" s="36" t="s">
        <v>1074</v>
      </c>
      <c r="HH76" s="36" t="s">
        <v>1074</v>
      </c>
      <c r="HI76" s="36" t="s">
        <v>1074</v>
      </c>
      <c r="HJ76" s="36" t="s">
        <v>1074</v>
      </c>
      <c r="HK76" s="36" t="s">
        <v>1074</v>
      </c>
      <c r="HL76" s="36" t="s">
        <v>1074</v>
      </c>
      <c r="HM76" s="36" t="s">
        <v>1074</v>
      </c>
      <c r="HN76" s="36">
        <v>0</v>
      </c>
      <c r="HO76" s="36" t="s">
        <v>1074</v>
      </c>
      <c r="HP76" s="36" t="s">
        <v>1074</v>
      </c>
      <c r="HQ76" s="90"/>
      <c r="HR76" s="36">
        <v>0</v>
      </c>
      <c r="HS76" s="93">
        <v>0</v>
      </c>
      <c r="HT76" s="36">
        <v>-0.5</v>
      </c>
      <c r="HU76" s="36"/>
      <c r="HV76" s="36"/>
      <c r="HW76" s="36">
        <v>-0.55000000000000004</v>
      </c>
      <c r="HX76" s="36">
        <v>-0.58333333333333326</v>
      </c>
      <c r="HY76" s="36">
        <v>-0.29333333333333333</v>
      </c>
      <c r="HZ76" s="36">
        <v>0.20754716981132071</v>
      </c>
      <c r="IA76" s="36">
        <v>-0.1943359375</v>
      </c>
      <c r="IB76" s="36">
        <v>-4.9696969696969684E-2</v>
      </c>
      <c r="IC76" s="36">
        <v>8.163265306122458E-2</v>
      </c>
      <c r="ID76" s="88">
        <v>0</v>
      </c>
      <c r="IE76" s="88">
        <v>0.320754716981132</v>
      </c>
      <c r="IF76" s="88">
        <v>-7.1428571428571397E-2</v>
      </c>
      <c r="IG76" s="88">
        <v>-7.6923076923076872E-2</v>
      </c>
      <c r="IH76" s="88">
        <v>3.3333333333333437E-2</v>
      </c>
      <c r="II76" s="88">
        <v>0.27419354838709675</v>
      </c>
      <c r="IJ76" s="88">
        <v>1.5316455696202533</v>
      </c>
      <c r="IK76" s="88">
        <v>-0.51500000000000001</v>
      </c>
      <c r="IL76" s="88">
        <v>-0.36082474226804129</v>
      </c>
      <c r="IM76" s="88">
        <v>1.1774193548387095</v>
      </c>
      <c r="IN76" s="88">
        <v>-0.51111111111111107</v>
      </c>
      <c r="IO76" s="88">
        <v>0.28787878787878785</v>
      </c>
      <c r="IP76" s="88"/>
      <c r="IQ76" s="88"/>
      <c r="IR76" s="89"/>
      <c r="IS76" s="89"/>
      <c r="IT76" s="89"/>
    </row>
    <row r="77" spans="1:254" x14ac:dyDescent="0.3">
      <c r="A77" s="11" t="s">
        <v>1088</v>
      </c>
      <c r="B77" s="36"/>
      <c r="C77" s="36"/>
      <c r="D77" s="36"/>
      <c r="E77" s="36"/>
      <c r="F77" s="36"/>
      <c r="G77" s="36"/>
      <c r="H77" s="36"/>
      <c r="I77" s="36"/>
      <c r="J77" s="36"/>
      <c r="K77" s="36"/>
      <c r="L77" s="36"/>
      <c r="M77" s="36"/>
      <c r="N77" s="36"/>
      <c r="O77" s="36"/>
      <c r="P77" s="36"/>
      <c r="Q77" s="36"/>
      <c r="R77" s="36"/>
      <c r="S77" s="36"/>
      <c r="T77" s="36"/>
      <c r="U77" s="36" t="s">
        <v>1074</v>
      </c>
      <c r="V77" s="36"/>
      <c r="W77" s="36" t="s">
        <v>1074</v>
      </c>
      <c r="X77" s="36"/>
      <c r="Y77" s="36"/>
      <c r="Z77" s="36"/>
      <c r="AA77" s="36"/>
      <c r="AB77" s="36"/>
      <c r="AC77" s="36"/>
      <c r="AD77" s="36"/>
      <c r="AE77" s="36"/>
      <c r="AF77" s="36"/>
      <c r="AG77" s="36"/>
      <c r="AH77" s="36"/>
      <c r="AI77" s="88"/>
      <c r="AJ77" s="88"/>
      <c r="AK77" s="88"/>
      <c r="AL77" s="88"/>
      <c r="AM77" s="88"/>
      <c r="AN77" s="88"/>
      <c r="AO77" s="88"/>
      <c r="AP77" s="88"/>
      <c r="AQ77" s="88"/>
      <c r="AR77" s="88"/>
      <c r="AS77" s="88"/>
      <c r="AT77" s="88"/>
      <c r="AU77" s="89"/>
      <c r="AV77" s="89"/>
      <c r="AW77" s="89"/>
      <c r="AX77" s="89"/>
      <c r="AY77" s="89"/>
      <c r="BA77" s="11" t="s">
        <v>1088</v>
      </c>
      <c r="BB77" s="36"/>
      <c r="BC77" s="36"/>
      <c r="BD77" s="36"/>
      <c r="BE77" s="36"/>
      <c r="BF77" s="36"/>
      <c r="BG77" s="36"/>
      <c r="BH77" s="36"/>
      <c r="BI77" s="36"/>
      <c r="BJ77" s="36"/>
      <c r="BK77" s="36"/>
      <c r="BL77" s="36"/>
      <c r="BM77" s="36"/>
      <c r="BN77" s="36"/>
      <c r="BO77" s="36"/>
      <c r="BP77" s="36"/>
      <c r="BQ77" s="36"/>
      <c r="BR77" s="36"/>
      <c r="BS77" s="36"/>
      <c r="BT77" s="36">
        <v>-8.536585365853655E-2</v>
      </c>
      <c r="BU77" s="36" t="s">
        <v>1074</v>
      </c>
      <c r="BV77" s="90"/>
      <c r="BW77" s="36" t="s">
        <v>1074</v>
      </c>
      <c r="BX77" s="36"/>
      <c r="BY77" s="36"/>
      <c r="BZ77" s="36"/>
      <c r="CA77" s="36"/>
      <c r="CB77" s="36"/>
      <c r="CC77" s="36"/>
      <c r="CD77" s="36"/>
      <c r="CE77" s="91"/>
      <c r="CF77" s="91"/>
      <c r="CG77" s="91"/>
      <c r="CH77" s="91"/>
      <c r="CI77" s="88"/>
      <c r="CJ77" s="88"/>
      <c r="CK77" s="88"/>
      <c r="CL77" s="88"/>
      <c r="CM77" s="88"/>
      <c r="CN77" s="88"/>
      <c r="CO77" s="88"/>
      <c r="CP77" s="88"/>
      <c r="CQ77" s="88"/>
      <c r="CR77" s="88"/>
      <c r="CS77" s="23"/>
      <c r="CT77" s="23"/>
      <c r="CU77" s="88"/>
      <c r="CV77" s="88"/>
      <c r="CW77" s="89"/>
      <c r="CX77" s="89"/>
      <c r="CY77" s="89"/>
      <c r="DA77" s="35" t="s">
        <v>1088</v>
      </c>
      <c r="DZ77" s="91"/>
      <c r="EA77" s="91"/>
      <c r="EB77" s="91"/>
      <c r="EC77" s="91"/>
      <c r="ED77" s="91"/>
      <c r="EE77" s="91"/>
      <c r="EF77" s="91"/>
      <c r="EG77" s="91"/>
      <c r="EH77" s="91"/>
      <c r="EI77" s="88"/>
      <c r="EJ77" s="88"/>
      <c r="EK77" s="88"/>
      <c r="EL77" s="88"/>
      <c r="EM77" s="88"/>
      <c r="EN77" s="88"/>
      <c r="EO77" s="88"/>
      <c r="EP77" s="88"/>
      <c r="EQ77" s="88"/>
      <c r="ER77" s="88"/>
      <c r="ES77" s="88"/>
      <c r="ET77" s="88"/>
      <c r="EU77" s="88"/>
      <c r="EV77" s="88"/>
      <c r="EW77" s="89"/>
      <c r="EX77" s="89"/>
      <c r="EY77" s="89"/>
      <c r="EZ77"/>
      <c r="FA77" s="36"/>
      <c r="FB77" s="36"/>
      <c r="FC77" s="36"/>
      <c r="FD77" s="36"/>
      <c r="FE77" s="36"/>
      <c r="FF77" s="36"/>
      <c r="FG77" s="36"/>
      <c r="FH77" s="36"/>
      <c r="FI77" s="36"/>
      <c r="FJ77" s="36"/>
      <c r="FK77" s="36"/>
      <c r="FL77" s="36"/>
      <c r="FM77" s="36"/>
      <c r="FN77" s="36"/>
      <c r="FO77" s="36">
        <v>0.81818181818181812</v>
      </c>
      <c r="FP77" s="36" t="s">
        <v>1074</v>
      </c>
      <c r="FQ77" s="36"/>
      <c r="FR77" s="36" t="s">
        <v>1074</v>
      </c>
      <c r="FS77" s="36" t="s">
        <v>1074</v>
      </c>
      <c r="FT77" s="36"/>
      <c r="FU77" s="36"/>
      <c r="FV77" s="36"/>
      <c r="FW77" s="36"/>
      <c r="FX77" s="36"/>
      <c r="FY77" s="36"/>
      <c r="FZ77" s="36"/>
      <c r="GA77" s="36"/>
      <c r="GB77" s="36"/>
      <c r="GC77" s="36"/>
      <c r="GD77" s="88"/>
      <c r="GE77" s="88"/>
      <c r="GF77" s="88"/>
      <c r="GG77" s="88"/>
      <c r="GH77" s="88"/>
      <c r="GI77" s="88"/>
      <c r="GJ77" s="88"/>
      <c r="GK77" s="88"/>
      <c r="GL77" s="88"/>
      <c r="GM77" s="88"/>
      <c r="GN77" s="88"/>
      <c r="GO77" s="88"/>
      <c r="GP77" s="88"/>
      <c r="GQ77" s="88"/>
      <c r="GR77" s="89"/>
      <c r="GS77" s="89"/>
      <c r="GT77" s="89"/>
      <c r="GU77"/>
      <c r="GV77" s="35" t="s">
        <v>1088</v>
      </c>
      <c r="HU77" s="36"/>
      <c r="HV77" s="36"/>
      <c r="HW77" s="36"/>
      <c r="HX77" s="36"/>
      <c r="HY77" s="36"/>
      <c r="HZ77" s="36"/>
      <c r="IA77" s="36"/>
      <c r="IB77" s="36"/>
      <c r="IC77" s="36"/>
      <c r="ID77" s="88"/>
      <c r="IE77" s="88"/>
      <c r="IF77" s="88"/>
      <c r="IG77" s="88"/>
      <c r="IH77" s="88"/>
      <c r="II77" s="88"/>
      <c r="IJ77" s="88"/>
      <c r="IK77" s="88"/>
      <c r="IL77" s="88"/>
      <c r="IM77" s="88"/>
      <c r="IN77" s="88"/>
      <c r="IO77" s="88"/>
      <c r="IP77" s="88"/>
      <c r="IQ77" s="88"/>
      <c r="IR77" s="89"/>
      <c r="IS77" s="89"/>
      <c r="IT77" s="89"/>
    </row>
    <row r="78" spans="1:254" x14ac:dyDescent="0.3">
      <c r="A78" s="11" t="s">
        <v>1089</v>
      </c>
      <c r="B78" s="36">
        <v>0</v>
      </c>
      <c r="C78" s="36" t="s">
        <v>1074</v>
      </c>
      <c r="D78" s="36" t="s">
        <v>1074</v>
      </c>
      <c r="E78" s="36" t="s">
        <v>1074</v>
      </c>
      <c r="F78" s="36" t="s">
        <v>1074</v>
      </c>
      <c r="G78" s="36">
        <v>-0.5</v>
      </c>
      <c r="H78" s="36">
        <v>0</v>
      </c>
      <c r="I78" s="36" t="s">
        <v>1074</v>
      </c>
      <c r="J78" s="36" t="s">
        <v>1074</v>
      </c>
      <c r="K78" s="36" t="s">
        <v>1074</v>
      </c>
      <c r="L78" s="36">
        <v>0.50000000000000022</v>
      </c>
      <c r="M78" s="36" t="s">
        <v>1074</v>
      </c>
      <c r="N78" s="36" t="s">
        <v>1074</v>
      </c>
      <c r="O78" s="36" t="s">
        <v>1074</v>
      </c>
      <c r="P78" s="36" t="s">
        <v>1074</v>
      </c>
      <c r="Q78" s="36" t="s">
        <v>1074</v>
      </c>
      <c r="R78" s="36">
        <v>-0.125</v>
      </c>
      <c r="S78" s="36" t="s">
        <v>1074</v>
      </c>
      <c r="T78" s="36" t="s">
        <v>1074</v>
      </c>
      <c r="U78" s="36" t="s">
        <v>1074</v>
      </c>
      <c r="V78" s="36"/>
      <c r="W78" s="36" t="s">
        <v>1074</v>
      </c>
      <c r="X78" s="36"/>
      <c r="Y78" s="36"/>
      <c r="Z78" s="36"/>
      <c r="AA78" s="36"/>
      <c r="AB78" s="36"/>
      <c r="AC78" s="36"/>
      <c r="AD78" s="36"/>
      <c r="AE78" s="36"/>
      <c r="AF78" s="36"/>
      <c r="AG78" s="36">
        <v>8.5714285714285632E-2</v>
      </c>
      <c r="AH78" s="36">
        <v>-7.5187969924812137E-2</v>
      </c>
      <c r="AI78" s="88"/>
      <c r="AJ78" s="88"/>
      <c r="AK78" s="88">
        <v>-0.12142857142857144</v>
      </c>
      <c r="AL78" s="88">
        <v>0</v>
      </c>
      <c r="AM78" s="88">
        <v>2.2520325203252032</v>
      </c>
      <c r="AN78" s="88">
        <v>0</v>
      </c>
      <c r="AO78" s="88">
        <v>0.3125</v>
      </c>
      <c r="AP78" s="88">
        <v>-0.33333333333333337</v>
      </c>
      <c r="AQ78" s="88">
        <v>0</v>
      </c>
      <c r="AR78" s="88">
        <v>0</v>
      </c>
      <c r="AS78" s="88">
        <v>0</v>
      </c>
      <c r="AT78" s="88">
        <v>-0.4285714285714286</v>
      </c>
      <c r="AU78" s="89">
        <v>0.75</v>
      </c>
      <c r="AV78" s="89">
        <v>0</v>
      </c>
      <c r="AW78" s="89">
        <f t="shared" si="0"/>
        <v>0</v>
      </c>
      <c r="AX78" s="89"/>
      <c r="AY78" s="89"/>
      <c r="BA78" s="11" t="s">
        <v>1089</v>
      </c>
      <c r="BB78" s="36">
        <v>0</v>
      </c>
      <c r="BC78" s="36" t="s">
        <v>1074</v>
      </c>
      <c r="BD78" s="36" t="s">
        <v>1074</v>
      </c>
      <c r="BE78" s="36" t="s">
        <v>1074</v>
      </c>
      <c r="BF78" s="36" t="s">
        <v>1074</v>
      </c>
      <c r="BG78" s="36">
        <v>0</v>
      </c>
      <c r="BH78" s="36">
        <v>0</v>
      </c>
      <c r="BI78" s="36" t="s">
        <v>1074</v>
      </c>
      <c r="BJ78" s="36" t="s">
        <v>1074</v>
      </c>
      <c r="BK78" s="36">
        <v>0</v>
      </c>
      <c r="BL78" s="36">
        <v>0.33333333333333326</v>
      </c>
      <c r="BM78" s="36" t="s">
        <v>1074</v>
      </c>
      <c r="BN78" s="36" t="s">
        <v>1074</v>
      </c>
      <c r="BO78" s="36" t="s">
        <v>1074</v>
      </c>
      <c r="BP78" s="36" t="s">
        <v>1074</v>
      </c>
      <c r="BQ78" s="36" t="s">
        <v>1074</v>
      </c>
      <c r="BR78" s="36">
        <v>-0.5</v>
      </c>
      <c r="BS78" s="36" t="s">
        <v>1074</v>
      </c>
      <c r="BT78" s="36" t="s">
        <v>1074</v>
      </c>
      <c r="BU78" s="36" t="s">
        <v>1074</v>
      </c>
      <c r="BV78" s="90"/>
      <c r="BW78" s="36" t="s">
        <v>1074</v>
      </c>
      <c r="BX78" s="36"/>
      <c r="BY78" s="36"/>
      <c r="BZ78" s="36"/>
      <c r="CA78" s="36"/>
      <c r="CB78" s="36"/>
      <c r="CC78" s="36"/>
      <c r="CD78" s="36"/>
      <c r="CE78" s="91"/>
      <c r="CF78" s="91"/>
      <c r="CG78" s="91">
        <v>0</v>
      </c>
      <c r="CH78" s="91">
        <v>0</v>
      </c>
      <c r="CI78" s="88"/>
      <c r="CJ78" s="88"/>
      <c r="CK78" s="88">
        <v>0</v>
      </c>
      <c r="CL78" s="88">
        <v>0</v>
      </c>
      <c r="CM78" s="88">
        <v>0</v>
      </c>
      <c r="CN78" s="88">
        <v>0</v>
      </c>
      <c r="CO78" s="88">
        <v>0</v>
      </c>
      <c r="CP78" s="88">
        <v>0</v>
      </c>
      <c r="CQ78" s="88">
        <v>0</v>
      </c>
      <c r="CR78" s="88">
        <v>0</v>
      </c>
      <c r="CS78" s="23">
        <v>0</v>
      </c>
      <c r="CT78" s="23">
        <v>0</v>
      </c>
      <c r="CU78" s="88">
        <v>0</v>
      </c>
      <c r="CV78" s="88">
        <v>0</v>
      </c>
      <c r="CW78" s="89">
        <f t="shared" si="1"/>
        <v>0</v>
      </c>
      <c r="CX78" s="89"/>
      <c r="CY78" s="89"/>
      <c r="DA78" s="35" t="s">
        <v>1089</v>
      </c>
      <c r="DB78" s="36">
        <v>-8.333333333333337E-2</v>
      </c>
      <c r="DC78" s="36" t="s">
        <v>1074</v>
      </c>
      <c r="DD78" s="36" t="s">
        <v>1074</v>
      </c>
      <c r="DE78" s="36" t="s">
        <v>1074</v>
      </c>
      <c r="DF78" s="36" t="s">
        <v>1074</v>
      </c>
      <c r="DG78" s="36">
        <v>0.25</v>
      </c>
      <c r="DH78" s="36">
        <v>0</v>
      </c>
      <c r="DI78" s="36" t="s">
        <v>1074</v>
      </c>
      <c r="DJ78" s="36" t="s">
        <v>1074</v>
      </c>
      <c r="DK78" s="36">
        <v>0.25</v>
      </c>
      <c r="DL78" s="36">
        <v>0</v>
      </c>
      <c r="DM78" s="36" t="s">
        <v>1074</v>
      </c>
      <c r="DN78" s="36" t="s">
        <v>1074</v>
      </c>
      <c r="DO78" s="36" t="s">
        <v>1074</v>
      </c>
      <c r="DP78" s="36" t="s">
        <v>1074</v>
      </c>
      <c r="DQ78" s="36" t="s">
        <v>1074</v>
      </c>
      <c r="DR78" s="36">
        <v>-0.16666666666666663</v>
      </c>
      <c r="DS78" s="36" t="s">
        <v>1074</v>
      </c>
      <c r="DT78" s="36" t="s">
        <v>1074</v>
      </c>
      <c r="DU78" s="36" t="s">
        <v>1074</v>
      </c>
      <c r="DV78" s="36"/>
      <c r="DW78" s="36" t="s">
        <v>1074</v>
      </c>
      <c r="DX78" s="36"/>
      <c r="DY78" s="91"/>
      <c r="DZ78" s="91"/>
      <c r="EA78" s="91"/>
      <c r="EB78" s="91"/>
      <c r="EC78" s="91"/>
      <c r="ED78" s="91"/>
      <c r="EE78" s="91"/>
      <c r="EF78" s="91"/>
      <c r="EG78" s="91">
        <v>0</v>
      </c>
      <c r="EH78" s="91">
        <v>0</v>
      </c>
      <c r="EI78" s="88"/>
      <c r="EJ78" s="88"/>
      <c r="EK78" s="88">
        <v>-0.25</v>
      </c>
      <c r="EL78" s="88">
        <v>0</v>
      </c>
      <c r="EM78" s="88">
        <v>0</v>
      </c>
      <c r="EN78" s="88">
        <v>0</v>
      </c>
      <c r="EO78" s="88">
        <v>0</v>
      </c>
      <c r="EP78" s="88">
        <v>0</v>
      </c>
      <c r="EQ78" s="88">
        <v>0</v>
      </c>
      <c r="ER78" s="88">
        <v>0.33333333333333326</v>
      </c>
      <c r="ES78" s="88">
        <v>-0.25</v>
      </c>
      <c r="ET78" s="88">
        <v>0</v>
      </c>
      <c r="EU78" s="88">
        <v>0</v>
      </c>
      <c r="EV78" s="88">
        <v>0</v>
      </c>
      <c r="EW78" s="89">
        <f t="shared" si="2"/>
        <v>0</v>
      </c>
      <c r="EX78" s="89"/>
      <c r="EY78" s="89"/>
      <c r="EZ78"/>
      <c r="FA78" s="36" t="s">
        <v>1074</v>
      </c>
      <c r="FB78" s="36">
        <v>0</v>
      </c>
      <c r="FC78" s="36">
        <v>0</v>
      </c>
      <c r="FD78" s="36" t="s">
        <v>1074</v>
      </c>
      <c r="FE78" s="36" t="s">
        <v>1074</v>
      </c>
      <c r="FF78" s="36">
        <v>0</v>
      </c>
      <c r="FG78" s="36">
        <v>0</v>
      </c>
      <c r="FH78" s="36" t="s">
        <v>1074</v>
      </c>
      <c r="FI78" s="36" t="s">
        <v>1074</v>
      </c>
      <c r="FJ78" s="36" t="s">
        <v>1074</v>
      </c>
      <c r="FK78" s="36" t="s">
        <v>1074</v>
      </c>
      <c r="FL78" s="36" t="s">
        <v>1074</v>
      </c>
      <c r="FM78" s="36">
        <v>0</v>
      </c>
      <c r="FN78" s="36" t="s">
        <v>1074</v>
      </c>
      <c r="FO78" s="36" t="s">
        <v>1074</v>
      </c>
      <c r="FP78" s="36" t="s">
        <v>1074</v>
      </c>
      <c r="FQ78" s="36"/>
      <c r="FR78" s="36" t="s">
        <v>1074</v>
      </c>
      <c r="FS78" s="36" t="s">
        <v>1074</v>
      </c>
      <c r="FT78" s="36"/>
      <c r="FU78" s="36"/>
      <c r="FV78" s="36"/>
      <c r="FW78" s="36"/>
      <c r="FX78" s="36"/>
      <c r="FY78" s="36"/>
      <c r="FZ78" s="36"/>
      <c r="GA78" s="36"/>
      <c r="GB78" s="36">
        <v>-5.8823529411764719E-2</v>
      </c>
      <c r="GC78" s="36">
        <v>0</v>
      </c>
      <c r="GD78" s="88"/>
      <c r="GE78" s="88"/>
      <c r="GF78" s="88">
        <v>0.11111111111111116</v>
      </c>
      <c r="GG78" s="88">
        <v>0</v>
      </c>
      <c r="GH78" s="88">
        <v>0</v>
      </c>
      <c r="GI78" s="88">
        <v>0</v>
      </c>
      <c r="GJ78" s="88">
        <v>0</v>
      </c>
      <c r="GK78" s="88">
        <v>0</v>
      </c>
      <c r="GL78" s="88">
        <v>0</v>
      </c>
      <c r="GM78" s="88">
        <v>0.19999999999999996</v>
      </c>
      <c r="GN78" s="88">
        <v>0</v>
      </c>
      <c r="GO78" s="88">
        <v>0</v>
      </c>
      <c r="GP78" s="88">
        <v>-0.33333333333333337</v>
      </c>
      <c r="GQ78" s="88">
        <v>0</v>
      </c>
      <c r="GR78" s="89">
        <f t="shared" si="3"/>
        <v>0</v>
      </c>
      <c r="GS78" s="89"/>
      <c r="GT78" s="89"/>
      <c r="GU78"/>
      <c r="GV78" s="35" t="s">
        <v>1089</v>
      </c>
      <c r="GW78" s="36">
        <v>0</v>
      </c>
      <c r="GX78" s="36" t="s">
        <v>1074</v>
      </c>
      <c r="GY78" s="36" t="s">
        <v>1074</v>
      </c>
      <c r="GZ78" s="36" t="s">
        <v>1074</v>
      </c>
      <c r="HA78" s="36" t="s">
        <v>1074</v>
      </c>
      <c r="HB78" s="36">
        <v>1</v>
      </c>
      <c r="HC78" s="36">
        <v>0</v>
      </c>
      <c r="HD78" s="36" t="s">
        <v>1074</v>
      </c>
      <c r="HE78" s="36" t="s">
        <v>1074</v>
      </c>
      <c r="HF78" s="36" t="s">
        <v>1074</v>
      </c>
      <c r="HG78" s="36">
        <v>0</v>
      </c>
      <c r="HH78" s="36" t="s">
        <v>1074</v>
      </c>
      <c r="HI78" s="36" t="s">
        <v>1074</v>
      </c>
      <c r="HJ78" s="36" t="s">
        <v>1074</v>
      </c>
      <c r="HK78" s="36" t="s">
        <v>1074</v>
      </c>
      <c r="HL78" s="36" t="s">
        <v>1074</v>
      </c>
      <c r="HM78" s="36">
        <v>0.60000000000000009</v>
      </c>
      <c r="HN78" s="36" t="s">
        <v>1074</v>
      </c>
      <c r="HO78" s="36" t="s">
        <v>1074</v>
      </c>
      <c r="HP78" s="36" t="s">
        <v>1074</v>
      </c>
      <c r="HQ78" s="90"/>
      <c r="HR78" s="36" t="s">
        <v>1074</v>
      </c>
      <c r="HS78" s="93"/>
      <c r="HT78" s="36"/>
      <c r="HU78" s="36"/>
      <c r="HV78" s="36"/>
      <c r="HW78" s="36"/>
      <c r="HX78" s="36"/>
      <c r="HY78" s="36"/>
      <c r="HZ78" s="36"/>
      <c r="IA78" s="36"/>
      <c r="IB78" s="36">
        <v>-7.7777777777777724E-2</v>
      </c>
      <c r="IC78" s="36">
        <v>0.20481927710843384</v>
      </c>
      <c r="ID78" s="88"/>
      <c r="IE78" s="88"/>
      <c r="IF78" s="88">
        <v>0.5</v>
      </c>
      <c r="IG78" s="88">
        <v>0</v>
      </c>
      <c r="IH78" s="88">
        <v>0</v>
      </c>
      <c r="II78" s="88">
        <v>0</v>
      </c>
      <c r="IJ78" s="88">
        <v>0</v>
      </c>
      <c r="IK78" s="88">
        <v>-0.35333333333333339</v>
      </c>
      <c r="IL78" s="88">
        <v>0.54639175257731964</v>
      </c>
      <c r="IM78" s="88">
        <v>0</v>
      </c>
      <c r="IN78" s="88">
        <v>0</v>
      </c>
      <c r="IO78" s="88">
        <v>-0.33333333333333337</v>
      </c>
      <c r="IP78" s="88">
        <v>0</v>
      </c>
      <c r="IQ78" s="88">
        <v>0.5</v>
      </c>
      <c r="IR78" s="89">
        <f t="shared" si="4"/>
        <v>0</v>
      </c>
      <c r="IS78" s="89"/>
      <c r="IT78" s="89"/>
    </row>
    <row r="79" spans="1:254" ht="17" thickBot="1" x14ac:dyDescent="0.35">
      <c r="A79" s="11" t="s">
        <v>919</v>
      </c>
      <c r="B79" s="36" t="s">
        <v>1074</v>
      </c>
      <c r="C79" s="36" t="s">
        <v>1074</v>
      </c>
      <c r="D79" s="36" t="s">
        <v>1074</v>
      </c>
      <c r="E79" s="36" t="s">
        <v>1074</v>
      </c>
      <c r="F79" s="36" t="s">
        <v>1074</v>
      </c>
      <c r="G79" s="36">
        <v>0</v>
      </c>
      <c r="H79" s="36">
        <v>0</v>
      </c>
      <c r="I79" s="36">
        <v>0.5</v>
      </c>
      <c r="J79" s="36">
        <v>0.33333333333333326</v>
      </c>
      <c r="K79" s="36">
        <v>2.3332857142857142</v>
      </c>
      <c r="L79" s="36">
        <v>0.43144902070029567</v>
      </c>
      <c r="M79" s="36">
        <v>-0.25149700598802394</v>
      </c>
      <c r="N79" s="36" t="s">
        <v>1074</v>
      </c>
      <c r="O79" s="36" t="s">
        <v>1074</v>
      </c>
      <c r="P79" s="36" t="s">
        <v>1074</v>
      </c>
      <c r="Q79" s="36">
        <v>-2.8632478632478753E-3</v>
      </c>
      <c r="R79" s="36">
        <v>-0.24998928556122224</v>
      </c>
      <c r="S79" s="36">
        <v>-0.49714285714285666</v>
      </c>
      <c r="T79" s="36">
        <v>0.4886363636363622</v>
      </c>
      <c r="U79" s="36">
        <v>0.14503816793893143</v>
      </c>
      <c r="V79" s="36"/>
      <c r="W79" s="36">
        <v>-0.21999999999999997</v>
      </c>
      <c r="X79" s="36">
        <v>-0.40170940170940173</v>
      </c>
      <c r="Y79" s="36">
        <v>1.2571428571428571</v>
      </c>
      <c r="Z79" s="36">
        <v>0.26582278481012667</v>
      </c>
      <c r="AA79" s="36">
        <v>0.18250000000000011</v>
      </c>
      <c r="AB79" s="36"/>
      <c r="AC79" s="36">
        <v>-9.0909090909090828E-2</v>
      </c>
      <c r="AD79" s="36">
        <v>-6.9767441860465129E-2</v>
      </c>
      <c r="AE79" s="36">
        <v>-0.71</v>
      </c>
      <c r="AF79" s="36">
        <v>0.81034482758620685</v>
      </c>
      <c r="AG79" s="36">
        <v>0.90476190476190466</v>
      </c>
      <c r="AH79" s="36">
        <v>0</v>
      </c>
      <c r="AI79" s="88">
        <v>-0.55999999999999994</v>
      </c>
      <c r="AJ79" s="88">
        <v>1.1306818181818179</v>
      </c>
      <c r="AK79" s="88">
        <v>6.6666666666666652E-2</v>
      </c>
      <c r="AL79" s="88">
        <v>0</v>
      </c>
      <c r="AM79" s="88">
        <v>0.22500000000000009</v>
      </c>
      <c r="AN79" s="88">
        <v>-0.52244897959183678</v>
      </c>
      <c r="AO79" s="88">
        <v>1.2435897435897436</v>
      </c>
      <c r="AP79" s="88"/>
      <c r="AQ79" s="88"/>
      <c r="AR79" s="88">
        <v>0.71428571428571441</v>
      </c>
      <c r="AS79" s="88">
        <v>-0.16666666666666674</v>
      </c>
      <c r="AT79" s="88">
        <v>-0.57999999999999996</v>
      </c>
      <c r="AU79" s="89">
        <v>0</v>
      </c>
      <c r="AV79" s="89">
        <v>1.8571428571428572</v>
      </c>
      <c r="AW79" s="89">
        <f t="shared" si="0"/>
        <v>0</v>
      </c>
      <c r="AX79" s="89">
        <v>-0.33333333333333337</v>
      </c>
      <c r="AY79" s="89">
        <f t="shared" si="5"/>
        <v>0</v>
      </c>
      <c r="BA79" s="11" t="s">
        <v>919</v>
      </c>
      <c r="BB79" s="36" t="s">
        <v>1074</v>
      </c>
      <c r="BC79" s="36" t="s">
        <v>1074</v>
      </c>
      <c r="BD79" s="36" t="s">
        <v>1074</v>
      </c>
      <c r="BE79" s="36" t="s">
        <v>1074</v>
      </c>
      <c r="BF79" s="36" t="s">
        <v>1074</v>
      </c>
      <c r="BG79" s="36">
        <v>-0.61075329039484738</v>
      </c>
      <c r="BH79" s="36">
        <v>0.19904076738608634</v>
      </c>
      <c r="BI79" s="36">
        <v>0.12500000000000444</v>
      </c>
      <c r="BJ79" s="36">
        <v>-0.11109333333333327</v>
      </c>
      <c r="BK79" s="36">
        <v>0.1249775004499909</v>
      </c>
      <c r="BL79" s="36">
        <v>2.666666666666595E-3</v>
      </c>
      <c r="BM79" s="36">
        <v>0.11170212765957444</v>
      </c>
      <c r="BN79" s="36">
        <v>-0.20095693779904311</v>
      </c>
      <c r="BO79" s="36">
        <v>0</v>
      </c>
      <c r="BP79" s="36">
        <v>-0.20095693779904311</v>
      </c>
      <c r="BQ79" s="36">
        <v>0.1227544910179641</v>
      </c>
      <c r="BR79" s="36">
        <v>-0.10933333333333328</v>
      </c>
      <c r="BS79" s="36">
        <v>-0.12574850299401197</v>
      </c>
      <c r="BT79" s="36">
        <v>0.14383561643835607</v>
      </c>
      <c r="BU79" s="36">
        <v>-0.12574850299401197</v>
      </c>
      <c r="BV79" s="90"/>
      <c r="BW79" s="36">
        <v>0</v>
      </c>
      <c r="BX79" s="36">
        <v>0.28767123287671237</v>
      </c>
      <c r="BY79" s="36">
        <v>-0.11170212765957444</v>
      </c>
      <c r="BZ79" s="36">
        <v>0.27544910179640714</v>
      </c>
      <c r="CA79" s="36">
        <v>0.37558685446009399</v>
      </c>
      <c r="CB79" s="36"/>
      <c r="CC79" s="36">
        <v>6.8259385665528916E-2</v>
      </c>
      <c r="CD79" s="36">
        <v>0.33226837060702885</v>
      </c>
      <c r="CE79" s="91">
        <v>-0.20143884892086328</v>
      </c>
      <c r="CF79" s="91">
        <v>0</v>
      </c>
      <c r="CG79" s="91">
        <v>-0.17417417417417413</v>
      </c>
      <c r="CH79" s="91">
        <v>-9.0909090909090939E-2</v>
      </c>
      <c r="CI79" s="88">
        <v>-0.16800000000000004</v>
      </c>
      <c r="CJ79" s="88">
        <v>0.20192307692307687</v>
      </c>
      <c r="CK79" s="88">
        <v>-0.16800000000000004</v>
      </c>
      <c r="CL79" s="88">
        <v>-0.51923076923076916</v>
      </c>
      <c r="CM79" s="88">
        <v>1.71</v>
      </c>
      <c r="CN79" s="88">
        <v>0.53874538745387457</v>
      </c>
      <c r="CO79" s="88">
        <v>0</v>
      </c>
      <c r="CP79" s="88"/>
      <c r="CQ79" s="88"/>
      <c r="CR79" s="88">
        <v>2.0769230769230771</v>
      </c>
      <c r="CS79" s="23">
        <v>0</v>
      </c>
      <c r="CT79" s="23">
        <v>-0.4</v>
      </c>
      <c r="CU79" s="88">
        <v>-0.66666666666666674</v>
      </c>
      <c r="CV79" s="88">
        <v>0</v>
      </c>
      <c r="CW79" s="89">
        <f t="shared" si="1"/>
        <v>0</v>
      </c>
      <c r="CX79" s="89">
        <f t="shared" si="1"/>
        <v>0.75</v>
      </c>
      <c r="CY79" s="89">
        <f t="shared" si="6"/>
        <v>0</v>
      </c>
      <c r="DA79" s="11" t="s">
        <v>1090</v>
      </c>
      <c r="DB79" s="36" t="s">
        <v>1074</v>
      </c>
      <c r="DC79" s="36" t="s">
        <v>1074</v>
      </c>
      <c r="DD79" s="36" t="s">
        <v>1074</v>
      </c>
      <c r="DE79" s="36" t="s">
        <v>1074</v>
      </c>
      <c r="DF79" s="36" t="s">
        <v>1074</v>
      </c>
      <c r="DG79" s="36">
        <v>8.8000000000000078E-2</v>
      </c>
      <c r="DH79" s="36">
        <v>-8.0882352941176516E-2</v>
      </c>
      <c r="DI79" s="36">
        <v>0.5</v>
      </c>
      <c r="DJ79" s="36">
        <v>-0.33333333333333337</v>
      </c>
      <c r="DK79" s="36">
        <v>-0.65</v>
      </c>
      <c r="DL79" s="36">
        <v>0</v>
      </c>
      <c r="DM79" s="36">
        <v>0</v>
      </c>
      <c r="DN79" s="36">
        <v>-0.2857142857142857</v>
      </c>
      <c r="DO79" s="36">
        <v>0.19999999999999996</v>
      </c>
      <c r="DP79" s="36">
        <v>-0.1428571428571429</v>
      </c>
      <c r="DQ79" s="36">
        <v>0.16666666666666674</v>
      </c>
      <c r="DR79" s="36">
        <v>-0.2857142857142857</v>
      </c>
      <c r="DS79" s="36">
        <v>0.19999999999999996</v>
      </c>
      <c r="DT79" s="36">
        <v>0</v>
      </c>
      <c r="DU79" s="36">
        <v>0.16666666666666674</v>
      </c>
      <c r="DV79" s="36"/>
      <c r="DW79" s="36">
        <v>0.71428571428571419</v>
      </c>
      <c r="DX79" s="36">
        <v>-0.41666666666666663</v>
      </c>
      <c r="DY79" s="91">
        <v>0</v>
      </c>
      <c r="DZ79" s="91">
        <v>-0.1428571428571429</v>
      </c>
      <c r="EA79" s="91">
        <v>0.33333333333333326</v>
      </c>
      <c r="EB79" s="91"/>
      <c r="EC79" s="91">
        <v>0</v>
      </c>
      <c r="ED79" s="91">
        <v>0.5</v>
      </c>
      <c r="EE79" s="91">
        <v>0</v>
      </c>
      <c r="EF79" s="91">
        <v>-0.16666666666666663</v>
      </c>
      <c r="EG79" s="91">
        <v>0</v>
      </c>
      <c r="EH79" s="91">
        <v>0.19999999999999996</v>
      </c>
      <c r="EI79" s="88">
        <v>-0.16666666666666663</v>
      </c>
      <c r="EJ79" s="88">
        <v>0</v>
      </c>
      <c r="EK79" s="88">
        <v>0</v>
      </c>
      <c r="EL79" s="88">
        <v>0.19999999999999996</v>
      </c>
      <c r="EM79" s="88">
        <v>8.3333333333333259E-2</v>
      </c>
      <c r="EN79" s="88">
        <v>0.23076923076923084</v>
      </c>
      <c r="EO79" s="88">
        <v>-6.25E-2</v>
      </c>
      <c r="EP79" s="88"/>
      <c r="EQ79" s="88"/>
      <c r="ER79" s="88">
        <v>0.19999999999999996</v>
      </c>
      <c r="ES79" s="88">
        <v>0.66666666666666674</v>
      </c>
      <c r="ET79" s="88">
        <v>-0.5</v>
      </c>
      <c r="EU79" s="88">
        <v>0</v>
      </c>
      <c r="EV79" s="88">
        <v>0</v>
      </c>
      <c r="EW79" s="89">
        <f t="shared" si="2"/>
        <v>0</v>
      </c>
      <c r="EX79" s="89">
        <f t="shared" si="2"/>
        <v>0</v>
      </c>
      <c r="EY79" s="89">
        <f t="shared" si="7"/>
        <v>0</v>
      </c>
      <c r="EZ79"/>
      <c r="FA79" s="36" t="s">
        <v>1074</v>
      </c>
      <c r="FB79" s="36">
        <v>0.55086848635235741</v>
      </c>
      <c r="FC79" s="36">
        <v>-0.37980769230769396</v>
      </c>
      <c r="FD79" s="36">
        <v>0.77364341085271793</v>
      </c>
      <c r="FE79" s="36">
        <v>-0.41349090909090913</v>
      </c>
      <c r="FF79" s="36">
        <v>-0.37999875999751997</v>
      </c>
      <c r="FG79" s="36">
        <v>-0.25</v>
      </c>
      <c r="FH79" s="36">
        <v>3</v>
      </c>
      <c r="FI79" s="36">
        <v>-0.83333333333333337</v>
      </c>
      <c r="FJ79" s="36">
        <v>1</v>
      </c>
      <c r="FK79" s="36">
        <v>-0.66666666666666674</v>
      </c>
      <c r="FL79" s="36">
        <v>0</v>
      </c>
      <c r="FM79" s="36">
        <v>0</v>
      </c>
      <c r="FN79" s="36">
        <v>0</v>
      </c>
      <c r="FO79" s="36">
        <v>1.5</v>
      </c>
      <c r="FP79" s="36">
        <v>-0.6</v>
      </c>
      <c r="FQ79" s="36"/>
      <c r="FR79" s="36">
        <v>0.83499999999999996</v>
      </c>
      <c r="FS79" s="36">
        <v>0.63487738419618522</v>
      </c>
      <c r="FT79" s="36">
        <v>-0.16666666666666663</v>
      </c>
      <c r="FU79" s="36">
        <v>0</v>
      </c>
      <c r="FV79" s="36">
        <v>0</v>
      </c>
      <c r="FW79" s="36"/>
      <c r="FX79" s="36">
        <v>0.19999999999999996</v>
      </c>
      <c r="FY79" s="36">
        <v>0.16666666666666674</v>
      </c>
      <c r="FZ79" s="36">
        <v>-0.7142857142857143</v>
      </c>
      <c r="GA79" s="36">
        <v>-0.25</v>
      </c>
      <c r="GB79" s="36">
        <v>4.333333333333333</v>
      </c>
      <c r="GC79" s="36">
        <v>0</v>
      </c>
      <c r="GD79" s="88">
        <v>-0.6875</v>
      </c>
      <c r="GE79" s="88">
        <v>-0.6</v>
      </c>
      <c r="GF79" s="88">
        <v>0</v>
      </c>
      <c r="GG79" s="88">
        <v>0</v>
      </c>
      <c r="GH79" s="88">
        <v>1</v>
      </c>
      <c r="GI79" s="88">
        <v>1.5</v>
      </c>
      <c r="GJ79" s="88">
        <v>0</v>
      </c>
      <c r="GK79" s="88"/>
      <c r="GL79" s="88"/>
      <c r="GM79" s="88">
        <v>0</v>
      </c>
      <c r="GN79" s="88">
        <v>-0.66666666666666674</v>
      </c>
      <c r="GO79" s="88">
        <v>2</v>
      </c>
      <c r="GP79" s="88">
        <v>-0.16666666666666663</v>
      </c>
      <c r="GQ79" s="88">
        <v>0.19999999999999996</v>
      </c>
      <c r="GR79" s="89">
        <f t="shared" si="3"/>
        <v>0</v>
      </c>
      <c r="GS79" s="89">
        <f t="shared" si="3"/>
        <v>0</v>
      </c>
      <c r="GT79" s="89">
        <f t="shared" si="8"/>
        <v>0</v>
      </c>
      <c r="GU79"/>
      <c r="GV79" s="11" t="s">
        <v>1090</v>
      </c>
      <c r="GW79" s="36" t="s">
        <v>1074</v>
      </c>
      <c r="GX79" s="36" t="s">
        <v>1074</v>
      </c>
      <c r="GY79" s="36" t="s">
        <v>1074</v>
      </c>
      <c r="GZ79" s="36" t="s">
        <v>1074</v>
      </c>
      <c r="HA79" s="36" t="s">
        <v>1074</v>
      </c>
      <c r="HB79" s="36">
        <v>-0.27</v>
      </c>
      <c r="HC79" s="36">
        <v>-0.6860730593607306</v>
      </c>
      <c r="HD79" s="36">
        <v>1.0509090909090908</v>
      </c>
      <c r="HE79" s="36">
        <v>-0.29078014184397161</v>
      </c>
      <c r="HF79" s="36">
        <v>0</v>
      </c>
      <c r="HG79" s="36">
        <v>0</v>
      </c>
      <c r="HH79" s="36">
        <v>-6.0000000000000053E-2</v>
      </c>
      <c r="HI79" s="36">
        <v>6.3829787234042534E-2</v>
      </c>
      <c r="HJ79" s="36">
        <v>-6.0000000000000053E-2</v>
      </c>
      <c r="HK79" s="36">
        <v>0</v>
      </c>
      <c r="HL79" s="36">
        <v>-0.13563829787234039</v>
      </c>
      <c r="HM79" s="36">
        <v>-0.22461538461538466</v>
      </c>
      <c r="HN79" s="36">
        <v>0</v>
      </c>
      <c r="HO79" s="36">
        <v>0</v>
      </c>
      <c r="HP79" s="36">
        <v>-0.30158730158730163</v>
      </c>
      <c r="HQ79" s="90"/>
      <c r="HR79" s="36">
        <v>0</v>
      </c>
      <c r="HS79" s="93">
        <v>0.27272727272727271</v>
      </c>
      <c r="HT79" s="36">
        <v>0.33928571428571419</v>
      </c>
      <c r="HU79" s="36">
        <v>0.30718954248366015</v>
      </c>
      <c r="HV79" s="36">
        <v>0</v>
      </c>
      <c r="HW79" s="36"/>
      <c r="HX79" s="36">
        <v>0</v>
      </c>
      <c r="HY79" s="36">
        <v>-0.66666666666666674</v>
      </c>
      <c r="HZ79" s="36">
        <v>-0.5</v>
      </c>
      <c r="IA79" s="36">
        <v>0</v>
      </c>
      <c r="IB79" s="36">
        <v>5</v>
      </c>
      <c r="IC79" s="36">
        <v>-0.79333333333333333</v>
      </c>
      <c r="ID79" s="88">
        <v>0</v>
      </c>
      <c r="IE79" s="88">
        <v>0</v>
      </c>
      <c r="IF79" s="88">
        <v>1.193548387096774</v>
      </c>
      <c r="IG79" s="88">
        <v>0.10294117647058831</v>
      </c>
      <c r="IH79" s="88">
        <v>8.0000000000000071E-2</v>
      </c>
      <c r="II79" s="88">
        <v>-0.22222222222222221</v>
      </c>
      <c r="IJ79" s="88">
        <v>0</v>
      </c>
      <c r="IK79" s="88"/>
      <c r="IL79" s="88"/>
      <c r="IM79" s="88">
        <v>-0.61340206185567014</v>
      </c>
      <c r="IN79" s="88">
        <v>1.6666666666666665</v>
      </c>
      <c r="IO79" s="88">
        <v>0.5</v>
      </c>
      <c r="IP79" s="88">
        <v>-0.75</v>
      </c>
      <c r="IQ79" s="88">
        <v>0</v>
      </c>
      <c r="IR79" s="89">
        <f t="shared" si="4"/>
        <v>1</v>
      </c>
      <c r="IS79" s="89">
        <f t="shared" si="4"/>
        <v>0</v>
      </c>
      <c r="IT79" s="89">
        <f t="shared" si="9"/>
        <v>0</v>
      </c>
    </row>
    <row r="80" spans="1:254" ht="17" thickBot="1" x14ac:dyDescent="0.35">
      <c r="A80" s="77" t="s">
        <v>1174</v>
      </c>
      <c r="B80" s="99">
        <v>0.16788321167883202</v>
      </c>
      <c r="C80" s="99">
        <v>-0.28000000000000003</v>
      </c>
      <c r="D80" s="99">
        <v>-2.777777777777779E-2</v>
      </c>
      <c r="E80" s="99">
        <v>-9.8214285714285698E-2</v>
      </c>
      <c r="F80" s="99">
        <v>0.58415841584158423</v>
      </c>
      <c r="G80" s="99">
        <v>-0.5</v>
      </c>
      <c r="H80" s="99">
        <v>0.54</v>
      </c>
      <c r="I80" s="99">
        <v>0.46579804560260585</v>
      </c>
      <c r="J80" s="99">
        <v>-0.55555555555555558</v>
      </c>
      <c r="K80" s="99">
        <v>1.3916666666666666</v>
      </c>
      <c r="L80" s="99">
        <v>-0.12195121951219512</v>
      </c>
      <c r="M80" s="99">
        <v>8.5694444444444517E-2</v>
      </c>
      <c r="N80" s="99">
        <v>-0.12279098667738819</v>
      </c>
      <c r="O80" s="100">
        <v>0.17000000000000015</v>
      </c>
      <c r="P80" s="101">
        <v>-0.12279098667738819</v>
      </c>
      <c r="Q80" s="101">
        <v>-0.14529914529914534</v>
      </c>
      <c r="R80" s="101">
        <v>-0.125</v>
      </c>
      <c r="S80" s="101">
        <v>0.14285714285714324</v>
      </c>
      <c r="T80" s="101">
        <v>-0.25000000000000022</v>
      </c>
      <c r="U80" s="101">
        <v>0</v>
      </c>
      <c r="V80" s="101">
        <v>0.16666666666666652</v>
      </c>
      <c r="W80" s="101">
        <v>-0.21999999999999997</v>
      </c>
      <c r="X80" s="101">
        <v>0.28205128205128216</v>
      </c>
      <c r="Y80" s="101">
        <v>5.3333333333333233E-2</v>
      </c>
      <c r="Z80" s="101">
        <v>0.26582278481012667</v>
      </c>
      <c r="AA80" s="101">
        <v>0.18250000000000011</v>
      </c>
      <c r="AB80" s="101">
        <v>3.5940803382663811E-2</v>
      </c>
      <c r="AC80" s="101">
        <v>-0.12244897959183676</v>
      </c>
      <c r="AD80" s="101">
        <v>-6.9767441860465129E-2</v>
      </c>
      <c r="AE80" s="101">
        <v>0</v>
      </c>
      <c r="AF80" s="101">
        <v>0</v>
      </c>
      <c r="AG80" s="101">
        <v>0</v>
      </c>
      <c r="AH80" s="101">
        <v>0</v>
      </c>
      <c r="AI80" s="101">
        <v>-0.24999999999999989</v>
      </c>
      <c r="AJ80" s="101">
        <v>0.25</v>
      </c>
      <c r="AK80" s="101">
        <v>0</v>
      </c>
      <c r="AL80" s="101">
        <v>6.6666666666666652E-2</v>
      </c>
      <c r="AM80" s="102">
        <v>0.125</v>
      </c>
      <c r="AN80" s="102">
        <v>-8.8888888888888906E-2</v>
      </c>
      <c r="AO80" s="102">
        <v>0.72865853658536595</v>
      </c>
      <c r="AP80" s="102">
        <v>-0.42151675485008822</v>
      </c>
      <c r="AQ80" s="102">
        <v>-2.4390243902439046E-2</v>
      </c>
      <c r="AR80" s="102">
        <v>0</v>
      </c>
      <c r="AS80" s="102">
        <v>0</v>
      </c>
      <c r="AT80" s="102">
        <v>0</v>
      </c>
      <c r="AU80" s="102">
        <v>0</v>
      </c>
      <c r="AV80" s="102">
        <v>0</v>
      </c>
      <c r="AW80" s="102">
        <f t="shared" si="0"/>
        <v>0</v>
      </c>
      <c r="AX80" s="102">
        <v>0</v>
      </c>
      <c r="AY80" s="102">
        <f>AY45/AX45-1</f>
        <v>0.22500000000000009</v>
      </c>
      <c r="BA80" s="103" t="s">
        <v>1174</v>
      </c>
      <c r="BB80" s="100">
        <v>-0.5</v>
      </c>
      <c r="BC80" s="100">
        <v>0.5</v>
      </c>
      <c r="BD80" s="100">
        <v>0.66666666666666674</v>
      </c>
      <c r="BE80" s="100">
        <v>-0.5</v>
      </c>
      <c r="BF80" s="100">
        <v>1</v>
      </c>
      <c r="BG80" s="100">
        <v>-0.4</v>
      </c>
      <c r="BH80" s="100">
        <v>0.11333333333333329</v>
      </c>
      <c r="BI80" s="100">
        <v>0.1227544910179641</v>
      </c>
      <c r="BJ80" s="100">
        <v>-0.19999999999999996</v>
      </c>
      <c r="BK80" s="100">
        <v>0.19771666666666676</v>
      </c>
      <c r="BL80" s="100">
        <v>0.11322933915923339</v>
      </c>
      <c r="BM80" s="100">
        <v>0.14999999999999991</v>
      </c>
      <c r="BN80" s="100">
        <v>8.6956521739130377E-2</v>
      </c>
      <c r="BO80" s="100">
        <v>-0.25</v>
      </c>
      <c r="BP80" s="104">
        <v>-0.18478260869565222</v>
      </c>
      <c r="BQ80" s="101">
        <v>6.6666666666666652E-2</v>
      </c>
      <c r="BR80" s="101">
        <v>-0.25</v>
      </c>
      <c r="BS80" s="101">
        <v>9.3333333333333268E-2</v>
      </c>
      <c r="BT80" s="101">
        <v>-8.536585365853655E-2</v>
      </c>
      <c r="BU80" s="101">
        <v>0</v>
      </c>
      <c r="BV80" s="101">
        <v>-0.23499999999999999</v>
      </c>
      <c r="BW80" s="101">
        <v>0</v>
      </c>
      <c r="BX80" s="101">
        <v>0</v>
      </c>
      <c r="BY80" s="101">
        <v>5.6666666666666643E-2</v>
      </c>
      <c r="BZ80" s="101">
        <v>0.10410094637223977</v>
      </c>
      <c r="CA80" s="101">
        <v>0.14285714285714279</v>
      </c>
      <c r="CB80" s="101">
        <v>-0.125</v>
      </c>
      <c r="CC80" s="101">
        <v>0</v>
      </c>
      <c r="CD80" s="101">
        <v>0.125</v>
      </c>
      <c r="CE80" s="105">
        <v>-0.22222222222222221</v>
      </c>
      <c r="CF80" s="105">
        <v>0</v>
      </c>
      <c r="CG80" s="105">
        <v>-0.2857142857142857</v>
      </c>
      <c r="CH80" s="105">
        <v>0</v>
      </c>
      <c r="CI80" s="101">
        <v>-0.15000000000000002</v>
      </c>
      <c r="CJ80" s="101">
        <v>8.2352941176470518E-2</v>
      </c>
      <c r="CK80" s="101">
        <v>8.6956521739130377E-2</v>
      </c>
      <c r="CL80" s="101">
        <v>0</v>
      </c>
      <c r="CM80" s="102">
        <v>0</v>
      </c>
      <c r="CN80" s="102">
        <v>-0.14400000000000002</v>
      </c>
      <c r="CO80" s="102">
        <v>0.2850467289719627</v>
      </c>
      <c r="CP80" s="102">
        <v>0</v>
      </c>
      <c r="CQ80" s="102">
        <v>0.18181818181818188</v>
      </c>
      <c r="CR80" s="102">
        <v>0</v>
      </c>
      <c r="CS80" s="102">
        <v>-7.6923076923076872E-2</v>
      </c>
      <c r="CT80" s="102">
        <v>-0.33333333333333337</v>
      </c>
      <c r="CU80" s="102">
        <v>0.12999999999999989</v>
      </c>
      <c r="CV80" s="102">
        <v>0.10619469026548667</v>
      </c>
      <c r="CW80" s="102">
        <f>CW45/CV45-1</f>
        <v>0</v>
      </c>
      <c r="CX80" s="102">
        <f>CX45/CW45-1</f>
        <v>0.39999999999999991</v>
      </c>
      <c r="CY80" s="102">
        <f>CY45/CX45-1</f>
        <v>0.28571428571428581</v>
      </c>
      <c r="DA80" s="77" t="s">
        <v>1174</v>
      </c>
      <c r="DB80" s="101">
        <v>-0.16666666666666663</v>
      </c>
      <c r="DC80" s="101">
        <v>0</v>
      </c>
      <c r="DD80" s="101">
        <v>-0.19999999999999996</v>
      </c>
      <c r="DE80" s="101">
        <v>0.5</v>
      </c>
      <c r="DF80" s="101">
        <v>0</v>
      </c>
      <c r="DG80" s="101">
        <v>-0.16666666666666663</v>
      </c>
      <c r="DH80" s="101">
        <v>0.19999999999999996</v>
      </c>
      <c r="DI80" s="101">
        <v>-0.16666666666666663</v>
      </c>
      <c r="DJ80" s="101">
        <v>0.30000000000000004</v>
      </c>
      <c r="DK80" s="101">
        <v>-3.8461538461538436E-2</v>
      </c>
      <c r="DL80" s="101">
        <v>-4.0000000000000036E-2</v>
      </c>
      <c r="DM80" s="101">
        <v>0.33333333333333326</v>
      </c>
      <c r="DN80" s="101">
        <v>-0.15625</v>
      </c>
      <c r="DO80" s="101">
        <v>-1.7777777777777781E-2</v>
      </c>
      <c r="DP80" s="101">
        <v>-0.17125000000000001</v>
      </c>
      <c r="DQ80" s="101">
        <v>5.580693815987936E-2</v>
      </c>
      <c r="DR80" s="101">
        <v>-3.5714285714285698E-2</v>
      </c>
      <c r="DS80" s="101">
        <v>-3.703703703703709E-2</v>
      </c>
      <c r="DT80" s="101">
        <v>-0.15384615384615385</v>
      </c>
      <c r="DU80" s="101">
        <v>9.0909090909090828E-2</v>
      </c>
      <c r="DV80" s="101">
        <v>0</v>
      </c>
      <c r="DW80" s="101">
        <v>0</v>
      </c>
      <c r="DX80" s="101">
        <v>0</v>
      </c>
      <c r="DY80" s="101">
        <v>0</v>
      </c>
      <c r="DZ80" s="101">
        <v>0</v>
      </c>
      <c r="EA80" s="101">
        <v>0.33333333333333326</v>
      </c>
      <c r="EB80" s="101">
        <v>-0.25</v>
      </c>
      <c r="EC80" s="101">
        <v>0</v>
      </c>
      <c r="ED80" s="101">
        <v>0</v>
      </c>
      <c r="EE80" s="101">
        <v>-0.15874999999999995</v>
      </c>
      <c r="EF80" s="101">
        <v>0.18870728083209509</v>
      </c>
      <c r="EG80" s="101">
        <v>-0.25</v>
      </c>
      <c r="EH80" s="101">
        <v>0</v>
      </c>
      <c r="EI80" s="101">
        <v>0</v>
      </c>
      <c r="EJ80" s="101">
        <v>0.16666666666666674</v>
      </c>
      <c r="EK80" s="101">
        <v>-0.1428571428571429</v>
      </c>
      <c r="EL80" s="101">
        <v>0</v>
      </c>
      <c r="EM80" s="102">
        <v>0</v>
      </c>
      <c r="EN80" s="102">
        <v>0.10000000000000009</v>
      </c>
      <c r="EO80" s="102">
        <v>2.2727272727272707E-2</v>
      </c>
      <c r="EP80" s="102">
        <v>3.7037037037036979E-2</v>
      </c>
      <c r="EQ80" s="102">
        <v>-0.11428571428571432</v>
      </c>
      <c r="ER80" s="102">
        <v>0.61290322580645151</v>
      </c>
      <c r="ES80" s="102">
        <v>-0.19999999999999996</v>
      </c>
      <c r="ET80" s="102">
        <v>-0.25</v>
      </c>
      <c r="EU80" s="102">
        <v>-0.16666666666666663</v>
      </c>
      <c r="EV80" s="102">
        <v>0</v>
      </c>
      <c r="EW80" s="102">
        <f>EW45/EV45-1</f>
        <v>0</v>
      </c>
      <c r="EX80" s="102">
        <f>EX45/EW45-1</f>
        <v>0.19999999999999996</v>
      </c>
      <c r="EY80" s="102">
        <f>EY45/EX45-1</f>
        <v>-0.16666666666666663</v>
      </c>
      <c r="EZ80"/>
      <c r="FA80" s="99">
        <v>0.11111111111111116</v>
      </c>
      <c r="FB80" s="99">
        <v>0</v>
      </c>
      <c r="FC80" s="99">
        <v>0.252</v>
      </c>
      <c r="FD80" s="99">
        <v>-0.12</v>
      </c>
      <c r="FE80" s="100">
        <v>-0.27272727272727271</v>
      </c>
      <c r="FF80" s="100">
        <v>0.25</v>
      </c>
      <c r="FG80" s="100">
        <v>0</v>
      </c>
      <c r="FH80" s="100">
        <v>0.19999999999999996</v>
      </c>
      <c r="FI80" s="100">
        <v>-0.25</v>
      </c>
      <c r="FJ80" s="100">
        <v>0.33333333333333326</v>
      </c>
      <c r="FK80" s="101">
        <v>0</v>
      </c>
      <c r="FL80" s="101">
        <v>-0.16666666666666663</v>
      </c>
      <c r="FM80" s="101">
        <v>0</v>
      </c>
      <c r="FN80" s="101">
        <v>0.10000000000000009</v>
      </c>
      <c r="FO80" s="101">
        <v>-9.0909090909090939E-2</v>
      </c>
      <c r="FP80" s="101">
        <v>0</v>
      </c>
      <c r="FQ80" s="101">
        <v>0.10000000000000009</v>
      </c>
      <c r="FR80" s="101">
        <v>0</v>
      </c>
      <c r="FS80" s="101">
        <v>0.19999999999999996</v>
      </c>
      <c r="FT80" s="101">
        <v>-0.16666666666666663</v>
      </c>
      <c r="FU80" s="101">
        <v>0</v>
      </c>
      <c r="FV80" s="101">
        <v>0</v>
      </c>
      <c r="FW80" s="101">
        <v>0</v>
      </c>
      <c r="FX80" s="101">
        <v>0.19999999999999996</v>
      </c>
      <c r="FY80" s="101">
        <v>0.16666666666666674</v>
      </c>
      <c r="FZ80" s="101">
        <v>-7.1428571428571397E-2</v>
      </c>
      <c r="GA80" s="101">
        <v>7.6923076923076872E-2</v>
      </c>
      <c r="GB80" s="101">
        <v>0.14285714285714279</v>
      </c>
      <c r="GC80" s="101">
        <v>0</v>
      </c>
      <c r="GD80" s="101">
        <v>-0.1875</v>
      </c>
      <c r="GE80" s="101">
        <v>-7.6923076923076872E-2</v>
      </c>
      <c r="GF80" s="101">
        <v>0</v>
      </c>
      <c r="GG80" s="101">
        <v>0</v>
      </c>
      <c r="GH80" s="102">
        <v>-8.333333333333337E-2</v>
      </c>
      <c r="GI80" s="102">
        <v>0.27272727272727271</v>
      </c>
      <c r="GJ80" s="102">
        <v>-3.5714285714285698E-2</v>
      </c>
      <c r="GK80" s="102">
        <v>0.18518518518518512</v>
      </c>
      <c r="GL80" s="102">
        <v>-0.25</v>
      </c>
      <c r="GM80" s="102">
        <v>0.125</v>
      </c>
      <c r="GN80" s="102">
        <v>0.125</v>
      </c>
      <c r="GO80" s="102">
        <v>-0.46666666666666667</v>
      </c>
      <c r="GP80" s="102">
        <v>0.25</v>
      </c>
      <c r="GQ80" s="102">
        <v>0.44999999999999996</v>
      </c>
      <c r="GR80" s="102">
        <f>GR45/GQ45-1</f>
        <v>6.8965517241379226E-2</v>
      </c>
      <c r="GS80" s="102">
        <f>GS45/GR45-1</f>
        <v>0</v>
      </c>
      <c r="GT80" s="102">
        <f>GT45/GS45-1</f>
        <v>-3.2258064516129004E-2</v>
      </c>
      <c r="GU80"/>
      <c r="GV80" s="77" t="s">
        <v>1174</v>
      </c>
      <c r="GW80" s="105">
        <v>0.25</v>
      </c>
      <c r="GX80" s="105">
        <v>-0.15200000000000002</v>
      </c>
      <c r="GY80" s="105">
        <v>6.2264150943396324E-2</v>
      </c>
      <c r="GZ80" s="105">
        <v>0.3321492007104796</v>
      </c>
      <c r="HA80" s="105">
        <v>-0.16666666666666663</v>
      </c>
      <c r="HB80" s="105">
        <v>0.60000000000000009</v>
      </c>
      <c r="HC80" s="105">
        <v>-0.25</v>
      </c>
      <c r="HD80" s="106">
        <v>-6.25E-2</v>
      </c>
      <c r="HE80" s="107">
        <v>-4.0000000000000036E-2</v>
      </c>
      <c r="HF80" s="108">
        <v>0.11111111111111116</v>
      </c>
      <c r="HG80" s="106">
        <v>0.33333333333333326</v>
      </c>
      <c r="HH80" s="105">
        <v>-0.25</v>
      </c>
      <c r="HI80" s="107">
        <v>0.10000000000000009</v>
      </c>
      <c r="HJ80" s="109">
        <v>-0.27878787878787881</v>
      </c>
      <c r="HK80" s="109">
        <v>-0.20666666666666667</v>
      </c>
      <c r="HL80" s="105">
        <v>5.0420168067226934E-2</v>
      </c>
      <c r="HM80" s="105">
        <v>-0.19999999999999996</v>
      </c>
      <c r="HN80" s="105">
        <v>0</v>
      </c>
      <c r="HO80" s="105">
        <v>0</v>
      </c>
      <c r="HP80" s="110">
        <v>0</v>
      </c>
      <c r="HQ80" s="105">
        <v>0.375</v>
      </c>
      <c r="HR80" s="110">
        <v>0</v>
      </c>
      <c r="HS80" s="111">
        <v>0</v>
      </c>
      <c r="HT80" s="110">
        <v>-0.25</v>
      </c>
      <c r="HU80" s="110">
        <v>0.30718954248366015</v>
      </c>
      <c r="HV80" s="110">
        <v>0.19999999999999996</v>
      </c>
      <c r="HW80" s="110">
        <v>-0.16666666666666663</v>
      </c>
      <c r="HX80" s="110">
        <v>-0.16666666666666663</v>
      </c>
      <c r="HY80" s="110">
        <v>-0.29000000000000004</v>
      </c>
      <c r="HZ80" s="110">
        <v>-0.29000000000000004</v>
      </c>
      <c r="IA80" s="110">
        <v>0</v>
      </c>
      <c r="IB80" s="110">
        <v>0</v>
      </c>
      <c r="IC80" s="110">
        <v>0</v>
      </c>
      <c r="ID80" s="101">
        <v>0</v>
      </c>
      <c r="IE80" s="101">
        <v>9.000000000000008E-2</v>
      </c>
      <c r="IF80" s="101">
        <v>0.341743119266055</v>
      </c>
      <c r="IG80" s="101">
        <v>-0.22735042735042732</v>
      </c>
      <c r="IH80" s="102">
        <v>0.12831858407079655</v>
      </c>
      <c r="II80" s="102">
        <v>0.17647058823529416</v>
      </c>
      <c r="IJ80" s="102">
        <v>0.33333333333333326</v>
      </c>
      <c r="IK80" s="102">
        <v>0</v>
      </c>
      <c r="IL80" s="102">
        <v>-3.0000000000000027E-2</v>
      </c>
      <c r="IM80" s="102">
        <v>-0.30412371134020622</v>
      </c>
      <c r="IN80" s="102">
        <v>-0.11111111111111116</v>
      </c>
      <c r="IO80" s="102">
        <v>-0.16666666666666663</v>
      </c>
      <c r="IP80" s="112">
        <v>0</v>
      </c>
      <c r="IQ80" s="102">
        <v>0.25</v>
      </c>
      <c r="IR80" s="102">
        <f>IR45/IQ45-1</f>
        <v>0.19999999999999996</v>
      </c>
      <c r="IS80" s="102">
        <f>IS45/IR45-1</f>
        <v>-5.0000000000000044E-2</v>
      </c>
      <c r="IT80" s="102">
        <f>IT45/IS45-1</f>
        <v>5.2631578947368363E-2</v>
      </c>
    </row>
    <row r="83" spans="1:203" x14ac:dyDescent="0.3">
      <c r="A83" s="364" t="s">
        <v>48</v>
      </c>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4"/>
      <c r="BA83" s="364" t="s">
        <v>951</v>
      </c>
      <c r="BB83" s="364"/>
      <c r="BC83" s="364"/>
      <c r="BD83" s="364"/>
      <c r="BE83" s="364"/>
      <c r="BF83" s="364"/>
      <c r="BG83" s="364"/>
      <c r="BH83" s="364"/>
      <c r="BI83" s="364"/>
      <c r="BJ83" s="364"/>
      <c r="BK83" s="364"/>
      <c r="BL83" s="364"/>
      <c r="BM83" s="364"/>
      <c r="BN83" s="364"/>
      <c r="BO83" s="364"/>
      <c r="BP83" s="364"/>
      <c r="BQ83" s="364"/>
      <c r="BR83" s="364"/>
      <c r="BS83" s="364"/>
      <c r="BT83" s="364"/>
      <c r="BU83" s="364"/>
      <c r="BV83" s="364"/>
      <c r="BW83" s="364"/>
      <c r="BX83" s="364"/>
      <c r="BY83" s="364"/>
      <c r="BZ83" s="364"/>
      <c r="CA83" s="364"/>
      <c r="CB83" s="364"/>
      <c r="CC83" s="364"/>
      <c r="CD83" s="364"/>
      <c r="CE83" s="364"/>
      <c r="CF83" s="364"/>
      <c r="CG83" s="364"/>
      <c r="CH83" s="364"/>
      <c r="CI83" s="364"/>
      <c r="CJ83" s="364"/>
      <c r="CK83" s="364"/>
      <c r="CL83" s="364"/>
      <c r="CM83" s="364"/>
      <c r="CN83" s="364"/>
      <c r="CO83" s="364"/>
      <c r="CP83" s="364"/>
      <c r="CQ83" s="364"/>
      <c r="CR83" s="364"/>
      <c r="CS83" s="364"/>
      <c r="CT83" s="364"/>
      <c r="CU83" s="364"/>
      <c r="CV83" s="364"/>
      <c r="CW83" s="364"/>
      <c r="CX83" s="364"/>
      <c r="CY83" s="364"/>
      <c r="DA83" s="364" t="s">
        <v>50</v>
      </c>
      <c r="DB83" s="364"/>
      <c r="DC83" s="364"/>
      <c r="DD83" s="364"/>
      <c r="DE83" s="364"/>
      <c r="DF83" s="364"/>
      <c r="DG83" s="364"/>
      <c r="DH83" s="364"/>
      <c r="DI83" s="364"/>
      <c r="DJ83" s="364"/>
      <c r="DK83" s="364"/>
      <c r="DL83" s="364"/>
      <c r="DM83" s="364"/>
      <c r="DN83" s="364"/>
      <c r="DO83" s="364"/>
      <c r="DP83" s="364"/>
      <c r="DQ83" s="364"/>
      <c r="DR83" s="364"/>
      <c r="DS83" s="364"/>
      <c r="DT83" s="364"/>
      <c r="DU83" s="364"/>
      <c r="DV83" s="364"/>
      <c r="DW83" s="364"/>
      <c r="DX83" s="364"/>
      <c r="DY83" s="364"/>
      <c r="DZ83" s="364"/>
      <c r="EA83" s="364"/>
      <c r="EB83" s="364"/>
      <c r="EC83" s="364"/>
      <c r="ED83" s="364"/>
      <c r="EE83" s="364"/>
      <c r="EF83" s="364"/>
      <c r="EG83" s="364"/>
      <c r="EH83" s="364"/>
      <c r="EI83" s="364"/>
      <c r="EJ83" s="364"/>
      <c r="EK83" s="364"/>
      <c r="EL83" s="364"/>
      <c r="EM83" s="364"/>
      <c r="EN83" s="364"/>
      <c r="EO83" s="364"/>
      <c r="EP83" s="364"/>
      <c r="EQ83" s="364"/>
      <c r="ER83" s="364"/>
      <c r="ES83" s="364"/>
      <c r="ET83" s="364"/>
      <c r="EU83" s="364"/>
      <c r="EV83" s="364"/>
      <c r="EW83" s="364"/>
      <c r="EX83" s="364"/>
      <c r="EY83" s="364"/>
      <c r="EZ83"/>
      <c r="FA83" s="390" t="s">
        <v>51</v>
      </c>
      <c r="FB83" s="390"/>
      <c r="FC83" s="390"/>
      <c r="FD83" s="390"/>
      <c r="FE83" s="390"/>
      <c r="FF83" s="390"/>
      <c r="FG83" s="390"/>
      <c r="FH83" s="390"/>
      <c r="FI83" s="390"/>
      <c r="FJ83" s="390"/>
      <c r="FK83" s="390"/>
      <c r="FL83" s="390"/>
      <c r="FM83" s="390"/>
      <c r="FN83" s="390"/>
      <c r="FO83" s="390"/>
      <c r="FP83" s="390"/>
      <c r="FQ83" s="390"/>
      <c r="FR83" s="390"/>
      <c r="FS83" s="390"/>
      <c r="FT83" s="390"/>
      <c r="FU83" s="390"/>
      <c r="FV83" s="390"/>
      <c r="FW83" s="390"/>
      <c r="FX83" s="390"/>
      <c r="FY83" s="390"/>
      <c r="FZ83" s="390"/>
      <c r="GA83" s="390"/>
      <c r="GB83" s="390"/>
      <c r="GC83" s="390"/>
      <c r="GD83" s="390"/>
      <c r="GE83" s="390"/>
      <c r="GF83" s="390"/>
      <c r="GG83" s="390"/>
      <c r="GH83" s="390"/>
      <c r="GI83" s="390"/>
      <c r="GJ83" s="390"/>
      <c r="GK83" s="390"/>
      <c r="GL83" s="390"/>
      <c r="GM83" s="390"/>
      <c r="GN83" s="390"/>
      <c r="GO83" s="390"/>
      <c r="GP83" s="390"/>
      <c r="GQ83" s="390"/>
      <c r="GR83" s="390"/>
      <c r="GS83" s="390"/>
      <c r="GT83" s="390"/>
      <c r="GU83"/>
    </row>
    <row r="84" spans="1:203" ht="13.75" customHeight="1" x14ac:dyDescent="0.3">
      <c r="EZ84"/>
      <c r="GQ84" s="11"/>
      <c r="GR84" s="11"/>
      <c r="GS84"/>
      <c r="GT84"/>
      <c r="GU84"/>
    </row>
    <row r="85" spans="1:203" ht="44" customHeight="1" x14ac:dyDescent="0.3">
      <c r="A85" s="31" t="s">
        <v>984</v>
      </c>
      <c r="B85" s="32" t="s">
        <v>1130</v>
      </c>
      <c r="C85" s="32" t="s">
        <v>1131</v>
      </c>
      <c r="D85" s="32" t="s">
        <v>1132</v>
      </c>
      <c r="E85" s="32" t="s">
        <v>1133</v>
      </c>
      <c r="F85" s="32" t="s">
        <v>1134</v>
      </c>
      <c r="G85" s="32" t="s">
        <v>991</v>
      </c>
      <c r="H85" s="32" t="s">
        <v>993</v>
      </c>
      <c r="I85" s="32" t="s">
        <v>995</v>
      </c>
      <c r="J85" s="43" t="s">
        <v>996</v>
      </c>
      <c r="K85" s="44" t="s">
        <v>1135</v>
      </c>
      <c r="L85" s="32" t="s">
        <v>1136</v>
      </c>
      <c r="M85" s="44" t="s">
        <v>1137</v>
      </c>
      <c r="N85" s="32" t="s">
        <v>1138</v>
      </c>
      <c r="O85" s="44" t="s">
        <v>1139</v>
      </c>
      <c r="P85" s="32" t="s">
        <v>1140</v>
      </c>
      <c r="Q85" s="32" t="s">
        <v>1141</v>
      </c>
      <c r="R85" s="32" t="s">
        <v>1142</v>
      </c>
      <c r="S85" s="32" t="s">
        <v>1143</v>
      </c>
      <c r="T85" s="32" t="s">
        <v>1144</v>
      </c>
      <c r="U85" s="32" t="s">
        <v>1145</v>
      </c>
      <c r="V85" s="44" t="s">
        <v>1171</v>
      </c>
      <c r="W85" s="32" t="s">
        <v>1147</v>
      </c>
      <c r="X85" s="32" t="s">
        <v>1148</v>
      </c>
      <c r="Y85" s="32" t="s">
        <v>1149</v>
      </c>
      <c r="Z85" s="32" t="s">
        <v>1150</v>
      </c>
      <c r="AA85" s="32" t="s">
        <v>1151</v>
      </c>
      <c r="AB85" s="44" t="s">
        <v>1152</v>
      </c>
      <c r="AC85" s="32" t="s">
        <v>1153</v>
      </c>
      <c r="AD85" s="32" t="s">
        <v>1154</v>
      </c>
      <c r="AE85" s="32" t="s">
        <v>1155</v>
      </c>
      <c r="AF85" s="32" t="s">
        <v>1156</v>
      </c>
      <c r="AG85" s="32" t="s">
        <v>1157</v>
      </c>
      <c r="AH85" s="32" t="s">
        <v>1158</v>
      </c>
      <c r="AI85" s="32" t="s">
        <v>1159</v>
      </c>
      <c r="AJ85" s="32" t="s">
        <v>1160</v>
      </c>
      <c r="AK85" s="32" t="s">
        <v>1161</v>
      </c>
      <c r="AL85" s="32" t="s">
        <v>1162</v>
      </c>
      <c r="AM85" s="32" t="s">
        <v>1163</v>
      </c>
      <c r="AN85" s="32" t="s">
        <v>1164</v>
      </c>
      <c r="AO85" s="32" t="s">
        <v>1165</v>
      </c>
      <c r="AP85" s="32" t="s">
        <v>1166</v>
      </c>
      <c r="AQ85" s="32" t="s">
        <v>1167</v>
      </c>
      <c r="AR85" s="32" t="s">
        <v>1168</v>
      </c>
      <c r="AS85" s="32" t="s">
        <v>1169</v>
      </c>
      <c r="AT85" s="32" t="s">
        <v>1170</v>
      </c>
      <c r="AU85" s="32" t="s">
        <v>1028</v>
      </c>
      <c r="AV85" s="32" t="s">
        <v>1029</v>
      </c>
      <c r="AW85" s="32" t="s">
        <v>2063</v>
      </c>
      <c r="AX85" s="32" t="s">
        <v>2190</v>
      </c>
      <c r="AY85" s="32" t="s">
        <v>2244</v>
      </c>
      <c r="BA85" s="31" t="s">
        <v>984</v>
      </c>
      <c r="BB85" s="32" t="s">
        <v>1130</v>
      </c>
      <c r="BC85" s="32" t="s">
        <v>1131</v>
      </c>
      <c r="BD85" s="32" t="s">
        <v>1132</v>
      </c>
      <c r="BE85" s="32" t="s">
        <v>1133</v>
      </c>
      <c r="BF85" s="32" t="s">
        <v>1134</v>
      </c>
      <c r="BG85" s="32" t="s">
        <v>991</v>
      </c>
      <c r="BH85" s="32" t="s">
        <v>993</v>
      </c>
      <c r="BI85" s="32" t="s">
        <v>995</v>
      </c>
      <c r="BJ85" s="43" t="s">
        <v>996</v>
      </c>
      <c r="BK85" s="44" t="s">
        <v>1135</v>
      </c>
      <c r="BL85" s="32" t="s">
        <v>1136</v>
      </c>
      <c r="BM85" s="44" t="s">
        <v>1137</v>
      </c>
      <c r="BN85" s="32" t="s">
        <v>1138</v>
      </c>
      <c r="BO85" s="44" t="s">
        <v>1139</v>
      </c>
      <c r="BP85" s="32" t="s">
        <v>1140</v>
      </c>
      <c r="BQ85" s="32" t="s">
        <v>1141</v>
      </c>
      <c r="BR85" s="32" t="s">
        <v>1142</v>
      </c>
      <c r="BS85" s="32" t="s">
        <v>1143</v>
      </c>
      <c r="BT85" s="32" t="s">
        <v>1144</v>
      </c>
      <c r="BU85" s="32" t="s">
        <v>1145</v>
      </c>
      <c r="BV85" s="44" t="s">
        <v>1171</v>
      </c>
      <c r="BW85" s="32" t="s">
        <v>1147</v>
      </c>
      <c r="BX85" s="32" t="s">
        <v>1148</v>
      </c>
      <c r="BY85" s="32" t="s">
        <v>1149</v>
      </c>
      <c r="BZ85" s="32" t="s">
        <v>1150</v>
      </c>
      <c r="CA85" s="32" t="s">
        <v>1151</v>
      </c>
      <c r="CB85" s="32" t="s">
        <v>1152</v>
      </c>
      <c r="CC85" s="32" t="s">
        <v>1153</v>
      </c>
      <c r="CD85" s="32" t="s">
        <v>1154</v>
      </c>
      <c r="CE85" s="32" t="s">
        <v>1155</v>
      </c>
      <c r="CF85" s="32" t="s">
        <v>1156</v>
      </c>
      <c r="CG85" s="32" t="s">
        <v>1157</v>
      </c>
      <c r="CH85" s="32" t="s">
        <v>1158</v>
      </c>
      <c r="CI85" s="32" t="s">
        <v>1159</v>
      </c>
      <c r="CJ85" s="32" t="s">
        <v>1160</v>
      </c>
      <c r="CK85" s="32" t="s">
        <v>1161</v>
      </c>
      <c r="CL85" s="32" t="s">
        <v>1162</v>
      </c>
      <c r="CM85" s="32" t="s">
        <v>1163</v>
      </c>
      <c r="CN85" s="32" t="s">
        <v>1164</v>
      </c>
      <c r="CO85" s="32" t="s">
        <v>1165</v>
      </c>
      <c r="CP85" s="32" t="s">
        <v>1166</v>
      </c>
      <c r="CQ85" s="32" t="s">
        <v>1167</v>
      </c>
      <c r="CR85" s="32" t="s">
        <v>1168</v>
      </c>
      <c r="CS85" s="32" t="s">
        <v>1169</v>
      </c>
      <c r="CT85" s="32" t="s">
        <v>1170</v>
      </c>
      <c r="CU85" s="32" t="s">
        <v>1028</v>
      </c>
      <c r="CV85" s="32" t="s">
        <v>1029</v>
      </c>
      <c r="CW85" s="32" t="s">
        <v>2063</v>
      </c>
      <c r="CX85" s="32" t="s">
        <v>2190</v>
      </c>
      <c r="CY85" s="32" t="s">
        <v>2244</v>
      </c>
      <c r="DA85" s="31" t="s">
        <v>984</v>
      </c>
      <c r="DB85" s="32" t="s">
        <v>1130</v>
      </c>
      <c r="DC85" s="32" t="s">
        <v>1131</v>
      </c>
      <c r="DD85" s="32" t="s">
        <v>1132</v>
      </c>
      <c r="DE85" s="32" t="s">
        <v>1133</v>
      </c>
      <c r="DF85" s="32" t="s">
        <v>1134</v>
      </c>
      <c r="DG85" s="32" t="s">
        <v>991</v>
      </c>
      <c r="DH85" s="32" t="s">
        <v>993</v>
      </c>
      <c r="DI85" s="32" t="s">
        <v>995</v>
      </c>
      <c r="DJ85" s="43" t="s">
        <v>996</v>
      </c>
      <c r="DK85" s="44" t="s">
        <v>1135</v>
      </c>
      <c r="DL85" s="32" t="s">
        <v>1136</v>
      </c>
      <c r="DM85" s="44" t="s">
        <v>1137</v>
      </c>
      <c r="DN85" s="32" t="s">
        <v>1138</v>
      </c>
      <c r="DO85" s="44" t="s">
        <v>1139</v>
      </c>
      <c r="DP85" s="32" t="s">
        <v>1140</v>
      </c>
      <c r="DQ85" s="32" t="s">
        <v>1141</v>
      </c>
      <c r="DR85" s="32" t="s">
        <v>1142</v>
      </c>
      <c r="DS85" s="32" t="s">
        <v>1143</v>
      </c>
      <c r="DT85" s="32" t="s">
        <v>1144</v>
      </c>
      <c r="DU85" s="32" t="s">
        <v>1145</v>
      </c>
      <c r="DV85" s="44" t="s">
        <v>1171</v>
      </c>
      <c r="DW85" s="32" t="s">
        <v>1147</v>
      </c>
      <c r="DX85" s="32" t="s">
        <v>1148</v>
      </c>
      <c r="DY85" s="32" t="s">
        <v>1149</v>
      </c>
      <c r="DZ85" s="32" t="s">
        <v>1150</v>
      </c>
      <c r="EA85" s="32" t="s">
        <v>1151</v>
      </c>
      <c r="EB85" s="44" t="s">
        <v>1152</v>
      </c>
      <c r="EC85" s="32" t="s">
        <v>1153</v>
      </c>
      <c r="ED85" s="32" t="s">
        <v>1154</v>
      </c>
      <c r="EE85" s="32" t="s">
        <v>1155</v>
      </c>
      <c r="EF85" s="32" t="s">
        <v>1156</v>
      </c>
      <c r="EG85" s="32" t="s">
        <v>1157</v>
      </c>
      <c r="EH85" s="32" t="s">
        <v>1158</v>
      </c>
      <c r="EI85" s="32" t="s">
        <v>1159</v>
      </c>
      <c r="EJ85" s="32" t="s">
        <v>1160</v>
      </c>
      <c r="EK85" s="32" t="s">
        <v>1161</v>
      </c>
      <c r="EL85" s="32" t="s">
        <v>1162</v>
      </c>
      <c r="EM85" s="32" t="s">
        <v>1163</v>
      </c>
      <c r="EN85" s="32" t="s">
        <v>1164</v>
      </c>
      <c r="EO85" s="32" t="s">
        <v>1165</v>
      </c>
      <c r="EP85" s="32" t="s">
        <v>1166</v>
      </c>
      <c r="EQ85" s="32" t="s">
        <v>1167</v>
      </c>
      <c r="ER85" s="32" t="s">
        <v>1156</v>
      </c>
      <c r="ES85" s="32" t="s">
        <v>1169</v>
      </c>
      <c r="ET85" s="32" t="s">
        <v>1170</v>
      </c>
      <c r="EU85" s="32" t="s">
        <v>1028</v>
      </c>
      <c r="EV85" s="32" t="s">
        <v>1029</v>
      </c>
      <c r="EW85" s="32" t="s">
        <v>2063</v>
      </c>
      <c r="EX85" s="32" t="s">
        <v>2190</v>
      </c>
      <c r="EY85" s="32" t="s">
        <v>2244</v>
      </c>
      <c r="EZ85"/>
      <c r="FA85" s="32" t="s">
        <v>1134</v>
      </c>
      <c r="FB85" s="32" t="s">
        <v>991</v>
      </c>
      <c r="FC85" s="32" t="s">
        <v>993</v>
      </c>
      <c r="FD85" s="32" t="s">
        <v>995</v>
      </c>
      <c r="FE85" s="43" t="s">
        <v>996</v>
      </c>
      <c r="FF85" s="44" t="s">
        <v>1135</v>
      </c>
      <c r="FG85" s="32" t="s">
        <v>1136</v>
      </c>
      <c r="FH85" s="44" t="s">
        <v>1137</v>
      </c>
      <c r="FI85" s="32" t="s">
        <v>1138</v>
      </c>
      <c r="FJ85" s="44" t="s">
        <v>1139</v>
      </c>
      <c r="FK85" s="32" t="s">
        <v>1140</v>
      </c>
      <c r="FL85" s="32" t="s">
        <v>1141</v>
      </c>
      <c r="FM85" s="32" t="s">
        <v>1142</v>
      </c>
      <c r="FN85" s="32" t="s">
        <v>1143</v>
      </c>
      <c r="FO85" s="32" t="s">
        <v>1144</v>
      </c>
      <c r="FP85" s="32" t="s">
        <v>1145</v>
      </c>
      <c r="FQ85" s="44" t="s">
        <v>1171</v>
      </c>
      <c r="FR85" s="32" t="s">
        <v>1147</v>
      </c>
      <c r="FS85" s="32" t="s">
        <v>1148</v>
      </c>
      <c r="FT85" s="32" t="s">
        <v>1149</v>
      </c>
      <c r="FU85" s="32" t="s">
        <v>1150</v>
      </c>
      <c r="FV85" s="32" t="s">
        <v>1151</v>
      </c>
      <c r="FW85" s="44" t="s">
        <v>1152</v>
      </c>
      <c r="FX85" s="32" t="s">
        <v>1153</v>
      </c>
      <c r="FY85" s="32" t="s">
        <v>1154</v>
      </c>
      <c r="FZ85" s="32" t="s">
        <v>1155</v>
      </c>
      <c r="GA85" s="32" t="s">
        <v>1156</v>
      </c>
      <c r="GB85" s="32" t="s">
        <v>1157</v>
      </c>
      <c r="GC85" s="32" t="s">
        <v>1158</v>
      </c>
      <c r="GD85" s="32" t="s">
        <v>1159</v>
      </c>
      <c r="GE85" s="32" t="s">
        <v>1160</v>
      </c>
      <c r="GF85" s="32" t="s">
        <v>1161</v>
      </c>
      <c r="GG85" s="32" t="s">
        <v>1162</v>
      </c>
      <c r="GH85" s="32" t="s">
        <v>1163</v>
      </c>
      <c r="GI85" s="32" t="s">
        <v>1164</v>
      </c>
      <c r="GJ85" s="32" t="s">
        <v>1165</v>
      </c>
      <c r="GK85" s="32" t="s">
        <v>1166</v>
      </c>
      <c r="GL85" s="32" t="s">
        <v>1167</v>
      </c>
      <c r="GM85" s="32" t="s">
        <v>1168</v>
      </c>
      <c r="GN85" s="32" t="s">
        <v>1169</v>
      </c>
      <c r="GO85" s="32" t="s">
        <v>1170</v>
      </c>
      <c r="GP85" s="32" t="s">
        <v>1028</v>
      </c>
      <c r="GQ85" s="32" t="s">
        <v>1029</v>
      </c>
      <c r="GR85" s="32" t="s">
        <v>2063</v>
      </c>
      <c r="GS85" s="32" t="s">
        <v>2190</v>
      </c>
      <c r="GT85" s="32" t="s">
        <v>2244</v>
      </c>
      <c r="GU85"/>
    </row>
    <row r="86" spans="1:203" ht="19.5" customHeight="1" x14ac:dyDescent="0.3">
      <c r="A86" s="11" t="s">
        <v>1071</v>
      </c>
      <c r="B86" s="46" t="s">
        <v>1072</v>
      </c>
      <c r="C86" s="46" t="s">
        <v>1072</v>
      </c>
      <c r="D86" s="46" t="s">
        <v>1072</v>
      </c>
      <c r="E86" s="46" t="s">
        <v>1072</v>
      </c>
      <c r="F86" s="46" t="s">
        <v>1072</v>
      </c>
      <c r="G86" s="46" t="s">
        <v>1072</v>
      </c>
      <c r="H86" s="46" t="s">
        <v>1072</v>
      </c>
      <c r="I86" s="55">
        <v>3000</v>
      </c>
      <c r="J86" s="55">
        <v>3000</v>
      </c>
      <c r="K86" s="55">
        <v>3000</v>
      </c>
      <c r="L86" s="55">
        <v>3000</v>
      </c>
      <c r="M86" s="55">
        <v>3000</v>
      </c>
      <c r="N86" s="55">
        <v>3000</v>
      </c>
      <c r="O86" s="58">
        <v>3000</v>
      </c>
      <c r="P86" s="58">
        <v>3000</v>
      </c>
      <c r="Q86" s="58">
        <v>3000</v>
      </c>
      <c r="R86" s="51">
        <v>3000</v>
      </c>
      <c r="S86" s="51">
        <v>3000</v>
      </c>
      <c r="T86" s="51">
        <v>3000</v>
      </c>
      <c r="U86" s="55">
        <v>3000</v>
      </c>
      <c r="V86" s="55">
        <v>6000</v>
      </c>
      <c r="W86" s="55">
        <v>3000</v>
      </c>
      <c r="X86" s="55">
        <v>3000</v>
      </c>
      <c r="Y86" s="55">
        <v>3000</v>
      </c>
      <c r="Z86" s="51">
        <v>3000</v>
      </c>
      <c r="AA86" s="51">
        <v>3000</v>
      </c>
      <c r="AB86" s="46" t="s">
        <v>1072</v>
      </c>
      <c r="AC86" s="46" t="s">
        <v>1072</v>
      </c>
      <c r="AD86" s="46" t="s">
        <v>1072</v>
      </c>
      <c r="AE86" s="51">
        <v>3000</v>
      </c>
      <c r="AF86" s="51">
        <v>3000</v>
      </c>
      <c r="AG86" s="51">
        <v>3000</v>
      </c>
      <c r="AH86" s="51">
        <v>3000</v>
      </c>
      <c r="AI86" s="46" t="s">
        <v>1072</v>
      </c>
      <c r="AJ86" s="51">
        <v>3000</v>
      </c>
      <c r="AK86" s="51">
        <v>3000</v>
      </c>
      <c r="AL86" s="51">
        <v>3000</v>
      </c>
      <c r="AM86" s="51">
        <v>3000</v>
      </c>
      <c r="AN86" s="51">
        <v>3000</v>
      </c>
      <c r="AO86" s="51">
        <v>3000</v>
      </c>
      <c r="AP86" s="51">
        <v>3000</v>
      </c>
      <c r="AQ86" s="46" t="s">
        <v>1072</v>
      </c>
      <c r="AR86" s="51">
        <v>3000</v>
      </c>
      <c r="AS86" s="51">
        <v>3000</v>
      </c>
      <c r="AT86" s="38" t="s">
        <v>1072</v>
      </c>
      <c r="AU86" s="52">
        <v>3500</v>
      </c>
      <c r="AV86" s="38" t="s">
        <v>1072</v>
      </c>
      <c r="AW86" s="52">
        <v>2000</v>
      </c>
      <c r="AX86" s="52">
        <v>2000</v>
      </c>
      <c r="AY86" s="52">
        <f>'Coût médian du PMAS'!N8</f>
        <v>2000</v>
      </c>
      <c r="BA86" s="11" t="s">
        <v>1071</v>
      </c>
      <c r="BB86" s="46" t="s">
        <v>1072</v>
      </c>
      <c r="BC86" s="46" t="s">
        <v>1072</v>
      </c>
      <c r="BD86" s="46" t="s">
        <v>1072</v>
      </c>
      <c r="BE86" s="46" t="s">
        <v>1072</v>
      </c>
      <c r="BF86" s="46" t="s">
        <v>1072</v>
      </c>
      <c r="BG86" s="46" t="s">
        <v>1072</v>
      </c>
      <c r="BH86" s="46" t="s">
        <v>1072</v>
      </c>
      <c r="BI86" s="55">
        <v>7500</v>
      </c>
      <c r="BJ86" s="55">
        <v>7500</v>
      </c>
      <c r="BK86" s="55">
        <v>7500</v>
      </c>
      <c r="BL86" s="55">
        <v>7500</v>
      </c>
      <c r="BM86" s="55">
        <v>7500</v>
      </c>
      <c r="BN86" s="55">
        <v>7500</v>
      </c>
      <c r="BO86" s="58">
        <v>7500</v>
      </c>
      <c r="BP86" s="58">
        <v>7500</v>
      </c>
      <c r="BQ86" s="58">
        <v>7500</v>
      </c>
      <c r="BR86" s="51">
        <v>7500</v>
      </c>
      <c r="BS86" s="51">
        <v>7500</v>
      </c>
      <c r="BT86" s="51">
        <v>7500</v>
      </c>
      <c r="BU86" s="55">
        <v>7500</v>
      </c>
      <c r="BV86" s="55">
        <v>7500</v>
      </c>
      <c r="BW86" s="55">
        <v>7500</v>
      </c>
      <c r="BX86" s="55">
        <v>7500</v>
      </c>
      <c r="BY86" s="55">
        <v>7500</v>
      </c>
      <c r="BZ86" s="51">
        <v>7500</v>
      </c>
      <c r="CA86" s="51">
        <v>7500</v>
      </c>
      <c r="CB86" s="46" t="s">
        <v>1072</v>
      </c>
      <c r="CC86" s="46" t="s">
        <v>1072</v>
      </c>
      <c r="CD86" s="46" t="s">
        <v>1072</v>
      </c>
      <c r="CE86" s="51">
        <v>7500</v>
      </c>
      <c r="CF86" s="51">
        <v>7500</v>
      </c>
      <c r="CG86" s="51">
        <v>7500</v>
      </c>
      <c r="CH86" s="51">
        <v>7500</v>
      </c>
      <c r="CI86" s="46" t="s">
        <v>1072</v>
      </c>
      <c r="CJ86" s="51">
        <v>7500</v>
      </c>
      <c r="CK86" s="51">
        <v>7500</v>
      </c>
      <c r="CL86" s="51">
        <v>8750</v>
      </c>
      <c r="CM86" s="51">
        <v>9375</v>
      </c>
      <c r="CN86" s="51">
        <v>10000</v>
      </c>
      <c r="CO86" s="51">
        <v>10000</v>
      </c>
      <c r="CP86" s="50">
        <v>10000</v>
      </c>
      <c r="CQ86" s="46" t="s">
        <v>1072</v>
      </c>
      <c r="CR86" s="51">
        <v>12500</v>
      </c>
      <c r="CS86" s="51">
        <v>10000</v>
      </c>
      <c r="CT86" s="38" t="s">
        <v>1072</v>
      </c>
      <c r="CU86" s="52">
        <v>10000</v>
      </c>
      <c r="CV86" s="38" t="s">
        <v>1072</v>
      </c>
      <c r="CW86" s="52">
        <v>12500</v>
      </c>
      <c r="CX86" s="52">
        <v>12500</v>
      </c>
      <c r="CY86" s="52">
        <f>'Coût médian du PMAS'!O8</f>
        <v>12500</v>
      </c>
      <c r="DA86" s="11" t="s">
        <v>1071</v>
      </c>
      <c r="DB86" s="46" t="s">
        <v>1072</v>
      </c>
      <c r="DC86" s="46" t="s">
        <v>1072</v>
      </c>
      <c r="DD86" s="46" t="s">
        <v>1072</v>
      </c>
      <c r="DE86" s="46" t="s">
        <v>1072</v>
      </c>
      <c r="DF86" s="46" t="s">
        <v>1072</v>
      </c>
      <c r="DG86" s="46" t="s">
        <v>1072</v>
      </c>
      <c r="DH86" s="46" t="s">
        <v>1072</v>
      </c>
      <c r="DI86" s="55">
        <v>5000</v>
      </c>
      <c r="DJ86" s="55">
        <v>6250</v>
      </c>
      <c r="DK86" s="169" t="s">
        <v>1256</v>
      </c>
      <c r="DL86" s="55">
        <v>5000</v>
      </c>
      <c r="DM86" s="169" t="s">
        <v>1256</v>
      </c>
      <c r="DN86" s="55">
        <v>5000</v>
      </c>
      <c r="DO86" s="169" t="s">
        <v>1256</v>
      </c>
      <c r="DP86" s="58">
        <v>5000</v>
      </c>
      <c r="DQ86" s="58">
        <v>6250</v>
      </c>
      <c r="DR86" s="51">
        <v>6000</v>
      </c>
      <c r="DS86" s="51">
        <v>6000</v>
      </c>
      <c r="DT86" s="51">
        <v>6000</v>
      </c>
      <c r="DU86" s="51">
        <v>5000</v>
      </c>
      <c r="DV86" s="169" t="s">
        <v>1256</v>
      </c>
      <c r="DW86" s="55">
        <v>5000</v>
      </c>
      <c r="DX86" s="55">
        <v>5000</v>
      </c>
      <c r="DY86" s="55">
        <v>6000</v>
      </c>
      <c r="DZ86" s="51">
        <v>5000</v>
      </c>
      <c r="EA86" s="51">
        <v>5000</v>
      </c>
      <c r="EB86" s="169" t="s">
        <v>1256</v>
      </c>
      <c r="EC86" s="46" t="s">
        <v>1072</v>
      </c>
      <c r="ED86" s="46" t="s">
        <v>1072</v>
      </c>
      <c r="EE86" s="51">
        <v>5000</v>
      </c>
      <c r="EF86" s="51">
        <v>5000</v>
      </c>
      <c r="EG86" s="51">
        <v>5000</v>
      </c>
      <c r="EH86" s="51">
        <v>5000</v>
      </c>
      <c r="EI86" s="46" t="s">
        <v>1072</v>
      </c>
      <c r="EJ86" s="51">
        <v>5000</v>
      </c>
      <c r="EK86" s="51">
        <v>5000</v>
      </c>
      <c r="EL86" s="55">
        <v>5000</v>
      </c>
      <c r="EM86" s="50">
        <v>6125</v>
      </c>
      <c r="EN86" s="51">
        <v>5000</v>
      </c>
      <c r="EO86" s="51">
        <v>5000</v>
      </c>
      <c r="EP86" s="51">
        <v>5000</v>
      </c>
      <c r="EQ86" s="46" t="s">
        <v>1072</v>
      </c>
      <c r="ER86" s="51">
        <v>5000</v>
      </c>
      <c r="ES86" s="51">
        <v>6000</v>
      </c>
      <c r="ET86" s="38" t="s">
        <v>1072</v>
      </c>
      <c r="EU86" s="52">
        <v>5000</v>
      </c>
      <c r="EV86" s="38" t="s">
        <v>1072</v>
      </c>
      <c r="EW86" s="39">
        <v>5000</v>
      </c>
      <c r="EX86" s="299">
        <v>5000</v>
      </c>
      <c r="EY86" s="39">
        <f>'Coût médian du PMAS'!P8</f>
        <v>5000</v>
      </c>
      <c r="EZ86"/>
      <c r="FA86" s="46" t="s">
        <v>1072</v>
      </c>
      <c r="FB86" s="46" t="s">
        <v>1072</v>
      </c>
      <c r="FC86" s="46" t="s">
        <v>1072</v>
      </c>
      <c r="FD86" s="55">
        <v>500</v>
      </c>
      <c r="FE86" s="55">
        <v>600</v>
      </c>
      <c r="FF86" s="169" t="s">
        <v>1256</v>
      </c>
      <c r="FG86" s="55">
        <v>500</v>
      </c>
      <c r="FH86" s="169" t="s">
        <v>1256</v>
      </c>
      <c r="FI86" s="55">
        <v>500</v>
      </c>
      <c r="FJ86" s="169" t="s">
        <v>1256</v>
      </c>
      <c r="FK86" s="58">
        <v>500</v>
      </c>
      <c r="FL86" s="58">
        <v>500</v>
      </c>
      <c r="FM86" s="51">
        <v>500</v>
      </c>
      <c r="FN86" s="51">
        <v>500</v>
      </c>
      <c r="FO86" s="51">
        <v>500</v>
      </c>
      <c r="FP86" s="51">
        <v>500</v>
      </c>
      <c r="FQ86" s="169" t="s">
        <v>1256</v>
      </c>
      <c r="FR86" s="55">
        <v>700</v>
      </c>
      <c r="FS86" s="55">
        <v>700</v>
      </c>
      <c r="FT86" s="55">
        <v>950</v>
      </c>
      <c r="FU86" s="51">
        <v>700</v>
      </c>
      <c r="FV86" s="51">
        <v>600</v>
      </c>
      <c r="FW86" s="169" t="s">
        <v>1256</v>
      </c>
      <c r="FX86" s="46" t="s">
        <v>1072</v>
      </c>
      <c r="FY86" s="46" t="s">
        <v>1072</v>
      </c>
      <c r="FZ86" s="51">
        <v>500</v>
      </c>
      <c r="GA86" s="51">
        <v>500</v>
      </c>
      <c r="GB86" s="51">
        <v>500</v>
      </c>
      <c r="GC86" s="51">
        <v>600</v>
      </c>
      <c r="GD86" s="46" t="s">
        <v>1072</v>
      </c>
      <c r="GE86" s="51">
        <v>1000</v>
      </c>
      <c r="GF86" s="51">
        <v>1000</v>
      </c>
      <c r="GG86" s="51">
        <v>500</v>
      </c>
      <c r="GH86" s="50">
        <v>666.66666666666663</v>
      </c>
      <c r="GI86" s="51">
        <v>500</v>
      </c>
      <c r="GJ86" s="51">
        <v>500</v>
      </c>
      <c r="GK86" s="51">
        <v>500</v>
      </c>
      <c r="GL86" s="46" t="s">
        <v>1072</v>
      </c>
      <c r="GM86" s="51">
        <v>500</v>
      </c>
      <c r="GN86" s="51">
        <v>500</v>
      </c>
      <c r="GO86" s="38" t="s">
        <v>1072</v>
      </c>
      <c r="GP86" s="52">
        <v>500</v>
      </c>
      <c r="GQ86" s="38" t="s">
        <v>1072</v>
      </c>
      <c r="GR86" s="52">
        <v>666.66666666666663</v>
      </c>
      <c r="GS86" s="299">
        <v>666.66666666666663</v>
      </c>
      <c r="GT86" s="52">
        <f>'Coût médian du PMAS'!Q8</f>
        <v>1000</v>
      </c>
      <c r="GU86"/>
    </row>
    <row r="87" spans="1:203" x14ac:dyDescent="0.3">
      <c r="A87" s="11" t="s">
        <v>933</v>
      </c>
      <c r="B87" s="55">
        <v>2000</v>
      </c>
      <c r="C87" s="62">
        <v>2000</v>
      </c>
      <c r="D87" s="62">
        <v>2000</v>
      </c>
      <c r="E87" s="62">
        <v>2000</v>
      </c>
      <c r="F87" s="62">
        <v>2000</v>
      </c>
      <c r="G87" s="46" t="s">
        <v>1072</v>
      </c>
      <c r="H87" s="55">
        <v>2000</v>
      </c>
      <c r="I87" s="55">
        <v>3000</v>
      </c>
      <c r="J87" s="55">
        <v>4000</v>
      </c>
      <c r="K87" s="55">
        <v>2000</v>
      </c>
      <c r="L87" s="55">
        <v>2000</v>
      </c>
      <c r="M87" s="46" t="s">
        <v>1072</v>
      </c>
      <c r="N87" s="58">
        <v>2000</v>
      </c>
      <c r="O87" s="58">
        <v>2000</v>
      </c>
      <c r="P87" s="46" t="s">
        <v>1072</v>
      </c>
      <c r="Q87" s="51">
        <v>2000</v>
      </c>
      <c r="R87" s="51">
        <v>2500</v>
      </c>
      <c r="S87" s="51">
        <v>2500</v>
      </c>
      <c r="T87" s="51">
        <v>2000</v>
      </c>
      <c r="U87" s="55">
        <v>2000</v>
      </c>
      <c r="V87" s="55">
        <v>3000</v>
      </c>
      <c r="W87" s="55">
        <v>3000</v>
      </c>
      <c r="X87" s="55">
        <v>3000</v>
      </c>
      <c r="Y87" s="55">
        <v>2000</v>
      </c>
      <c r="Z87" s="51">
        <v>2000</v>
      </c>
      <c r="AA87" s="51">
        <v>2000</v>
      </c>
      <c r="AB87" s="46" t="s">
        <v>1072</v>
      </c>
      <c r="AC87" s="46" t="s">
        <v>1072</v>
      </c>
      <c r="AD87" s="51">
        <v>2000</v>
      </c>
      <c r="AE87" s="51">
        <v>2000</v>
      </c>
      <c r="AF87" s="51">
        <v>2000</v>
      </c>
      <c r="AG87" s="50">
        <v>4000</v>
      </c>
      <c r="AH87" s="51">
        <v>4000</v>
      </c>
      <c r="AI87" s="46" t="s">
        <v>1072</v>
      </c>
      <c r="AJ87" s="51">
        <v>4000</v>
      </c>
      <c r="AK87" s="51">
        <v>4000</v>
      </c>
      <c r="AL87" s="51">
        <v>4000</v>
      </c>
      <c r="AM87" s="51">
        <v>4000</v>
      </c>
      <c r="AN87" s="51">
        <v>3600</v>
      </c>
      <c r="AO87" s="51">
        <v>3600</v>
      </c>
      <c r="AP87" s="51">
        <v>3600</v>
      </c>
      <c r="AQ87" s="51">
        <v>3600</v>
      </c>
      <c r="AR87" s="51">
        <v>3400</v>
      </c>
      <c r="AS87" s="51">
        <v>4000</v>
      </c>
      <c r="AT87" s="52">
        <v>3000</v>
      </c>
      <c r="AU87" s="52">
        <v>4000</v>
      </c>
      <c r="AV87" s="52">
        <v>5000</v>
      </c>
      <c r="AW87" s="52">
        <v>5000</v>
      </c>
      <c r="AX87" s="38" t="s">
        <v>1072</v>
      </c>
      <c r="AY87" s="38" t="s">
        <v>1072</v>
      </c>
      <c r="BA87" s="11" t="s">
        <v>933</v>
      </c>
      <c r="BB87" s="55">
        <v>5000</v>
      </c>
      <c r="BC87" s="62">
        <v>5000</v>
      </c>
      <c r="BD87" s="62">
        <v>5000</v>
      </c>
      <c r="BE87" s="62">
        <v>5000</v>
      </c>
      <c r="BF87" s="62">
        <v>5000</v>
      </c>
      <c r="BG87" s="46" t="s">
        <v>1072</v>
      </c>
      <c r="BH87" s="55">
        <v>7000</v>
      </c>
      <c r="BI87" s="55">
        <v>7250</v>
      </c>
      <c r="BJ87" s="55">
        <v>7500</v>
      </c>
      <c r="BK87" s="55">
        <v>7500</v>
      </c>
      <c r="BL87" s="55">
        <v>7500</v>
      </c>
      <c r="BM87" s="46" t="s">
        <v>1072</v>
      </c>
      <c r="BN87" s="58">
        <v>7500</v>
      </c>
      <c r="BO87" s="58">
        <v>5500</v>
      </c>
      <c r="BP87" s="46" t="s">
        <v>1072</v>
      </c>
      <c r="BQ87" s="51">
        <v>5000</v>
      </c>
      <c r="BR87" s="51">
        <v>5000</v>
      </c>
      <c r="BS87" s="51">
        <v>7500</v>
      </c>
      <c r="BT87" s="51">
        <v>5000</v>
      </c>
      <c r="BU87" s="55">
        <v>5000</v>
      </c>
      <c r="BV87" s="55">
        <v>10000</v>
      </c>
      <c r="BW87" s="55">
        <v>6500</v>
      </c>
      <c r="BX87" s="55">
        <v>6500</v>
      </c>
      <c r="BY87" s="55">
        <v>6500</v>
      </c>
      <c r="BZ87" s="51">
        <v>6250</v>
      </c>
      <c r="CA87" s="51">
        <v>7500</v>
      </c>
      <c r="CB87" s="46" t="s">
        <v>1072</v>
      </c>
      <c r="CC87" s="46" t="s">
        <v>1072</v>
      </c>
      <c r="CD87" s="51">
        <v>5750</v>
      </c>
      <c r="CE87" s="51">
        <v>7000</v>
      </c>
      <c r="CF87" s="51">
        <v>7000</v>
      </c>
      <c r="CG87" s="51">
        <v>7500</v>
      </c>
      <c r="CH87" s="51">
        <v>7500</v>
      </c>
      <c r="CI87" s="46" t="s">
        <v>1072</v>
      </c>
      <c r="CJ87" s="51">
        <v>7500</v>
      </c>
      <c r="CK87" s="51">
        <v>7750</v>
      </c>
      <c r="CL87" s="51">
        <v>8375</v>
      </c>
      <c r="CM87" s="51">
        <v>9000</v>
      </c>
      <c r="CN87" s="51">
        <v>7500</v>
      </c>
      <c r="CO87" s="51">
        <v>7500</v>
      </c>
      <c r="CP87" s="51">
        <v>8750</v>
      </c>
      <c r="CQ87" s="51">
        <v>8000</v>
      </c>
      <c r="CR87" s="51">
        <v>7750</v>
      </c>
      <c r="CS87" s="51">
        <v>8500</v>
      </c>
      <c r="CT87" s="52">
        <v>8000</v>
      </c>
      <c r="CU87" s="52">
        <v>7500</v>
      </c>
      <c r="CV87" s="52">
        <v>7500</v>
      </c>
      <c r="CW87" s="52">
        <v>7000</v>
      </c>
      <c r="CX87" s="38" t="s">
        <v>1072</v>
      </c>
      <c r="CY87" s="38" t="s">
        <v>1072</v>
      </c>
      <c r="DA87" s="11" t="s">
        <v>933</v>
      </c>
      <c r="DB87" s="55">
        <v>5000</v>
      </c>
      <c r="DC87" s="62">
        <v>5000</v>
      </c>
      <c r="DD87" s="62">
        <v>5000</v>
      </c>
      <c r="DE87" s="62">
        <v>5000</v>
      </c>
      <c r="DF87" s="62">
        <v>5000</v>
      </c>
      <c r="DG87" s="46" t="s">
        <v>1072</v>
      </c>
      <c r="DH87" s="55">
        <v>3750</v>
      </c>
      <c r="DI87" s="55">
        <v>5000</v>
      </c>
      <c r="DJ87" s="55">
        <v>5000</v>
      </c>
      <c r="DK87" s="113"/>
      <c r="DL87" s="55">
        <v>5000</v>
      </c>
      <c r="DM87" s="113"/>
      <c r="DN87" s="58">
        <v>5000</v>
      </c>
      <c r="DO87" s="113"/>
      <c r="DP87" s="46" t="s">
        <v>1072</v>
      </c>
      <c r="DQ87" s="51">
        <v>5000</v>
      </c>
      <c r="DR87" s="51">
        <v>6500</v>
      </c>
      <c r="DS87" s="51">
        <v>2500</v>
      </c>
      <c r="DT87" s="51">
        <v>5000</v>
      </c>
      <c r="DU87" s="51">
        <v>6250</v>
      </c>
      <c r="DV87" s="113"/>
      <c r="DW87" s="55">
        <v>6250</v>
      </c>
      <c r="DX87" s="55">
        <v>6250</v>
      </c>
      <c r="DY87" s="55">
        <v>6250</v>
      </c>
      <c r="DZ87" s="51">
        <v>6250</v>
      </c>
      <c r="EA87" s="51">
        <v>6250</v>
      </c>
      <c r="EB87" s="113"/>
      <c r="EC87" s="46" t="s">
        <v>1072</v>
      </c>
      <c r="ED87" s="51">
        <v>6250</v>
      </c>
      <c r="EE87" s="51">
        <v>6250</v>
      </c>
      <c r="EF87" s="51">
        <v>6250</v>
      </c>
      <c r="EG87" s="51">
        <v>5000</v>
      </c>
      <c r="EH87" s="51">
        <v>5000</v>
      </c>
      <c r="EI87" s="46" t="s">
        <v>1072</v>
      </c>
      <c r="EJ87" s="51">
        <v>5000</v>
      </c>
      <c r="EK87" s="51">
        <v>5000</v>
      </c>
      <c r="EL87" s="55">
        <v>5000</v>
      </c>
      <c r="EM87" s="51">
        <v>5625</v>
      </c>
      <c r="EN87" s="51">
        <v>5750</v>
      </c>
      <c r="EO87" s="51">
        <v>5750</v>
      </c>
      <c r="EP87" s="51">
        <v>6250</v>
      </c>
      <c r="EQ87" s="51">
        <v>6250</v>
      </c>
      <c r="ER87" s="51">
        <v>6250</v>
      </c>
      <c r="ES87" s="51">
        <v>6250</v>
      </c>
      <c r="ET87" s="52">
        <v>6250</v>
      </c>
      <c r="EU87" s="52">
        <v>6250</v>
      </c>
      <c r="EV87" s="52">
        <v>5000</v>
      </c>
      <c r="EW87" s="299">
        <v>5000</v>
      </c>
      <c r="EX87" s="300" t="s">
        <v>1072</v>
      </c>
      <c r="EY87" s="300" t="s">
        <v>1072</v>
      </c>
      <c r="EZ87"/>
      <c r="FA87" s="62">
        <v>500</v>
      </c>
      <c r="FB87" s="46" t="s">
        <v>1072</v>
      </c>
      <c r="FC87" s="55">
        <v>500</v>
      </c>
      <c r="FD87" s="55">
        <v>2000</v>
      </c>
      <c r="FE87" s="55">
        <v>500</v>
      </c>
      <c r="FF87" s="114"/>
      <c r="FG87" s="55">
        <v>500</v>
      </c>
      <c r="FH87" s="114"/>
      <c r="FI87" s="58">
        <v>500</v>
      </c>
      <c r="FJ87" s="114"/>
      <c r="FK87" s="46" t="s">
        <v>1072</v>
      </c>
      <c r="FL87" s="51">
        <v>390</v>
      </c>
      <c r="FM87" s="51">
        <v>500</v>
      </c>
      <c r="FN87" s="51">
        <v>333.33333333333297</v>
      </c>
      <c r="FO87" s="51">
        <v>500</v>
      </c>
      <c r="FP87" s="51">
        <v>666.66666666666663</v>
      </c>
      <c r="FQ87" s="114"/>
      <c r="FR87" s="55">
        <v>833.33333333333337</v>
      </c>
      <c r="FS87" s="55">
        <v>666.66666666666663</v>
      </c>
      <c r="FT87" s="55">
        <v>666.66666666666663</v>
      </c>
      <c r="FU87" s="51">
        <v>666.66666666666663</v>
      </c>
      <c r="FV87" s="51">
        <v>666.66666666666663</v>
      </c>
      <c r="FW87" s="114"/>
      <c r="FX87" s="46" t="s">
        <v>1072</v>
      </c>
      <c r="FY87" s="51">
        <v>666.66666666666663</v>
      </c>
      <c r="FZ87" s="51">
        <v>666.66666666666663</v>
      </c>
      <c r="GA87" s="51">
        <v>666.66666666666663</v>
      </c>
      <c r="GB87" s="51">
        <v>750</v>
      </c>
      <c r="GC87" s="51">
        <v>666.66666666666663</v>
      </c>
      <c r="GD87" s="46" t="s">
        <v>1072</v>
      </c>
      <c r="GE87" s="51">
        <v>666.66666666666663</v>
      </c>
      <c r="GF87" s="51">
        <v>800</v>
      </c>
      <c r="GG87" s="51">
        <v>666.66666666666663</v>
      </c>
      <c r="GH87" s="51">
        <v>666.66666666666663</v>
      </c>
      <c r="GI87" s="51">
        <v>600</v>
      </c>
      <c r="GJ87" s="51">
        <v>600</v>
      </c>
      <c r="GK87" s="51">
        <v>666.66666666666663</v>
      </c>
      <c r="GL87" s="51">
        <v>666.66666666666663</v>
      </c>
      <c r="GM87" s="51">
        <v>666.66666666666663</v>
      </c>
      <c r="GN87" s="51">
        <v>666.66666666666663</v>
      </c>
      <c r="GO87" s="52">
        <v>500</v>
      </c>
      <c r="GP87" s="52">
        <v>500</v>
      </c>
      <c r="GQ87" s="52">
        <v>453.33333333333331</v>
      </c>
      <c r="GR87" s="52">
        <v>666.66666666666663</v>
      </c>
      <c r="GS87" s="300" t="s">
        <v>1072</v>
      </c>
      <c r="GT87" s="300" t="s">
        <v>1072</v>
      </c>
      <c r="GU87"/>
    </row>
    <row r="88" spans="1:203" x14ac:dyDescent="0.3">
      <c r="A88" s="11" t="s">
        <v>926</v>
      </c>
      <c r="B88" s="55">
        <v>3400</v>
      </c>
      <c r="C88" s="62">
        <v>4000</v>
      </c>
      <c r="D88" s="46" t="s">
        <v>1072</v>
      </c>
      <c r="E88" s="62">
        <v>1700</v>
      </c>
      <c r="F88" s="62">
        <v>2800</v>
      </c>
      <c r="G88" s="47">
        <v>3000</v>
      </c>
      <c r="H88" s="55">
        <v>4000</v>
      </c>
      <c r="I88" s="55">
        <v>3166.6666666666597</v>
      </c>
      <c r="J88" s="55">
        <v>3000</v>
      </c>
      <c r="K88" s="55">
        <v>4000</v>
      </c>
      <c r="L88" s="47">
        <v>3000</v>
      </c>
      <c r="M88" s="75" t="s">
        <v>1173</v>
      </c>
      <c r="N88" s="76">
        <v>4000</v>
      </c>
      <c r="O88" s="58">
        <v>4000</v>
      </c>
      <c r="P88" s="58">
        <v>4000</v>
      </c>
      <c r="Q88" s="50">
        <v>5250</v>
      </c>
      <c r="R88" s="51">
        <v>4000</v>
      </c>
      <c r="S88" s="51">
        <v>4000</v>
      </c>
      <c r="T88" s="50">
        <v>3000</v>
      </c>
      <c r="U88" s="55">
        <v>4000</v>
      </c>
      <c r="V88" s="46" t="s">
        <v>1072</v>
      </c>
      <c r="W88" s="47">
        <v>3000</v>
      </c>
      <c r="X88" s="47">
        <v>4250</v>
      </c>
      <c r="Y88" s="47">
        <v>3000</v>
      </c>
      <c r="Z88" s="46" t="s">
        <v>1072</v>
      </c>
      <c r="AA88" s="46" t="s">
        <v>1072</v>
      </c>
      <c r="AB88" s="46" t="s">
        <v>1072</v>
      </c>
      <c r="AC88" s="47">
        <v>3000</v>
      </c>
      <c r="AD88" s="47">
        <v>4000</v>
      </c>
      <c r="AE88" s="47">
        <v>3000</v>
      </c>
      <c r="AF88" s="47">
        <v>3200</v>
      </c>
      <c r="AG88" s="51">
        <v>4000</v>
      </c>
      <c r="AH88" s="51">
        <v>4000</v>
      </c>
      <c r="AI88" s="51">
        <v>3500</v>
      </c>
      <c r="AJ88" s="51">
        <v>3250</v>
      </c>
      <c r="AK88" s="51">
        <v>3000</v>
      </c>
      <c r="AL88" s="51">
        <v>3000</v>
      </c>
      <c r="AM88" s="51">
        <v>4000</v>
      </c>
      <c r="AN88" s="51">
        <v>4000</v>
      </c>
      <c r="AO88" s="51">
        <v>4000</v>
      </c>
      <c r="AP88" s="51">
        <v>4000</v>
      </c>
      <c r="AQ88" s="51">
        <v>4000</v>
      </c>
      <c r="AR88" s="51">
        <v>5000</v>
      </c>
      <c r="AS88" s="51">
        <v>5000</v>
      </c>
      <c r="AT88" s="52">
        <v>4000</v>
      </c>
      <c r="AU88" s="52">
        <v>4000</v>
      </c>
      <c r="AV88" s="52">
        <v>5000</v>
      </c>
      <c r="AW88" s="52">
        <v>4000</v>
      </c>
      <c r="AX88" s="52">
        <v>4000</v>
      </c>
      <c r="AY88" s="52">
        <f>'Coût médian du PMAS'!N13</f>
        <v>4000</v>
      </c>
      <c r="BA88" s="11" t="s">
        <v>926</v>
      </c>
      <c r="BB88" s="55">
        <v>7500</v>
      </c>
      <c r="BC88" s="62">
        <v>8750</v>
      </c>
      <c r="BD88" s="46" t="s">
        <v>1072</v>
      </c>
      <c r="BE88" s="62">
        <v>5000</v>
      </c>
      <c r="BF88" s="62">
        <v>1500</v>
      </c>
      <c r="BG88" s="57">
        <v>5000</v>
      </c>
      <c r="BH88" s="55">
        <v>10000</v>
      </c>
      <c r="BI88" s="47">
        <v>7500</v>
      </c>
      <c r="BJ88" s="55">
        <v>7500</v>
      </c>
      <c r="BK88" s="55">
        <v>5000</v>
      </c>
      <c r="BL88" s="55">
        <v>10000</v>
      </c>
      <c r="BM88" s="76">
        <v>10000</v>
      </c>
      <c r="BN88" s="76">
        <v>10000</v>
      </c>
      <c r="BO88" s="58">
        <v>10000</v>
      </c>
      <c r="BP88" s="58">
        <v>10000</v>
      </c>
      <c r="BQ88" s="58">
        <v>10000</v>
      </c>
      <c r="BR88" s="51">
        <v>10000</v>
      </c>
      <c r="BS88" s="51">
        <v>10000</v>
      </c>
      <c r="BT88" s="51">
        <v>10000</v>
      </c>
      <c r="BU88" s="55">
        <v>7500</v>
      </c>
      <c r="BV88" s="46" t="s">
        <v>1072</v>
      </c>
      <c r="BW88" s="50">
        <v>7500</v>
      </c>
      <c r="BX88" s="55">
        <v>7500</v>
      </c>
      <c r="BY88" s="55">
        <v>10000</v>
      </c>
      <c r="BZ88" s="46" t="s">
        <v>1072</v>
      </c>
      <c r="CA88" s="46" t="s">
        <v>1072</v>
      </c>
      <c r="CB88" s="46" t="s">
        <v>1072</v>
      </c>
      <c r="CC88" s="51">
        <v>9500</v>
      </c>
      <c r="CD88" s="51">
        <v>10000</v>
      </c>
      <c r="CE88" s="51">
        <v>12500</v>
      </c>
      <c r="CF88" s="51">
        <v>12500</v>
      </c>
      <c r="CG88" s="51">
        <v>10000</v>
      </c>
      <c r="CH88" s="51">
        <v>10000</v>
      </c>
      <c r="CI88" s="51">
        <v>12500</v>
      </c>
      <c r="CJ88" s="51">
        <v>12500</v>
      </c>
      <c r="CK88" s="51">
        <v>12500</v>
      </c>
      <c r="CL88" s="51">
        <v>12500</v>
      </c>
      <c r="CM88" s="51">
        <v>12500</v>
      </c>
      <c r="CN88" s="51">
        <v>12500</v>
      </c>
      <c r="CO88" s="51">
        <v>12500</v>
      </c>
      <c r="CP88" s="51">
        <v>12500</v>
      </c>
      <c r="CQ88" s="51">
        <v>12500</v>
      </c>
      <c r="CR88" s="51">
        <v>12500</v>
      </c>
      <c r="CS88" s="51">
        <v>12500</v>
      </c>
      <c r="CT88" s="52">
        <v>11250</v>
      </c>
      <c r="CU88" s="52">
        <v>10000</v>
      </c>
      <c r="CV88" s="52">
        <v>10000</v>
      </c>
      <c r="CW88" s="52">
        <v>10000</v>
      </c>
      <c r="CX88" s="52">
        <v>12500</v>
      </c>
      <c r="CY88" s="52">
        <f>'Coût médian du PMAS'!O13</f>
        <v>12500</v>
      </c>
      <c r="DA88" s="11" t="s">
        <v>926</v>
      </c>
      <c r="DB88" s="55">
        <v>4500</v>
      </c>
      <c r="DC88" s="62">
        <v>5000</v>
      </c>
      <c r="DD88" s="46" t="s">
        <v>1072</v>
      </c>
      <c r="DE88" s="62">
        <v>6250</v>
      </c>
      <c r="DF88" s="62">
        <v>7500</v>
      </c>
      <c r="DG88" s="57">
        <v>5000</v>
      </c>
      <c r="DH88" s="55">
        <v>3125</v>
      </c>
      <c r="DI88" s="55">
        <v>6250</v>
      </c>
      <c r="DJ88" s="55">
        <v>6250</v>
      </c>
      <c r="DK88" s="113"/>
      <c r="DL88" s="55">
        <v>5000</v>
      </c>
      <c r="DM88" s="113"/>
      <c r="DN88" s="76">
        <v>5000</v>
      </c>
      <c r="DO88" s="113"/>
      <c r="DP88" s="58">
        <v>6250</v>
      </c>
      <c r="DQ88" s="58">
        <v>7500</v>
      </c>
      <c r="DR88" s="51">
        <v>10000</v>
      </c>
      <c r="DS88" s="50">
        <v>5000</v>
      </c>
      <c r="DT88" s="51">
        <v>7500</v>
      </c>
      <c r="DU88" s="51">
        <v>7500</v>
      </c>
      <c r="DV88" s="113"/>
      <c r="DW88" s="55">
        <v>7500</v>
      </c>
      <c r="DX88" s="55">
        <v>7500</v>
      </c>
      <c r="DY88" s="55">
        <v>7500</v>
      </c>
      <c r="DZ88" s="46" t="s">
        <v>1072</v>
      </c>
      <c r="EA88" s="46" t="s">
        <v>1072</v>
      </c>
      <c r="EB88" s="113"/>
      <c r="EC88" s="51">
        <v>2500</v>
      </c>
      <c r="ED88" s="51">
        <v>5000</v>
      </c>
      <c r="EE88" s="51">
        <v>6250</v>
      </c>
      <c r="EF88" s="51">
        <v>7000</v>
      </c>
      <c r="EG88" s="51">
        <v>7000</v>
      </c>
      <c r="EH88" s="51">
        <v>6500</v>
      </c>
      <c r="EI88" s="51">
        <v>7000</v>
      </c>
      <c r="EJ88" s="51">
        <v>7500</v>
      </c>
      <c r="EK88" s="51">
        <v>7500</v>
      </c>
      <c r="EL88" s="55">
        <v>7500</v>
      </c>
      <c r="EM88" s="51">
        <v>10000</v>
      </c>
      <c r="EN88" s="51">
        <v>11250</v>
      </c>
      <c r="EO88" s="51">
        <v>10000</v>
      </c>
      <c r="EP88" s="51">
        <v>7500</v>
      </c>
      <c r="EQ88" s="51">
        <v>7500</v>
      </c>
      <c r="ER88" s="51">
        <v>5000</v>
      </c>
      <c r="ES88" s="51">
        <v>10000</v>
      </c>
      <c r="ET88" s="52">
        <v>6250</v>
      </c>
      <c r="EU88" s="52">
        <v>7500</v>
      </c>
      <c r="EV88" s="52">
        <v>7500</v>
      </c>
      <c r="EW88" s="299">
        <v>10000</v>
      </c>
      <c r="EX88" s="299">
        <v>7500</v>
      </c>
      <c r="EY88" s="52">
        <f>'Coût médian du PMAS'!P13</f>
        <v>7500</v>
      </c>
      <c r="EZ88"/>
      <c r="FA88" s="62">
        <v>500</v>
      </c>
      <c r="FB88" s="57">
        <v>833.33333333333337</v>
      </c>
      <c r="FC88" s="55">
        <v>833.33333333333337</v>
      </c>
      <c r="FD88" s="55">
        <v>833.33333333333337</v>
      </c>
      <c r="FE88" s="55">
        <v>1000</v>
      </c>
      <c r="FF88" s="114"/>
      <c r="FG88" s="55">
        <v>1000</v>
      </c>
      <c r="FH88" s="114"/>
      <c r="FI88" s="76">
        <v>500</v>
      </c>
      <c r="FJ88" s="114"/>
      <c r="FK88" s="58">
        <v>1000</v>
      </c>
      <c r="FL88" s="50">
        <v>500</v>
      </c>
      <c r="FM88" s="51">
        <v>666.66666666666663</v>
      </c>
      <c r="FN88" s="50">
        <v>666.66666666666697</v>
      </c>
      <c r="FO88" s="51">
        <v>1333.3333333333333</v>
      </c>
      <c r="FP88" s="51">
        <v>1333.3333333333333</v>
      </c>
      <c r="FQ88" s="114"/>
      <c r="FR88" s="50">
        <v>726.66666666666663</v>
      </c>
      <c r="FS88" s="55">
        <v>1000</v>
      </c>
      <c r="FT88" s="55">
        <v>1000</v>
      </c>
      <c r="FU88" s="46" t="s">
        <v>1072</v>
      </c>
      <c r="FV88" s="46" t="s">
        <v>1072</v>
      </c>
      <c r="FW88" s="114"/>
      <c r="FX88" s="51">
        <v>1333.3333333333333</v>
      </c>
      <c r="FY88" s="51">
        <v>1333.3333333333333</v>
      </c>
      <c r="FZ88" s="51">
        <v>1333.3333333333333</v>
      </c>
      <c r="GA88" s="51">
        <v>1000</v>
      </c>
      <c r="GB88" s="51">
        <v>876.66666666666663</v>
      </c>
      <c r="GC88" s="51">
        <v>800</v>
      </c>
      <c r="GD88" s="51">
        <v>966.66666666666663</v>
      </c>
      <c r="GE88" s="51">
        <v>1000</v>
      </c>
      <c r="GF88" s="51">
        <v>1000</v>
      </c>
      <c r="GG88" s="51">
        <v>1000</v>
      </c>
      <c r="GH88" s="51">
        <v>833.33333333333337</v>
      </c>
      <c r="GI88" s="51">
        <v>916.66666666666663</v>
      </c>
      <c r="GJ88" s="51">
        <v>833.33333333333337</v>
      </c>
      <c r="GK88" s="51">
        <v>1000</v>
      </c>
      <c r="GL88" s="51">
        <v>666.66666666666663</v>
      </c>
      <c r="GM88" s="51">
        <v>666.66666666666663</v>
      </c>
      <c r="GN88" s="51">
        <v>666.66666666666663</v>
      </c>
      <c r="GO88" s="52">
        <v>500</v>
      </c>
      <c r="GP88" s="52">
        <v>666.66666666666663</v>
      </c>
      <c r="GQ88" s="52">
        <v>666.66666666666663</v>
      </c>
      <c r="GR88" s="52">
        <v>666.66666666666663</v>
      </c>
      <c r="GS88" s="299">
        <v>1000</v>
      </c>
      <c r="GT88" s="52">
        <f>'Coût médian du PMAS'!Q13</f>
        <v>666.66666666666663</v>
      </c>
      <c r="GU88"/>
    </row>
    <row r="89" spans="1:203" x14ac:dyDescent="0.3">
      <c r="A89" s="11" t="s">
        <v>914</v>
      </c>
      <c r="B89" s="46" t="s">
        <v>1072</v>
      </c>
      <c r="C89" s="46" t="s">
        <v>1072</v>
      </c>
      <c r="D89" s="46" t="s">
        <v>1072</v>
      </c>
      <c r="E89" s="46" t="s">
        <v>1072</v>
      </c>
      <c r="F89" s="62">
        <v>4000</v>
      </c>
      <c r="G89" s="57">
        <v>4000</v>
      </c>
      <c r="H89" s="47">
        <v>4000</v>
      </c>
      <c r="I89" s="46" t="s">
        <v>1072</v>
      </c>
      <c r="J89" s="46" t="s">
        <v>1072</v>
      </c>
      <c r="K89" s="46" t="s">
        <v>1072</v>
      </c>
      <c r="L89" s="58">
        <v>4000</v>
      </c>
      <c r="M89" s="51">
        <v>4000</v>
      </c>
      <c r="N89" s="58">
        <v>6000</v>
      </c>
      <c r="O89" s="58">
        <v>7000</v>
      </c>
      <c r="P89" s="51">
        <v>6750</v>
      </c>
      <c r="Q89" s="51">
        <v>4000</v>
      </c>
      <c r="R89" s="51">
        <v>7000</v>
      </c>
      <c r="S89" s="51">
        <v>4000</v>
      </c>
      <c r="T89" s="51">
        <v>6000</v>
      </c>
      <c r="U89" s="55">
        <v>6000</v>
      </c>
      <c r="V89" s="46" t="s">
        <v>1072</v>
      </c>
      <c r="W89" s="55">
        <v>6000</v>
      </c>
      <c r="X89" s="55">
        <v>6000</v>
      </c>
      <c r="Y89" s="55">
        <v>6000</v>
      </c>
      <c r="Z89" s="51">
        <v>6000</v>
      </c>
      <c r="AA89" s="47">
        <v>3000</v>
      </c>
      <c r="AB89" s="46" t="s">
        <v>1072</v>
      </c>
      <c r="AC89" s="51">
        <v>5000</v>
      </c>
      <c r="AD89" s="51">
        <v>5000</v>
      </c>
      <c r="AE89" s="51">
        <v>5000</v>
      </c>
      <c r="AF89" s="51">
        <v>5000</v>
      </c>
      <c r="AG89" s="51">
        <v>5000</v>
      </c>
      <c r="AH89" s="51">
        <v>5000</v>
      </c>
      <c r="AI89" s="51">
        <v>5000</v>
      </c>
      <c r="AJ89" s="51">
        <v>5000</v>
      </c>
      <c r="AK89" s="51">
        <v>5000</v>
      </c>
      <c r="AL89" s="51">
        <v>5000</v>
      </c>
      <c r="AM89" s="51">
        <v>6000</v>
      </c>
      <c r="AN89" s="51">
        <v>5000</v>
      </c>
      <c r="AO89" s="51">
        <v>6000</v>
      </c>
      <c r="AP89" s="51">
        <v>5000</v>
      </c>
      <c r="AQ89" s="51">
        <v>5000</v>
      </c>
      <c r="AR89" s="51">
        <v>5000</v>
      </c>
      <c r="AS89" s="51">
        <v>5000</v>
      </c>
      <c r="AT89" s="52">
        <v>5000</v>
      </c>
      <c r="AU89" s="52">
        <v>6000</v>
      </c>
      <c r="AV89" s="52">
        <v>6000</v>
      </c>
      <c r="AW89" s="52">
        <v>5500</v>
      </c>
      <c r="AX89" s="52">
        <v>6000</v>
      </c>
      <c r="AY89" s="52">
        <f>'Coût médian du PMAS'!N7</f>
        <v>6000</v>
      </c>
      <c r="BA89" s="11" t="s">
        <v>914</v>
      </c>
      <c r="BB89" s="46" t="s">
        <v>1072</v>
      </c>
      <c r="BC89" s="46" t="s">
        <v>1072</v>
      </c>
      <c r="BD89" s="46" t="s">
        <v>1072</v>
      </c>
      <c r="BE89" s="46" t="s">
        <v>1072</v>
      </c>
      <c r="BF89" s="62">
        <v>5000</v>
      </c>
      <c r="BG89" s="57">
        <v>5000</v>
      </c>
      <c r="BH89" s="55">
        <v>5000</v>
      </c>
      <c r="BI89" s="46" t="s">
        <v>1072</v>
      </c>
      <c r="BJ89" s="46" t="s">
        <v>1072</v>
      </c>
      <c r="BK89" s="46" t="s">
        <v>1072</v>
      </c>
      <c r="BL89" s="58">
        <v>5750</v>
      </c>
      <c r="BM89" s="58">
        <v>6000</v>
      </c>
      <c r="BN89" s="58">
        <v>5000</v>
      </c>
      <c r="BO89" s="58">
        <v>4750</v>
      </c>
      <c r="BP89" s="51">
        <v>4250</v>
      </c>
      <c r="BQ89" s="51">
        <v>6500</v>
      </c>
      <c r="BR89" s="51">
        <v>4750</v>
      </c>
      <c r="BS89" s="51">
        <v>5000</v>
      </c>
      <c r="BT89" s="51">
        <v>4250</v>
      </c>
      <c r="BU89" s="55">
        <v>4250</v>
      </c>
      <c r="BV89" s="46" t="s">
        <v>1072</v>
      </c>
      <c r="BW89" s="55">
        <v>5500</v>
      </c>
      <c r="BX89" s="55">
        <v>6000</v>
      </c>
      <c r="BY89" s="55">
        <v>5500</v>
      </c>
      <c r="BZ89" s="51">
        <v>6000</v>
      </c>
      <c r="CA89" s="51">
        <v>8000</v>
      </c>
      <c r="CB89" s="46" t="s">
        <v>1072</v>
      </c>
      <c r="CC89" s="51">
        <v>6500</v>
      </c>
      <c r="CD89" s="51">
        <v>6250</v>
      </c>
      <c r="CE89" s="51">
        <v>6000</v>
      </c>
      <c r="CF89" s="51">
        <v>6125</v>
      </c>
      <c r="CG89" s="51">
        <v>6375</v>
      </c>
      <c r="CH89" s="51">
        <v>7500</v>
      </c>
      <c r="CI89" s="51">
        <v>8000</v>
      </c>
      <c r="CJ89" s="51">
        <v>7500</v>
      </c>
      <c r="CK89" s="51">
        <v>8250</v>
      </c>
      <c r="CL89" s="51">
        <v>8750</v>
      </c>
      <c r="CM89" s="51">
        <v>9000</v>
      </c>
      <c r="CN89" s="51">
        <v>8000</v>
      </c>
      <c r="CO89" s="51">
        <v>7500</v>
      </c>
      <c r="CP89" s="51">
        <v>7750</v>
      </c>
      <c r="CQ89" s="51">
        <v>7500</v>
      </c>
      <c r="CR89" s="51">
        <v>9000</v>
      </c>
      <c r="CS89" s="51">
        <v>8500</v>
      </c>
      <c r="CT89" s="52">
        <v>8500</v>
      </c>
      <c r="CU89" s="52">
        <v>6500</v>
      </c>
      <c r="CV89" s="52">
        <v>6750</v>
      </c>
      <c r="CW89" s="52">
        <v>5500</v>
      </c>
      <c r="CX89" s="52">
        <v>5500</v>
      </c>
      <c r="CY89" s="52">
        <f>'Coût médian du PMAS'!O7</f>
        <v>5500</v>
      </c>
      <c r="DA89" s="11" t="s">
        <v>914</v>
      </c>
      <c r="DB89" s="46" t="s">
        <v>1072</v>
      </c>
      <c r="DC89" s="46" t="s">
        <v>1072</v>
      </c>
      <c r="DD89" s="46" t="s">
        <v>1072</v>
      </c>
      <c r="DE89" s="46" t="s">
        <v>1072</v>
      </c>
      <c r="DF89" s="62">
        <v>5000</v>
      </c>
      <c r="DG89" s="57">
        <v>5000</v>
      </c>
      <c r="DH89" s="55">
        <v>5000</v>
      </c>
      <c r="DI89" s="46" t="s">
        <v>1072</v>
      </c>
      <c r="DJ89" s="46" t="s">
        <v>1072</v>
      </c>
      <c r="DK89" s="113"/>
      <c r="DL89" s="58">
        <v>5500</v>
      </c>
      <c r="DM89" s="113"/>
      <c r="DN89" s="58">
        <v>6125</v>
      </c>
      <c r="DO89" s="113"/>
      <c r="DP89" s="51">
        <v>5000</v>
      </c>
      <c r="DQ89" s="51">
        <v>6250</v>
      </c>
      <c r="DR89" s="51">
        <v>5000</v>
      </c>
      <c r="DS89" s="51">
        <v>5000</v>
      </c>
      <c r="DT89" s="51">
        <v>3125</v>
      </c>
      <c r="DU89" s="51">
        <v>5000</v>
      </c>
      <c r="DV89" s="113"/>
      <c r="DW89" s="55">
        <v>6000</v>
      </c>
      <c r="DX89" s="55">
        <v>5000</v>
      </c>
      <c r="DY89" s="55">
        <v>5000</v>
      </c>
      <c r="DZ89" s="51">
        <v>5500</v>
      </c>
      <c r="EA89" s="51">
        <v>6250</v>
      </c>
      <c r="EB89" s="113"/>
      <c r="EC89" s="51">
        <v>6250</v>
      </c>
      <c r="ED89" s="51">
        <v>6250</v>
      </c>
      <c r="EE89" s="51">
        <v>6250</v>
      </c>
      <c r="EF89" s="51">
        <v>6250</v>
      </c>
      <c r="EG89" s="51">
        <v>6250</v>
      </c>
      <c r="EH89" s="51">
        <v>6250</v>
      </c>
      <c r="EI89" s="51">
        <v>6250</v>
      </c>
      <c r="EJ89" s="51">
        <v>6250</v>
      </c>
      <c r="EK89" s="51">
        <v>6250</v>
      </c>
      <c r="EL89" s="55">
        <v>6250</v>
      </c>
      <c r="EM89" s="51">
        <v>6250</v>
      </c>
      <c r="EN89" s="51">
        <v>6250</v>
      </c>
      <c r="EO89" s="51">
        <v>6250</v>
      </c>
      <c r="EP89" s="51">
        <v>6250</v>
      </c>
      <c r="EQ89" s="51">
        <v>6250</v>
      </c>
      <c r="ER89" s="51">
        <v>6250</v>
      </c>
      <c r="ES89" s="51">
        <v>6250</v>
      </c>
      <c r="ET89" s="52">
        <v>6250</v>
      </c>
      <c r="EU89" s="52">
        <v>6250</v>
      </c>
      <c r="EV89" s="52">
        <v>6250</v>
      </c>
      <c r="EW89" s="299">
        <v>6250</v>
      </c>
      <c r="EX89" s="299">
        <v>6250</v>
      </c>
      <c r="EY89" s="52">
        <f>'Coût médian du PMAS'!P7</f>
        <v>2500</v>
      </c>
      <c r="EZ89"/>
      <c r="FA89" s="62">
        <v>250</v>
      </c>
      <c r="FB89" s="57">
        <v>222</v>
      </c>
      <c r="FC89" s="55">
        <v>253.33333333333334</v>
      </c>
      <c r="FD89" s="46" t="s">
        <v>1072</v>
      </c>
      <c r="FE89" s="46" t="s">
        <v>1072</v>
      </c>
      <c r="FF89" s="114"/>
      <c r="FG89" s="58">
        <v>1285.6666666666667</v>
      </c>
      <c r="FH89" s="114"/>
      <c r="FI89" s="58">
        <v>1000</v>
      </c>
      <c r="FJ89" s="114"/>
      <c r="FK89" s="51">
        <v>1000</v>
      </c>
      <c r="FL89" s="51">
        <v>500</v>
      </c>
      <c r="FM89" s="51">
        <v>700</v>
      </c>
      <c r="FN89" s="51">
        <v>700</v>
      </c>
      <c r="FO89" s="51">
        <v>333.33333333333331</v>
      </c>
      <c r="FP89" s="51">
        <v>810</v>
      </c>
      <c r="FQ89" s="114"/>
      <c r="FR89" s="55">
        <v>846.66666666666663</v>
      </c>
      <c r="FS89" s="55">
        <v>1426.6666666666667</v>
      </c>
      <c r="FT89" s="55">
        <v>666.66666666666663</v>
      </c>
      <c r="FU89" s="51">
        <v>666.66666666666663</v>
      </c>
      <c r="FV89" s="51">
        <v>666.66666666666663</v>
      </c>
      <c r="FW89" s="114"/>
      <c r="FX89" s="51">
        <v>666.66666666666663</v>
      </c>
      <c r="FY89" s="51">
        <v>666.66666666666663</v>
      </c>
      <c r="FZ89" s="51">
        <v>666.66666666666663</v>
      </c>
      <c r="GA89" s="51">
        <v>666.66666666666663</v>
      </c>
      <c r="GB89" s="51">
        <v>666.66666666666663</v>
      </c>
      <c r="GC89" s="51">
        <v>666.66666666666663</v>
      </c>
      <c r="GD89" s="51">
        <v>666.66666666666663</v>
      </c>
      <c r="GE89" s="51">
        <v>666.66666666666663</v>
      </c>
      <c r="GF89" s="51">
        <v>666.66666666666663</v>
      </c>
      <c r="GG89" s="51">
        <v>666.66666666666663</v>
      </c>
      <c r="GH89" s="51">
        <v>666.66666666666663</v>
      </c>
      <c r="GI89" s="51">
        <v>666.66666666666663</v>
      </c>
      <c r="GJ89" s="51">
        <v>666.66666666666663</v>
      </c>
      <c r="GK89" s="51">
        <v>666.66666666666663</v>
      </c>
      <c r="GL89" s="51">
        <v>666.66666666666663</v>
      </c>
      <c r="GM89" s="51">
        <v>666.66666666666663</v>
      </c>
      <c r="GN89" s="51">
        <v>666.66666666666663</v>
      </c>
      <c r="GO89" s="52">
        <v>666.66666666666663</v>
      </c>
      <c r="GP89" s="52">
        <v>666.66666666666663</v>
      </c>
      <c r="GQ89" s="52">
        <v>666.66666666666663</v>
      </c>
      <c r="GR89" s="52">
        <v>500</v>
      </c>
      <c r="GS89" s="299">
        <v>666.66666666666663</v>
      </c>
      <c r="GT89" s="52">
        <f>'Coût médian du PMAS'!Q7</f>
        <v>666.66666666666663</v>
      </c>
      <c r="GU89"/>
    </row>
    <row r="90" spans="1:203" x14ac:dyDescent="0.3">
      <c r="A90" s="11" t="s">
        <v>1076</v>
      </c>
      <c r="B90" s="46" t="s">
        <v>1072</v>
      </c>
      <c r="C90" s="46" t="s">
        <v>1072</v>
      </c>
      <c r="D90" s="46" t="s">
        <v>1072</v>
      </c>
      <c r="E90" s="46" t="s">
        <v>1072</v>
      </c>
      <c r="F90" s="46" t="s">
        <v>1072</v>
      </c>
      <c r="G90" s="46" t="s">
        <v>1072</v>
      </c>
      <c r="H90" s="46" t="s">
        <v>1072</v>
      </c>
      <c r="I90" s="46" t="s">
        <v>1072</v>
      </c>
      <c r="J90" s="46" t="s">
        <v>1072</v>
      </c>
      <c r="K90" s="46" t="s">
        <v>1072</v>
      </c>
      <c r="L90" s="46" t="s">
        <v>1072</v>
      </c>
      <c r="M90" s="46" t="s">
        <v>1072</v>
      </c>
      <c r="N90" s="46" t="s">
        <v>1072</v>
      </c>
      <c r="O90" s="46" t="s">
        <v>1072</v>
      </c>
      <c r="P90" s="46" t="s">
        <v>1072</v>
      </c>
      <c r="Q90" s="46" t="s">
        <v>1072</v>
      </c>
      <c r="R90" s="46" t="s">
        <v>1072</v>
      </c>
      <c r="S90" s="46" t="s">
        <v>1072</v>
      </c>
      <c r="T90" s="46" t="s">
        <v>1072</v>
      </c>
      <c r="U90" s="46" t="s">
        <v>1072</v>
      </c>
      <c r="V90" s="46" t="s">
        <v>1072</v>
      </c>
      <c r="W90" s="46" t="s">
        <v>1072</v>
      </c>
      <c r="X90" s="46" t="s">
        <v>1072</v>
      </c>
      <c r="Y90" s="46" t="s">
        <v>1072</v>
      </c>
      <c r="Z90" s="46" t="s">
        <v>1072</v>
      </c>
      <c r="AA90" s="46" t="s">
        <v>1072</v>
      </c>
      <c r="AB90" s="46" t="s">
        <v>1072</v>
      </c>
      <c r="AC90" s="51">
        <v>2000</v>
      </c>
      <c r="AD90" s="51">
        <v>2000</v>
      </c>
      <c r="AE90" s="51">
        <v>3000</v>
      </c>
      <c r="AF90" s="51">
        <v>3000</v>
      </c>
      <c r="AG90" s="51">
        <v>3000</v>
      </c>
      <c r="AH90" s="51">
        <v>3000</v>
      </c>
      <c r="AI90" s="46" t="s">
        <v>1072</v>
      </c>
      <c r="AJ90" s="51">
        <v>3000</v>
      </c>
      <c r="AK90" s="51">
        <v>3000</v>
      </c>
      <c r="AL90" s="51">
        <v>3000</v>
      </c>
      <c r="AM90" s="51">
        <v>3000</v>
      </c>
      <c r="AN90" s="51">
        <v>3000</v>
      </c>
      <c r="AO90" s="51">
        <v>3000</v>
      </c>
      <c r="AP90" s="51">
        <v>3000</v>
      </c>
      <c r="AQ90" s="51">
        <v>3000</v>
      </c>
      <c r="AR90" s="51">
        <v>3000</v>
      </c>
      <c r="AS90" s="51">
        <v>3000</v>
      </c>
      <c r="AT90" s="38" t="s">
        <v>1072</v>
      </c>
      <c r="AU90" s="38" t="s">
        <v>1072</v>
      </c>
      <c r="AV90" s="38" t="s">
        <v>1072</v>
      </c>
      <c r="AW90" s="52">
        <v>4000</v>
      </c>
      <c r="AX90" s="52">
        <v>3000</v>
      </c>
      <c r="AY90" s="38" t="s">
        <v>1072</v>
      </c>
      <c r="BA90" s="11" t="s">
        <v>1076</v>
      </c>
      <c r="BB90" s="46" t="s">
        <v>1072</v>
      </c>
      <c r="BC90" s="46" t="s">
        <v>1072</v>
      </c>
      <c r="BD90" s="46" t="s">
        <v>1072</v>
      </c>
      <c r="BE90" s="46" t="s">
        <v>1072</v>
      </c>
      <c r="BF90" s="46" t="s">
        <v>1072</v>
      </c>
      <c r="BG90" s="46" t="s">
        <v>1072</v>
      </c>
      <c r="BH90" s="46" t="s">
        <v>1072</v>
      </c>
      <c r="BI90" s="46" t="s">
        <v>1072</v>
      </c>
      <c r="BJ90" s="46" t="s">
        <v>1072</v>
      </c>
      <c r="BK90" s="46" t="s">
        <v>1072</v>
      </c>
      <c r="BL90" s="46" t="s">
        <v>1072</v>
      </c>
      <c r="BM90" s="46" t="s">
        <v>1072</v>
      </c>
      <c r="BN90" s="46" t="s">
        <v>1072</v>
      </c>
      <c r="BO90" s="46" t="s">
        <v>1072</v>
      </c>
      <c r="BP90" s="46" t="s">
        <v>1072</v>
      </c>
      <c r="BQ90" s="46" t="s">
        <v>1072</v>
      </c>
      <c r="BR90" s="46" t="s">
        <v>1072</v>
      </c>
      <c r="BS90" s="46" t="s">
        <v>1072</v>
      </c>
      <c r="BT90" s="46" t="s">
        <v>1072</v>
      </c>
      <c r="BU90" s="46" t="s">
        <v>1072</v>
      </c>
      <c r="BV90" s="46" t="s">
        <v>1072</v>
      </c>
      <c r="BW90" s="46" t="s">
        <v>1072</v>
      </c>
      <c r="BX90" s="46" t="s">
        <v>1072</v>
      </c>
      <c r="BY90" s="46" t="s">
        <v>1072</v>
      </c>
      <c r="BZ90" s="46" t="s">
        <v>1072</v>
      </c>
      <c r="CA90" s="46" t="s">
        <v>1072</v>
      </c>
      <c r="CB90" s="46" t="s">
        <v>1072</v>
      </c>
      <c r="CC90" s="51">
        <v>6250</v>
      </c>
      <c r="CD90" s="51">
        <v>5000</v>
      </c>
      <c r="CE90" s="51">
        <v>6250</v>
      </c>
      <c r="CF90" s="51">
        <v>6250</v>
      </c>
      <c r="CG90" s="51">
        <v>6250</v>
      </c>
      <c r="CH90" s="51">
        <v>7500</v>
      </c>
      <c r="CI90" s="46" t="s">
        <v>1072</v>
      </c>
      <c r="CJ90" s="51">
        <v>6000</v>
      </c>
      <c r="CK90" s="51">
        <v>7500</v>
      </c>
      <c r="CL90" s="51">
        <v>7500</v>
      </c>
      <c r="CM90" s="51">
        <v>7500</v>
      </c>
      <c r="CN90" s="51">
        <v>7500</v>
      </c>
      <c r="CO90" s="51">
        <v>11750</v>
      </c>
      <c r="CP90" s="51">
        <v>8250</v>
      </c>
      <c r="CQ90" s="51">
        <v>8500</v>
      </c>
      <c r="CR90" s="51">
        <v>8500</v>
      </c>
      <c r="CS90" s="51">
        <v>8625</v>
      </c>
      <c r="CT90" s="38" t="s">
        <v>1072</v>
      </c>
      <c r="CU90" s="38" t="s">
        <v>1072</v>
      </c>
      <c r="CV90" s="38" t="s">
        <v>1072</v>
      </c>
      <c r="CW90" s="52">
        <v>10000</v>
      </c>
      <c r="CX90" s="52">
        <v>12500</v>
      </c>
      <c r="CY90" s="38" t="s">
        <v>1072</v>
      </c>
      <c r="DA90" s="11" t="s">
        <v>1076</v>
      </c>
      <c r="DB90" s="46" t="s">
        <v>1072</v>
      </c>
      <c r="DC90" s="46" t="s">
        <v>1072</v>
      </c>
      <c r="DD90" s="46" t="s">
        <v>1072</v>
      </c>
      <c r="DE90" s="46" t="s">
        <v>1072</v>
      </c>
      <c r="DF90" s="46" t="s">
        <v>1072</v>
      </c>
      <c r="DG90" s="46" t="s">
        <v>1072</v>
      </c>
      <c r="DH90" s="46" t="s">
        <v>1072</v>
      </c>
      <c r="DI90" s="46" t="s">
        <v>1072</v>
      </c>
      <c r="DJ90" s="46" t="s">
        <v>1072</v>
      </c>
      <c r="DK90" s="113"/>
      <c r="DL90" s="46" t="s">
        <v>1072</v>
      </c>
      <c r="DM90" s="113"/>
      <c r="DN90" s="46" t="s">
        <v>1072</v>
      </c>
      <c r="DO90" s="113"/>
      <c r="DP90" s="46" t="s">
        <v>1072</v>
      </c>
      <c r="DQ90" s="46" t="s">
        <v>1072</v>
      </c>
      <c r="DR90" s="46" t="s">
        <v>1072</v>
      </c>
      <c r="DS90" s="46" t="s">
        <v>1072</v>
      </c>
      <c r="DT90" s="46" t="s">
        <v>1072</v>
      </c>
      <c r="DU90" s="46" t="s">
        <v>1072</v>
      </c>
      <c r="DV90" s="113"/>
      <c r="DW90" s="46" t="s">
        <v>1072</v>
      </c>
      <c r="DX90" s="46" t="s">
        <v>1072</v>
      </c>
      <c r="DY90" s="46" t="s">
        <v>1072</v>
      </c>
      <c r="DZ90" s="46" t="s">
        <v>1072</v>
      </c>
      <c r="EA90" s="46" t="s">
        <v>1072</v>
      </c>
      <c r="EB90" s="113"/>
      <c r="EC90" s="51">
        <v>8125</v>
      </c>
      <c r="ED90" s="51">
        <v>3750</v>
      </c>
      <c r="EE90" s="51">
        <v>7500</v>
      </c>
      <c r="EF90" s="51">
        <v>7500</v>
      </c>
      <c r="EG90" s="51">
        <v>7500</v>
      </c>
      <c r="EH90" s="51">
        <v>7500</v>
      </c>
      <c r="EI90" s="46" t="s">
        <v>1072</v>
      </c>
      <c r="EJ90" s="51">
        <v>7500</v>
      </c>
      <c r="EK90" s="51">
        <v>5000</v>
      </c>
      <c r="EL90" s="55">
        <v>5000</v>
      </c>
      <c r="EM90" s="51">
        <v>5000</v>
      </c>
      <c r="EN90" s="51">
        <v>5000</v>
      </c>
      <c r="EO90" s="51">
        <v>6250</v>
      </c>
      <c r="EP90" s="51">
        <v>5000</v>
      </c>
      <c r="EQ90" s="51">
        <v>5000</v>
      </c>
      <c r="ER90" s="51">
        <v>5000</v>
      </c>
      <c r="ES90" s="51">
        <v>5000</v>
      </c>
      <c r="ET90" s="38" t="s">
        <v>1072</v>
      </c>
      <c r="EU90" s="38" t="s">
        <v>1072</v>
      </c>
      <c r="EV90" s="38" t="s">
        <v>1072</v>
      </c>
      <c r="EW90" s="39">
        <v>5000</v>
      </c>
      <c r="EX90" s="39">
        <v>5000</v>
      </c>
      <c r="EY90" s="300" t="s">
        <v>1072</v>
      </c>
      <c r="EZ90"/>
      <c r="FA90" s="46" t="s">
        <v>1072</v>
      </c>
      <c r="FB90" s="46" t="s">
        <v>1072</v>
      </c>
      <c r="FC90" s="46" t="s">
        <v>1072</v>
      </c>
      <c r="FD90" s="46" t="s">
        <v>1072</v>
      </c>
      <c r="FE90" s="46" t="s">
        <v>1072</v>
      </c>
      <c r="FF90" s="114"/>
      <c r="FG90" s="46" t="s">
        <v>1072</v>
      </c>
      <c r="FH90" s="114"/>
      <c r="FI90" s="46" t="s">
        <v>1072</v>
      </c>
      <c r="FJ90" s="114"/>
      <c r="FK90" s="46" t="s">
        <v>1072</v>
      </c>
      <c r="FL90" s="46" t="s">
        <v>1072</v>
      </c>
      <c r="FM90" s="46" t="s">
        <v>1072</v>
      </c>
      <c r="FN90" s="46" t="s">
        <v>1072</v>
      </c>
      <c r="FO90" s="46" t="s">
        <v>1072</v>
      </c>
      <c r="FP90" s="46" t="s">
        <v>1072</v>
      </c>
      <c r="FQ90" s="114"/>
      <c r="FR90" s="46" t="s">
        <v>1072</v>
      </c>
      <c r="FS90" s="46" t="s">
        <v>1072</v>
      </c>
      <c r="FT90" s="46" t="s">
        <v>1072</v>
      </c>
      <c r="FU90" s="46" t="s">
        <v>1072</v>
      </c>
      <c r="FV90" s="46" t="s">
        <v>1072</v>
      </c>
      <c r="FW90" s="114"/>
      <c r="FX90" s="51">
        <v>1000</v>
      </c>
      <c r="FY90" s="51">
        <v>333.33333333333331</v>
      </c>
      <c r="FZ90" s="51">
        <v>1000</v>
      </c>
      <c r="GA90" s="51">
        <v>1000</v>
      </c>
      <c r="GB90" s="51">
        <v>1000</v>
      </c>
      <c r="GC90" s="51">
        <v>1000</v>
      </c>
      <c r="GD90" s="46" t="s">
        <v>1072</v>
      </c>
      <c r="GE90" s="51">
        <v>1000</v>
      </c>
      <c r="GF90" s="51">
        <v>1000</v>
      </c>
      <c r="GG90" s="51">
        <v>1000</v>
      </c>
      <c r="GH90" s="51">
        <v>1000</v>
      </c>
      <c r="GI90" s="51">
        <v>1000</v>
      </c>
      <c r="GJ90" s="51">
        <v>1000</v>
      </c>
      <c r="GK90" s="51">
        <v>1000</v>
      </c>
      <c r="GL90" s="51">
        <v>1000</v>
      </c>
      <c r="GM90" s="51">
        <v>1000</v>
      </c>
      <c r="GN90" s="51">
        <v>1000</v>
      </c>
      <c r="GO90" s="38" t="s">
        <v>1072</v>
      </c>
      <c r="GP90" s="38" t="s">
        <v>1072</v>
      </c>
      <c r="GQ90" s="38" t="s">
        <v>1072</v>
      </c>
      <c r="GR90" s="52">
        <v>1000</v>
      </c>
      <c r="GS90" s="299">
        <v>1000</v>
      </c>
      <c r="GT90" s="300" t="s">
        <v>1072</v>
      </c>
      <c r="GU90"/>
    </row>
    <row r="91" spans="1:203" x14ac:dyDescent="0.3">
      <c r="A91" s="34" t="s">
        <v>1077</v>
      </c>
      <c r="B91" s="46" t="s">
        <v>1072</v>
      </c>
      <c r="C91" s="46" t="s">
        <v>1072</v>
      </c>
      <c r="D91" s="46" t="s">
        <v>1072</v>
      </c>
      <c r="E91" s="46" t="s">
        <v>1072</v>
      </c>
      <c r="F91" s="46" t="s">
        <v>1072</v>
      </c>
      <c r="G91" s="46" t="s">
        <v>1072</v>
      </c>
      <c r="H91" s="46" t="s">
        <v>1072</v>
      </c>
      <c r="I91" s="46" t="s">
        <v>1072</v>
      </c>
      <c r="J91" s="46" t="s">
        <v>1072</v>
      </c>
      <c r="K91" s="46" t="s">
        <v>1072</v>
      </c>
      <c r="L91" s="46" t="s">
        <v>1072</v>
      </c>
      <c r="M91" s="46" t="s">
        <v>1072</v>
      </c>
      <c r="N91" s="46" t="s">
        <v>1072</v>
      </c>
      <c r="O91" s="46" t="s">
        <v>1072</v>
      </c>
      <c r="P91" s="51">
        <v>2000</v>
      </c>
      <c r="Q91" s="46" t="s">
        <v>1072</v>
      </c>
      <c r="R91" s="46" t="s">
        <v>1072</v>
      </c>
      <c r="S91" s="46" t="s">
        <v>1072</v>
      </c>
      <c r="T91" s="51">
        <v>10000</v>
      </c>
      <c r="U91" s="46" t="s">
        <v>1072</v>
      </c>
      <c r="V91" s="46" t="s">
        <v>1072</v>
      </c>
      <c r="W91" s="46" t="s">
        <v>1072</v>
      </c>
      <c r="X91" s="55">
        <v>10000</v>
      </c>
      <c r="Y91" s="46" t="s">
        <v>1072</v>
      </c>
      <c r="Z91" s="46" t="s">
        <v>1072</v>
      </c>
      <c r="AA91" s="46" t="s">
        <v>1072</v>
      </c>
      <c r="AB91" s="46" t="s">
        <v>1072</v>
      </c>
      <c r="AC91" s="46" t="s">
        <v>1072</v>
      </c>
      <c r="AD91" s="46" t="s">
        <v>1072</v>
      </c>
      <c r="AE91" s="46" t="s">
        <v>1072</v>
      </c>
      <c r="AF91" s="46" t="s">
        <v>1072</v>
      </c>
      <c r="AG91" s="46" t="s">
        <v>1072</v>
      </c>
      <c r="AH91" s="46" t="s">
        <v>1072</v>
      </c>
      <c r="AI91" s="46" t="s">
        <v>1072</v>
      </c>
      <c r="AJ91" s="46" t="s">
        <v>1072</v>
      </c>
      <c r="AK91" s="46" t="s">
        <v>1072</v>
      </c>
      <c r="AL91" s="46" t="s">
        <v>1072</v>
      </c>
      <c r="AM91" s="46" t="s">
        <v>1072</v>
      </c>
      <c r="AN91" s="46" t="s">
        <v>1072</v>
      </c>
      <c r="AO91" s="46" t="s">
        <v>1072</v>
      </c>
      <c r="AP91" s="46" t="s">
        <v>1072</v>
      </c>
      <c r="AQ91" s="46" t="s">
        <v>1072</v>
      </c>
      <c r="AR91" s="46" t="s">
        <v>1072</v>
      </c>
      <c r="AS91" s="46" t="s">
        <v>1072</v>
      </c>
      <c r="AT91" s="38" t="s">
        <v>1072</v>
      </c>
      <c r="AU91" s="38" t="s">
        <v>1072</v>
      </c>
      <c r="AV91" s="38" t="s">
        <v>1072</v>
      </c>
      <c r="AW91" s="38" t="s">
        <v>1072</v>
      </c>
      <c r="AX91" s="38" t="s">
        <v>1072</v>
      </c>
      <c r="AY91" s="38" t="s">
        <v>1072</v>
      </c>
      <c r="BA91" s="11" t="s">
        <v>1077</v>
      </c>
      <c r="BB91" s="46" t="s">
        <v>1072</v>
      </c>
      <c r="BC91" s="46" t="s">
        <v>1072</v>
      </c>
      <c r="BD91" s="46" t="s">
        <v>1072</v>
      </c>
      <c r="BE91" s="46" t="s">
        <v>1072</v>
      </c>
      <c r="BF91" s="46" t="s">
        <v>1072</v>
      </c>
      <c r="BG91" s="46" t="s">
        <v>1072</v>
      </c>
      <c r="BH91" s="46" t="s">
        <v>1072</v>
      </c>
      <c r="BI91" s="46" t="s">
        <v>1072</v>
      </c>
      <c r="BJ91" s="46" t="s">
        <v>1072</v>
      </c>
      <c r="BK91" s="46" t="s">
        <v>1072</v>
      </c>
      <c r="BL91" s="46" t="s">
        <v>1072</v>
      </c>
      <c r="BM91" s="46" t="s">
        <v>1072</v>
      </c>
      <c r="BN91" s="46" t="s">
        <v>1072</v>
      </c>
      <c r="BO91" s="46" t="s">
        <v>1072</v>
      </c>
      <c r="BP91" s="51">
        <v>6125</v>
      </c>
      <c r="BQ91" s="46" t="s">
        <v>1072</v>
      </c>
      <c r="BR91" s="46" t="s">
        <v>1072</v>
      </c>
      <c r="BS91" s="46" t="s">
        <v>1072</v>
      </c>
      <c r="BT91" s="51">
        <v>5000</v>
      </c>
      <c r="BU91" s="46" t="s">
        <v>1072</v>
      </c>
      <c r="BV91" s="46" t="s">
        <v>1072</v>
      </c>
      <c r="BW91" s="46" t="s">
        <v>1072</v>
      </c>
      <c r="BX91" s="55">
        <v>5500</v>
      </c>
      <c r="BY91" s="46" t="s">
        <v>1072</v>
      </c>
      <c r="BZ91" s="46" t="s">
        <v>1072</v>
      </c>
      <c r="CA91" s="46" t="s">
        <v>1072</v>
      </c>
      <c r="CB91" s="46" t="s">
        <v>1072</v>
      </c>
      <c r="CC91" s="46" t="s">
        <v>1072</v>
      </c>
      <c r="CD91" s="46" t="s">
        <v>1072</v>
      </c>
      <c r="CE91" s="46" t="s">
        <v>1072</v>
      </c>
      <c r="CF91" s="46" t="s">
        <v>1072</v>
      </c>
      <c r="CG91" s="46" t="s">
        <v>1072</v>
      </c>
      <c r="CH91" s="46" t="s">
        <v>1072</v>
      </c>
      <c r="CI91" s="46" t="s">
        <v>1072</v>
      </c>
      <c r="CJ91" s="46" t="s">
        <v>1072</v>
      </c>
      <c r="CK91" s="46" t="s">
        <v>1072</v>
      </c>
      <c r="CL91" s="46" t="s">
        <v>1072</v>
      </c>
      <c r="CM91" s="46" t="s">
        <v>1072</v>
      </c>
      <c r="CN91" s="46" t="s">
        <v>1072</v>
      </c>
      <c r="CO91" s="46" t="s">
        <v>1072</v>
      </c>
      <c r="CP91" s="46" t="s">
        <v>1072</v>
      </c>
      <c r="CQ91" s="46" t="s">
        <v>1072</v>
      </c>
      <c r="CR91" s="46" t="s">
        <v>1072</v>
      </c>
      <c r="CS91" s="46" t="s">
        <v>1072</v>
      </c>
      <c r="CT91" s="38" t="s">
        <v>1072</v>
      </c>
      <c r="CU91" s="38" t="s">
        <v>1072</v>
      </c>
      <c r="CV91" s="38" t="s">
        <v>1072</v>
      </c>
      <c r="CW91" s="38" t="s">
        <v>1072</v>
      </c>
      <c r="CX91" s="38" t="s">
        <v>1072</v>
      </c>
      <c r="CY91" s="38" t="s">
        <v>1072</v>
      </c>
      <c r="DA91" s="11" t="s">
        <v>1077</v>
      </c>
      <c r="DB91" s="46" t="s">
        <v>1072</v>
      </c>
      <c r="DC91" s="46" t="s">
        <v>1072</v>
      </c>
      <c r="DD91" s="46" t="s">
        <v>1072</v>
      </c>
      <c r="DE91" s="46" t="s">
        <v>1072</v>
      </c>
      <c r="DF91" s="46" t="s">
        <v>1072</v>
      </c>
      <c r="DG91" s="46" t="s">
        <v>1072</v>
      </c>
      <c r="DH91" s="46" t="s">
        <v>1072</v>
      </c>
      <c r="DI91" s="46" t="s">
        <v>1072</v>
      </c>
      <c r="DJ91" s="46" t="s">
        <v>1072</v>
      </c>
      <c r="DK91" s="113"/>
      <c r="DL91" s="46" t="s">
        <v>1072</v>
      </c>
      <c r="DM91" s="113"/>
      <c r="DN91" s="46" t="s">
        <v>1072</v>
      </c>
      <c r="DO91" s="113"/>
      <c r="DP91" s="51">
        <v>5500</v>
      </c>
      <c r="DQ91" s="46" t="s">
        <v>1072</v>
      </c>
      <c r="DR91" s="46" t="s">
        <v>1072</v>
      </c>
      <c r="DS91" s="46" t="s">
        <v>1072</v>
      </c>
      <c r="DT91" s="51">
        <v>6250</v>
      </c>
      <c r="DU91" s="46" t="s">
        <v>1072</v>
      </c>
      <c r="DV91" s="113"/>
      <c r="DW91" s="46" t="s">
        <v>1072</v>
      </c>
      <c r="DX91" s="55">
        <v>6250</v>
      </c>
      <c r="DY91" s="46" t="s">
        <v>1072</v>
      </c>
      <c r="DZ91" s="46" t="s">
        <v>1072</v>
      </c>
      <c r="EA91" s="46" t="s">
        <v>1072</v>
      </c>
      <c r="EB91" s="113"/>
      <c r="EC91" s="46" t="s">
        <v>1072</v>
      </c>
      <c r="ED91" s="46" t="s">
        <v>1072</v>
      </c>
      <c r="EE91" s="46" t="s">
        <v>1072</v>
      </c>
      <c r="EF91" s="46" t="s">
        <v>1072</v>
      </c>
      <c r="EG91" s="46" t="s">
        <v>1072</v>
      </c>
      <c r="EH91" s="46" t="s">
        <v>1072</v>
      </c>
      <c r="EI91" s="46" t="s">
        <v>1072</v>
      </c>
      <c r="EJ91" s="46" t="s">
        <v>1072</v>
      </c>
      <c r="EK91" s="46" t="s">
        <v>1072</v>
      </c>
      <c r="EL91" s="46" t="s">
        <v>1072</v>
      </c>
      <c r="EM91" s="46" t="s">
        <v>1072</v>
      </c>
      <c r="EN91" s="46" t="s">
        <v>1072</v>
      </c>
      <c r="EO91" s="46" t="s">
        <v>1072</v>
      </c>
      <c r="EP91" s="46" t="s">
        <v>1072</v>
      </c>
      <c r="EQ91" s="46" t="s">
        <v>1072</v>
      </c>
      <c r="ER91" s="46" t="s">
        <v>1072</v>
      </c>
      <c r="ES91" s="46" t="s">
        <v>1072</v>
      </c>
      <c r="ET91" s="38" t="s">
        <v>1072</v>
      </c>
      <c r="EU91" s="38" t="s">
        <v>1072</v>
      </c>
      <c r="EV91" s="38" t="s">
        <v>1072</v>
      </c>
      <c r="EW91" s="300" t="s">
        <v>1072</v>
      </c>
      <c r="EX91" s="300" t="s">
        <v>1072</v>
      </c>
      <c r="EY91" s="300" t="s">
        <v>1072</v>
      </c>
      <c r="EZ91"/>
      <c r="FA91" s="46" t="s">
        <v>1072</v>
      </c>
      <c r="FB91" s="46" t="s">
        <v>1072</v>
      </c>
      <c r="FC91" s="46" t="s">
        <v>1072</v>
      </c>
      <c r="FD91" s="46" t="s">
        <v>1072</v>
      </c>
      <c r="FE91" s="46" t="s">
        <v>1072</v>
      </c>
      <c r="FF91" s="114"/>
      <c r="FG91" s="46" t="s">
        <v>1072</v>
      </c>
      <c r="FH91" s="114"/>
      <c r="FI91" s="46" t="s">
        <v>1072</v>
      </c>
      <c r="FJ91" s="114"/>
      <c r="FK91" s="51">
        <v>253.33333333333334</v>
      </c>
      <c r="FL91" s="46" t="s">
        <v>1072</v>
      </c>
      <c r="FM91" s="46" t="s">
        <v>1072</v>
      </c>
      <c r="FN91" s="46" t="s">
        <v>1072</v>
      </c>
      <c r="FO91" s="51">
        <v>333.33333333333331</v>
      </c>
      <c r="FP91" s="46" t="s">
        <v>1072</v>
      </c>
      <c r="FQ91" s="114"/>
      <c r="FR91" s="46" t="s">
        <v>1072</v>
      </c>
      <c r="FS91" s="55">
        <v>666.66666666666663</v>
      </c>
      <c r="FT91" s="46" t="s">
        <v>1072</v>
      </c>
      <c r="FU91" s="46" t="s">
        <v>1072</v>
      </c>
      <c r="FV91" s="46" t="s">
        <v>1072</v>
      </c>
      <c r="FW91" s="114"/>
      <c r="FX91" s="46" t="s">
        <v>1072</v>
      </c>
      <c r="FY91" s="46" t="s">
        <v>1072</v>
      </c>
      <c r="FZ91" s="46" t="s">
        <v>1072</v>
      </c>
      <c r="GA91" s="46" t="s">
        <v>1072</v>
      </c>
      <c r="GB91" s="46" t="s">
        <v>1072</v>
      </c>
      <c r="GC91" s="46" t="s">
        <v>1072</v>
      </c>
      <c r="GD91" s="46" t="s">
        <v>1072</v>
      </c>
      <c r="GE91" s="46" t="s">
        <v>1072</v>
      </c>
      <c r="GF91" s="46" t="s">
        <v>1072</v>
      </c>
      <c r="GG91" s="46" t="s">
        <v>1072</v>
      </c>
      <c r="GH91" s="46" t="s">
        <v>1072</v>
      </c>
      <c r="GI91" s="46" t="s">
        <v>1072</v>
      </c>
      <c r="GJ91" s="46" t="s">
        <v>1072</v>
      </c>
      <c r="GK91" s="46" t="s">
        <v>1072</v>
      </c>
      <c r="GL91" s="46" t="s">
        <v>1072</v>
      </c>
      <c r="GM91" s="46" t="s">
        <v>1072</v>
      </c>
      <c r="GN91" s="46" t="s">
        <v>1072</v>
      </c>
      <c r="GO91" s="38" t="s">
        <v>1072</v>
      </c>
      <c r="GP91" s="38" t="s">
        <v>1072</v>
      </c>
      <c r="GQ91" s="38" t="s">
        <v>1072</v>
      </c>
      <c r="GR91" s="38" t="s">
        <v>1072</v>
      </c>
      <c r="GS91" s="38" t="s">
        <v>1072</v>
      </c>
      <c r="GT91" s="300" t="s">
        <v>1072</v>
      </c>
      <c r="GU91"/>
    </row>
    <row r="92" spans="1:203" x14ac:dyDescent="0.3">
      <c r="A92" s="34" t="s">
        <v>924</v>
      </c>
      <c r="B92" s="46" t="s">
        <v>1072</v>
      </c>
      <c r="C92" s="46" t="s">
        <v>1072</v>
      </c>
      <c r="D92" s="46" t="s">
        <v>1072</v>
      </c>
      <c r="E92" s="46" t="s">
        <v>1072</v>
      </c>
      <c r="F92" s="46" t="s">
        <v>1072</v>
      </c>
      <c r="G92" s="46" t="s">
        <v>1072</v>
      </c>
      <c r="H92" s="46" t="s">
        <v>1072</v>
      </c>
      <c r="I92" s="46" t="s">
        <v>1072</v>
      </c>
      <c r="J92" s="46" t="s">
        <v>1072</v>
      </c>
      <c r="K92" s="46" t="s">
        <v>1072</v>
      </c>
      <c r="L92" s="46" t="s">
        <v>1072</v>
      </c>
      <c r="M92" s="46" t="s">
        <v>1072</v>
      </c>
      <c r="N92" s="58">
        <v>7000</v>
      </c>
      <c r="O92" s="46" t="s">
        <v>1072</v>
      </c>
      <c r="P92" s="46" t="s">
        <v>1072</v>
      </c>
      <c r="Q92" s="51">
        <v>5500</v>
      </c>
      <c r="R92" s="46" t="s">
        <v>1072</v>
      </c>
      <c r="S92" s="51">
        <v>7000</v>
      </c>
      <c r="T92" s="51">
        <v>7000</v>
      </c>
      <c r="U92" s="55">
        <v>7000</v>
      </c>
      <c r="V92" s="46" t="s">
        <v>1072</v>
      </c>
      <c r="W92" s="46" t="s">
        <v>1072</v>
      </c>
      <c r="X92" s="55">
        <v>7000</v>
      </c>
      <c r="Y92" s="46" t="s">
        <v>1072</v>
      </c>
      <c r="Z92" s="51">
        <v>7000</v>
      </c>
      <c r="AA92" s="51">
        <v>7000</v>
      </c>
      <c r="AB92" s="46" t="s">
        <v>1072</v>
      </c>
      <c r="AC92" s="51">
        <v>7000</v>
      </c>
      <c r="AD92" s="51">
        <v>7000</v>
      </c>
      <c r="AE92" s="51">
        <v>7000</v>
      </c>
      <c r="AF92" s="51">
        <v>7000</v>
      </c>
      <c r="AG92" s="51">
        <v>7000</v>
      </c>
      <c r="AH92" s="51">
        <v>7000</v>
      </c>
      <c r="AI92" s="51">
        <v>7000</v>
      </c>
      <c r="AJ92" s="51">
        <v>7000</v>
      </c>
      <c r="AK92" s="51">
        <v>7000</v>
      </c>
      <c r="AL92" s="50">
        <v>3000</v>
      </c>
      <c r="AM92" s="51">
        <v>7000</v>
      </c>
      <c r="AN92" s="51">
        <v>7000</v>
      </c>
      <c r="AO92" s="47">
        <v>4000</v>
      </c>
      <c r="AP92" s="51">
        <v>8000</v>
      </c>
      <c r="AQ92" s="51">
        <v>8000</v>
      </c>
      <c r="AR92" s="51">
        <v>7000</v>
      </c>
      <c r="AS92" s="51">
        <v>8000</v>
      </c>
      <c r="AT92" s="52">
        <v>7000</v>
      </c>
      <c r="AU92" s="38" t="s">
        <v>1072</v>
      </c>
      <c r="AV92" s="52">
        <v>8000</v>
      </c>
      <c r="AW92" s="38" t="s">
        <v>1072</v>
      </c>
      <c r="AX92" s="38" t="s">
        <v>1072</v>
      </c>
      <c r="AY92" s="38" t="s">
        <v>1072</v>
      </c>
      <c r="BA92" s="11" t="s">
        <v>924</v>
      </c>
      <c r="BB92" s="46" t="s">
        <v>1072</v>
      </c>
      <c r="BC92" s="46" t="s">
        <v>1072</v>
      </c>
      <c r="BD92" s="46" t="s">
        <v>1072</v>
      </c>
      <c r="BE92" s="46" t="s">
        <v>1072</v>
      </c>
      <c r="BF92" s="46" t="s">
        <v>1072</v>
      </c>
      <c r="BG92" s="46" t="s">
        <v>1072</v>
      </c>
      <c r="BH92" s="46" t="s">
        <v>1072</v>
      </c>
      <c r="BI92" s="46" t="s">
        <v>1072</v>
      </c>
      <c r="BJ92" s="46" t="s">
        <v>1072</v>
      </c>
      <c r="BK92" s="46" t="s">
        <v>1072</v>
      </c>
      <c r="BL92" s="46" t="s">
        <v>1072</v>
      </c>
      <c r="BM92" s="46" t="s">
        <v>1072</v>
      </c>
      <c r="BN92" s="58">
        <v>6250</v>
      </c>
      <c r="BO92" s="46" t="s">
        <v>1072</v>
      </c>
      <c r="BP92" s="46" t="s">
        <v>1072</v>
      </c>
      <c r="BQ92" s="51">
        <v>6000</v>
      </c>
      <c r="BR92" s="46" t="s">
        <v>1072</v>
      </c>
      <c r="BS92" s="51">
        <v>6000</v>
      </c>
      <c r="BT92" s="51">
        <v>6000</v>
      </c>
      <c r="BU92" s="55">
        <v>6000</v>
      </c>
      <c r="BV92" s="46" t="s">
        <v>1072</v>
      </c>
      <c r="BW92" s="46" t="s">
        <v>1072</v>
      </c>
      <c r="BX92" s="55">
        <v>6500</v>
      </c>
      <c r="BY92" s="46" t="s">
        <v>1072</v>
      </c>
      <c r="BZ92" s="51">
        <v>6500</v>
      </c>
      <c r="CA92" s="51">
        <v>6500</v>
      </c>
      <c r="CB92" s="46" t="s">
        <v>1072</v>
      </c>
      <c r="CC92" s="51">
        <v>6500</v>
      </c>
      <c r="CD92" s="51">
        <v>6375</v>
      </c>
      <c r="CE92" s="51">
        <v>6000</v>
      </c>
      <c r="CF92" s="51">
        <v>6500</v>
      </c>
      <c r="CG92" s="51">
        <v>6500</v>
      </c>
      <c r="CH92" s="51">
        <v>6500</v>
      </c>
      <c r="CI92" s="51">
        <v>10000</v>
      </c>
      <c r="CJ92" s="51">
        <v>9000</v>
      </c>
      <c r="CK92" s="51">
        <v>9000</v>
      </c>
      <c r="CL92" s="51">
        <v>8000</v>
      </c>
      <c r="CM92" s="51">
        <v>7500</v>
      </c>
      <c r="CN92" s="51">
        <v>7500</v>
      </c>
      <c r="CO92" s="51">
        <v>8500</v>
      </c>
      <c r="CP92" s="51">
        <v>8750</v>
      </c>
      <c r="CQ92" s="51">
        <v>9250</v>
      </c>
      <c r="CR92" s="51">
        <v>9000</v>
      </c>
      <c r="CS92" s="51">
        <v>9000</v>
      </c>
      <c r="CT92" s="52">
        <v>8500</v>
      </c>
      <c r="CU92" s="38" t="s">
        <v>1072</v>
      </c>
      <c r="CV92" s="52">
        <v>8500</v>
      </c>
      <c r="CW92" s="38" t="s">
        <v>1072</v>
      </c>
      <c r="CX92" s="38" t="s">
        <v>1072</v>
      </c>
      <c r="CY92" s="38" t="s">
        <v>1072</v>
      </c>
      <c r="DA92" s="11" t="s">
        <v>924</v>
      </c>
      <c r="DB92" s="46" t="s">
        <v>1072</v>
      </c>
      <c r="DC92" s="46" t="s">
        <v>1072</v>
      </c>
      <c r="DD92" s="46" t="s">
        <v>1072</v>
      </c>
      <c r="DE92" s="46" t="s">
        <v>1072</v>
      </c>
      <c r="DF92" s="46" t="s">
        <v>1072</v>
      </c>
      <c r="DG92" s="46" t="s">
        <v>1072</v>
      </c>
      <c r="DH92" s="46" t="s">
        <v>1072</v>
      </c>
      <c r="DI92" s="46" t="s">
        <v>1072</v>
      </c>
      <c r="DJ92" s="46" t="s">
        <v>1072</v>
      </c>
      <c r="DK92" s="113"/>
      <c r="DL92" s="46" t="s">
        <v>1072</v>
      </c>
      <c r="DM92" s="113"/>
      <c r="DN92" s="58">
        <v>4500</v>
      </c>
      <c r="DO92" s="113"/>
      <c r="DP92" s="46" t="s">
        <v>1072</v>
      </c>
      <c r="DQ92" s="51">
        <v>4500</v>
      </c>
      <c r="DR92" s="46" t="s">
        <v>1072</v>
      </c>
      <c r="DS92" s="51">
        <v>5000</v>
      </c>
      <c r="DT92" s="51">
        <v>5000</v>
      </c>
      <c r="DU92" s="51">
        <v>5000</v>
      </c>
      <c r="DV92" s="113"/>
      <c r="DW92" s="46" t="s">
        <v>1072</v>
      </c>
      <c r="DX92" s="55">
        <v>5000</v>
      </c>
      <c r="DY92" s="46" t="s">
        <v>1072</v>
      </c>
      <c r="DZ92" s="51">
        <v>2500</v>
      </c>
      <c r="EA92" s="51">
        <v>5000</v>
      </c>
      <c r="EB92" s="113"/>
      <c r="EC92" s="51">
        <v>5000</v>
      </c>
      <c r="ED92" s="51">
        <v>5000</v>
      </c>
      <c r="EE92" s="51">
        <v>3750</v>
      </c>
      <c r="EF92" s="51">
        <v>5000</v>
      </c>
      <c r="EG92" s="51">
        <v>3800</v>
      </c>
      <c r="EH92" s="51">
        <v>5000</v>
      </c>
      <c r="EI92" s="51">
        <v>5000</v>
      </c>
      <c r="EJ92" s="51">
        <v>5000</v>
      </c>
      <c r="EK92" s="51">
        <v>5000</v>
      </c>
      <c r="EL92" s="55">
        <v>5000</v>
      </c>
      <c r="EM92" s="51">
        <v>5000</v>
      </c>
      <c r="EN92" s="51">
        <v>5000</v>
      </c>
      <c r="EO92" s="51">
        <v>4050</v>
      </c>
      <c r="EP92" s="51">
        <v>5000</v>
      </c>
      <c r="EQ92" s="51">
        <v>5625</v>
      </c>
      <c r="ER92" s="51">
        <v>5000</v>
      </c>
      <c r="ES92" s="51">
        <v>5000</v>
      </c>
      <c r="ET92" s="52">
        <v>3750</v>
      </c>
      <c r="EU92" s="38" t="s">
        <v>1072</v>
      </c>
      <c r="EV92" s="52">
        <v>6000</v>
      </c>
      <c r="EW92" s="300" t="s">
        <v>1072</v>
      </c>
      <c r="EX92" s="300" t="s">
        <v>1072</v>
      </c>
      <c r="EY92" s="300" t="s">
        <v>1072</v>
      </c>
      <c r="EZ92"/>
      <c r="FA92" s="46" t="s">
        <v>1072</v>
      </c>
      <c r="FB92" s="46" t="s">
        <v>1072</v>
      </c>
      <c r="FC92" s="46" t="s">
        <v>1072</v>
      </c>
      <c r="FD92" s="46" t="s">
        <v>1072</v>
      </c>
      <c r="FE92" s="46" t="s">
        <v>1072</v>
      </c>
      <c r="FF92" s="114"/>
      <c r="FG92" s="46" t="s">
        <v>1072</v>
      </c>
      <c r="FH92" s="114"/>
      <c r="FI92" s="58">
        <v>213.33333333333334</v>
      </c>
      <c r="FJ92" s="114"/>
      <c r="FK92" s="46" t="s">
        <v>1072</v>
      </c>
      <c r="FL92" s="51">
        <v>333.33333333333331</v>
      </c>
      <c r="FM92" s="46" t="s">
        <v>1072</v>
      </c>
      <c r="FN92" s="51">
        <v>220</v>
      </c>
      <c r="FO92" s="51">
        <v>220</v>
      </c>
      <c r="FP92" s="51">
        <v>220</v>
      </c>
      <c r="FQ92" s="114"/>
      <c r="FR92" s="46" t="s">
        <v>1072</v>
      </c>
      <c r="FS92" s="55">
        <v>500</v>
      </c>
      <c r="FT92" s="46" t="s">
        <v>1072</v>
      </c>
      <c r="FU92" s="51">
        <v>666.66666666666663</v>
      </c>
      <c r="FV92" s="51">
        <v>666.66666666666663</v>
      </c>
      <c r="FW92" s="114"/>
      <c r="FX92" s="51">
        <v>666.66666666666663</v>
      </c>
      <c r="FY92" s="51">
        <v>206.66666666666666</v>
      </c>
      <c r="FZ92" s="51">
        <v>500</v>
      </c>
      <c r="GA92" s="51">
        <v>666.66666666666663</v>
      </c>
      <c r="GB92" s="51">
        <v>666.66666666666663</v>
      </c>
      <c r="GC92" s="51">
        <v>666.66666666666663</v>
      </c>
      <c r="GD92" s="51">
        <v>273.33333333333331</v>
      </c>
      <c r="GE92" s="51">
        <v>666.66666666666663</v>
      </c>
      <c r="GF92" s="51">
        <v>666.66666666666663</v>
      </c>
      <c r="GG92" s="51">
        <v>280</v>
      </c>
      <c r="GH92" s="51">
        <v>666.66666666666663</v>
      </c>
      <c r="GI92" s="51">
        <v>666.66666666666663</v>
      </c>
      <c r="GJ92" s="51">
        <v>253.33333333333334</v>
      </c>
      <c r="GK92" s="51">
        <v>253.33333333333334</v>
      </c>
      <c r="GL92" s="51">
        <v>833.33333333333337</v>
      </c>
      <c r="GM92" s="51">
        <v>666.66666666666663</v>
      </c>
      <c r="GN92" s="51">
        <v>666.66666666666663</v>
      </c>
      <c r="GO92" s="52">
        <v>500</v>
      </c>
      <c r="GP92" s="38" t="s">
        <v>1072</v>
      </c>
      <c r="GQ92" s="52">
        <v>253.33333333333334</v>
      </c>
      <c r="GR92" s="38" t="s">
        <v>1072</v>
      </c>
      <c r="GS92" s="38" t="s">
        <v>1072</v>
      </c>
      <c r="GT92" s="300" t="s">
        <v>1072</v>
      </c>
      <c r="GU92"/>
    </row>
    <row r="93" spans="1:203" x14ac:dyDescent="0.3">
      <c r="A93" s="34" t="s">
        <v>1078</v>
      </c>
      <c r="B93" s="46" t="s">
        <v>1072</v>
      </c>
      <c r="C93" s="46" t="s">
        <v>1072</v>
      </c>
      <c r="D93" s="46" t="s">
        <v>1072</v>
      </c>
      <c r="E93" s="46" t="s">
        <v>1072</v>
      </c>
      <c r="F93" s="46" t="s">
        <v>1072</v>
      </c>
      <c r="G93" s="46" t="s">
        <v>1072</v>
      </c>
      <c r="H93" s="46" t="s">
        <v>1072</v>
      </c>
      <c r="I93" s="46" t="s">
        <v>1072</v>
      </c>
      <c r="J93" s="46" t="s">
        <v>1072</v>
      </c>
      <c r="K93" s="46" t="s">
        <v>1072</v>
      </c>
      <c r="L93" s="58">
        <v>2500</v>
      </c>
      <c r="M93" s="46" t="s">
        <v>1072</v>
      </c>
      <c r="N93" s="58">
        <v>2000</v>
      </c>
      <c r="O93" s="46" t="s">
        <v>1072</v>
      </c>
      <c r="P93" s="58">
        <v>3000</v>
      </c>
      <c r="Q93" s="58">
        <v>7692.3</v>
      </c>
      <c r="R93" s="46" t="s">
        <v>1072</v>
      </c>
      <c r="S93" s="46" t="s">
        <v>1072</v>
      </c>
      <c r="T93" s="51">
        <v>10000</v>
      </c>
      <c r="U93" s="55">
        <v>10000</v>
      </c>
      <c r="V93" s="46" t="s">
        <v>1072</v>
      </c>
      <c r="W93" s="46" t="s">
        <v>1072</v>
      </c>
      <c r="X93" s="55">
        <v>10000</v>
      </c>
      <c r="Y93" s="46" t="s">
        <v>1072</v>
      </c>
      <c r="Z93" s="46" t="s">
        <v>1072</v>
      </c>
      <c r="AA93" s="51">
        <v>10000</v>
      </c>
      <c r="AB93" s="46" t="s">
        <v>1072</v>
      </c>
      <c r="AC93" s="46" t="s">
        <v>1072</v>
      </c>
      <c r="AD93" s="46" t="s">
        <v>1072</v>
      </c>
      <c r="AE93" s="46" t="s">
        <v>1072</v>
      </c>
      <c r="AF93" s="46" t="s">
        <v>1072</v>
      </c>
      <c r="AG93" s="46" t="s">
        <v>1072</v>
      </c>
      <c r="AH93" s="46" t="s">
        <v>1072</v>
      </c>
      <c r="AI93" s="46" t="s">
        <v>1072</v>
      </c>
      <c r="AJ93" s="46" t="s">
        <v>1072</v>
      </c>
      <c r="AK93" s="46" t="s">
        <v>1072</v>
      </c>
      <c r="AL93" s="46" t="s">
        <v>1072</v>
      </c>
      <c r="AM93" s="46" t="s">
        <v>1072</v>
      </c>
      <c r="AN93" s="46" t="s">
        <v>1072</v>
      </c>
      <c r="AO93" s="46" t="s">
        <v>1072</v>
      </c>
      <c r="AP93" s="46" t="s">
        <v>1072</v>
      </c>
      <c r="AQ93" s="46" t="s">
        <v>1072</v>
      </c>
      <c r="AR93" s="46" t="s">
        <v>1072</v>
      </c>
      <c r="AS93" s="46" t="s">
        <v>1072</v>
      </c>
      <c r="AT93" s="38" t="s">
        <v>1072</v>
      </c>
      <c r="AU93" s="38" t="s">
        <v>1072</v>
      </c>
      <c r="AV93" s="38" t="s">
        <v>1072</v>
      </c>
      <c r="AW93" s="38" t="s">
        <v>1072</v>
      </c>
      <c r="AX93" s="38" t="s">
        <v>1072</v>
      </c>
      <c r="AY93" s="38" t="s">
        <v>1072</v>
      </c>
      <c r="BA93" s="11" t="s">
        <v>1078</v>
      </c>
      <c r="BB93" s="46" t="s">
        <v>1072</v>
      </c>
      <c r="BC93" s="46" t="s">
        <v>1072</v>
      </c>
      <c r="BD93" s="46" t="s">
        <v>1072</v>
      </c>
      <c r="BE93" s="46" t="s">
        <v>1072</v>
      </c>
      <c r="BF93" s="46" t="s">
        <v>1072</v>
      </c>
      <c r="BG93" s="46" t="s">
        <v>1072</v>
      </c>
      <c r="BH93" s="46" t="s">
        <v>1072</v>
      </c>
      <c r="BI93" s="46" t="s">
        <v>1072</v>
      </c>
      <c r="BJ93" s="46" t="s">
        <v>1072</v>
      </c>
      <c r="BK93" s="46" t="s">
        <v>1072</v>
      </c>
      <c r="BL93" s="58">
        <v>6000</v>
      </c>
      <c r="BM93" s="46" t="s">
        <v>1072</v>
      </c>
      <c r="BN93" s="58">
        <v>6000</v>
      </c>
      <c r="BO93" s="46" t="s">
        <v>1072</v>
      </c>
      <c r="BP93" s="58">
        <v>4500</v>
      </c>
      <c r="BQ93" s="58">
        <v>5000</v>
      </c>
      <c r="BR93" s="46" t="s">
        <v>1072</v>
      </c>
      <c r="BS93" s="46" t="s">
        <v>1072</v>
      </c>
      <c r="BT93" s="51">
        <v>4250</v>
      </c>
      <c r="BU93" s="55">
        <v>4250</v>
      </c>
      <c r="BV93" s="46" t="s">
        <v>1072</v>
      </c>
      <c r="BW93" s="46" t="s">
        <v>1072</v>
      </c>
      <c r="BX93" s="55">
        <v>5500</v>
      </c>
      <c r="BY93" s="46" t="s">
        <v>1072</v>
      </c>
      <c r="BZ93" s="46" t="s">
        <v>1072</v>
      </c>
      <c r="CA93" s="51">
        <v>7250</v>
      </c>
      <c r="CB93" s="46" t="s">
        <v>1072</v>
      </c>
      <c r="CC93" s="46" t="s">
        <v>1072</v>
      </c>
      <c r="CD93" s="46" t="s">
        <v>1072</v>
      </c>
      <c r="CE93" s="46" t="s">
        <v>1072</v>
      </c>
      <c r="CF93" s="46" t="s">
        <v>1072</v>
      </c>
      <c r="CG93" s="46" t="s">
        <v>1072</v>
      </c>
      <c r="CH93" s="46" t="s">
        <v>1072</v>
      </c>
      <c r="CI93" s="46" t="s">
        <v>1072</v>
      </c>
      <c r="CJ93" s="46" t="s">
        <v>1072</v>
      </c>
      <c r="CK93" s="46" t="s">
        <v>1072</v>
      </c>
      <c r="CL93" s="46" t="s">
        <v>1072</v>
      </c>
      <c r="CM93" s="46" t="s">
        <v>1072</v>
      </c>
      <c r="CN93" s="46" t="s">
        <v>1072</v>
      </c>
      <c r="CO93" s="46" t="s">
        <v>1072</v>
      </c>
      <c r="CP93" s="46" t="s">
        <v>1072</v>
      </c>
      <c r="CQ93" s="46" t="s">
        <v>1072</v>
      </c>
      <c r="CR93" s="46" t="s">
        <v>1072</v>
      </c>
      <c r="CS93" s="46" t="s">
        <v>1072</v>
      </c>
      <c r="CT93" s="38" t="s">
        <v>1072</v>
      </c>
      <c r="CU93" s="38" t="s">
        <v>1072</v>
      </c>
      <c r="CV93" s="38" t="s">
        <v>1072</v>
      </c>
      <c r="CW93" s="38" t="s">
        <v>1072</v>
      </c>
      <c r="CX93" s="38" t="s">
        <v>1072</v>
      </c>
      <c r="CY93" s="38" t="s">
        <v>1072</v>
      </c>
      <c r="DA93" s="11" t="s">
        <v>1078</v>
      </c>
      <c r="DB93" s="46" t="s">
        <v>1072</v>
      </c>
      <c r="DC93" s="46" t="s">
        <v>1072</v>
      </c>
      <c r="DD93" s="46" t="s">
        <v>1072</v>
      </c>
      <c r="DE93" s="46" t="s">
        <v>1072</v>
      </c>
      <c r="DF93" s="46" t="s">
        <v>1072</v>
      </c>
      <c r="DG93" s="46" t="s">
        <v>1072</v>
      </c>
      <c r="DH93" s="46" t="s">
        <v>1072</v>
      </c>
      <c r="DI93" s="46" t="s">
        <v>1072</v>
      </c>
      <c r="DJ93" s="46" t="s">
        <v>1072</v>
      </c>
      <c r="DK93" s="113"/>
      <c r="DL93" s="58">
        <v>5000</v>
      </c>
      <c r="DM93" s="113"/>
      <c r="DN93" s="58">
        <v>6000</v>
      </c>
      <c r="DO93" s="113"/>
      <c r="DP93" s="58">
        <v>4175</v>
      </c>
      <c r="DQ93" s="58">
        <v>6250</v>
      </c>
      <c r="DR93" s="46" t="s">
        <v>1072</v>
      </c>
      <c r="DS93" s="46" t="s">
        <v>1072</v>
      </c>
      <c r="DT93" s="51">
        <v>5212.5</v>
      </c>
      <c r="DU93" s="51">
        <v>6250</v>
      </c>
      <c r="DV93" s="113"/>
      <c r="DW93" s="46" t="s">
        <v>1072</v>
      </c>
      <c r="DX93" s="55">
        <v>6250</v>
      </c>
      <c r="DY93" s="46" t="s">
        <v>1072</v>
      </c>
      <c r="DZ93" s="46" t="s">
        <v>1072</v>
      </c>
      <c r="EA93" s="51">
        <v>6250</v>
      </c>
      <c r="EB93" s="113"/>
      <c r="EC93" s="46" t="s">
        <v>1072</v>
      </c>
      <c r="ED93" s="46" t="s">
        <v>1072</v>
      </c>
      <c r="EE93" s="46" t="s">
        <v>1072</v>
      </c>
      <c r="EF93" s="46" t="s">
        <v>1072</v>
      </c>
      <c r="EG93" s="46" t="s">
        <v>1072</v>
      </c>
      <c r="EH93" s="46" t="s">
        <v>1072</v>
      </c>
      <c r="EI93" s="46" t="s">
        <v>1072</v>
      </c>
      <c r="EJ93" s="46" t="s">
        <v>1072</v>
      </c>
      <c r="EK93" s="46" t="s">
        <v>1072</v>
      </c>
      <c r="EL93" s="46" t="s">
        <v>1072</v>
      </c>
      <c r="EM93" s="46" t="s">
        <v>1072</v>
      </c>
      <c r="EN93" s="46" t="s">
        <v>1072</v>
      </c>
      <c r="EO93" s="46" t="s">
        <v>1072</v>
      </c>
      <c r="EP93" s="46" t="s">
        <v>1072</v>
      </c>
      <c r="EQ93" s="46" t="s">
        <v>1072</v>
      </c>
      <c r="ER93" s="46" t="s">
        <v>1072</v>
      </c>
      <c r="ES93" s="46" t="s">
        <v>1072</v>
      </c>
      <c r="ET93" s="38" t="s">
        <v>1072</v>
      </c>
      <c r="EU93" s="38" t="s">
        <v>1072</v>
      </c>
      <c r="EV93" s="38" t="s">
        <v>1072</v>
      </c>
      <c r="EW93" s="300" t="s">
        <v>1072</v>
      </c>
      <c r="EX93" s="300" t="s">
        <v>1072</v>
      </c>
      <c r="EY93" s="300" t="s">
        <v>1072</v>
      </c>
      <c r="EZ93"/>
      <c r="FA93" s="46" t="s">
        <v>1072</v>
      </c>
      <c r="FB93" s="46" t="s">
        <v>1072</v>
      </c>
      <c r="FC93" s="46" t="s">
        <v>1072</v>
      </c>
      <c r="FD93" s="46" t="s">
        <v>1072</v>
      </c>
      <c r="FE93" s="46" t="s">
        <v>1072</v>
      </c>
      <c r="FF93" s="114"/>
      <c r="FG93" s="58">
        <v>333.33333333333331</v>
      </c>
      <c r="FH93" s="114"/>
      <c r="FI93" s="58">
        <v>2500</v>
      </c>
      <c r="FJ93" s="114"/>
      <c r="FK93" s="58">
        <v>366.66666666666669</v>
      </c>
      <c r="FL93" s="58">
        <v>333.33333333333331</v>
      </c>
      <c r="FM93" s="46" t="s">
        <v>1072</v>
      </c>
      <c r="FN93" s="46" t="s">
        <v>1072</v>
      </c>
      <c r="FO93" s="51">
        <v>333.33333333333331</v>
      </c>
      <c r="FP93" s="51">
        <v>333.33333333333331</v>
      </c>
      <c r="FQ93" s="114"/>
      <c r="FR93" s="46" t="s">
        <v>1072</v>
      </c>
      <c r="FS93" s="55">
        <v>666.66666666666663</v>
      </c>
      <c r="FT93" s="46" t="s">
        <v>1072</v>
      </c>
      <c r="FU93" s="46" t="s">
        <v>1072</v>
      </c>
      <c r="FV93" s="51">
        <v>666.66666666666663</v>
      </c>
      <c r="FW93" s="114"/>
      <c r="FX93" s="46" t="s">
        <v>1072</v>
      </c>
      <c r="FY93" s="46" t="s">
        <v>1072</v>
      </c>
      <c r="FZ93" s="46" t="s">
        <v>1072</v>
      </c>
      <c r="GA93" s="46" t="s">
        <v>1072</v>
      </c>
      <c r="GB93" s="46" t="s">
        <v>1072</v>
      </c>
      <c r="GC93" s="46" t="s">
        <v>1072</v>
      </c>
      <c r="GD93" s="46" t="s">
        <v>1072</v>
      </c>
      <c r="GE93" s="46" t="s">
        <v>1072</v>
      </c>
      <c r="GF93" s="46" t="s">
        <v>1072</v>
      </c>
      <c r="GG93" s="46" t="s">
        <v>1072</v>
      </c>
      <c r="GH93" s="46" t="s">
        <v>1072</v>
      </c>
      <c r="GI93" s="46" t="s">
        <v>1072</v>
      </c>
      <c r="GJ93" s="46" t="s">
        <v>1072</v>
      </c>
      <c r="GK93" s="46" t="s">
        <v>1072</v>
      </c>
      <c r="GL93" s="46" t="s">
        <v>1072</v>
      </c>
      <c r="GM93" s="46" t="s">
        <v>1072</v>
      </c>
      <c r="GN93" s="46" t="s">
        <v>1072</v>
      </c>
      <c r="GO93" s="38" t="s">
        <v>1072</v>
      </c>
      <c r="GP93" s="38" t="s">
        <v>1072</v>
      </c>
      <c r="GQ93" s="38" t="s">
        <v>1072</v>
      </c>
      <c r="GR93" s="38" t="s">
        <v>1072</v>
      </c>
      <c r="GS93" s="38" t="s">
        <v>1072</v>
      </c>
      <c r="GT93" s="300" t="s">
        <v>1072</v>
      </c>
      <c r="GU93"/>
    </row>
    <row r="94" spans="1:203" x14ac:dyDescent="0.3">
      <c r="A94" s="34" t="s">
        <v>942</v>
      </c>
      <c r="B94" s="46" t="s">
        <v>1072</v>
      </c>
      <c r="C94" s="46" t="s">
        <v>1072</v>
      </c>
      <c r="D94" s="46" t="s">
        <v>1072</v>
      </c>
      <c r="E94" s="46" t="s">
        <v>1072</v>
      </c>
      <c r="F94" s="46" t="s">
        <v>1072</v>
      </c>
      <c r="G94" s="46" t="s">
        <v>1072</v>
      </c>
      <c r="H94" s="46" t="s">
        <v>1072</v>
      </c>
      <c r="I94" s="46" t="s">
        <v>1072</v>
      </c>
      <c r="J94" s="46" t="s">
        <v>1072</v>
      </c>
      <c r="K94" s="46" t="s">
        <v>1072</v>
      </c>
      <c r="L94" s="46" t="s">
        <v>1072</v>
      </c>
      <c r="M94" s="46" t="s">
        <v>1072</v>
      </c>
      <c r="N94" s="46" t="s">
        <v>1072</v>
      </c>
      <c r="O94" s="46" t="s">
        <v>1072</v>
      </c>
      <c r="P94" s="46" t="s">
        <v>1072</v>
      </c>
      <c r="Q94" s="46" t="s">
        <v>1072</v>
      </c>
      <c r="R94" s="46" t="s">
        <v>1072</v>
      </c>
      <c r="S94" s="46" t="s">
        <v>1072</v>
      </c>
      <c r="T94" s="46" t="s">
        <v>1072</v>
      </c>
      <c r="U94" s="55">
        <v>3000</v>
      </c>
      <c r="V94" s="46" t="s">
        <v>1072</v>
      </c>
      <c r="W94" s="55">
        <v>4000</v>
      </c>
      <c r="X94" s="55">
        <v>4250</v>
      </c>
      <c r="Y94" s="55">
        <v>4500</v>
      </c>
      <c r="Z94" s="51">
        <v>4200</v>
      </c>
      <c r="AA94" s="51">
        <v>4200</v>
      </c>
      <c r="AB94" s="46" t="s">
        <v>1072</v>
      </c>
      <c r="AC94" s="51">
        <v>4000</v>
      </c>
      <c r="AD94" s="51">
        <v>4000</v>
      </c>
      <c r="AE94" s="51">
        <v>3600</v>
      </c>
      <c r="AF94" s="51">
        <v>4000</v>
      </c>
      <c r="AG94" s="51">
        <v>4200</v>
      </c>
      <c r="AH94" s="51">
        <v>4000</v>
      </c>
      <c r="AI94" s="46" t="s">
        <v>1072</v>
      </c>
      <c r="AJ94" s="46" t="s">
        <v>1072</v>
      </c>
      <c r="AK94" s="51">
        <v>4000</v>
      </c>
      <c r="AL94" s="51">
        <v>5000</v>
      </c>
      <c r="AM94" s="51">
        <v>5000</v>
      </c>
      <c r="AN94" s="51">
        <v>5000</v>
      </c>
      <c r="AO94" s="51">
        <v>5000</v>
      </c>
      <c r="AP94" s="51">
        <v>5000</v>
      </c>
      <c r="AQ94" s="51">
        <v>5000</v>
      </c>
      <c r="AR94" s="51">
        <v>5000</v>
      </c>
      <c r="AS94" s="51">
        <v>5000</v>
      </c>
      <c r="AT94" s="50">
        <v>4000</v>
      </c>
      <c r="AU94" s="52">
        <v>5000</v>
      </c>
      <c r="AV94" s="52">
        <v>5000</v>
      </c>
      <c r="AW94" s="52">
        <v>5000</v>
      </c>
      <c r="AX94" s="52">
        <v>5000</v>
      </c>
      <c r="AY94" s="52">
        <f>'Coût médian du PMAS'!N19</f>
        <v>5000</v>
      </c>
      <c r="BA94" s="11" t="s">
        <v>942</v>
      </c>
      <c r="BB94" s="46" t="s">
        <v>1072</v>
      </c>
      <c r="BC94" s="46" t="s">
        <v>1072</v>
      </c>
      <c r="BD94" s="46" t="s">
        <v>1072</v>
      </c>
      <c r="BE94" s="46" t="s">
        <v>1072</v>
      </c>
      <c r="BF94" s="46" t="s">
        <v>1072</v>
      </c>
      <c r="BG94" s="46" t="s">
        <v>1072</v>
      </c>
      <c r="BH94" s="46" t="s">
        <v>1072</v>
      </c>
      <c r="BI94" s="46" t="s">
        <v>1072</v>
      </c>
      <c r="BJ94" s="46" t="s">
        <v>1072</v>
      </c>
      <c r="BK94" s="46" t="s">
        <v>1072</v>
      </c>
      <c r="BL94" s="46" t="s">
        <v>1072</v>
      </c>
      <c r="BM94" s="46" t="s">
        <v>1072</v>
      </c>
      <c r="BN94" s="46" t="s">
        <v>1072</v>
      </c>
      <c r="BO94" s="46" t="s">
        <v>1072</v>
      </c>
      <c r="BP94" s="46" t="s">
        <v>1072</v>
      </c>
      <c r="BQ94" s="46" t="s">
        <v>1072</v>
      </c>
      <c r="BR94" s="46" t="s">
        <v>1072</v>
      </c>
      <c r="BS94" s="46" t="s">
        <v>1072</v>
      </c>
      <c r="BT94" s="46" t="s">
        <v>1072</v>
      </c>
      <c r="BU94" s="55">
        <v>7500</v>
      </c>
      <c r="BV94" s="46" t="s">
        <v>1072</v>
      </c>
      <c r="BW94" s="55">
        <v>10000</v>
      </c>
      <c r="BX94" s="55">
        <v>10000</v>
      </c>
      <c r="BY94" s="55">
        <v>9500</v>
      </c>
      <c r="BZ94" s="51">
        <v>9500</v>
      </c>
      <c r="CA94" s="51">
        <v>9937.5</v>
      </c>
      <c r="CB94" s="46" t="s">
        <v>1072</v>
      </c>
      <c r="CC94" s="51">
        <v>10000</v>
      </c>
      <c r="CD94" s="51">
        <v>9937.5</v>
      </c>
      <c r="CE94" s="51">
        <v>9875</v>
      </c>
      <c r="CF94" s="51">
        <v>10000</v>
      </c>
      <c r="CG94" s="51">
        <v>10000</v>
      </c>
      <c r="CH94" s="51">
        <v>10000</v>
      </c>
      <c r="CI94" s="46" t="s">
        <v>1072</v>
      </c>
      <c r="CJ94" s="46" t="s">
        <v>1072</v>
      </c>
      <c r="CK94" s="51">
        <v>10000</v>
      </c>
      <c r="CL94" s="51">
        <v>10000</v>
      </c>
      <c r="CM94" s="51">
        <v>10000</v>
      </c>
      <c r="CN94" s="51">
        <v>10000</v>
      </c>
      <c r="CO94" s="51">
        <v>10000</v>
      </c>
      <c r="CP94" s="51">
        <v>10000</v>
      </c>
      <c r="CQ94" s="51">
        <v>10000</v>
      </c>
      <c r="CR94" s="51">
        <v>10000</v>
      </c>
      <c r="CS94" s="51">
        <v>10000</v>
      </c>
      <c r="CT94" s="52">
        <v>7500</v>
      </c>
      <c r="CU94" s="52">
        <v>7500</v>
      </c>
      <c r="CV94" s="52">
        <v>10000</v>
      </c>
      <c r="CW94" s="52">
        <v>10000</v>
      </c>
      <c r="CX94" s="52">
        <v>10000</v>
      </c>
      <c r="CY94" s="52">
        <f>'Coût médian du PMAS'!O19</f>
        <v>10000</v>
      </c>
      <c r="DA94" s="11" t="s">
        <v>942</v>
      </c>
      <c r="DB94" s="46" t="s">
        <v>1072</v>
      </c>
      <c r="DC94" s="46" t="s">
        <v>1072</v>
      </c>
      <c r="DD94" s="46" t="s">
        <v>1072</v>
      </c>
      <c r="DE94" s="46" t="s">
        <v>1072</v>
      </c>
      <c r="DF94" s="46" t="s">
        <v>1072</v>
      </c>
      <c r="DG94" s="46" t="s">
        <v>1072</v>
      </c>
      <c r="DH94" s="46" t="s">
        <v>1072</v>
      </c>
      <c r="DI94" s="46" t="s">
        <v>1072</v>
      </c>
      <c r="DJ94" s="46" t="s">
        <v>1072</v>
      </c>
      <c r="DK94" s="113"/>
      <c r="DL94" s="46" t="s">
        <v>1072</v>
      </c>
      <c r="DM94" s="113"/>
      <c r="DN94" s="46" t="s">
        <v>1072</v>
      </c>
      <c r="DO94" s="113"/>
      <c r="DP94" s="46" t="s">
        <v>1072</v>
      </c>
      <c r="DQ94" s="46" t="s">
        <v>1072</v>
      </c>
      <c r="DR94" s="46" t="s">
        <v>1072</v>
      </c>
      <c r="DS94" s="46" t="s">
        <v>1072</v>
      </c>
      <c r="DT94" s="46" t="s">
        <v>1072</v>
      </c>
      <c r="DU94" s="51">
        <v>5000</v>
      </c>
      <c r="DV94" s="113"/>
      <c r="DW94" s="55">
        <v>2500</v>
      </c>
      <c r="DX94" s="55">
        <v>5000</v>
      </c>
      <c r="DY94" s="55">
        <v>3750</v>
      </c>
      <c r="DZ94" s="51">
        <v>3875</v>
      </c>
      <c r="EA94" s="51">
        <v>4000</v>
      </c>
      <c r="EB94" s="113"/>
      <c r="EC94" s="51">
        <v>4000</v>
      </c>
      <c r="ED94" s="51">
        <v>4000</v>
      </c>
      <c r="EE94" s="51">
        <v>4000</v>
      </c>
      <c r="EF94" s="51">
        <v>4000</v>
      </c>
      <c r="EG94" s="51">
        <v>6000</v>
      </c>
      <c r="EH94" s="51">
        <v>6000</v>
      </c>
      <c r="EI94" s="46" t="s">
        <v>1072</v>
      </c>
      <c r="EJ94" s="46" t="s">
        <v>1072</v>
      </c>
      <c r="EK94" s="51">
        <v>3750</v>
      </c>
      <c r="EL94" s="55">
        <v>3750</v>
      </c>
      <c r="EM94" s="51">
        <v>3750</v>
      </c>
      <c r="EN94" s="51">
        <v>3750</v>
      </c>
      <c r="EO94" s="51">
        <v>5000</v>
      </c>
      <c r="EP94" s="51">
        <v>5000</v>
      </c>
      <c r="EQ94" s="51">
        <v>6250</v>
      </c>
      <c r="ER94" s="51">
        <v>8750</v>
      </c>
      <c r="ES94" s="51">
        <v>7500</v>
      </c>
      <c r="ET94" s="52">
        <v>5000</v>
      </c>
      <c r="EU94" s="52">
        <v>5000</v>
      </c>
      <c r="EV94" s="52">
        <v>5000</v>
      </c>
      <c r="EW94" s="299">
        <v>5000</v>
      </c>
      <c r="EX94" s="299">
        <v>7500</v>
      </c>
      <c r="EY94" s="52">
        <f>'Coût médian du PMAS'!P19</f>
        <v>8750</v>
      </c>
      <c r="EZ94"/>
      <c r="FA94" s="46" t="s">
        <v>1072</v>
      </c>
      <c r="FB94" s="46" t="s">
        <v>1072</v>
      </c>
      <c r="FC94" s="46" t="s">
        <v>1072</v>
      </c>
      <c r="FD94" s="46" t="s">
        <v>1072</v>
      </c>
      <c r="FE94" s="46" t="s">
        <v>1072</v>
      </c>
      <c r="FF94" s="114"/>
      <c r="FG94" s="46" t="s">
        <v>1072</v>
      </c>
      <c r="FH94" s="114"/>
      <c r="FI94" s="46" t="s">
        <v>1072</v>
      </c>
      <c r="FJ94" s="114"/>
      <c r="FK94" s="46" t="s">
        <v>1072</v>
      </c>
      <c r="FL94" s="46" t="s">
        <v>1072</v>
      </c>
      <c r="FM94" s="46" t="s">
        <v>1072</v>
      </c>
      <c r="FN94" s="46" t="s">
        <v>1072</v>
      </c>
      <c r="FO94" s="46" t="s">
        <v>1072</v>
      </c>
      <c r="FP94" s="51">
        <v>666.66666666666663</v>
      </c>
      <c r="FQ94" s="114"/>
      <c r="FR94" s="55">
        <v>583.33333333333337</v>
      </c>
      <c r="FS94" s="55">
        <v>500</v>
      </c>
      <c r="FT94" s="55">
        <v>500</v>
      </c>
      <c r="FU94" s="51">
        <v>473.33333333333331</v>
      </c>
      <c r="FV94" s="51">
        <v>400</v>
      </c>
      <c r="FW94" s="114"/>
      <c r="FX94" s="51">
        <v>400</v>
      </c>
      <c r="FY94" s="51">
        <v>400</v>
      </c>
      <c r="FZ94" s="51">
        <v>463.33333333333331</v>
      </c>
      <c r="GA94" s="51">
        <v>453.33333333333331</v>
      </c>
      <c r="GB94" s="51">
        <v>453.33333333333331</v>
      </c>
      <c r="GC94" s="51">
        <v>453.33333333333331</v>
      </c>
      <c r="GD94" s="46" t="s">
        <v>1072</v>
      </c>
      <c r="GE94" s="46" t="s">
        <v>1072</v>
      </c>
      <c r="GF94" s="51">
        <v>666.66666666666663</v>
      </c>
      <c r="GG94" s="51">
        <v>666.66666666666663</v>
      </c>
      <c r="GH94" s="51">
        <v>666.66666666666663</v>
      </c>
      <c r="GI94" s="51">
        <v>666.66666666666663</v>
      </c>
      <c r="GJ94" s="51">
        <v>666.66666666666663</v>
      </c>
      <c r="GK94" s="51">
        <v>666.66666666666663</v>
      </c>
      <c r="GL94" s="51">
        <v>666.66666666666663</v>
      </c>
      <c r="GM94" s="51">
        <v>666.66666666666663</v>
      </c>
      <c r="GN94" s="51">
        <v>666.66666666666663</v>
      </c>
      <c r="GO94" s="52">
        <v>666.66666666666663</v>
      </c>
      <c r="GP94" s="52">
        <v>666.66666666666663</v>
      </c>
      <c r="GQ94" s="52">
        <v>666.66666666666663</v>
      </c>
      <c r="GR94" s="52">
        <v>666.66666666666663</v>
      </c>
      <c r="GS94" s="299">
        <v>1000</v>
      </c>
      <c r="GT94" s="52">
        <f>'Coût médian du PMAS'!Q19</f>
        <v>1000</v>
      </c>
      <c r="GU94"/>
    </row>
    <row r="95" spans="1:203" x14ac:dyDescent="0.3">
      <c r="A95" s="11" t="s">
        <v>939</v>
      </c>
      <c r="B95" s="55">
        <v>6000</v>
      </c>
      <c r="C95" s="62">
        <v>6000</v>
      </c>
      <c r="D95" s="62">
        <v>6000</v>
      </c>
      <c r="E95" s="62">
        <v>2000</v>
      </c>
      <c r="F95" s="62">
        <v>6000</v>
      </c>
      <c r="G95" s="57">
        <v>6000</v>
      </c>
      <c r="H95" s="46" t="s">
        <v>1072</v>
      </c>
      <c r="I95" s="46" t="s">
        <v>1072</v>
      </c>
      <c r="J95" s="51">
        <v>2000</v>
      </c>
      <c r="K95" s="58">
        <v>3000</v>
      </c>
      <c r="L95" s="58">
        <v>3000</v>
      </c>
      <c r="M95" s="50" t="s">
        <v>1173</v>
      </c>
      <c r="N95" s="46" t="s">
        <v>1072</v>
      </c>
      <c r="O95" s="51">
        <v>6000</v>
      </c>
      <c r="P95" s="46" t="s">
        <v>1072</v>
      </c>
      <c r="Q95" s="51">
        <v>5000</v>
      </c>
      <c r="R95" s="51">
        <v>5000</v>
      </c>
      <c r="S95" s="50">
        <v>3000</v>
      </c>
      <c r="T95" s="51">
        <v>4000</v>
      </c>
      <c r="U95" s="55">
        <v>5000</v>
      </c>
      <c r="V95" s="55">
        <v>6000</v>
      </c>
      <c r="W95" s="55">
        <v>5000</v>
      </c>
      <c r="X95" s="55">
        <v>6000</v>
      </c>
      <c r="Y95" s="55">
        <v>6000</v>
      </c>
      <c r="Z95" s="51">
        <v>6000</v>
      </c>
      <c r="AA95" s="51">
        <v>6000</v>
      </c>
      <c r="AB95" s="51">
        <v>6000</v>
      </c>
      <c r="AC95" s="51">
        <v>6000</v>
      </c>
      <c r="AD95" s="51">
        <v>6000</v>
      </c>
      <c r="AE95" s="51">
        <v>5500</v>
      </c>
      <c r="AF95" s="51">
        <v>6000</v>
      </c>
      <c r="AG95" s="51">
        <v>6000</v>
      </c>
      <c r="AH95" s="51">
        <v>6000</v>
      </c>
      <c r="AI95" s="51">
        <v>6000</v>
      </c>
      <c r="AJ95" s="51">
        <v>7000</v>
      </c>
      <c r="AK95" s="51">
        <v>7000</v>
      </c>
      <c r="AL95" s="51">
        <v>6000</v>
      </c>
      <c r="AM95" s="51">
        <v>6000</v>
      </c>
      <c r="AN95" s="51">
        <v>6000</v>
      </c>
      <c r="AO95" s="51">
        <v>6000</v>
      </c>
      <c r="AP95" s="51">
        <v>6000</v>
      </c>
      <c r="AQ95" s="51">
        <v>6000</v>
      </c>
      <c r="AR95" s="51">
        <v>6000</v>
      </c>
      <c r="AS95" s="51">
        <v>6000</v>
      </c>
      <c r="AT95" s="52">
        <v>6000</v>
      </c>
      <c r="AU95" s="38" t="s">
        <v>1072</v>
      </c>
      <c r="AV95" s="52">
        <v>6000</v>
      </c>
      <c r="AW95" s="52">
        <v>3000</v>
      </c>
      <c r="AX95" s="52">
        <v>4000</v>
      </c>
      <c r="AY95" s="38" t="s">
        <v>1072</v>
      </c>
      <c r="BA95" s="11" t="s">
        <v>939</v>
      </c>
      <c r="BB95" s="55">
        <v>6750</v>
      </c>
      <c r="BC95" s="62">
        <v>7000</v>
      </c>
      <c r="BD95" s="62">
        <v>7000</v>
      </c>
      <c r="BE95" s="62">
        <v>6375</v>
      </c>
      <c r="BF95" s="62">
        <v>6500</v>
      </c>
      <c r="BG95" s="57">
        <v>7500</v>
      </c>
      <c r="BH95" s="46" t="s">
        <v>1072</v>
      </c>
      <c r="BI95" s="46" t="s">
        <v>1072</v>
      </c>
      <c r="BJ95" s="51">
        <v>5000</v>
      </c>
      <c r="BK95" s="58">
        <v>6750</v>
      </c>
      <c r="BL95" s="58">
        <v>7500</v>
      </c>
      <c r="BM95" s="58">
        <v>7500</v>
      </c>
      <c r="BN95" s="46" t="s">
        <v>1072</v>
      </c>
      <c r="BO95" s="51">
        <v>7250</v>
      </c>
      <c r="BP95" s="46" t="s">
        <v>1072</v>
      </c>
      <c r="BQ95" s="51">
        <v>6500</v>
      </c>
      <c r="BR95" s="51">
        <v>6500</v>
      </c>
      <c r="BS95" s="51">
        <v>6000</v>
      </c>
      <c r="BT95" s="51">
        <v>5500</v>
      </c>
      <c r="BU95" s="55">
        <v>6000</v>
      </c>
      <c r="BV95" s="51">
        <v>6500</v>
      </c>
      <c r="BW95" s="55">
        <v>6500</v>
      </c>
      <c r="BX95" s="55">
        <v>6500</v>
      </c>
      <c r="BY95" s="55">
        <v>6500</v>
      </c>
      <c r="BZ95" s="51">
        <v>6500</v>
      </c>
      <c r="CA95" s="51">
        <v>6500</v>
      </c>
      <c r="CB95" s="51">
        <v>7500</v>
      </c>
      <c r="CC95" s="51">
        <v>7500</v>
      </c>
      <c r="CD95" s="51">
        <v>7500</v>
      </c>
      <c r="CE95" s="51">
        <v>6500</v>
      </c>
      <c r="CF95" s="51">
        <v>6625</v>
      </c>
      <c r="CG95" s="51">
        <v>6500</v>
      </c>
      <c r="CH95" s="51">
        <v>6500</v>
      </c>
      <c r="CI95" s="51">
        <v>7500</v>
      </c>
      <c r="CJ95" s="51">
        <v>10000</v>
      </c>
      <c r="CK95" s="51">
        <v>10000</v>
      </c>
      <c r="CL95" s="51">
        <v>7500</v>
      </c>
      <c r="CM95" s="51">
        <v>7500</v>
      </c>
      <c r="CN95" s="51">
        <v>7500</v>
      </c>
      <c r="CO95" s="51">
        <v>7500</v>
      </c>
      <c r="CP95" s="51">
        <v>8000</v>
      </c>
      <c r="CQ95" s="51">
        <v>10000</v>
      </c>
      <c r="CR95" s="51">
        <v>10000</v>
      </c>
      <c r="CS95" s="51">
        <v>10000</v>
      </c>
      <c r="CT95" s="52">
        <v>10000</v>
      </c>
      <c r="CU95" s="38" t="s">
        <v>1072</v>
      </c>
      <c r="CV95" s="52">
        <v>8750</v>
      </c>
      <c r="CW95" s="52">
        <v>8750</v>
      </c>
      <c r="CX95" s="52">
        <v>8750</v>
      </c>
      <c r="CY95" s="38" t="s">
        <v>1072</v>
      </c>
      <c r="DA95" s="11" t="s">
        <v>939</v>
      </c>
      <c r="DB95" s="55">
        <v>3750</v>
      </c>
      <c r="DC95" s="62">
        <v>5000</v>
      </c>
      <c r="DD95" s="62">
        <v>5000</v>
      </c>
      <c r="DE95" s="62">
        <v>5000</v>
      </c>
      <c r="DF95" s="62">
        <v>7500</v>
      </c>
      <c r="DG95" s="57">
        <v>7500</v>
      </c>
      <c r="DH95" s="46" t="s">
        <v>1072</v>
      </c>
      <c r="DI95" s="46" t="s">
        <v>1072</v>
      </c>
      <c r="DJ95" s="51">
        <v>5000</v>
      </c>
      <c r="DK95" s="113"/>
      <c r="DL95" s="58">
        <v>1250</v>
      </c>
      <c r="DM95" s="113"/>
      <c r="DN95" s="46" t="s">
        <v>1072</v>
      </c>
      <c r="DO95" s="113"/>
      <c r="DP95" s="46" t="s">
        <v>1072</v>
      </c>
      <c r="DQ95" s="51">
        <v>5000</v>
      </c>
      <c r="DR95" s="51">
        <v>5000</v>
      </c>
      <c r="DS95" s="51">
        <v>5000</v>
      </c>
      <c r="DT95" s="51">
        <v>5000</v>
      </c>
      <c r="DU95" s="51">
        <v>5000</v>
      </c>
      <c r="DV95" s="113"/>
      <c r="DW95" s="55">
        <v>7500</v>
      </c>
      <c r="DX95" s="55">
        <v>6250</v>
      </c>
      <c r="DY95" s="55">
        <v>6250</v>
      </c>
      <c r="DZ95" s="51">
        <v>6250</v>
      </c>
      <c r="EA95" s="51">
        <v>8750</v>
      </c>
      <c r="EB95" s="113"/>
      <c r="EC95" s="51">
        <v>10000</v>
      </c>
      <c r="ED95" s="51">
        <v>10000</v>
      </c>
      <c r="EE95" s="51">
        <v>7500</v>
      </c>
      <c r="EF95" s="51">
        <v>7500</v>
      </c>
      <c r="EG95" s="51">
        <v>7500</v>
      </c>
      <c r="EH95" s="51">
        <v>7500</v>
      </c>
      <c r="EI95" s="51">
        <v>7500</v>
      </c>
      <c r="EJ95" s="51">
        <v>8750</v>
      </c>
      <c r="EK95" s="51">
        <v>8750</v>
      </c>
      <c r="EL95" s="55">
        <v>8750</v>
      </c>
      <c r="EM95" s="51">
        <v>8750</v>
      </c>
      <c r="EN95" s="51">
        <v>8750</v>
      </c>
      <c r="EO95" s="51">
        <v>8750</v>
      </c>
      <c r="EP95" s="51">
        <v>7500</v>
      </c>
      <c r="EQ95" s="51">
        <v>7500</v>
      </c>
      <c r="ER95" s="51">
        <v>8750</v>
      </c>
      <c r="ES95" s="51">
        <v>8750</v>
      </c>
      <c r="ET95" s="52">
        <v>8750</v>
      </c>
      <c r="EU95" s="38" t="s">
        <v>1072</v>
      </c>
      <c r="EV95" s="52">
        <v>2500</v>
      </c>
      <c r="EW95" s="299">
        <v>5000</v>
      </c>
      <c r="EX95" s="299">
        <v>5000</v>
      </c>
      <c r="EY95" s="300" t="s">
        <v>1072</v>
      </c>
      <c r="EZ95"/>
      <c r="FA95" s="62">
        <v>666.66666666666663</v>
      </c>
      <c r="FB95" s="57">
        <v>666.66666666666663</v>
      </c>
      <c r="FC95" s="46" t="s">
        <v>1072</v>
      </c>
      <c r="FD95" s="46" t="s">
        <v>1072</v>
      </c>
      <c r="FE95" s="51">
        <v>166.66666666666666</v>
      </c>
      <c r="FF95" s="114"/>
      <c r="FG95" s="58">
        <v>333.33333333333331</v>
      </c>
      <c r="FH95" s="114"/>
      <c r="FI95" s="46" t="s">
        <v>1072</v>
      </c>
      <c r="FJ95" s="114"/>
      <c r="FK95" s="46" t="s">
        <v>1072</v>
      </c>
      <c r="FL95" s="51">
        <v>666.66666666666663</v>
      </c>
      <c r="FM95" s="51">
        <v>666.66666666666663</v>
      </c>
      <c r="FN95" s="51">
        <v>666.66666666666697</v>
      </c>
      <c r="FO95" s="51">
        <v>666.66666666666663</v>
      </c>
      <c r="FP95" s="51">
        <v>666.66666666666663</v>
      </c>
      <c r="FQ95" s="114"/>
      <c r="FR95" s="55">
        <v>666.66666666666663</v>
      </c>
      <c r="FS95" s="55">
        <v>666.66666666666663</v>
      </c>
      <c r="FT95" s="55">
        <v>666.66666666666663</v>
      </c>
      <c r="FU95" s="51">
        <v>666.66666666666663</v>
      </c>
      <c r="FV95" s="51">
        <v>583.33333333333337</v>
      </c>
      <c r="FW95" s="114"/>
      <c r="FX95" s="51">
        <v>666.66666666666663</v>
      </c>
      <c r="FY95" s="51">
        <v>666.66666666666663</v>
      </c>
      <c r="FZ95" s="51">
        <v>583.33333333333337</v>
      </c>
      <c r="GA95" s="51">
        <v>666.66666666666663</v>
      </c>
      <c r="GB95" s="51">
        <v>500</v>
      </c>
      <c r="GC95" s="51">
        <v>500</v>
      </c>
      <c r="GD95" s="51">
        <v>500</v>
      </c>
      <c r="GE95" s="51">
        <v>666.66666666666663</v>
      </c>
      <c r="GF95" s="51">
        <v>666.66666666666663</v>
      </c>
      <c r="GG95" s="51">
        <v>666.66666666666663</v>
      </c>
      <c r="GH95" s="51">
        <v>666.66666666666663</v>
      </c>
      <c r="GI95" s="51">
        <v>666.66666666666663</v>
      </c>
      <c r="GJ95" s="51">
        <v>666.66666666666663</v>
      </c>
      <c r="GK95" s="51">
        <v>666.66666666666663</v>
      </c>
      <c r="GL95" s="51">
        <v>666.66666666666663</v>
      </c>
      <c r="GM95" s="51">
        <v>666.66666666666663</v>
      </c>
      <c r="GN95" s="51">
        <v>666.66666666666663</v>
      </c>
      <c r="GO95" s="52">
        <v>500</v>
      </c>
      <c r="GP95" s="38" t="s">
        <v>1072</v>
      </c>
      <c r="GQ95" s="52">
        <v>666.66666666666663</v>
      </c>
      <c r="GR95" s="52">
        <v>1000</v>
      </c>
      <c r="GS95" s="299">
        <v>1000</v>
      </c>
      <c r="GT95" s="300" t="s">
        <v>1072</v>
      </c>
      <c r="GU95"/>
    </row>
    <row r="96" spans="1:203" x14ac:dyDescent="0.3">
      <c r="A96" s="11" t="s">
        <v>1079</v>
      </c>
      <c r="B96" s="55">
        <v>2000</v>
      </c>
      <c r="C96" s="62">
        <v>2000</v>
      </c>
      <c r="D96" s="62">
        <v>2000</v>
      </c>
      <c r="E96" s="62">
        <v>2000</v>
      </c>
      <c r="F96" s="62">
        <v>2000</v>
      </c>
      <c r="G96" s="46" t="s">
        <v>1072</v>
      </c>
      <c r="H96" s="55">
        <v>4000</v>
      </c>
      <c r="I96" s="55">
        <v>5000</v>
      </c>
      <c r="J96" s="46" t="s">
        <v>1072</v>
      </c>
      <c r="K96" s="58">
        <v>2000</v>
      </c>
      <c r="L96" s="58">
        <v>6500</v>
      </c>
      <c r="M96" s="51">
        <v>6000</v>
      </c>
      <c r="N96" s="58">
        <v>7000</v>
      </c>
      <c r="O96" s="51">
        <v>6500</v>
      </c>
      <c r="P96" s="58">
        <v>6000</v>
      </c>
      <c r="Q96" s="58">
        <v>6000</v>
      </c>
      <c r="R96" s="46" t="s">
        <v>1072</v>
      </c>
      <c r="S96" s="51">
        <v>2000</v>
      </c>
      <c r="T96" s="46" t="s">
        <v>1072</v>
      </c>
      <c r="U96" s="55">
        <v>2000</v>
      </c>
      <c r="V96" s="46" t="s">
        <v>1072</v>
      </c>
      <c r="W96" s="46" t="s">
        <v>1072</v>
      </c>
      <c r="X96" s="46" t="s">
        <v>1072</v>
      </c>
      <c r="Y96" s="46" t="s">
        <v>1072</v>
      </c>
      <c r="Z96" s="46" t="s">
        <v>1072</v>
      </c>
      <c r="AA96" s="46" t="s">
        <v>1072</v>
      </c>
      <c r="AB96" s="46" t="s">
        <v>1072</v>
      </c>
      <c r="AC96" s="51">
        <v>2400</v>
      </c>
      <c r="AD96" s="51">
        <v>4000</v>
      </c>
      <c r="AE96" s="51">
        <v>4000</v>
      </c>
      <c r="AF96" s="51">
        <v>4000</v>
      </c>
      <c r="AG96" s="51">
        <v>4000</v>
      </c>
      <c r="AH96" s="51">
        <v>4000</v>
      </c>
      <c r="AI96" s="46" t="s">
        <v>1072</v>
      </c>
      <c r="AJ96" s="51">
        <v>2000</v>
      </c>
      <c r="AK96" s="51">
        <v>2000</v>
      </c>
      <c r="AL96" s="51">
        <v>2000</v>
      </c>
      <c r="AM96" s="51">
        <v>2000</v>
      </c>
      <c r="AN96" s="51">
        <v>3000</v>
      </c>
      <c r="AO96" s="51">
        <v>4000</v>
      </c>
      <c r="AP96" s="51">
        <v>4000</v>
      </c>
      <c r="AQ96" s="51">
        <v>4000</v>
      </c>
      <c r="AR96" s="51">
        <v>5000</v>
      </c>
      <c r="AS96" s="51">
        <v>5000</v>
      </c>
      <c r="AT96" s="52">
        <v>4000</v>
      </c>
      <c r="AU96" s="38" t="s">
        <v>1072</v>
      </c>
      <c r="AV96" s="38" t="s">
        <v>1072</v>
      </c>
      <c r="AW96" s="38" t="s">
        <v>1072</v>
      </c>
      <c r="AX96" s="38" t="s">
        <v>1072</v>
      </c>
      <c r="AY96" s="38" t="s">
        <v>1072</v>
      </c>
      <c r="BA96" s="11" t="s">
        <v>1079</v>
      </c>
      <c r="BB96" s="55">
        <v>5000</v>
      </c>
      <c r="BC96" s="62">
        <v>5000</v>
      </c>
      <c r="BD96" s="62">
        <v>5000</v>
      </c>
      <c r="BE96" s="62">
        <v>5000</v>
      </c>
      <c r="BF96" s="62">
        <v>5000</v>
      </c>
      <c r="BG96" s="46" t="s">
        <v>1072</v>
      </c>
      <c r="BH96" s="55">
        <v>7500</v>
      </c>
      <c r="BI96" s="55">
        <v>10000</v>
      </c>
      <c r="BJ96" s="46" t="s">
        <v>1072</v>
      </c>
      <c r="BK96" s="58">
        <v>7500</v>
      </c>
      <c r="BL96" s="58">
        <v>8750</v>
      </c>
      <c r="BM96" s="58">
        <v>6250</v>
      </c>
      <c r="BN96" s="58">
        <v>6000</v>
      </c>
      <c r="BO96" s="51">
        <v>6500</v>
      </c>
      <c r="BP96" s="51">
        <v>5500</v>
      </c>
      <c r="BQ96" s="58">
        <v>5000</v>
      </c>
      <c r="BR96" s="46" t="s">
        <v>1072</v>
      </c>
      <c r="BS96" s="51">
        <v>5500</v>
      </c>
      <c r="BT96" s="46" t="s">
        <v>1072</v>
      </c>
      <c r="BU96" s="55">
        <v>5000</v>
      </c>
      <c r="BV96" s="46" t="s">
        <v>1072</v>
      </c>
      <c r="BW96" s="46" t="s">
        <v>1072</v>
      </c>
      <c r="BX96" s="46" t="s">
        <v>1072</v>
      </c>
      <c r="BY96" s="46" t="s">
        <v>1072</v>
      </c>
      <c r="BZ96" s="46" t="s">
        <v>1072</v>
      </c>
      <c r="CA96" s="46" t="s">
        <v>1072</v>
      </c>
      <c r="CB96" s="46" t="s">
        <v>1072</v>
      </c>
      <c r="CC96" s="51">
        <v>6500</v>
      </c>
      <c r="CD96" s="51">
        <v>7500</v>
      </c>
      <c r="CE96" s="47">
        <v>7500</v>
      </c>
      <c r="CF96" s="51">
        <v>7500</v>
      </c>
      <c r="CG96" s="51">
        <v>7500</v>
      </c>
      <c r="CH96" s="51">
        <v>7500</v>
      </c>
      <c r="CI96" s="46" t="s">
        <v>1072</v>
      </c>
      <c r="CJ96" s="51">
        <v>7500</v>
      </c>
      <c r="CK96" s="51">
        <v>7500</v>
      </c>
      <c r="CL96" s="51">
        <v>10000</v>
      </c>
      <c r="CM96" s="51">
        <v>10000</v>
      </c>
      <c r="CN96" s="51">
        <v>10000</v>
      </c>
      <c r="CO96" s="51">
        <v>10000</v>
      </c>
      <c r="CP96" s="51">
        <v>10000</v>
      </c>
      <c r="CQ96" s="51">
        <v>7500</v>
      </c>
      <c r="CR96" s="51">
        <v>7500</v>
      </c>
      <c r="CS96" s="51">
        <v>7500</v>
      </c>
      <c r="CT96" s="52">
        <v>10000</v>
      </c>
      <c r="CU96" s="38" t="s">
        <v>1072</v>
      </c>
      <c r="CV96" s="38" t="s">
        <v>1072</v>
      </c>
      <c r="CW96" s="38" t="s">
        <v>1072</v>
      </c>
      <c r="CX96" s="38" t="s">
        <v>1072</v>
      </c>
      <c r="CY96" s="38" t="s">
        <v>1072</v>
      </c>
      <c r="DA96" s="11" t="s">
        <v>1079</v>
      </c>
      <c r="DB96" s="55">
        <v>5500</v>
      </c>
      <c r="DC96" s="62">
        <v>5500</v>
      </c>
      <c r="DD96" s="62">
        <v>5500</v>
      </c>
      <c r="DE96" s="62">
        <v>5500</v>
      </c>
      <c r="DF96" s="62">
        <v>5500</v>
      </c>
      <c r="DG96" s="46" t="s">
        <v>1072</v>
      </c>
      <c r="DH96" s="55">
        <v>5000</v>
      </c>
      <c r="DI96" s="55">
        <v>5750</v>
      </c>
      <c r="DJ96" s="46" t="s">
        <v>1072</v>
      </c>
      <c r="DK96" s="113"/>
      <c r="DL96" s="58">
        <v>6250</v>
      </c>
      <c r="DM96" s="113"/>
      <c r="DN96" s="58">
        <v>6250</v>
      </c>
      <c r="DO96" s="113"/>
      <c r="DP96" s="51">
        <v>6250</v>
      </c>
      <c r="DQ96" s="58">
        <v>6250</v>
      </c>
      <c r="DR96" s="46" t="s">
        <v>1072</v>
      </c>
      <c r="DS96" s="50">
        <v>5000</v>
      </c>
      <c r="DT96" s="46" t="s">
        <v>1072</v>
      </c>
      <c r="DU96" s="50">
        <v>5000</v>
      </c>
      <c r="DV96" s="113"/>
      <c r="DW96" s="46" t="s">
        <v>1072</v>
      </c>
      <c r="DX96" s="46" t="s">
        <v>1072</v>
      </c>
      <c r="DY96" s="46" t="s">
        <v>1072</v>
      </c>
      <c r="DZ96" s="46" t="s">
        <v>1072</v>
      </c>
      <c r="EA96" s="46" t="s">
        <v>1072</v>
      </c>
      <c r="EB96" s="113"/>
      <c r="EC96" s="51">
        <v>6000</v>
      </c>
      <c r="ED96" s="51">
        <v>6000</v>
      </c>
      <c r="EE96" s="51">
        <v>6000</v>
      </c>
      <c r="EF96" s="51">
        <v>6000</v>
      </c>
      <c r="EG96" s="51">
        <v>6000</v>
      </c>
      <c r="EH96" s="51">
        <v>6250</v>
      </c>
      <c r="EI96" s="46" t="s">
        <v>1072</v>
      </c>
      <c r="EJ96" s="51">
        <v>5500</v>
      </c>
      <c r="EK96" s="51">
        <v>5500</v>
      </c>
      <c r="EL96" s="55">
        <v>6250</v>
      </c>
      <c r="EM96" s="51">
        <v>6250</v>
      </c>
      <c r="EN96" s="51">
        <v>6000</v>
      </c>
      <c r="EO96" s="51">
        <v>6250</v>
      </c>
      <c r="EP96" s="51">
        <v>6250</v>
      </c>
      <c r="EQ96" s="51">
        <v>6250</v>
      </c>
      <c r="ER96" s="51">
        <v>6250</v>
      </c>
      <c r="ES96" s="51">
        <v>6250</v>
      </c>
      <c r="ET96" s="52">
        <v>6250</v>
      </c>
      <c r="EU96" s="38" t="s">
        <v>1072</v>
      </c>
      <c r="EV96" s="38" t="s">
        <v>1072</v>
      </c>
      <c r="EW96" s="300" t="s">
        <v>1072</v>
      </c>
      <c r="EX96" s="300" t="s">
        <v>1072</v>
      </c>
      <c r="EY96" s="300" t="s">
        <v>1072</v>
      </c>
      <c r="EZ96"/>
      <c r="FA96" s="62">
        <v>300</v>
      </c>
      <c r="FB96" s="46" t="s">
        <v>1072</v>
      </c>
      <c r="FC96" s="55">
        <v>333.33333333333331</v>
      </c>
      <c r="FD96" s="55">
        <v>333.33333333333331</v>
      </c>
      <c r="FE96" s="46" t="s">
        <v>1072</v>
      </c>
      <c r="FF96" s="114"/>
      <c r="FG96" s="58">
        <v>1000</v>
      </c>
      <c r="FH96" s="114"/>
      <c r="FI96" s="58">
        <v>333.33333333333331</v>
      </c>
      <c r="FJ96" s="114"/>
      <c r="FK96" s="51">
        <v>333.33333333333331</v>
      </c>
      <c r="FL96" s="58">
        <v>333.33333333333331</v>
      </c>
      <c r="FM96" s="46" t="s">
        <v>1072</v>
      </c>
      <c r="FN96" s="50">
        <v>666.66666666666697</v>
      </c>
      <c r="FO96" s="46" t="s">
        <v>1072</v>
      </c>
      <c r="FP96" s="51">
        <v>753.33333333333337</v>
      </c>
      <c r="FQ96" s="114"/>
      <c r="FR96" s="46" t="s">
        <v>1072</v>
      </c>
      <c r="FS96" s="46" t="s">
        <v>1072</v>
      </c>
      <c r="FT96" s="46" t="s">
        <v>1072</v>
      </c>
      <c r="FU96" s="46" t="s">
        <v>1072</v>
      </c>
      <c r="FV96" s="46" t="s">
        <v>1072</v>
      </c>
      <c r="FW96" s="114"/>
      <c r="FX96" s="51">
        <v>500</v>
      </c>
      <c r="FY96" s="51">
        <v>500</v>
      </c>
      <c r="FZ96" s="51">
        <v>580</v>
      </c>
      <c r="GA96" s="51">
        <v>306.66666666666669</v>
      </c>
      <c r="GB96" s="51">
        <v>433.33333333333331</v>
      </c>
      <c r="GC96" s="51">
        <v>666.66666666666663</v>
      </c>
      <c r="GD96" s="46" t="s">
        <v>1072</v>
      </c>
      <c r="GE96" s="51">
        <v>300</v>
      </c>
      <c r="GF96" s="51">
        <v>300</v>
      </c>
      <c r="GG96" s="51">
        <v>300</v>
      </c>
      <c r="GH96" s="51">
        <v>2000</v>
      </c>
      <c r="GI96" s="51">
        <v>300</v>
      </c>
      <c r="GJ96" s="51">
        <v>666.66666666666663</v>
      </c>
      <c r="GK96" s="51">
        <v>666.66666666666663</v>
      </c>
      <c r="GL96" s="51">
        <v>666.66666666666663</v>
      </c>
      <c r="GM96" s="51">
        <v>666.66666666666663</v>
      </c>
      <c r="GN96" s="51">
        <v>666.66666666666663</v>
      </c>
      <c r="GO96" s="52">
        <v>500</v>
      </c>
      <c r="GP96" s="38" t="s">
        <v>1072</v>
      </c>
      <c r="GQ96" s="38" t="s">
        <v>1072</v>
      </c>
      <c r="GR96" s="38" t="s">
        <v>1072</v>
      </c>
      <c r="GS96" s="38" t="s">
        <v>1072</v>
      </c>
      <c r="GT96" s="300" t="s">
        <v>1072</v>
      </c>
      <c r="GU96"/>
    </row>
    <row r="97" spans="1:203" x14ac:dyDescent="0.3">
      <c r="A97" s="11" t="s">
        <v>931</v>
      </c>
      <c r="B97" s="46" t="s">
        <v>1072</v>
      </c>
      <c r="C97" s="46" t="s">
        <v>1072</v>
      </c>
      <c r="D97" s="46" t="s">
        <v>1072</v>
      </c>
      <c r="E97" s="62">
        <v>2000</v>
      </c>
      <c r="F97" s="46" t="s">
        <v>1072</v>
      </c>
      <c r="G97" s="46" t="s">
        <v>1072</v>
      </c>
      <c r="H97" s="46" t="s">
        <v>1072</v>
      </c>
      <c r="I97" s="50">
        <v>3000</v>
      </c>
      <c r="J97" s="50">
        <v>3000</v>
      </c>
      <c r="K97" s="47" t="s">
        <v>1173</v>
      </c>
      <c r="L97" s="50">
        <v>3000</v>
      </c>
      <c r="M97" s="50" t="s">
        <v>1173</v>
      </c>
      <c r="N97" s="50">
        <v>3000</v>
      </c>
      <c r="O97" s="46" t="s">
        <v>1072</v>
      </c>
      <c r="P97" s="58">
        <v>2000</v>
      </c>
      <c r="Q97" s="58">
        <v>2000</v>
      </c>
      <c r="R97" s="51">
        <v>2000</v>
      </c>
      <c r="S97" s="46" t="s">
        <v>1072</v>
      </c>
      <c r="T97" s="51">
        <v>2000</v>
      </c>
      <c r="U97" s="55">
        <v>2000</v>
      </c>
      <c r="V97" s="46" t="s">
        <v>1072</v>
      </c>
      <c r="W97" s="46" t="s">
        <v>1072</v>
      </c>
      <c r="X97" s="46" t="s">
        <v>1072</v>
      </c>
      <c r="Y97" s="55">
        <v>2000</v>
      </c>
      <c r="Z97" s="51">
        <v>2000</v>
      </c>
      <c r="AA97" s="51">
        <v>2000</v>
      </c>
      <c r="AB97" s="46" t="s">
        <v>1072</v>
      </c>
      <c r="AC97" s="51">
        <v>2000</v>
      </c>
      <c r="AD97" s="51">
        <v>2000</v>
      </c>
      <c r="AE97" s="51">
        <v>2000</v>
      </c>
      <c r="AF97" s="51">
        <v>2000</v>
      </c>
      <c r="AG97" s="51">
        <v>2000</v>
      </c>
      <c r="AH97" s="51">
        <v>2000</v>
      </c>
      <c r="AI97" s="46" t="s">
        <v>1072</v>
      </c>
      <c r="AJ97" s="51">
        <v>2000</v>
      </c>
      <c r="AK97" s="51">
        <v>2000</v>
      </c>
      <c r="AL97" s="51">
        <v>2000</v>
      </c>
      <c r="AM97" s="51">
        <v>2000</v>
      </c>
      <c r="AN97" s="51">
        <v>2000</v>
      </c>
      <c r="AO97" s="51">
        <v>2000</v>
      </c>
      <c r="AP97" s="51">
        <v>2000</v>
      </c>
      <c r="AQ97" s="51">
        <v>2000</v>
      </c>
      <c r="AR97" s="51">
        <v>2000</v>
      </c>
      <c r="AS97" s="51">
        <v>2000</v>
      </c>
      <c r="AT97" s="52">
        <v>2000</v>
      </c>
      <c r="AU97" s="52">
        <v>2000</v>
      </c>
      <c r="AV97" s="52">
        <v>2000</v>
      </c>
      <c r="AW97" s="52">
        <v>2000</v>
      </c>
      <c r="AX97" s="38" t="s">
        <v>1072</v>
      </c>
      <c r="AY97" s="52">
        <f>'Coût médian du PMAS'!N15</f>
        <v>2000</v>
      </c>
      <c r="BA97" s="11" t="s">
        <v>931</v>
      </c>
      <c r="BB97" s="46" t="s">
        <v>1072</v>
      </c>
      <c r="BC97" s="46" t="s">
        <v>1072</v>
      </c>
      <c r="BD97" s="46" t="s">
        <v>1072</v>
      </c>
      <c r="BE97" s="62">
        <v>4500</v>
      </c>
      <c r="BF97" s="46" t="s">
        <v>1072</v>
      </c>
      <c r="BG97" s="46" t="s">
        <v>1072</v>
      </c>
      <c r="BH97" s="46" t="s">
        <v>1072</v>
      </c>
      <c r="BI97" s="58">
        <v>7500</v>
      </c>
      <c r="BJ97" s="58">
        <v>7500</v>
      </c>
      <c r="BK97" s="58">
        <v>7500</v>
      </c>
      <c r="BL97" s="58">
        <v>7500</v>
      </c>
      <c r="BM97" s="58">
        <v>7500</v>
      </c>
      <c r="BN97" s="58">
        <v>7500</v>
      </c>
      <c r="BO97" s="46" t="s">
        <v>1072</v>
      </c>
      <c r="BP97" s="51">
        <v>5000</v>
      </c>
      <c r="BQ97" s="58">
        <v>5000</v>
      </c>
      <c r="BR97" s="51">
        <v>5500</v>
      </c>
      <c r="BS97" s="46" t="s">
        <v>1072</v>
      </c>
      <c r="BT97" s="51">
        <v>5000</v>
      </c>
      <c r="BU97" s="55">
        <v>5000</v>
      </c>
      <c r="BV97" s="46" t="s">
        <v>1072</v>
      </c>
      <c r="BW97" s="46" t="s">
        <v>1072</v>
      </c>
      <c r="BX97" s="46" t="s">
        <v>1072</v>
      </c>
      <c r="BY97" s="55">
        <v>6000</v>
      </c>
      <c r="BZ97" s="51">
        <v>6250</v>
      </c>
      <c r="CA97" s="51">
        <v>10000</v>
      </c>
      <c r="CB97" s="46" t="s">
        <v>1072</v>
      </c>
      <c r="CC97" s="51">
        <v>7500</v>
      </c>
      <c r="CD97" s="51">
        <v>7500</v>
      </c>
      <c r="CE97" s="51">
        <v>7500</v>
      </c>
      <c r="CF97" s="51">
        <v>7500</v>
      </c>
      <c r="CG97" s="51">
        <v>7500</v>
      </c>
      <c r="CH97" s="51">
        <v>7500</v>
      </c>
      <c r="CI97" s="46" t="s">
        <v>1072</v>
      </c>
      <c r="CJ97" s="51">
        <v>7500</v>
      </c>
      <c r="CK97" s="51">
        <v>8750</v>
      </c>
      <c r="CL97" s="51">
        <v>10000</v>
      </c>
      <c r="CM97" s="51">
        <v>8750</v>
      </c>
      <c r="CN97" s="51">
        <v>8750</v>
      </c>
      <c r="CO97" s="51">
        <v>8750</v>
      </c>
      <c r="CP97" s="51">
        <v>8750</v>
      </c>
      <c r="CQ97" s="51">
        <v>8750</v>
      </c>
      <c r="CR97" s="51">
        <v>10000</v>
      </c>
      <c r="CS97" s="51">
        <v>10000</v>
      </c>
      <c r="CT97" s="52">
        <v>8875</v>
      </c>
      <c r="CU97" s="52">
        <v>7500</v>
      </c>
      <c r="CV97" s="52">
        <v>8750</v>
      </c>
      <c r="CW97" s="52">
        <v>7500</v>
      </c>
      <c r="CX97" s="38" t="s">
        <v>1072</v>
      </c>
      <c r="CY97" s="52">
        <f>'Coût médian du PMAS'!O15</f>
        <v>7500</v>
      </c>
      <c r="DA97" s="11" t="s">
        <v>931</v>
      </c>
      <c r="DB97" s="46" t="s">
        <v>1072</v>
      </c>
      <c r="DC97" s="46" t="s">
        <v>1072</v>
      </c>
      <c r="DD97" s="46" t="s">
        <v>1072</v>
      </c>
      <c r="DE97" s="62">
        <v>6250</v>
      </c>
      <c r="DF97" s="46" t="s">
        <v>1072</v>
      </c>
      <c r="DG97" s="46" t="s">
        <v>1072</v>
      </c>
      <c r="DH97" s="46" t="s">
        <v>1072</v>
      </c>
      <c r="DI97" s="58">
        <v>6250</v>
      </c>
      <c r="DJ97" s="58">
        <v>6250</v>
      </c>
      <c r="DK97" s="113"/>
      <c r="DL97" s="58">
        <v>2500</v>
      </c>
      <c r="DM97" s="113"/>
      <c r="DN97" s="58">
        <v>6250</v>
      </c>
      <c r="DO97" s="113"/>
      <c r="DP97" s="51">
        <v>5500</v>
      </c>
      <c r="DQ97" s="58">
        <v>6250</v>
      </c>
      <c r="DR97" s="51">
        <v>6250</v>
      </c>
      <c r="DS97" s="46" t="s">
        <v>1072</v>
      </c>
      <c r="DT97" s="51">
        <v>6250</v>
      </c>
      <c r="DU97" s="51">
        <v>6250</v>
      </c>
      <c r="DV97" s="113"/>
      <c r="DW97" s="46" t="s">
        <v>1072</v>
      </c>
      <c r="DX97" s="46" t="s">
        <v>1072</v>
      </c>
      <c r="DY97" s="55">
        <v>6250</v>
      </c>
      <c r="DZ97" s="51">
        <v>6250</v>
      </c>
      <c r="EA97" s="51">
        <v>6250</v>
      </c>
      <c r="EB97" s="113"/>
      <c r="EC97" s="51">
        <v>6250</v>
      </c>
      <c r="ED97" s="51">
        <v>6250</v>
      </c>
      <c r="EE97" s="51">
        <v>6250</v>
      </c>
      <c r="EF97" s="51">
        <v>6250</v>
      </c>
      <c r="EG97" s="51">
        <v>6250</v>
      </c>
      <c r="EH97" s="51">
        <v>6250</v>
      </c>
      <c r="EI97" s="46" t="s">
        <v>1072</v>
      </c>
      <c r="EJ97" s="51">
        <v>6250</v>
      </c>
      <c r="EK97" s="51">
        <v>6250</v>
      </c>
      <c r="EL97" s="55">
        <v>6250</v>
      </c>
      <c r="EM97" s="51">
        <v>6250</v>
      </c>
      <c r="EN97" s="51">
        <v>6250</v>
      </c>
      <c r="EO97" s="51">
        <v>6250</v>
      </c>
      <c r="EP97" s="51">
        <v>6250</v>
      </c>
      <c r="EQ97" s="51">
        <v>6250</v>
      </c>
      <c r="ER97" s="51">
        <v>6250</v>
      </c>
      <c r="ES97" s="51">
        <v>6250</v>
      </c>
      <c r="ET97" s="52">
        <v>6250</v>
      </c>
      <c r="EU97" s="52">
        <v>6250</v>
      </c>
      <c r="EV97" s="52">
        <v>6250</v>
      </c>
      <c r="EW97" s="299">
        <v>6250</v>
      </c>
      <c r="EX97" s="300" t="s">
        <v>1072</v>
      </c>
      <c r="EY97" s="299">
        <f>'Coût médian du PMAS'!P15</f>
        <v>6250</v>
      </c>
      <c r="EZ97"/>
      <c r="FA97" s="46" t="s">
        <v>1072</v>
      </c>
      <c r="FB97" s="46" t="s">
        <v>1072</v>
      </c>
      <c r="FC97" s="46" t="s">
        <v>1072</v>
      </c>
      <c r="FD97" s="58">
        <v>333.33333333333331</v>
      </c>
      <c r="FE97" s="58">
        <v>333.33333333333331</v>
      </c>
      <c r="FF97" s="114"/>
      <c r="FG97" s="58">
        <v>333.33333333333331</v>
      </c>
      <c r="FH97" s="114"/>
      <c r="FI97" s="58">
        <v>333.33333333333331</v>
      </c>
      <c r="FJ97" s="114"/>
      <c r="FK97" s="51">
        <v>333.33333333333331</v>
      </c>
      <c r="FL97" s="58">
        <v>333.33333333333331</v>
      </c>
      <c r="FM97" s="51">
        <v>333.33333333333331</v>
      </c>
      <c r="FN97" s="46" t="s">
        <v>1072</v>
      </c>
      <c r="FO97" s="51">
        <v>666.66666666666663</v>
      </c>
      <c r="FP97" s="51">
        <v>666.66666666666663</v>
      </c>
      <c r="FQ97" s="114"/>
      <c r="FR97" s="46" t="s">
        <v>1072</v>
      </c>
      <c r="FS97" s="46" t="s">
        <v>1072</v>
      </c>
      <c r="FT97" s="55">
        <v>666.66666666666663</v>
      </c>
      <c r="FU97" s="51">
        <v>666.66666666666663</v>
      </c>
      <c r="FV97" s="51">
        <v>666.66666666666663</v>
      </c>
      <c r="FW97" s="114"/>
      <c r="FX97" s="51">
        <v>666.66666666666663</v>
      </c>
      <c r="FY97" s="51">
        <v>666.66666666666663</v>
      </c>
      <c r="FZ97" s="51">
        <v>666.66666666666663</v>
      </c>
      <c r="GA97" s="51">
        <v>666.66666666666663</v>
      </c>
      <c r="GB97" s="51">
        <v>666.66666666666663</v>
      </c>
      <c r="GC97" s="51">
        <v>666.66666666666663</v>
      </c>
      <c r="GD97" s="46" t="s">
        <v>1072</v>
      </c>
      <c r="GE97" s="51">
        <v>666.66666666666663</v>
      </c>
      <c r="GF97" s="51">
        <v>666.66666666666663</v>
      </c>
      <c r="GG97" s="51">
        <v>666.66666666666663</v>
      </c>
      <c r="GH97" s="51">
        <v>666.66666666666663</v>
      </c>
      <c r="GI97" s="51">
        <v>666.66666666666663</v>
      </c>
      <c r="GJ97" s="51">
        <v>666.66666666666663</v>
      </c>
      <c r="GK97" s="51">
        <v>666.66666666666663</v>
      </c>
      <c r="GL97" s="51">
        <v>666.66666666666663</v>
      </c>
      <c r="GM97" s="51">
        <v>666.66666666666663</v>
      </c>
      <c r="GN97" s="51">
        <v>666.66666666666663</v>
      </c>
      <c r="GO97" s="52">
        <v>666.66666666666663</v>
      </c>
      <c r="GP97" s="52">
        <v>666.66666666666663</v>
      </c>
      <c r="GQ97" s="52">
        <v>666.66666666666663</v>
      </c>
      <c r="GR97" s="52">
        <v>666.66666666666663</v>
      </c>
      <c r="GS97" s="38" t="s">
        <v>1072</v>
      </c>
      <c r="GT97" s="299">
        <f>'Coût médian du PMAS'!Q15</f>
        <v>666.66666666666663</v>
      </c>
      <c r="GU97"/>
    </row>
    <row r="98" spans="1:203" x14ac:dyDescent="0.3">
      <c r="A98" s="11" t="s">
        <v>930</v>
      </c>
      <c r="B98" s="55">
        <v>6000</v>
      </c>
      <c r="C98" s="62">
        <v>2750</v>
      </c>
      <c r="D98" s="46" t="s">
        <v>1072</v>
      </c>
      <c r="E98" s="46" t="s">
        <v>1072</v>
      </c>
      <c r="F98" s="46" t="s">
        <v>1072</v>
      </c>
      <c r="G98" s="46" t="s">
        <v>1072</v>
      </c>
      <c r="H98" s="47">
        <v>4000</v>
      </c>
      <c r="I98" s="46" t="s">
        <v>1072</v>
      </c>
      <c r="J98" s="51">
        <v>6000</v>
      </c>
      <c r="K98" s="58">
        <v>6000</v>
      </c>
      <c r="L98" s="46" t="s">
        <v>1072</v>
      </c>
      <c r="M98" s="58">
        <v>6000</v>
      </c>
      <c r="N98" s="58">
        <v>6000</v>
      </c>
      <c r="O98" s="58">
        <v>6000</v>
      </c>
      <c r="P98" s="58">
        <v>6000</v>
      </c>
      <c r="Q98" s="58">
        <v>6000</v>
      </c>
      <c r="R98" s="51">
        <v>6000</v>
      </c>
      <c r="S98" s="51">
        <v>6000</v>
      </c>
      <c r="T98" s="51">
        <v>6000</v>
      </c>
      <c r="U98" s="46" t="s">
        <v>1072</v>
      </c>
      <c r="V98" s="47">
        <v>3000</v>
      </c>
      <c r="W98" s="55">
        <v>8000</v>
      </c>
      <c r="X98" s="55">
        <v>6000</v>
      </c>
      <c r="Y98" s="55">
        <v>6000</v>
      </c>
      <c r="Z98" s="51">
        <v>6000</v>
      </c>
      <c r="AA98" s="51">
        <v>6000</v>
      </c>
      <c r="AB98" s="46" t="s">
        <v>1072</v>
      </c>
      <c r="AC98" s="51">
        <v>6000</v>
      </c>
      <c r="AD98" s="51">
        <v>6000</v>
      </c>
      <c r="AE98" s="51">
        <v>6000</v>
      </c>
      <c r="AF98" s="51">
        <v>6000</v>
      </c>
      <c r="AG98" s="51">
        <v>6000</v>
      </c>
      <c r="AH98" s="51">
        <v>6000</v>
      </c>
      <c r="AI98" s="51">
        <v>6000</v>
      </c>
      <c r="AJ98" s="51">
        <v>6000</v>
      </c>
      <c r="AK98" s="51">
        <v>6000</v>
      </c>
      <c r="AL98" s="51">
        <v>6000</v>
      </c>
      <c r="AM98" s="51">
        <v>6000</v>
      </c>
      <c r="AN98" s="51">
        <v>6000</v>
      </c>
      <c r="AO98" s="51">
        <v>6000</v>
      </c>
      <c r="AP98" s="51">
        <v>6000</v>
      </c>
      <c r="AQ98" s="51">
        <v>6000</v>
      </c>
      <c r="AR98" s="51">
        <v>3400</v>
      </c>
      <c r="AS98" s="50">
        <v>4000</v>
      </c>
      <c r="AT98" s="52">
        <v>6000</v>
      </c>
      <c r="AU98" s="52">
        <v>6000</v>
      </c>
      <c r="AV98" s="52">
        <v>6000</v>
      </c>
      <c r="AW98" s="39">
        <v>3000</v>
      </c>
      <c r="AX98" s="38" t="s">
        <v>1072</v>
      </c>
      <c r="AY98" s="38" t="s">
        <v>1072</v>
      </c>
      <c r="BA98" s="11" t="s">
        <v>930</v>
      </c>
      <c r="BB98" s="55">
        <v>6500</v>
      </c>
      <c r="BC98" s="62">
        <v>6500</v>
      </c>
      <c r="BD98" s="46" t="s">
        <v>1072</v>
      </c>
      <c r="BE98" s="46" t="s">
        <v>1072</v>
      </c>
      <c r="BF98" s="46" t="s">
        <v>1072</v>
      </c>
      <c r="BG98" s="46" t="s">
        <v>1072</v>
      </c>
      <c r="BH98" s="55">
        <v>6500</v>
      </c>
      <c r="BI98" s="46" t="s">
        <v>1072</v>
      </c>
      <c r="BJ98" s="51">
        <v>6000</v>
      </c>
      <c r="BK98" s="58">
        <v>6250</v>
      </c>
      <c r="BL98" s="46" t="s">
        <v>1072</v>
      </c>
      <c r="BM98" s="58">
        <v>6000</v>
      </c>
      <c r="BN98" s="58">
        <v>6000</v>
      </c>
      <c r="BO98" s="58">
        <v>6250</v>
      </c>
      <c r="BP98" s="51">
        <v>5500</v>
      </c>
      <c r="BQ98" s="58">
        <v>6000</v>
      </c>
      <c r="BR98" s="51">
        <v>6000</v>
      </c>
      <c r="BS98" s="51">
        <v>6250</v>
      </c>
      <c r="BT98" s="51">
        <v>6000</v>
      </c>
      <c r="BU98" s="46" t="s">
        <v>1072</v>
      </c>
      <c r="BV98" s="51">
        <v>6500</v>
      </c>
      <c r="BW98" s="55">
        <v>6500</v>
      </c>
      <c r="BX98" s="55">
        <v>6250</v>
      </c>
      <c r="BY98" s="55">
        <v>6250</v>
      </c>
      <c r="BZ98" s="51">
        <v>6250</v>
      </c>
      <c r="CA98" s="51">
        <v>6250</v>
      </c>
      <c r="CB98" s="46" t="s">
        <v>1072</v>
      </c>
      <c r="CC98" s="51">
        <v>6250</v>
      </c>
      <c r="CD98" s="51">
        <v>6250</v>
      </c>
      <c r="CE98" s="51">
        <v>6000</v>
      </c>
      <c r="CF98" s="51">
        <v>6500</v>
      </c>
      <c r="CG98" s="51">
        <v>6500</v>
      </c>
      <c r="CH98" s="51">
        <v>6500</v>
      </c>
      <c r="CI98" s="51">
        <v>7500</v>
      </c>
      <c r="CJ98" s="51">
        <v>8000</v>
      </c>
      <c r="CK98" s="51">
        <v>7500</v>
      </c>
      <c r="CL98" s="51">
        <v>7500</v>
      </c>
      <c r="CM98" s="51">
        <v>7500</v>
      </c>
      <c r="CN98" s="51">
        <v>7500</v>
      </c>
      <c r="CO98" s="51">
        <v>9000</v>
      </c>
      <c r="CP98" s="51">
        <v>9000</v>
      </c>
      <c r="CQ98" s="51">
        <v>9000</v>
      </c>
      <c r="CR98" s="51">
        <v>7500</v>
      </c>
      <c r="CS98" s="51">
        <v>9000</v>
      </c>
      <c r="CT98" s="52">
        <v>9000</v>
      </c>
      <c r="CU98" s="52">
        <v>8750</v>
      </c>
      <c r="CV98" s="52">
        <v>8750</v>
      </c>
      <c r="CW98" s="52">
        <v>8750</v>
      </c>
      <c r="CX98" s="38" t="s">
        <v>1072</v>
      </c>
      <c r="CY98" s="38" t="s">
        <v>1072</v>
      </c>
      <c r="DA98" s="11" t="s">
        <v>930</v>
      </c>
      <c r="DB98" s="55">
        <v>5000</v>
      </c>
      <c r="DC98" s="62">
        <v>5000</v>
      </c>
      <c r="DD98" s="46" t="s">
        <v>1072</v>
      </c>
      <c r="DE98" s="46" t="s">
        <v>1072</v>
      </c>
      <c r="DF98" s="46" t="s">
        <v>1072</v>
      </c>
      <c r="DG98" s="46" t="s">
        <v>1072</v>
      </c>
      <c r="DH98" s="55">
        <v>5000</v>
      </c>
      <c r="DI98" s="46" t="s">
        <v>1072</v>
      </c>
      <c r="DJ98" s="51">
        <v>2500</v>
      </c>
      <c r="DK98" s="113"/>
      <c r="DL98" s="46" t="s">
        <v>1072</v>
      </c>
      <c r="DM98" s="113"/>
      <c r="DN98" s="58">
        <v>5000</v>
      </c>
      <c r="DO98" s="113"/>
      <c r="DP98" s="51">
        <v>5000</v>
      </c>
      <c r="DQ98" s="58">
        <v>5000</v>
      </c>
      <c r="DR98" s="51">
        <v>5000</v>
      </c>
      <c r="DS98" s="51">
        <v>5000</v>
      </c>
      <c r="DT98" s="51">
        <v>5000</v>
      </c>
      <c r="DU98" s="46" t="s">
        <v>1072</v>
      </c>
      <c r="DV98" s="113"/>
      <c r="DW98" s="55">
        <v>5000</v>
      </c>
      <c r="DX98" s="55">
        <v>5000</v>
      </c>
      <c r="DY98" s="55">
        <v>5000</v>
      </c>
      <c r="DZ98" s="51">
        <v>3750</v>
      </c>
      <c r="EA98" s="51">
        <v>5000</v>
      </c>
      <c r="EB98" s="113"/>
      <c r="EC98" s="51">
        <v>5000</v>
      </c>
      <c r="ED98" s="51">
        <v>4750</v>
      </c>
      <c r="EE98" s="51">
        <v>5000</v>
      </c>
      <c r="EF98" s="51">
        <v>5000</v>
      </c>
      <c r="EG98" s="51">
        <v>5000</v>
      </c>
      <c r="EH98" s="51">
        <v>5000</v>
      </c>
      <c r="EI98" s="51">
        <v>5000</v>
      </c>
      <c r="EJ98" s="51">
        <v>5000</v>
      </c>
      <c r="EK98" s="51">
        <v>5000</v>
      </c>
      <c r="EL98" s="50">
        <v>5500</v>
      </c>
      <c r="EM98" s="51">
        <v>5000</v>
      </c>
      <c r="EN98" s="51">
        <v>5000</v>
      </c>
      <c r="EO98" s="51">
        <v>5000</v>
      </c>
      <c r="EP98" s="51">
        <v>5000</v>
      </c>
      <c r="EQ98" s="51">
        <v>5000</v>
      </c>
      <c r="ER98" s="51">
        <v>6250</v>
      </c>
      <c r="ES98" s="50">
        <v>6000</v>
      </c>
      <c r="ET98" s="52">
        <v>5000</v>
      </c>
      <c r="EU98" s="52">
        <v>5000</v>
      </c>
      <c r="EV98" s="52">
        <v>5000</v>
      </c>
      <c r="EW98" s="299">
        <v>5000</v>
      </c>
      <c r="EX98" s="300" t="s">
        <v>1072</v>
      </c>
      <c r="EY98" s="300" t="s">
        <v>1072</v>
      </c>
      <c r="EZ98"/>
      <c r="FA98" s="46" t="s">
        <v>1072</v>
      </c>
      <c r="FB98" s="46" t="s">
        <v>1072</v>
      </c>
      <c r="FC98" s="55">
        <v>333.33333333333331</v>
      </c>
      <c r="FD98" s="46" t="s">
        <v>1072</v>
      </c>
      <c r="FE98" s="51">
        <v>333.33333333333331</v>
      </c>
      <c r="FF98" s="114"/>
      <c r="FG98" s="46" t="s">
        <v>1072</v>
      </c>
      <c r="FH98" s="114"/>
      <c r="FI98" s="58">
        <v>333.33333333333331</v>
      </c>
      <c r="FJ98" s="114"/>
      <c r="FK98" s="51">
        <v>333.33333333333331</v>
      </c>
      <c r="FL98" s="58">
        <v>333.33333333333331</v>
      </c>
      <c r="FM98" s="51">
        <v>333.33333333333331</v>
      </c>
      <c r="FN98" s="51">
        <v>333.33333333333297</v>
      </c>
      <c r="FO98" s="51">
        <v>333.33333333333331</v>
      </c>
      <c r="FP98" s="46" t="s">
        <v>1072</v>
      </c>
      <c r="FQ98" s="114"/>
      <c r="FR98" s="55">
        <v>376.66666666666669</v>
      </c>
      <c r="FS98" s="55">
        <v>333.33333333333331</v>
      </c>
      <c r="FT98" s="55">
        <v>333.33333333333331</v>
      </c>
      <c r="FU98" s="51">
        <v>333.33333333333331</v>
      </c>
      <c r="FV98" s="51">
        <v>333.33333333333331</v>
      </c>
      <c r="FW98" s="114"/>
      <c r="FX98" s="51">
        <v>333.33333333333331</v>
      </c>
      <c r="FY98" s="51">
        <v>600</v>
      </c>
      <c r="FZ98" s="51">
        <v>600</v>
      </c>
      <c r="GA98" s="51">
        <v>600</v>
      </c>
      <c r="GB98" s="51">
        <v>400</v>
      </c>
      <c r="GC98" s="51">
        <v>400</v>
      </c>
      <c r="GD98" s="51">
        <v>400</v>
      </c>
      <c r="GE98" s="51">
        <v>400</v>
      </c>
      <c r="GF98" s="51">
        <v>400</v>
      </c>
      <c r="GG98" s="51">
        <v>400</v>
      </c>
      <c r="GH98" s="51">
        <v>400</v>
      </c>
      <c r="GI98" s="51">
        <v>400</v>
      </c>
      <c r="GJ98" s="51">
        <v>400</v>
      </c>
      <c r="GK98" s="51">
        <v>400</v>
      </c>
      <c r="GL98" s="51">
        <v>400</v>
      </c>
      <c r="GM98" s="51">
        <v>666.66666666666663</v>
      </c>
      <c r="GN98" s="51">
        <v>666.66666666666663</v>
      </c>
      <c r="GO98" s="52">
        <v>166.66666666666666</v>
      </c>
      <c r="GP98" s="52">
        <v>153.33333333333334</v>
      </c>
      <c r="GQ98" s="52">
        <v>153.33333333333334</v>
      </c>
      <c r="GR98" s="52">
        <v>153.33333333333334</v>
      </c>
      <c r="GS98" s="38" t="s">
        <v>1072</v>
      </c>
      <c r="GT98" s="300" t="s">
        <v>1072</v>
      </c>
      <c r="GU98"/>
    </row>
    <row r="99" spans="1:203" x14ac:dyDescent="0.3">
      <c r="A99" s="11" t="s">
        <v>940</v>
      </c>
      <c r="B99" s="46" t="s">
        <v>1072</v>
      </c>
      <c r="C99" s="46" t="s">
        <v>1072</v>
      </c>
      <c r="D99" s="46" t="s">
        <v>1072</v>
      </c>
      <c r="E99" s="46" t="s">
        <v>1072</v>
      </c>
      <c r="F99" s="46" t="s">
        <v>1072</v>
      </c>
      <c r="G99" s="46" t="s">
        <v>1072</v>
      </c>
      <c r="H99" s="46" t="s">
        <v>1072</v>
      </c>
      <c r="I99" s="46" t="s">
        <v>1072</v>
      </c>
      <c r="J99" s="46" t="s">
        <v>1072</v>
      </c>
      <c r="K99" s="46" t="s">
        <v>1072</v>
      </c>
      <c r="L99" s="46" t="s">
        <v>1072</v>
      </c>
      <c r="M99" s="46" t="s">
        <v>1072</v>
      </c>
      <c r="N99" s="46" t="s">
        <v>1072</v>
      </c>
      <c r="O99" s="46" t="s">
        <v>1072</v>
      </c>
      <c r="P99" s="50">
        <v>3000</v>
      </c>
      <c r="Q99" s="58">
        <v>5750</v>
      </c>
      <c r="R99" s="51">
        <v>6000</v>
      </c>
      <c r="S99" s="46" t="s">
        <v>1072</v>
      </c>
      <c r="T99" s="46" t="s">
        <v>1072</v>
      </c>
      <c r="U99" s="46" t="s">
        <v>1072</v>
      </c>
      <c r="V99" s="46" t="s">
        <v>1072</v>
      </c>
      <c r="W99" s="46" t="s">
        <v>1072</v>
      </c>
      <c r="X99" s="46" t="s">
        <v>1072</v>
      </c>
      <c r="Y99" s="46" t="s">
        <v>1072</v>
      </c>
      <c r="Z99" s="46" t="s">
        <v>1072</v>
      </c>
      <c r="AA99" s="46" t="s">
        <v>1072</v>
      </c>
      <c r="AB99" s="46" t="s">
        <v>1072</v>
      </c>
      <c r="AC99" s="46" t="s">
        <v>1072</v>
      </c>
      <c r="AD99" s="46" t="s">
        <v>1072</v>
      </c>
      <c r="AE99" s="46" t="s">
        <v>1072</v>
      </c>
      <c r="AF99" s="46" t="s">
        <v>1072</v>
      </c>
      <c r="AG99" s="46" t="s">
        <v>1072</v>
      </c>
      <c r="AH99" s="46" t="s">
        <v>1072</v>
      </c>
      <c r="AI99" s="46" t="s">
        <v>1072</v>
      </c>
      <c r="AJ99" s="46" t="s">
        <v>1072</v>
      </c>
      <c r="AK99" s="46" t="s">
        <v>1072</v>
      </c>
      <c r="AL99" s="46" t="s">
        <v>1072</v>
      </c>
      <c r="AM99" s="46" t="s">
        <v>1072</v>
      </c>
      <c r="AN99" s="46" t="s">
        <v>1072</v>
      </c>
      <c r="AO99" s="46" t="s">
        <v>1072</v>
      </c>
      <c r="AP99" s="51">
        <v>5000</v>
      </c>
      <c r="AQ99" s="51">
        <v>5000</v>
      </c>
      <c r="AR99" s="51">
        <v>5000</v>
      </c>
      <c r="AS99" s="51">
        <v>5000</v>
      </c>
      <c r="AT99" s="52">
        <v>5000</v>
      </c>
      <c r="AU99" s="52">
        <v>4000</v>
      </c>
      <c r="AV99" s="52">
        <v>4000</v>
      </c>
      <c r="AW99" s="52">
        <v>4000</v>
      </c>
      <c r="AX99" s="52">
        <v>4000</v>
      </c>
      <c r="AY99" s="38" t="s">
        <v>1072</v>
      </c>
      <c r="BA99" s="11" t="s">
        <v>940</v>
      </c>
      <c r="BB99" s="46" t="s">
        <v>1072</v>
      </c>
      <c r="BC99" s="46" t="s">
        <v>1072</v>
      </c>
      <c r="BD99" s="46" t="s">
        <v>1072</v>
      </c>
      <c r="BE99" s="46" t="s">
        <v>1072</v>
      </c>
      <c r="BF99" s="46" t="s">
        <v>1072</v>
      </c>
      <c r="BG99" s="46" t="s">
        <v>1072</v>
      </c>
      <c r="BH99" s="46" t="s">
        <v>1072</v>
      </c>
      <c r="BI99" s="46" t="s">
        <v>1072</v>
      </c>
      <c r="BJ99" s="46" t="s">
        <v>1072</v>
      </c>
      <c r="BK99" s="46" t="s">
        <v>1072</v>
      </c>
      <c r="BL99" s="46" t="s">
        <v>1072</v>
      </c>
      <c r="BM99" s="46" t="s">
        <v>1072</v>
      </c>
      <c r="BN99" s="46" t="s">
        <v>1072</v>
      </c>
      <c r="BO99" s="46" t="s">
        <v>1072</v>
      </c>
      <c r="BP99" s="51">
        <v>6500</v>
      </c>
      <c r="BQ99" s="58">
        <v>6000</v>
      </c>
      <c r="BR99" s="51">
        <v>6000</v>
      </c>
      <c r="BS99" s="46" t="s">
        <v>1072</v>
      </c>
      <c r="BT99" s="46" t="s">
        <v>1072</v>
      </c>
      <c r="BU99" s="46" t="s">
        <v>1072</v>
      </c>
      <c r="BV99" s="46" t="s">
        <v>1072</v>
      </c>
      <c r="BW99" s="46" t="s">
        <v>1072</v>
      </c>
      <c r="BX99" s="46" t="s">
        <v>1072</v>
      </c>
      <c r="BY99" s="46" t="s">
        <v>1072</v>
      </c>
      <c r="BZ99" s="46" t="s">
        <v>1072</v>
      </c>
      <c r="CA99" s="46" t="s">
        <v>1072</v>
      </c>
      <c r="CB99" s="46" t="s">
        <v>1072</v>
      </c>
      <c r="CC99" s="46" t="s">
        <v>1072</v>
      </c>
      <c r="CD99" s="46" t="s">
        <v>1072</v>
      </c>
      <c r="CE99" s="46" t="s">
        <v>1072</v>
      </c>
      <c r="CF99" s="46" t="s">
        <v>1072</v>
      </c>
      <c r="CG99" s="46" t="s">
        <v>1072</v>
      </c>
      <c r="CH99" s="46" t="s">
        <v>1072</v>
      </c>
      <c r="CI99" s="46" t="s">
        <v>1072</v>
      </c>
      <c r="CJ99" s="46" t="s">
        <v>1072</v>
      </c>
      <c r="CK99" s="46" t="s">
        <v>1072</v>
      </c>
      <c r="CL99" s="46" t="s">
        <v>1072</v>
      </c>
      <c r="CM99" s="46" t="s">
        <v>1072</v>
      </c>
      <c r="CN99" s="46" t="s">
        <v>1072</v>
      </c>
      <c r="CO99" s="46" t="s">
        <v>1072</v>
      </c>
      <c r="CP99" s="51">
        <v>10000</v>
      </c>
      <c r="CQ99" s="51">
        <v>9250</v>
      </c>
      <c r="CR99" s="51">
        <v>10000</v>
      </c>
      <c r="CS99" s="51">
        <v>9500</v>
      </c>
      <c r="CT99" s="52">
        <v>10000</v>
      </c>
      <c r="CU99" s="52">
        <v>10000</v>
      </c>
      <c r="CV99" s="52">
        <v>10000</v>
      </c>
      <c r="CW99" s="52">
        <v>10000</v>
      </c>
      <c r="CX99" s="52">
        <v>9500</v>
      </c>
      <c r="CY99" s="38" t="s">
        <v>1072</v>
      </c>
      <c r="DA99" s="11" t="s">
        <v>940</v>
      </c>
      <c r="DB99" s="46" t="s">
        <v>1072</v>
      </c>
      <c r="DC99" s="46" t="s">
        <v>1072</v>
      </c>
      <c r="DD99" s="46" t="s">
        <v>1072</v>
      </c>
      <c r="DE99" s="46" t="s">
        <v>1072</v>
      </c>
      <c r="DF99" s="46" t="s">
        <v>1072</v>
      </c>
      <c r="DG99" s="46" t="s">
        <v>1072</v>
      </c>
      <c r="DH99" s="46" t="s">
        <v>1072</v>
      </c>
      <c r="DI99" s="46" t="s">
        <v>1072</v>
      </c>
      <c r="DJ99" s="46" t="s">
        <v>1072</v>
      </c>
      <c r="DK99" s="113"/>
      <c r="DL99" s="46" t="s">
        <v>1072</v>
      </c>
      <c r="DM99" s="113"/>
      <c r="DN99" s="46" t="s">
        <v>1072</v>
      </c>
      <c r="DO99" s="113"/>
      <c r="DP99" s="51">
        <v>2500</v>
      </c>
      <c r="DQ99" s="58">
        <v>5000</v>
      </c>
      <c r="DR99" s="51">
        <v>5000</v>
      </c>
      <c r="DS99" s="46" t="s">
        <v>1072</v>
      </c>
      <c r="DT99" s="46" t="s">
        <v>1072</v>
      </c>
      <c r="DU99" s="46" t="s">
        <v>1072</v>
      </c>
      <c r="DV99" s="113"/>
      <c r="DW99" s="46" t="s">
        <v>1072</v>
      </c>
      <c r="DX99" s="46" t="s">
        <v>1072</v>
      </c>
      <c r="DY99" s="46" t="s">
        <v>1072</v>
      </c>
      <c r="DZ99" s="46" t="s">
        <v>1072</v>
      </c>
      <c r="EA99" s="46" t="s">
        <v>1072</v>
      </c>
      <c r="EB99" s="113"/>
      <c r="EC99" s="46" t="s">
        <v>1072</v>
      </c>
      <c r="ED99" s="46" t="s">
        <v>1072</v>
      </c>
      <c r="EE99" s="46" t="s">
        <v>1072</v>
      </c>
      <c r="EF99" s="46" t="s">
        <v>1072</v>
      </c>
      <c r="EG99" s="46" t="s">
        <v>1072</v>
      </c>
      <c r="EH99" s="46" t="s">
        <v>1072</v>
      </c>
      <c r="EI99" s="46" t="s">
        <v>1072</v>
      </c>
      <c r="EJ99" s="46" t="s">
        <v>1072</v>
      </c>
      <c r="EK99" s="46" t="s">
        <v>1072</v>
      </c>
      <c r="EL99" s="46" t="s">
        <v>1072</v>
      </c>
      <c r="EM99" s="46" t="s">
        <v>1072</v>
      </c>
      <c r="EN99" s="46" t="s">
        <v>1072</v>
      </c>
      <c r="EO99" s="46" t="s">
        <v>1072</v>
      </c>
      <c r="EP99" s="51">
        <v>5000</v>
      </c>
      <c r="EQ99" s="51">
        <v>5000</v>
      </c>
      <c r="ER99" s="51">
        <v>5000</v>
      </c>
      <c r="ES99" s="51">
        <v>5000</v>
      </c>
      <c r="ET99" s="52">
        <v>5000</v>
      </c>
      <c r="EU99" s="52">
        <v>5000</v>
      </c>
      <c r="EV99" s="52">
        <v>5000</v>
      </c>
      <c r="EW99" s="299">
        <v>5000</v>
      </c>
      <c r="EX99" s="299">
        <v>5000</v>
      </c>
      <c r="EY99" s="300" t="s">
        <v>1072</v>
      </c>
      <c r="EZ99"/>
      <c r="FA99" s="46" t="s">
        <v>1072</v>
      </c>
      <c r="FB99" s="46" t="s">
        <v>1072</v>
      </c>
      <c r="FC99" s="46" t="s">
        <v>1072</v>
      </c>
      <c r="FD99" s="46" t="s">
        <v>1072</v>
      </c>
      <c r="FE99" s="46" t="s">
        <v>1072</v>
      </c>
      <c r="FF99" s="114"/>
      <c r="FG99" s="46" t="s">
        <v>1072</v>
      </c>
      <c r="FH99" s="114"/>
      <c r="FI99" s="46" t="s">
        <v>1072</v>
      </c>
      <c r="FJ99" s="114"/>
      <c r="FK99" s="50">
        <v>500</v>
      </c>
      <c r="FL99" s="58">
        <v>1000</v>
      </c>
      <c r="FM99" s="51">
        <v>1000</v>
      </c>
      <c r="FN99" s="46" t="s">
        <v>1072</v>
      </c>
      <c r="FO99" s="46" t="s">
        <v>1072</v>
      </c>
      <c r="FP99" s="46" t="s">
        <v>1072</v>
      </c>
      <c r="FQ99" s="114"/>
      <c r="FR99" s="46" t="s">
        <v>1072</v>
      </c>
      <c r="FS99" s="46" t="s">
        <v>1072</v>
      </c>
      <c r="FT99" s="46" t="s">
        <v>1072</v>
      </c>
      <c r="FU99" s="46" t="s">
        <v>1072</v>
      </c>
      <c r="FV99" s="46" t="s">
        <v>1072</v>
      </c>
      <c r="FW99" s="114"/>
      <c r="FX99" s="46" t="s">
        <v>1072</v>
      </c>
      <c r="FY99" s="46" t="s">
        <v>1072</v>
      </c>
      <c r="FZ99" s="46" t="s">
        <v>1072</v>
      </c>
      <c r="GA99" s="46" t="s">
        <v>1072</v>
      </c>
      <c r="GB99" s="46" t="s">
        <v>1072</v>
      </c>
      <c r="GC99" s="46" t="s">
        <v>1072</v>
      </c>
      <c r="GD99" s="46" t="s">
        <v>1072</v>
      </c>
      <c r="GE99" s="46" t="s">
        <v>1072</v>
      </c>
      <c r="GF99" s="46" t="s">
        <v>1072</v>
      </c>
      <c r="GG99" s="46" t="s">
        <v>1072</v>
      </c>
      <c r="GH99" s="46" t="s">
        <v>1072</v>
      </c>
      <c r="GI99" s="46" t="s">
        <v>1072</v>
      </c>
      <c r="GJ99" s="46" t="s">
        <v>1072</v>
      </c>
      <c r="GK99" s="51">
        <v>1000</v>
      </c>
      <c r="GL99" s="51">
        <v>333.33333333333331</v>
      </c>
      <c r="GM99" s="51">
        <v>333.33333333333331</v>
      </c>
      <c r="GN99" s="51">
        <v>333.33333333333331</v>
      </c>
      <c r="GO99" s="52">
        <v>333.33333333333331</v>
      </c>
      <c r="GP99" s="52">
        <v>333.33333333333331</v>
      </c>
      <c r="GQ99" s="52">
        <v>333.33333333333331</v>
      </c>
      <c r="GR99" s="52">
        <v>333.33333333333331</v>
      </c>
      <c r="GS99" s="299">
        <v>333.33333333333331</v>
      </c>
      <c r="GT99" s="300" t="s">
        <v>1072</v>
      </c>
      <c r="GU99"/>
    </row>
    <row r="100" spans="1:203" x14ac:dyDescent="0.3">
      <c r="A100" s="11" t="s">
        <v>916</v>
      </c>
      <c r="B100" s="46" t="s">
        <v>1072</v>
      </c>
      <c r="C100" s="46" t="s">
        <v>1072</v>
      </c>
      <c r="D100" s="62">
        <v>4000</v>
      </c>
      <c r="E100" s="62">
        <v>4000</v>
      </c>
      <c r="F100" s="46" t="s">
        <v>1072</v>
      </c>
      <c r="G100" s="57">
        <v>4000</v>
      </c>
      <c r="H100" s="55">
        <v>4000</v>
      </c>
      <c r="I100" s="55">
        <v>6000</v>
      </c>
      <c r="J100" s="55">
        <v>6000</v>
      </c>
      <c r="K100" s="55">
        <v>6000</v>
      </c>
      <c r="L100" s="55">
        <v>6000</v>
      </c>
      <c r="M100" s="55">
        <v>6000</v>
      </c>
      <c r="N100" s="55">
        <v>6000</v>
      </c>
      <c r="O100" s="55">
        <v>6000</v>
      </c>
      <c r="P100" s="55">
        <v>6000</v>
      </c>
      <c r="Q100" s="55">
        <v>6000</v>
      </c>
      <c r="R100" s="51">
        <v>6000</v>
      </c>
      <c r="S100" s="51">
        <v>6000</v>
      </c>
      <c r="T100" s="51">
        <v>6000</v>
      </c>
      <c r="U100" s="55">
        <v>6000</v>
      </c>
      <c r="V100" s="46" t="s">
        <v>1072</v>
      </c>
      <c r="W100" s="55">
        <v>6000</v>
      </c>
      <c r="X100" s="55">
        <v>6000</v>
      </c>
      <c r="Y100" s="55">
        <v>6000</v>
      </c>
      <c r="Z100" s="51">
        <v>6000</v>
      </c>
      <c r="AA100" s="51">
        <v>6000</v>
      </c>
      <c r="AB100" s="46" t="s">
        <v>1072</v>
      </c>
      <c r="AC100" s="51">
        <v>6000</v>
      </c>
      <c r="AD100" s="51">
        <v>5000</v>
      </c>
      <c r="AE100" s="51">
        <v>6000</v>
      </c>
      <c r="AF100" s="51">
        <v>6000</v>
      </c>
      <c r="AG100" s="51">
        <v>6000</v>
      </c>
      <c r="AH100" s="51">
        <v>6000</v>
      </c>
      <c r="AI100" s="51">
        <v>6000</v>
      </c>
      <c r="AJ100" s="51">
        <v>6000</v>
      </c>
      <c r="AK100" s="51">
        <v>6000</v>
      </c>
      <c r="AL100" s="51">
        <v>6000</v>
      </c>
      <c r="AM100" s="51">
        <v>6000</v>
      </c>
      <c r="AN100" s="51">
        <v>6000</v>
      </c>
      <c r="AO100" s="51">
        <v>6000</v>
      </c>
      <c r="AP100" s="51">
        <v>6000</v>
      </c>
      <c r="AQ100" s="51">
        <v>6000</v>
      </c>
      <c r="AR100" s="51">
        <v>6000</v>
      </c>
      <c r="AS100" s="51">
        <v>6000</v>
      </c>
      <c r="AT100" s="52">
        <v>6000</v>
      </c>
      <c r="AU100" s="52">
        <v>6000</v>
      </c>
      <c r="AV100" s="52">
        <v>6000</v>
      </c>
      <c r="AW100" s="52">
        <v>6000</v>
      </c>
      <c r="AX100" s="52">
        <v>6000</v>
      </c>
      <c r="AY100" s="52">
        <f>'Coût médian du PMAS'!N11</f>
        <v>6000</v>
      </c>
      <c r="BA100" s="11" t="s">
        <v>916</v>
      </c>
      <c r="BB100" s="46" t="s">
        <v>1072</v>
      </c>
      <c r="BC100" s="46" t="s">
        <v>1072</v>
      </c>
      <c r="BD100" s="62">
        <v>5000</v>
      </c>
      <c r="BE100" s="62">
        <v>5000</v>
      </c>
      <c r="BF100" s="46" t="s">
        <v>1072</v>
      </c>
      <c r="BG100" s="57">
        <v>6250</v>
      </c>
      <c r="BH100" s="55">
        <v>10000</v>
      </c>
      <c r="BI100" s="55">
        <v>10000</v>
      </c>
      <c r="BJ100" s="55">
        <v>7500</v>
      </c>
      <c r="BK100" s="55">
        <v>7500</v>
      </c>
      <c r="BL100" s="55">
        <v>7500</v>
      </c>
      <c r="BM100" s="55">
        <v>7500</v>
      </c>
      <c r="BN100" s="55">
        <v>7500</v>
      </c>
      <c r="BO100" s="55">
        <v>7000</v>
      </c>
      <c r="BP100" s="57">
        <v>7250</v>
      </c>
      <c r="BQ100" s="55">
        <v>7500</v>
      </c>
      <c r="BR100" s="51">
        <v>7500</v>
      </c>
      <c r="BS100" s="51">
        <v>7500</v>
      </c>
      <c r="BT100" s="51">
        <v>7500</v>
      </c>
      <c r="BU100" s="55">
        <v>7500</v>
      </c>
      <c r="BV100" s="46" t="s">
        <v>1072</v>
      </c>
      <c r="BW100" s="55">
        <v>7500</v>
      </c>
      <c r="BX100" s="55">
        <v>7500</v>
      </c>
      <c r="BY100" s="55">
        <v>7500</v>
      </c>
      <c r="BZ100" s="51">
        <v>10000</v>
      </c>
      <c r="CA100" s="51">
        <v>10000</v>
      </c>
      <c r="CB100" s="46" t="s">
        <v>1072</v>
      </c>
      <c r="CC100" s="51">
        <v>10000</v>
      </c>
      <c r="CD100" s="51">
        <v>7500</v>
      </c>
      <c r="CE100" s="51">
        <v>7500</v>
      </c>
      <c r="CF100" s="51">
        <v>7500</v>
      </c>
      <c r="CG100" s="51">
        <v>7500</v>
      </c>
      <c r="CH100" s="51">
        <v>7500</v>
      </c>
      <c r="CI100" s="51">
        <v>10000</v>
      </c>
      <c r="CJ100" s="51">
        <v>10000</v>
      </c>
      <c r="CK100" s="51">
        <v>10000</v>
      </c>
      <c r="CL100" s="51">
        <v>10000</v>
      </c>
      <c r="CM100" s="51">
        <v>12500</v>
      </c>
      <c r="CN100" s="51">
        <v>10000</v>
      </c>
      <c r="CO100" s="51">
        <v>10000</v>
      </c>
      <c r="CP100" s="51">
        <v>10000</v>
      </c>
      <c r="CQ100" s="51">
        <v>10000</v>
      </c>
      <c r="CR100" s="51">
        <v>10000</v>
      </c>
      <c r="CS100" s="51">
        <v>10000</v>
      </c>
      <c r="CT100" s="52">
        <v>10000</v>
      </c>
      <c r="CU100" s="52">
        <v>10000</v>
      </c>
      <c r="CV100" s="52">
        <v>10000</v>
      </c>
      <c r="CW100" s="52">
        <v>10000</v>
      </c>
      <c r="CX100" s="52">
        <v>10000</v>
      </c>
      <c r="CY100" s="52">
        <f>'Coût médian du PMAS'!O11</f>
        <v>10000</v>
      </c>
      <c r="DA100" s="11" t="s">
        <v>916</v>
      </c>
      <c r="DB100" s="46" t="s">
        <v>1072</v>
      </c>
      <c r="DC100" s="46" t="s">
        <v>1072</v>
      </c>
      <c r="DD100" s="62">
        <v>5000</v>
      </c>
      <c r="DE100" s="62">
        <v>5000</v>
      </c>
      <c r="DF100" s="46" t="s">
        <v>1072</v>
      </c>
      <c r="DG100" s="57">
        <v>6250</v>
      </c>
      <c r="DH100" s="55">
        <v>5000</v>
      </c>
      <c r="DI100" s="55">
        <v>6250</v>
      </c>
      <c r="DJ100" s="55">
        <v>2500</v>
      </c>
      <c r="DK100" s="113"/>
      <c r="DL100" s="55">
        <v>5000</v>
      </c>
      <c r="DM100" s="113"/>
      <c r="DN100" s="55">
        <v>5000</v>
      </c>
      <c r="DO100" s="113"/>
      <c r="DP100" s="57">
        <v>5000</v>
      </c>
      <c r="DQ100" s="55">
        <v>6250</v>
      </c>
      <c r="DR100" s="51">
        <v>5000</v>
      </c>
      <c r="DS100" s="51">
        <v>5000</v>
      </c>
      <c r="DT100" s="51">
        <v>5000</v>
      </c>
      <c r="DU100" s="51">
        <v>5000</v>
      </c>
      <c r="DV100" s="113"/>
      <c r="DW100" s="55">
        <v>5000</v>
      </c>
      <c r="DX100" s="55">
        <v>5000</v>
      </c>
      <c r="DY100" s="55">
        <v>10000</v>
      </c>
      <c r="DZ100" s="51">
        <v>5000</v>
      </c>
      <c r="EA100" s="51">
        <v>5000</v>
      </c>
      <c r="EB100" s="113"/>
      <c r="EC100" s="51">
        <v>5000</v>
      </c>
      <c r="ED100" s="51">
        <v>5000</v>
      </c>
      <c r="EE100" s="51">
        <v>5000</v>
      </c>
      <c r="EF100" s="51">
        <v>5000</v>
      </c>
      <c r="EG100" s="51">
        <v>5000</v>
      </c>
      <c r="EH100" s="51">
        <v>5000</v>
      </c>
      <c r="EI100" s="51">
        <v>5000</v>
      </c>
      <c r="EJ100" s="51">
        <v>5000</v>
      </c>
      <c r="EK100" s="51">
        <v>5000</v>
      </c>
      <c r="EL100" s="55">
        <v>5000</v>
      </c>
      <c r="EM100" s="51">
        <v>6250</v>
      </c>
      <c r="EN100" s="51">
        <v>6500</v>
      </c>
      <c r="EO100" s="51">
        <v>6000</v>
      </c>
      <c r="EP100" s="51">
        <v>6000</v>
      </c>
      <c r="EQ100" s="51">
        <v>7500</v>
      </c>
      <c r="ER100" s="51">
        <v>6250</v>
      </c>
      <c r="ES100" s="51">
        <v>6250</v>
      </c>
      <c r="ET100" s="52">
        <v>6250</v>
      </c>
      <c r="EU100" s="52">
        <v>6250</v>
      </c>
      <c r="EV100" s="52">
        <v>5000</v>
      </c>
      <c r="EW100" s="299">
        <v>5000</v>
      </c>
      <c r="EX100" s="299">
        <v>5000</v>
      </c>
      <c r="EY100" s="52">
        <f>'Coût médian du PMAS'!P11</f>
        <v>5000</v>
      </c>
      <c r="EZ100"/>
      <c r="FA100" s="46" t="s">
        <v>1072</v>
      </c>
      <c r="FB100" s="57">
        <v>1333.3333333333333</v>
      </c>
      <c r="FC100" s="55">
        <v>1000</v>
      </c>
      <c r="FD100" s="55">
        <v>1000</v>
      </c>
      <c r="FE100" s="55">
        <v>666.66666666666663</v>
      </c>
      <c r="FF100" s="114"/>
      <c r="FG100" s="55">
        <v>500</v>
      </c>
      <c r="FH100" s="114"/>
      <c r="FI100" s="55">
        <v>500</v>
      </c>
      <c r="FJ100" s="114"/>
      <c r="FK100" s="57">
        <v>800</v>
      </c>
      <c r="FL100" s="55">
        <v>1000</v>
      </c>
      <c r="FM100" s="51">
        <v>666.66666666666663</v>
      </c>
      <c r="FN100" s="51">
        <v>666.66666666666697</v>
      </c>
      <c r="FO100" s="51">
        <v>666.66666666666663</v>
      </c>
      <c r="FP100" s="51">
        <v>666.66666666666663</v>
      </c>
      <c r="FQ100" s="114"/>
      <c r="FR100" s="55">
        <v>1000</v>
      </c>
      <c r="FS100" s="55">
        <v>1000</v>
      </c>
      <c r="FT100" s="55">
        <v>2000</v>
      </c>
      <c r="FU100" s="51">
        <v>1000</v>
      </c>
      <c r="FV100" s="51">
        <v>1000</v>
      </c>
      <c r="FW100" s="114"/>
      <c r="FX100" s="51">
        <v>1000</v>
      </c>
      <c r="FY100" s="51">
        <v>666.66666666666663</v>
      </c>
      <c r="FZ100" s="51">
        <v>666.66666666666663</v>
      </c>
      <c r="GA100" s="51">
        <v>666.66666666666663</v>
      </c>
      <c r="GB100" s="51">
        <v>666.66666666666663</v>
      </c>
      <c r="GC100" s="51">
        <v>666.66666666666663</v>
      </c>
      <c r="GD100" s="51">
        <v>666.66666666666663</v>
      </c>
      <c r="GE100" s="51">
        <v>666.66666666666663</v>
      </c>
      <c r="GF100" s="51">
        <v>666.66666666666663</v>
      </c>
      <c r="GG100" s="51">
        <v>666.66666666666663</v>
      </c>
      <c r="GH100" s="51">
        <v>666.66666666666663</v>
      </c>
      <c r="GI100" s="51">
        <v>666.66666666666663</v>
      </c>
      <c r="GJ100" s="51">
        <v>666.66666666666663</v>
      </c>
      <c r="GK100" s="51">
        <v>666.66666666666663</v>
      </c>
      <c r="GL100" s="51">
        <v>666.66666666666663</v>
      </c>
      <c r="GM100" s="51">
        <v>666.66666666666663</v>
      </c>
      <c r="GN100" s="51">
        <v>666.66666666666663</v>
      </c>
      <c r="GO100" s="52">
        <v>666.66666666666663</v>
      </c>
      <c r="GP100" s="52">
        <v>666.66666666666663</v>
      </c>
      <c r="GQ100" s="52">
        <v>666.66666666666663</v>
      </c>
      <c r="GR100" s="52">
        <v>666.66666666666663</v>
      </c>
      <c r="GS100" s="299">
        <v>666.66666666666663</v>
      </c>
      <c r="GT100" s="52">
        <f>'Coût médian du PMAS'!Q11</f>
        <v>666.66666666666663</v>
      </c>
      <c r="GU100"/>
    </row>
    <row r="101" spans="1:203" x14ac:dyDescent="0.3">
      <c r="A101" s="11" t="s">
        <v>921</v>
      </c>
      <c r="B101" s="46" t="s">
        <v>1072</v>
      </c>
      <c r="C101" s="46" t="s">
        <v>1072</v>
      </c>
      <c r="D101" s="46" t="s">
        <v>1072</v>
      </c>
      <c r="E101" s="46" t="s">
        <v>1072</v>
      </c>
      <c r="F101" s="46" t="s">
        <v>1072</v>
      </c>
      <c r="G101" s="46" t="s">
        <v>1072</v>
      </c>
      <c r="H101" s="46" t="s">
        <v>1072</v>
      </c>
      <c r="I101" s="46" t="s">
        <v>1072</v>
      </c>
      <c r="J101" s="46" t="s">
        <v>1072</v>
      </c>
      <c r="K101" s="46" t="s">
        <v>1072</v>
      </c>
      <c r="L101" s="46" t="s">
        <v>1072</v>
      </c>
      <c r="M101" s="46" t="s">
        <v>1072</v>
      </c>
      <c r="N101" s="46" t="s">
        <v>1072</v>
      </c>
      <c r="O101" s="46" t="s">
        <v>1072</v>
      </c>
      <c r="P101" s="46" t="s">
        <v>1072</v>
      </c>
      <c r="Q101" s="46" t="s">
        <v>1072</v>
      </c>
      <c r="R101" s="46" t="s">
        <v>1072</v>
      </c>
      <c r="S101" s="46" t="s">
        <v>1072</v>
      </c>
      <c r="T101" s="46" t="s">
        <v>1072</v>
      </c>
      <c r="U101" s="46" t="s">
        <v>1072</v>
      </c>
      <c r="V101" s="46" t="s">
        <v>1072</v>
      </c>
      <c r="W101" s="46" t="s">
        <v>1072</v>
      </c>
      <c r="X101" s="46" t="s">
        <v>1072</v>
      </c>
      <c r="Y101" s="51">
        <v>3000</v>
      </c>
      <c r="Z101" s="51">
        <v>2000</v>
      </c>
      <c r="AA101" s="47">
        <v>3000</v>
      </c>
      <c r="AB101" s="46" t="s">
        <v>1072</v>
      </c>
      <c r="AC101" s="47">
        <v>3000</v>
      </c>
      <c r="AD101" s="47">
        <v>4000</v>
      </c>
      <c r="AE101" s="47">
        <v>3000</v>
      </c>
      <c r="AF101" s="47">
        <v>3200</v>
      </c>
      <c r="AG101" s="50">
        <v>4000</v>
      </c>
      <c r="AH101" s="50">
        <v>4000</v>
      </c>
      <c r="AI101" s="51">
        <v>3000</v>
      </c>
      <c r="AJ101" s="51">
        <v>3000</v>
      </c>
      <c r="AK101" s="51">
        <v>3500</v>
      </c>
      <c r="AL101" s="50">
        <v>3000</v>
      </c>
      <c r="AM101" s="50">
        <v>4000</v>
      </c>
      <c r="AN101" s="50">
        <v>4000</v>
      </c>
      <c r="AO101" s="47">
        <v>4000</v>
      </c>
      <c r="AP101" s="47">
        <v>4500</v>
      </c>
      <c r="AQ101" s="51">
        <v>4000</v>
      </c>
      <c r="AR101" s="46" t="s">
        <v>1072</v>
      </c>
      <c r="AS101" s="50">
        <v>4000</v>
      </c>
      <c r="AT101" s="50">
        <v>4000</v>
      </c>
      <c r="AU101" s="50">
        <v>4000</v>
      </c>
      <c r="AV101" s="39">
        <v>5000</v>
      </c>
      <c r="AW101" s="52">
        <v>2000</v>
      </c>
      <c r="AX101" s="39">
        <v>4000</v>
      </c>
      <c r="AY101" s="52">
        <f>'Coût médian du PMAS'!N12</f>
        <v>3600</v>
      </c>
      <c r="BA101" s="11" t="s">
        <v>921</v>
      </c>
      <c r="BB101" s="46" t="s">
        <v>1072</v>
      </c>
      <c r="BC101" s="46" t="s">
        <v>1072</v>
      </c>
      <c r="BD101" s="46" t="s">
        <v>1072</v>
      </c>
      <c r="BE101" s="46" t="s">
        <v>1072</v>
      </c>
      <c r="BF101" s="46" t="s">
        <v>1072</v>
      </c>
      <c r="BG101" s="46" t="s">
        <v>1072</v>
      </c>
      <c r="BH101" s="46" t="s">
        <v>1072</v>
      </c>
      <c r="BI101" s="46" t="s">
        <v>1072</v>
      </c>
      <c r="BJ101" s="46" t="s">
        <v>1072</v>
      </c>
      <c r="BK101" s="46" t="s">
        <v>1072</v>
      </c>
      <c r="BL101" s="46" t="s">
        <v>1072</v>
      </c>
      <c r="BM101" s="46" t="s">
        <v>1072</v>
      </c>
      <c r="BN101" s="46" t="s">
        <v>1072</v>
      </c>
      <c r="BO101" s="46" t="s">
        <v>1072</v>
      </c>
      <c r="BP101" s="46" t="s">
        <v>1072</v>
      </c>
      <c r="BQ101" s="46" t="s">
        <v>1072</v>
      </c>
      <c r="BR101" s="46" t="s">
        <v>1072</v>
      </c>
      <c r="BS101" s="46" t="s">
        <v>1072</v>
      </c>
      <c r="BT101" s="46" t="s">
        <v>1072</v>
      </c>
      <c r="BU101" s="46" t="s">
        <v>1072</v>
      </c>
      <c r="BV101" s="46" t="s">
        <v>1072</v>
      </c>
      <c r="BW101" s="46" t="s">
        <v>1072</v>
      </c>
      <c r="BX101" s="46" t="s">
        <v>1072</v>
      </c>
      <c r="BY101" s="51">
        <v>7500</v>
      </c>
      <c r="BZ101" s="51">
        <v>7500</v>
      </c>
      <c r="CA101" s="51">
        <v>7500</v>
      </c>
      <c r="CB101" s="46" t="s">
        <v>1072</v>
      </c>
      <c r="CC101" s="51">
        <v>11250</v>
      </c>
      <c r="CD101" s="51">
        <v>7500</v>
      </c>
      <c r="CE101" s="51">
        <v>7500</v>
      </c>
      <c r="CF101" s="51">
        <v>7500</v>
      </c>
      <c r="CG101" s="51">
        <v>7500</v>
      </c>
      <c r="CH101" s="51">
        <v>7500</v>
      </c>
      <c r="CI101" s="51">
        <v>7500</v>
      </c>
      <c r="CJ101" s="51">
        <v>8000</v>
      </c>
      <c r="CK101" s="51">
        <v>8500</v>
      </c>
      <c r="CL101" s="51">
        <v>10000</v>
      </c>
      <c r="CM101" s="51">
        <v>10000</v>
      </c>
      <c r="CN101" s="51">
        <v>10500</v>
      </c>
      <c r="CO101" s="51">
        <v>11250</v>
      </c>
      <c r="CP101" s="51">
        <v>11250</v>
      </c>
      <c r="CQ101" s="51">
        <v>11250</v>
      </c>
      <c r="CR101" s="46" t="s">
        <v>1072</v>
      </c>
      <c r="CS101" s="51">
        <v>10000</v>
      </c>
      <c r="CT101" s="52">
        <v>10000</v>
      </c>
      <c r="CU101" s="52">
        <v>10000</v>
      </c>
      <c r="CV101" s="165">
        <v>10000</v>
      </c>
      <c r="CW101" s="52">
        <v>10000</v>
      </c>
      <c r="CX101" s="52">
        <v>7500</v>
      </c>
      <c r="CY101" s="52">
        <f>'Coût médian du PMAS'!O12</f>
        <v>9375</v>
      </c>
      <c r="DA101" s="11" t="s">
        <v>921</v>
      </c>
      <c r="DB101" s="46" t="s">
        <v>1072</v>
      </c>
      <c r="DC101" s="46" t="s">
        <v>1072</v>
      </c>
      <c r="DD101" s="46" t="s">
        <v>1072</v>
      </c>
      <c r="DE101" s="46" t="s">
        <v>1072</v>
      </c>
      <c r="DF101" s="46" t="s">
        <v>1072</v>
      </c>
      <c r="DG101" s="46" t="s">
        <v>1072</v>
      </c>
      <c r="DH101" s="46" t="s">
        <v>1072</v>
      </c>
      <c r="DI101" s="46" t="s">
        <v>1072</v>
      </c>
      <c r="DJ101" s="46" t="s">
        <v>1072</v>
      </c>
      <c r="DK101" s="113"/>
      <c r="DL101" s="46" t="s">
        <v>1072</v>
      </c>
      <c r="DM101" s="113"/>
      <c r="DN101" s="46" t="s">
        <v>1072</v>
      </c>
      <c r="DO101" s="113"/>
      <c r="DP101" s="46" t="s">
        <v>1072</v>
      </c>
      <c r="DQ101" s="46" t="s">
        <v>1072</v>
      </c>
      <c r="DR101" s="46" t="s">
        <v>1072</v>
      </c>
      <c r="DS101" s="46" t="s">
        <v>1072</v>
      </c>
      <c r="DT101" s="46" t="s">
        <v>1072</v>
      </c>
      <c r="DU101" s="46" t="s">
        <v>1072</v>
      </c>
      <c r="DV101" s="113"/>
      <c r="DW101" s="46" t="s">
        <v>1072</v>
      </c>
      <c r="DX101" s="46" t="s">
        <v>1072</v>
      </c>
      <c r="DY101" s="51">
        <v>5250</v>
      </c>
      <c r="DZ101" s="51">
        <v>5000</v>
      </c>
      <c r="EA101" s="51">
        <v>4500</v>
      </c>
      <c r="EB101" s="113"/>
      <c r="EC101" s="51">
        <v>5000</v>
      </c>
      <c r="ED101" s="51">
        <v>5000</v>
      </c>
      <c r="EE101" s="51">
        <v>5000</v>
      </c>
      <c r="EF101" s="51">
        <v>5000</v>
      </c>
      <c r="EG101" s="51">
        <v>5000</v>
      </c>
      <c r="EH101" s="51">
        <v>5000</v>
      </c>
      <c r="EI101" s="51">
        <v>5000</v>
      </c>
      <c r="EJ101" s="51">
        <v>5000</v>
      </c>
      <c r="EK101" s="51">
        <v>6250</v>
      </c>
      <c r="EL101" s="50">
        <v>5500</v>
      </c>
      <c r="EM101" s="51">
        <v>7500</v>
      </c>
      <c r="EN101" s="51">
        <v>10000</v>
      </c>
      <c r="EO101" s="51">
        <v>10000</v>
      </c>
      <c r="EP101" s="50">
        <v>6000</v>
      </c>
      <c r="EQ101" s="51">
        <v>10000</v>
      </c>
      <c r="ER101" s="46" t="s">
        <v>1072</v>
      </c>
      <c r="ES101" s="51">
        <v>5000</v>
      </c>
      <c r="ET101" s="52">
        <v>5000</v>
      </c>
      <c r="EU101" s="52">
        <v>2500</v>
      </c>
      <c r="EV101" s="165">
        <v>2500</v>
      </c>
      <c r="EW101" s="299">
        <v>2500</v>
      </c>
      <c r="EX101" s="299">
        <v>5000</v>
      </c>
      <c r="EY101" s="52">
        <f>'Coût médian du PMAS'!P12</f>
        <v>5000</v>
      </c>
      <c r="EZ101"/>
      <c r="FA101" s="46" t="s">
        <v>1072</v>
      </c>
      <c r="FB101" s="46" t="s">
        <v>1072</v>
      </c>
      <c r="FC101" s="46" t="s">
        <v>1072</v>
      </c>
      <c r="FD101" s="46" t="s">
        <v>1072</v>
      </c>
      <c r="FE101" s="46" t="s">
        <v>1072</v>
      </c>
      <c r="FF101" s="114"/>
      <c r="FG101" s="46" t="s">
        <v>1072</v>
      </c>
      <c r="FH101" s="114"/>
      <c r="FI101" s="46" t="s">
        <v>1072</v>
      </c>
      <c r="FJ101" s="114"/>
      <c r="FK101" s="46" t="s">
        <v>1072</v>
      </c>
      <c r="FL101" s="46" t="s">
        <v>1072</v>
      </c>
      <c r="FM101" s="46" t="s">
        <v>1072</v>
      </c>
      <c r="FN101" s="46" t="s">
        <v>1072</v>
      </c>
      <c r="FO101" s="46" t="s">
        <v>1072</v>
      </c>
      <c r="FP101" s="46" t="s">
        <v>1072</v>
      </c>
      <c r="FQ101" s="114"/>
      <c r="FR101" s="46" t="s">
        <v>1072</v>
      </c>
      <c r="FS101" s="46" t="s">
        <v>1072</v>
      </c>
      <c r="FT101" s="55">
        <v>600</v>
      </c>
      <c r="FU101" s="51">
        <v>583.33333333333337</v>
      </c>
      <c r="FV101" s="51">
        <v>666.66666666666663</v>
      </c>
      <c r="FW101" s="114"/>
      <c r="FX101" s="51">
        <v>666.66666666666663</v>
      </c>
      <c r="FY101" s="51">
        <v>700</v>
      </c>
      <c r="FZ101" s="51">
        <v>700</v>
      </c>
      <c r="GA101" s="51">
        <v>666.66666666666663</v>
      </c>
      <c r="GB101" s="51">
        <v>666.66666666666663</v>
      </c>
      <c r="GC101" s="51">
        <v>333.33333333333331</v>
      </c>
      <c r="GD101" s="51">
        <v>333.33333333333331</v>
      </c>
      <c r="GE101" s="51">
        <v>333.33333333333331</v>
      </c>
      <c r="GF101" s="50">
        <v>666.66666666666663</v>
      </c>
      <c r="GG101" s="50">
        <v>666.66666666666663</v>
      </c>
      <c r="GH101" s="51">
        <v>666.66666666666663</v>
      </c>
      <c r="GI101" s="51">
        <v>1000</v>
      </c>
      <c r="GJ101" s="51">
        <v>1000</v>
      </c>
      <c r="GK101" s="50">
        <v>666.66666666666663</v>
      </c>
      <c r="GL101" s="51">
        <v>1000</v>
      </c>
      <c r="GM101" s="46" t="s">
        <v>1072</v>
      </c>
      <c r="GN101" s="51">
        <v>1000</v>
      </c>
      <c r="GO101" s="47">
        <v>500</v>
      </c>
      <c r="GP101" s="52">
        <v>666.66666666666663</v>
      </c>
      <c r="GQ101" s="165">
        <v>666.66666666666663</v>
      </c>
      <c r="GR101" s="52">
        <v>666.66666666666663</v>
      </c>
      <c r="GS101" s="299">
        <v>500</v>
      </c>
      <c r="GT101" s="52">
        <f>'Coût médian du PMAS'!Q12</f>
        <v>1000</v>
      </c>
      <c r="GU101"/>
    </row>
    <row r="102" spans="1:203" x14ac:dyDescent="0.3">
      <c r="A102" s="11" t="s">
        <v>1081</v>
      </c>
      <c r="B102" s="46" t="s">
        <v>1072</v>
      </c>
      <c r="C102" s="46" t="s">
        <v>1072</v>
      </c>
      <c r="D102" s="46" t="s">
        <v>1072</v>
      </c>
      <c r="E102" s="46" t="s">
        <v>1072</v>
      </c>
      <c r="F102" s="46" t="s">
        <v>1072</v>
      </c>
      <c r="G102" s="46" t="s">
        <v>1072</v>
      </c>
      <c r="H102" s="46" t="s">
        <v>1072</v>
      </c>
      <c r="I102" s="46" t="s">
        <v>1072</v>
      </c>
      <c r="J102" s="46" t="s">
        <v>1072</v>
      </c>
      <c r="K102" s="46" t="s">
        <v>1072</v>
      </c>
      <c r="L102" s="46" t="s">
        <v>1072</v>
      </c>
      <c r="M102" s="46" t="s">
        <v>1072</v>
      </c>
      <c r="N102" s="46" t="s">
        <v>1072</v>
      </c>
      <c r="O102" s="46" t="s">
        <v>1072</v>
      </c>
      <c r="P102" s="50">
        <v>3000</v>
      </c>
      <c r="Q102" s="50">
        <v>5250</v>
      </c>
      <c r="R102" s="50">
        <v>3000</v>
      </c>
      <c r="S102" s="50">
        <v>3000</v>
      </c>
      <c r="T102" s="51">
        <v>3000</v>
      </c>
      <c r="U102" s="47">
        <v>3000</v>
      </c>
      <c r="V102" s="55">
        <v>3000</v>
      </c>
      <c r="W102" s="55">
        <v>3000</v>
      </c>
      <c r="X102" s="55">
        <v>3000</v>
      </c>
      <c r="Y102" s="55">
        <v>3000</v>
      </c>
      <c r="Z102" s="51">
        <v>3000</v>
      </c>
      <c r="AA102" s="51">
        <v>3000</v>
      </c>
      <c r="AB102" s="46" t="s">
        <v>1072</v>
      </c>
      <c r="AC102" s="51">
        <v>3000</v>
      </c>
      <c r="AD102" s="51">
        <v>3000</v>
      </c>
      <c r="AE102" s="51">
        <v>3000</v>
      </c>
      <c r="AF102" s="46" t="s">
        <v>1072</v>
      </c>
      <c r="AG102" s="51">
        <v>3000</v>
      </c>
      <c r="AH102" s="51">
        <v>3000</v>
      </c>
      <c r="AI102" s="46" t="s">
        <v>1072</v>
      </c>
      <c r="AJ102" s="50">
        <v>3625</v>
      </c>
      <c r="AK102" s="51">
        <v>3000</v>
      </c>
      <c r="AL102" s="51">
        <v>3000</v>
      </c>
      <c r="AM102" s="51">
        <v>3000</v>
      </c>
      <c r="AN102" s="46" t="s">
        <v>1072</v>
      </c>
      <c r="AO102" s="47">
        <v>4000</v>
      </c>
      <c r="AP102" s="46" t="s">
        <v>1072</v>
      </c>
      <c r="AQ102" s="47">
        <v>5000</v>
      </c>
      <c r="AR102" s="50">
        <v>4000</v>
      </c>
      <c r="AS102" s="51">
        <v>3000</v>
      </c>
      <c r="AT102" s="50">
        <v>4000</v>
      </c>
      <c r="AU102" s="38" t="s">
        <v>1072</v>
      </c>
      <c r="AV102" s="38" t="s">
        <v>1072</v>
      </c>
      <c r="AW102" s="46" t="s">
        <v>1072</v>
      </c>
      <c r="AX102" s="38" t="s">
        <v>1072</v>
      </c>
      <c r="AY102" s="38" t="s">
        <v>1072</v>
      </c>
      <c r="BA102" s="11" t="s">
        <v>1081</v>
      </c>
      <c r="BB102" s="46" t="s">
        <v>1072</v>
      </c>
      <c r="BC102" s="46" t="s">
        <v>1072</v>
      </c>
      <c r="BD102" s="46" t="s">
        <v>1072</v>
      </c>
      <c r="BE102" s="46" t="s">
        <v>1072</v>
      </c>
      <c r="BF102" s="46" t="s">
        <v>1072</v>
      </c>
      <c r="BG102" s="46" t="s">
        <v>1072</v>
      </c>
      <c r="BH102" s="46" t="s">
        <v>1072</v>
      </c>
      <c r="BI102" s="46" t="s">
        <v>1072</v>
      </c>
      <c r="BJ102" s="46" t="s">
        <v>1072</v>
      </c>
      <c r="BK102" s="46" t="s">
        <v>1072</v>
      </c>
      <c r="BL102" s="46" t="s">
        <v>1072</v>
      </c>
      <c r="BM102" s="46" t="s">
        <v>1072</v>
      </c>
      <c r="BN102" s="46" t="s">
        <v>1072</v>
      </c>
      <c r="BO102" s="46" t="s">
        <v>1072</v>
      </c>
      <c r="BP102" s="51">
        <v>10000</v>
      </c>
      <c r="BQ102" s="58">
        <v>10000</v>
      </c>
      <c r="BR102" s="51">
        <v>3000</v>
      </c>
      <c r="BS102" s="51">
        <v>7500</v>
      </c>
      <c r="BT102" s="50">
        <v>6000</v>
      </c>
      <c r="BU102" s="55">
        <v>10000</v>
      </c>
      <c r="BV102" s="51">
        <v>7500</v>
      </c>
      <c r="BW102" s="55">
        <v>12500</v>
      </c>
      <c r="BX102" s="55">
        <v>12500</v>
      </c>
      <c r="BY102" s="55">
        <v>12500</v>
      </c>
      <c r="BZ102" s="51">
        <v>12500</v>
      </c>
      <c r="CA102" s="51">
        <v>12500</v>
      </c>
      <c r="CB102" s="46" t="s">
        <v>1072</v>
      </c>
      <c r="CC102" s="51">
        <v>12500</v>
      </c>
      <c r="CD102" s="51">
        <v>12500</v>
      </c>
      <c r="CE102" s="51">
        <v>12500</v>
      </c>
      <c r="CF102" s="46" t="s">
        <v>1072</v>
      </c>
      <c r="CG102" s="51">
        <v>12500</v>
      </c>
      <c r="CH102" s="51">
        <v>12500</v>
      </c>
      <c r="CI102" s="46" t="s">
        <v>1072</v>
      </c>
      <c r="CJ102" s="50">
        <v>7750</v>
      </c>
      <c r="CK102" s="51">
        <v>10000</v>
      </c>
      <c r="CL102" s="51">
        <v>7500</v>
      </c>
      <c r="CM102" s="51">
        <v>7500</v>
      </c>
      <c r="CN102" s="46" t="s">
        <v>1072</v>
      </c>
      <c r="CO102" s="51">
        <v>7500</v>
      </c>
      <c r="CP102" s="46" t="s">
        <v>1072</v>
      </c>
      <c r="CQ102" s="51">
        <v>7500</v>
      </c>
      <c r="CR102" s="50">
        <v>10000</v>
      </c>
      <c r="CS102" s="51">
        <v>7500</v>
      </c>
      <c r="CT102" s="52">
        <v>7500</v>
      </c>
      <c r="CU102" s="38" t="s">
        <v>1072</v>
      </c>
      <c r="CV102" s="38" t="s">
        <v>1072</v>
      </c>
      <c r="CW102" s="46" t="s">
        <v>1072</v>
      </c>
      <c r="CX102" s="38" t="s">
        <v>1072</v>
      </c>
      <c r="CY102" s="38" t="s">
        <v>1072</v>
      </c>
      <c r="DA102" s="11" t="s">
        <v>1081</v>
      </c>
      <c r="DB102" s="46" t="s">
        <v>1072</v>
      </c>
      <c r="DC102" s="46" t="s">
        <v>1072</v>
      </c>
      <c r="DD102" s="46" t="s">
        <v>1072</v>
      </c>
      <c r="DE102" s="46" t="s">
        <v>1072</v>
      </c>
      <c r="DF102" s="46" t="s">
        <v>1072</v>
      </c>
      <c r="DG102" s="46" t="s">
        <v>1072</v>
      </c>
      <c r="DH102" s="46" t="s">
        <v>1072</v>
      </c>
      <c r="DI102" s="46" t="s">
        <v>1072</v>
      </c>
      <c r="DJ102" s="46" t="s">
        <v>1072</v>
      </c>
      <c r="DK102" s="113"/>
      <c r="DL102" s="46" t="s">
        <v>1072</v>
      </c>
      <c r="DM102" s="113"/>
      <c r="DN102" s="46" t="s">
        <v>1072</v>
      </c>
      <c r="DO102" s="113"/>
      <c r="DP102" s="51">
        <v>6250</v>
      </c>
      <c r="DQ102" s="58">
        <v>8125</v>
      </c>
      <c r="DR102" s="50">
        <v>5000</v>
      </c>
      <c r="DS102" s="51">
        <v>8750</v>
      </c>
      <c r="DT102" s="51">
        <v>5000</v>
      </c>
      <c r="DU102" s="51">
        <v>6000</v>
      </c>
      <c r="DV102" s="113"/>
      <c r="DW102" s="55">
        <v>7000</v>
      </c>
      <c r="DX102" s="55">
        <v>7500</v>
      </c>
      <c r="DY102" s="55">
        <v>5000</v>
      </c>
      <c r="DZ102" s="51">
        <v>7500</v>
      </c>
      <c r="EA102" s="51">
        <v>6000</v>
      </c>
      <c r="EB102" s="113"/>
      <c r="EC102" s="51">
        <v>6000</v>
      </c>
      <c r="ED102" s="51">
        <v>6000</v>
      </c>
      <c r="EE102" s="51">
        <v>6000</v>
      </c>
      <c r="EF102" s="46" t="s">
        <v>1072</v>
      </c>
      <c r="EG102" s="51">
        <v>5750</v>
      </c>
      <c r="EH102" s="51">
        <v>6000</v>
      </c>
      <c r="EI102" s="46" t="s">
        <v>1072</v>
      </c>
      <c r="EJ102" s="50">
        <v>5250</v>
      </c>
      <c r="EK102" s="51">
        <v>6000</v>
      </c>
      <c r="EL102" s="55">
        <v>6000</v>
      </c>
      <c r="EM102" s="51">
        <v>6000</v>
      </c>
      <c r="EN102" s="46" t="s">
        <v>1072</v>
      </c>
      <c r="EO102" s="51">
        <v>6000</v>
      </c>
      <c r="EP102" s="46" t="s">
        <v>1072</v>
      </c>
      <c r="EQ102" s="51">
        <v>6000</v>
      </c>
      <c r="ER102" s="51">
        <v>6000</v>
      </c>
      <c r="ES102" s="51">
        <v>6000</v>
      </c>
      <c r="ET102" s="52">
        <v>6000</v>
      </c>
      <c r="EU102" s="38" t="s">
        <v>1072</v>
      </c>
      <c r="EV102" s="38" t="s">
        <v>1072</v>
      </c>
      <c r="EW102" s="301" t="s">
        <v>1072</v>
      </c>
      <c r="EX102" s="300" t="s">
        <v>1072</v>
      </c>
      <c r="EY102" s="300" t="s">
        <v>1072</v>
      </c>
      <c r="EZ102"/>
      <c r="FA102" s="46" t="s">
        <v>1072</v>
      </c>
      <c r="FB102" s="46" t="s">
        <v>1072</v>
      </c>
      <c r="FC102" s="46" t="s">
        <v>1072</v>
      </c>
      <c r="FD102" s="46" t="s">
        <v>1072</v>
      </c>
      <c r="FE102" s="46" t="s">
        <v>1072</v>
      </c>
      <c r="FF102" s="114"/>
      <c r="FG102" s="46" t="s">
        <v>1072</v>
      </c>
      <c r="FH102" s="114"/>
      <c r="FI102" s="46" t="s">
        <v>1072</v>
      </c>
      <c r="FJ102" s="114"/>
      <c r="FK102" s="51">
        <v>666.66666666666663</v>
      </c>
      <c r="FL102" s="58">
        <v>833.33333333333337</v>
      </c>
      <c r="FM102" s="51">
        <v>646.66666666666663</v>
      </c>
      <c r="FN102" s="51">
        <v>1166.6666666666699</v>
      </c>
      <c r="FO102" s="51">
        <v>1166.6666666666667</v>
      </c>
      <c r="FP102" s="51">
        <v>600</v>
      </c>
      <c r="FQ102" s="114"/>
      <c r="FR102" s="55">
        <v>850</v>
      </c>
      <c r="FS102" s="55">
        <v>800</v>
      </c>
      <c r="FT102" s="55">
        <v>800</v>
      </c>
      <c r="FU102" s="51">
        <v>800</v>
      </c>
      <c r="FV102" s="51">
        <v>800</v>
      </c>
      <c r="FW102" s="114"/>
      <c r="FX102" s="51">
        <v>800</v>
      </c>
      <c r="FY102" s="51">
        <v>800</v>
      </c>
      <c r="FZ102" s="51">
        <v>800</v>
      </c>
      <c r="GA102" s="46" t="s">
        <v>1072</v>
      </c>
      <c r="GB102" s="51">
        <v>800</v>
      </c>
      <c r="GC102" s="51">
        <v>800</v>
      </c>
      <c r="GD102" s="46" t="s">
        <v>1072</v>
      </c>
      <c r="GE102" s="50">
        <v>666.66666666666663</v>
      </c>
      <c r="GF102" s="51">
        <v>700</v>
      </c>
      <c r="GG102" s="51">
        <v>700</v>
      </c>
      <c r="GH102" s="51">
        <v>800</v>
      </c>
      <c r="GI102" s="46" t="s">
        <v>1072</v>
      </c>
      <c r="GJ102" s="51">
        <v>600</v>
      </c>
      <c r="GK102" s="46" t="s">
        <v>1072</v>
      </c>
      <c r="GL102" s="51">
        <v>753.33333333333337</v>
      </c>
      <c r="GM102" s="51">
        <v>800</v>
      </c>
      <c r="GN102" s="51">
        <v>800</v>
      </c>
      <c r="GO102" s="52">
        <v>800</v>
      </c>
      <c r="GP102" s="38" t="s">
        <v>1072</v>
      </c>
      <c r="GQ102" s="38" t="s">
        <v>1072</v>
      </c>
      <c r="GR102" s="46" t="s">
        <v>1072</v>
      </c>
      <c r="GS102" s="300" t="s">
        <v>1072</v>
      </c>
      <c r="GT102" s="300" t="s">
        <v>1072</v>
      </c>
      <c r="GU102"/>
    </row>
    <row r="103" spans="1:203" x14ac:dyDescent="0.3">
      <c r="A103" s="11" t="s">
        <v>934</v>
      </c>
      <c r="B103" s="46" t="s">
        <v>1072</v>
      </c>
      <c r="C103" s="46" t="s">
        <v>1072</v>
      </c>
      <c r="D103" s="46" t="s">
        <v>1072</v>
      </c>
      <c r="E103" s="46" t="s">
        <v>1072</v>
      </c>
      <c r="F103" s="46" t="s">
        <v>1072</v>
      </c>
      <c r="G103" s="46" t="s">
        <v>1072</v>
      </c>
      <c r="H103" s="46" t="s">
        <v>1072</v>
      </c>
      <c r="I103" s="46" t="s">
        <v>1072</v>
      </c>
      <c r="J103" s="46" t="s">
        <v>1072</v>
      </c>
      <c r="K103" s="46" t="s">
        <v>1072</v>
      </c>
      <c r="L103" s="58">
        <v>2600</v>
      </c>
      <c r="M103" s="58">
        <v>2600</v>
      </c>
      <c r="N103" s="58">
        <v>2600</v>
      </c>
      <c r="O103" s="46" t="s">
        <v>1072</v>
      </c>
      <c r="P103" s="46" t="s">
        <v>1072</v>
      </c>
      <c r="Q103" s="58">
        <v>2600</v>
      </c>
      <c r="R103" s="58">
        <v>2600</v>
      </c>
      <c r="S103" s="46" t="s">
        <v>1072</v>
      </c>
      <c r="T103" s="51">
        <v>2000</v>
      </c>
      <c r="U103" s="46" t="s">
        <v>1072</v>
      </c>
      <c r="V103" s="46" t="s">
        <v>1072</v>
      </c>
      <c r="W103" s="46" t="s">
        <v>1072</v>
      </c>
      <c r="X103" s="46" t="s">
        <v>1072</v>
      </c>
      <c r="Y103" s="46" t="s">
        <v>1072</v>
      </c>
      <c r="Z103" s="46" t="s">
        <v>1072</v>
      </c>
      <c r="AA103" s="46" t="s">
        <v>1072</v>
      </c>
      <c r="AB103" s="46" t="s">
        <v>1072</v>
      </c>
      <c r="AC103" s="46" t="s">
        <v>1072</v>
      </c>
      <c r="AD103" s="46" t="s">
        <v>1072</v>
      </c>
      <c r="AE103" s="46" t="s">
        <v>1072</v>
      </c>
      <c r="AF103" s="51">
        <v>2000</v>
      </c>
      <c r="AG103" s="51">
        <v>2000</v>
      </c>
      <c r="AH103" s="51">
        <v>2000</v>
      </c>
      <c r="AI103" s="51">
        <v>2000</v>
      </c>
      <c r="AJ103" s="51">
        <v>2000</v>
      </c>
      <c r="AK103" s="51">
        <v>2000</v>
      </c>
      <c r="AL103" s="51">
        <v>3000</v>
      </c>
      <c r="AM103" s="51">
        <v>2600</v>
      </c>
      <c r="AN103" s="51">
        <v>2000</v>
      </c>
      <c r="AO103" s="51">
        <v>2000</v>
      </c>
      <c r="AP103" s="51">
        <v>2000</v>
      </c>
      <c r="AQ103" s="46" t="s">
        <v>1072</v>
      </c>
      <c r="AR103" s="51">
        <v>2000</v>
      </c>
      <c r="AS103" s="51">
        <v>2000</v>
      </c>
      <c r="AT103" s="52">
        <v>2000</v>
      </c>
      <c r="AU103" s="52">
        <v>2000</v>
      </c>
      <c r="AV103" s="52">
        <v>6000</v>
      </c>
      <c r="AW103" s="46" t="s">
        <v>1072</v>
      </c>
      <c r="AX103" s="38" t="s">
        <v>1072</v>
      </c>
      <c r="AY103" s="38" t="s">
        <v>1072</v>
      </c>
      <c r="BA103" s="11" t="s">
        <v>934</v>
      </c>
      <c r="BB103" s="46" t="s">
        <v>1072</v>
      </c>
      <c r="BC103" s="46" t="s">
        <v>1072</v>
      </c>
      <c r="BD103" s="46" t="s">
        <v>1072</v>
      </c>
      <c r="BE103" s="46" t="s">
        <v>1072</v>
      </c>
      <c r="BF103" s="46" t="s">
        <v>1072</v>
      </c>
      <c r="BG103" s="46" t="s">
        <v>1072</v>
      </c>
      <c r="BH103" s="46" t="s">
        <v>1072</v>
      </c>
      <c r="BI103" s="46" t="s">
        <v>1072</v>
      </c>
      <c r="BJ103" s="46" t="s">
        <v>1072</v>
      </c>
      <c r="BK103" s="46" t="s">
        <v>1072</v>
      </c>
      <c r="BL103" s="55">
        <v>8750</v>
      </c>
      <c r="BM103" s="55">
        <v>7500</v>
      </c>
      <c r="BN103" s="55">
        <v>7500</v>
      </c>
      <c r="BO103" s="46" t="s">
        <v>1072</v>
      </c>
      <c r="BP103" s="46" t="s">
        <v>1072</v>
      </c>
      <c r="BQ103" s="51">
        <v>7500</v>
      </c>
      <c r="BR103" s="51">
        <v>7500</v>
      </c>
      <c r="BS103" s="46" t="s">
        <v>1072</v>
      </c>
      <c r="BT103" s="51">
        <v>8125</v>
      </c>
      <c r="BU103" s="46" t="s">
        <v>1072</v>
      </c>
      <c r="BV103" s="46" t="s">
        <v>1072</v>
      </c>
      <c r="BW103" s="46" t="s">
        <v>1072</v>
      </c>
      <c r="BX103" s="46" t="s">
        <v>1072</v>
      </c>
      <c r="BY103" s="46" t="s">
        <v>1072</v>
      </c>
      <c r="BZ103" s="46" t="s">
        <v>1072</v>
      </c>
      <c r="CA103" s="46" t="s">
        <v>1072</v>
      </c>
      <c r="CB103" s="46" t="s">
        <v>1072</v>
      </c>
      <c r="CC103" s="46" t="s">
        <v>1072</v>
      </c>
      <c r="CD103" s="46" t="s">
        <v>1072</v>
      </c>
      <c r="CE103" s="46" t="s">
        <v>1072</v>
      </c>
      <c r="CF103" s="51">
        <v>7500</v>
      </c>
      <c r="CG103" s="51">
        <v>7500</v>
      </c>
      <c r="CH103" s="51">
        <v>7500</v>
      </c>
      <c r="CI103" s="51">
        <v>7500</v>
      </c>
      <c r="CJ103" s="51">
        <v>7000</v>
      </c>
      <c r="CK103" s="51">
        <v>9000</v>
      </c>
      <c r="CL103" s="51">
        <v>11250</v>
      </c>
      <c r="CM103" s="51">
        <v>10000</v>
      </c>
      <c r="CN103" s="51">
        <v>10000</v>
      </c>
      <c r="CO103" s="51">
        <v>11500</v>
      </c>
      <c r="CP103" s="51">
        <v>12500</v>
      </c>
      <c r="CQ103" s="46" t="s">
        <v>1072</v>
      </c>
      <c r="CR103" s="51">
        <v>10000</v>
      </c>
      <c r="CS103" s="51">
        <v>10000</v>
      </c>
      <c r="CT103" s="52">
        <v>10000</v>
      </c>
      <c r="CU103" s="52">
        <v>10000</v>
      </c>
      <c r="CV103" s="52">
        <v>10000</v>
      </c>
      <c r="CW103" s="46" t="s">
        <v>1072</v>
      </c>
      <c r="CX103" s="38" t="s">
        <v>1072</v>
      </c>
      <c r="CY103" s="38" t="s">
        <v>1072</v>
      </c>
      <c r="DA103" s="11" t="s">
        <v>934</v>
      </c>
      <c r="DB103" s="46" t="s">
        <v>1072</v>
      </c>
      <c r="DC103" s="46" t="s">
        <v>1072</v>
      </c>
      <c r="DD103" s="46" t="s">
        <v>1072</v>
      </c>
      <c r="DE103" s="46" t="s">
        <v>1072</v>
      </c>
      <c r="DF103" s="46" t="s">
        <v>1072</v>
      </c>
      <c r="DG103" s="46" t="s">
        <v>1072</v>
      </c>
      <c r="DH103" s="46" t="s">
        <v>1072</v>
      </c>
      <c r="DI103" s="46" t="s">
        <v>1072</v>
      </c>
      <c r="DJ103" s="46" t="s">
        <v>1072</v>
      </c>
      <c r="DK103" s="113"/>
      <c r="DL103" s="55">
        <v>2500</v>
      </c>
      <c r="DM103" s="113"/>
      <c r="DN103" s="55">
        <v>5000</v>
      </c>
      <c r="DO103" s="113"/>
      <c r="DP103" s="46" t="s">
        <v>1072</v>
      </c>
      <c r="DQ103" s="51">
        <v>5000</v>
      </c>
      <c r="DR103" s="51">
        <v>6000</v>
      </c>
      <c r="DS103" s="46" t="s">
        <v>1072</v>
      </c>
      <c r="DT103" s="51">
        <v>6000</v>
      </c>
      <c r="DU103" s="46" t="s">
        <v>1072</v>
      </c>
      <c r="DV103" s="113"/>
      <c r="DW103" s="46" t="s">
        <v>1072</v>
      </c>
      <c r="DX103" s="46" t="s">
        <v>1072</v>
      </c>
      <c r="DY103" s="46" t="s">
        <v>1072</v>
      </c>
      <c r="DZ103" s="46" t="s">
        <v>1072</v>
      </c>
      <c r="EA103" s="46" t="s">
        <v>1072</v>
      </c>
      <c r="EB103" s="113"/>
      <c r="EC103" s="46" t="s">
        <v>1072</v>
      </c>
      <c r="ED103" s="46" t="s">
        <v>1072</v>
      </c>
      <c r="EE103" s="46" t="s">
        <v>1072</v>
      </c>
      <c r="EF103" s="51">
        <v>5000</v>
      </c>
      <c r="EG103" s="51">
        <v>5000</v>
      </c>
      <c r="EH103" s="51">
        <v>5000</v>
      </c>
      <c r="EI103" s="51">
        <v>5000</v>
      </c>
      <c r="EJ103" s="51">
        <v>5000</v>
      </c>
      <c r="EK103" s="51">
        <v>5000</v>
      </c>
      <c r="EL103" s="55">
        <v>6000</v>
      </c>
      <c r="EM103" s="51">
        <v>6500</v>
      </c>
      <c r="EN103" s="51">
        <v>6000</v>
      </c>
      <c r="EO103" s="51">
        <v>6000</v>
      </c>
      <c r="EP103" s="51">
        <v>6000</v>
      </c>
      <c r="EQ103" s="46" t="s">
        <v>1072</v>
      </c>
      <c r="ER103" s="51">
        <v>6000</v>
      </c>
      <c r="ES103" s="51">
        <v>6000</v>
      </c>
      <c r="ET103" s="52">
        <v>6500</v>
      </c>
      <c r="EU103" s="52">
        <v>5000</v>
      </c>
      <c r="EV103" s="52">
        <v>5000</v>
      </c>
      <c r="EW103" s="301" t="s">
        <v>1072</v>
      </c>
      <c r="EX103" s="300" t="s">
        <v>1072</v>
      </c>
      <c r="EY103" s="300" t="s">
        <v>1072</v>
      </c>
      <c r="EZ103"/>
      <c r="FA103" s="46" t="s">
        <v>1072</v>
      </c>
      <c r="FB103" s="46" t="s">
        <v>1072</v>
      </c>
      <c r="FC103" s="46" t="s">
        <v>1072</v>
      </c>
      <c r="FD103" s="46" t="s">
        <v>1072</v>
      </c>
      <c r="FE103" s="46" t="s">
        <v>1072</v>
      </c>
      <c r="FF103" s="114"/>
      <c r="FG103" s="55">
        <v>666.66666666666663</v>
      </c>
      <c r="FH103" s="114"/>
      <c r="FI103" s="55">
        <v>666.66666666666663</v>
      </c>
      <c r="FJ103" s="114"/>
      <c r="FK103" s="46" t="s">
        <v>1072</v>
      </c>
      <c r="FL103" s="51">
        <v>1000</v>
      </c>
      <c r="FM103" s="51">
        <v>750</v>
      </c>
      <c r="FN103" s="46" t="s">
        <v>1072</v>
      </c>
      <c r="FO103" s="51">
        <v>600</v>
      </c>
      <c r="FP103" s="46" t="s">
        <v>1072</v>
      </c>
      <c r="FQ103" s="114"/>
      <c r="FR103" s="46" t="s">
        <v>1072</v>
      </c>
      <c r="FS103" s="46" t="s">
        <v>1072</v>
      </c>
      <c r="FT103" s="46" t="s">
        <v>1072</v>
      </c>
      <c r="FU103" s="46" t="s">
        <v>1072</v>
      </c>
      <c r="FV103" s="46" t="s">
        <v>1072</v>
      </c>
      <c r="FW103" s="114"/>
      <c r="FX103" s="46" t="s">
        <v>1072</v>
      </c>
      <c r="FY103" s="46" t="s">
        <v>1072</v>
      </c>
      <c r="FZ103" s="46" t="s">
        <v>1072</v>
      </c>
      <c r="GA103" s="51">
        <v>1000</v>
      </c>
      <c r="GB103" s="51">
        <v>1000</v>
      </c>
      <c r="GC103" s="51">
        <v>1000</v>
      </c>
      <c r="GD103" s="51">
        <v>1000</v>
      </c>
      <c r="GE103" s="51">
        <v>1000</v>
      </c>
      <c r="GF103" s="51">
        <v>1000</v>
      </c>
      <c r="GG103" s="51">
        <v>500</v>
      </c>
      <c r="GH103" s="51">
        <v>500</v>
      </c>
      <c r="GI103" s="51">
        <v>500</v>
      </c>
      <c r="GJ103" s="51">
        <v>500</v>
      </c>
      <c r="GK103" s="51">
        <v>500</v>
      </c>
      <c r="GL103" s="46" t="s">
        <v>1072</v>
      </c>
      <c r="GM103" s="51">
        <v>500</v>
      </c>
      <c r="GN103" s="51">
        <v>500</v>
      </c>
      <c r="GO103" s="52">
        <v>500</v>
      </c>
      <c r="GP103" s="52">
        <v>1000</v>
      </c>
      <c r="GQ103" s="52">
        <v>1000</v>
      </c>
      <c r="GR103" s="46" t="s">
        <v>1072</v>
      </c>
      <c r="GS103" s="300" t="s">
        <v>1072</v>
      </c>
      <c r="GT103" s="300" t="s">
        <v>1072</v>
      </c>
      <c r="GU103"/>
    </row>
    <row r="104" spans="1:203" x14ac:dyDescent="0.3">
      <c r="A104" s="11" t="s">
        <v>936</v>
      </c>
      <c r="B104" s="46" t="s">
        <v>1072</v>
      </c>
      <c r="C104" s="46" t="s">
        <v>1072</v>
      </c>
      <c r="D104" s="46" t="s">
        <v>1072</v>
      </c>
      <c r="E104" s="46" t="s">
        <v>1072</v>
      </c>
      <c r="F104" s="46" t="s">
        <v>1072</v>
      </c>
      <c r="G104" s="46" t="s">
        <v>1072</v>
      </c>
      <c r="H104" s="46" t="s">
        <v>1072</v>
      </c>
      <c r="I104" s="46" t="s">
        <v>1072</v>
      </c>
      <c r="J104" s="46" t="s">
        <v>1072</v>
      </c>
      <c r="K104" s="46" t="s">
        <v>1072</v>
      </c>
      <c r="L104" s="46" t="s">
        <v>1072</v>
      </c>
      <c r="M104" s="46" t="s">
        <v>1072</v>
      </c>
      <c r="N104" s="46" t="s">
        <v>1072</v>
      </c>
      <c r="O104" s="46" t="s">
        <v>1072</v>
      </c>
      <c r="P104" s="46" t="s">
        <v>1072</v>
      </c>
      <c r="Q104" s="46" t="s">
        <v>1072</v>
      </c>
      <c r="R104" s="46" t="s">
        <v>1072</v>
      </c>
      <c r="S104" s="46" t="s">
        <v>1072</v>
      </c>
      <c r="T104" s="46" t="s">
        <v>1072</v>
      </c>
      <c r="U104" s="46" t="s">
        <v>1072</v>
      </c>
      <c r="V104" s="46" t="s">
        <v>1072</v>
      </c>
      <c r="W104" s="46" t="s">
        <v>1072</v>
      </c>
      <c r="X104" s="46" t="s">
        <v>1072</v>
      </c>
      <c r="Y104" s="46" t="s">
        <v>1072</v>
      </c>
      <c r="Z104" s="46" t="s">
        <v>1072</v>
      </c>
      <c r="AA104" s="46" t="s">
        <v>1072</v>
      </c>
      <c r="AB104" s="46" t="s">
        <v>1072</v>
      </c>
      <c r="AC104" s="51">
        <v>2000</v>
      </c>
      <c r="AD104" s="46" t="s">
        <v>1072</v>
      </c>
      <c r="AE104" s="46" t="s">
        <v>1072</v>
      </c>
      <c r="AF104" s="46" t="s">
        <v>1072</v>
      </c>
      <c r="AG104" s="46" t="s">
        <v>1072</v>
      </c>
      <c r="AH104" s="46" t="s">
        <v>1072</v>
      </c>
      <c r="AI104" s="46" t="s">
        <v>1072</v>
      </c>
      <c r="AJ104" s="46" t="s">
        <v>1072</v>
      </c>
      <c r="AK104" s="46" t="s">
        <v>1072</v>
      </c>
      <c r="AL104" s="46" t="s">
        <v>1072</v>
      </c>
      <c r="AM104" s="46" t="s">
        <v>1072</v>
      </c>
      <c r="AN104" s="46" t="s">
        <v>1072</v>
      </c>
      <c r="AO104" s="46" t="s">
        <v>1072</v>
      </c>
      <c r="AP104" s="46" t="s">
        <v>1072</v>
      </c>
      <c r="AQ104" s="46" t="s">
        <v>1072</v>
      </c>
      <c r="AR104" s="46" t="s">
        <v>1072</v>
      </c>
      <c r="AS104" s="50">
        <v>4000</v>
      </c>
      <c r="AT104" s="50">
        <v>4000</v>
      </c>
      <c r="AU104" s="52">
        <v>4000</v>
      </c>
      <c r="AV104" s="52">
        <v>4000</v>
      </c>
      <c r="AW104" s="52">
        <v>6000</v>
      </c>
      <c r="AX104" s="52">
        <v>4000</v>
      </c>
      <c r="AY104" s="52">
        <f>'Coût médian du PMAS'!N17</f>
        <v>4000</v>
      </c>
      <c r="BA104" s="11" t="s">
        <v>936</v>
      </c>
      <c r="BB104" s="46" t="s">
        <v>1072</v>
      </c>
      <c r="BC104" s="46" t="s">
        <v>1072</v>
      </c>
      <c r="BD104" s="46" t="s">
        <v>1072</v>
      </c>
      <c r="BE104" s="46" t="s">
        <v>1072</v>
      </c>
      <c r="BF104" s="46" t="s">
        <v>1072</v>
      </c>
      <c r="BG104" s="46" t="s">
        <v>1072</v>
      </c>
      <c r="BH104" s="46" t="s">
        <v>1072</v>
      </c>
      <c r="BI104" s="46" t="s">
        <v>1072</v>
      </c>
      <c r="BJ104" s="46" t="s">
        <v>1072</v>
      </c>
      <c r="BK104" s="46" t="s">
        <v>1072</v>
      </c>
      <c r="BL104" s="46" t="s">
        <v>1072</v>
      </c>
      <c r="BM104" s="46" t="s">
        <v>1072</v>
      </c>
      <c r="BN104" s="46" t="s">
        <v>1072</v>
      </c>
      <c r="BO104" s="46" t="s">
        <v>1072</v>
      </c>
      <c r="BP104" s="46" t="s">
        <v>1072</v>
      </c>
      <c r="BQ104" s="46" t="s">
        <v>1072</v>
      </c>
      <c r="BR104" s="46" t="s">
        <v>1072</v>
      </c>
      <c r="BS104" s="46" t="s">
        <v>1072</v>
      </c>
      <c r="BT104" s="46" t="s">
        <v>1072</v>
      </c>
      <c r="BU104" s="46" t="s">
        <v>1072</v>
      </c>
      <c r="BV104" s="46" t="s">
        <v>1072</v>
      </c>
      <c r="BW104" s="46" t="s">
        <v>1072</v>
      </c>
      <c r="BX104" s="46" t="s">
        <v>1072</v>
      </c>
      <c r="BY104" s="46" t="s">
        <v>1072</v>
      </c>
      <c r="BZ104" s="46" t="s">
        <v>1072</v>
      </c>
      <c r="CA104" s="46" t="s">
        <v>1072</v>
      </c>
      <c r="CB104" s="46" t="s">
        <v>1072</v>
      </c>
      <c r="CC104" s="51">
        <v>5125</v>
      </c>
      <c r="CD104" s="46" t="s">
        <v>1072</v>
      </c>
      <c r="CE104" s="46" t="s">
        <v>1072</v>
      </c>
      <c r="CF104" s="46" t="s">
        <v>1072</v>
      </c>
      <c r="CG104" s="46" t="s">
        <v>1072</v>
      </c>
      <c r="CH104" s="46" t="s">
        <v>1072</v>
      </c>
      <c r="CI104" s="46" t="s">
        <v>1072</v>
      </c>
      <c r="CJ104" s="46" t="s">
        <v>1072</v>
      </c>
      <c r="CK104" s="46" t="s">
        <v>1072</v>
      </c>
      <c r="CL104" s="46" t="s">
        <v>1072</v>
      </c>
      <c r="CM104" s="46" t="s">
        <v>1072</v>
      </c>
      <c r="CN104" s="46" t="s">
        <v>1072</v>
      </c>
      <c r="CO104" s="46" t="s">
        <v>1072</v>
      </c>
      <c r="CP104" s="46" t="s">
        <v>1072</v>
      </c>
      <c r="CQ104" s="46" t="s">
        <v>1072</v>
      </c>
      <c r="CR104" s="46" t="s">
        <v>1072</v>
      </c>
      <c r="CS104" s="51">
        <v>8500</v>
      </c>
      <c r="CT104" s="52">
        <v>6625</v>
      </c>
      <c r="CU104" s="52">
        <v>10000</v>
      </c>
      <c r="CV104" s="52">
        <v>7500</v>
      </c>
      <c r="CW104" s="52">
        <v>8750</v>
      </c>
      <c r="CX104" s="39">
        <v>10000</v>
      </c>
      <c r="CY104" s="52">
        <f>'Coût médian du PMAS'!O17</f>
        <v>7500</v>
      </c>
      <c r="DA104" s="11" t="s">
        <v>936</v>
      </c>
      <c r="DB104" s="46" t="s">
        <v>1072</v>
      </c>
      <c r="DC104" s="46" t="s">
        <v>1072</v>
      </c>
      <c r="DD104" s="46" t="s">
        <v>1072</v>
      </c>
      <c r="DE104" s="46" t="s">
        <v>1072</v>
      </c>
      <c r="DF104" s="46" t="s">
        <v>1072</v>
      </c>
      <c r="DG104" s="46" t="s">
        <v>1072</v>
      </c>
      <c r="DH104" s="46" t="s">
        <v>1072</v>
      </c>
      <c r="DI104" s="46" t="s">
        <v>1072</v>
      </c>
      <c r="DJ104" s="46" t="s">
        <v>1072</v>
      </c>
      <c r="DK104" s="113"/>
      <c r="DL104" s="46" t="s">
        <v>1072</v>
      </c>
      <c r="DM104" s="113"/>
      <c r="DN104" s="46" t="s">
        <v>1072</v>
      </c>
      <c r="DO104" s="113"/>
      <c r="DP104" s="46" t="s">
        <v>1072</v>
      </c>
      <c r="DQ104" s="46" t="s">
        <v>1072</v>
      </c>
      <c r="DR104" s="46" t="s">
        <v>1072</v>
      </c>
      <c r="DS104" s="46" t="s">
        <v>1072</v>
      </c>
      <c r="DT104" s="46" t="s">
        <v>1072</v>
      </c>
      <c r="DU104" s="46" t="s">
        <v>1072</v>
      </c>
      <c r="DV104" s="113"/>
      <c r="DW104" s="46" t="s">
        <v>1072</v>
      </c>
      <c r="DX104" s="46" t="s">
        <v>1072</v>
      </c>
      <c r="DY104" s="46" t="s">
        <v>1072</v>
      </c>
      <c r="DZ104" s="46" t="s">
        <v>1072</v>
      </c>
      <c r="EA104" s="46" t="s">
        <v>1072</v>
      </c>
      <c r="EB104" s="113"/>
      <c r="EC104" s="51">
        <v>6250</v>
      </c>
      <c r="ED104" s="46" t="s">
        <v>1072</v>
      </c>
      <c r="EE104" s="46" t="s">
        <v>1072</v>
      </c>
      <c r="EF104" s="46" t="s">
        <v>1072</v>
      </c>
      <c r="EG104" s="46" t="s">
        <v>1072</v>
      </c>
      <c r="EH104" s="46" t="s">
        <v>1072</v>
      </c>
      <c r="EI104" s="46" t="s">
        <v>1072</v>
      </c>
      <c r="EJ104" s="46" t="s">
        <v>1072</v>
      </c>
      <c r="EK104" s="46" t="s">
        <v>1072</v>
      </c>
      <c r="EL104" s="46" t="s">
        <v>1072</v>
      </c>
      <c r="EM104" s="46" t="s">
        <v>1072</v>
      </c>
      <c r="EN104" s="46" t="s">
        <v>1072</v>
      </c>
      <c r="EO104" s="46" t="s">
        <v>1072</v>
      </c>
      <c r="EP104" s="46" t="s">
        <v>1072</v>
      </c>
      <c r="EQ104" s="46" t="s">
        <v>1072</v>
      </c>
      <c r="ER104" s="46" t="s">
        <v>1072</v>
      </c>
      <c r="ES104" s="50">
        <v>6000</v>
      </c>
      <c r="ET104" s="52">
        <v>5987.5</v>
      </c>
      <c r="EU104" s="52">
        <v>5500</v>
      </c>
      <c r="EV104" s="52">
        <v>6250</v>
      </c>
      <c r="EW104" s="299">
        <v>6250</v>
      </c>
      <c r="EX104" s="299">
        <v>6875</v>
      </c>
      <c r="EY104" s="39">
        <f>'Coût médian du PMAS'!P17</f>
        <v>5000</v>
      </c>
      <c r="EZ104"/>
      <c r="FA104" s="46" t="s">
        <v>1072</v>
      </c>
      <c r="FB104" s="46" t="s">
        <v>1072</v>
      </c>
      <c r="FC104" s="46" t="s">
        <v>1072</v>
      </c>
      <c r="FD104" s="46" t="s">
        <v>1072</v>
      </c>
      <c r="FE104" s="46" t="s">
        <v>1072</v>
      </c>
      <c r="FF104" s="114"/>
      <c r="FG104" s="46" t="s">
        <v>1072</v>
      </c>
      <c r="FH104" s="114"/>
      <c r="FI104" s="46" t="s">
        <v>1072</v>
      </c>
      <c r="FJ104" s="114"/>
      <c r="FK104" s="46" t="s">
        <v>1072</v>
      </c>
      <c r="FL104" s="46" t="s">
        <v>1072</v>
      </c>
      <c r="FM104" s="46" t="s">
        <v>1072</v>
      </c>
      <c r="FN104" s="46" t="s">
        <v>1072</v>
      </c>
      <c r="FO104" s="46" t="s">
        <v>1072</v>
      </c>
      <c r="FP104" s="46" t="s">
        <v>1072</v>
      </c>
      <c r="FQ104" s="114"/>
      <c r="FR104" s="46" t="s">
        <v>1072</v>
      </c>
      <c r="FS104" s="46" t="s">
        <v>1072</v>
      </c>
      <c r="FT104" s="46" t="s">
        <v>1072</v>
      </c>
      <c r="FU104" s="46" t="s">
        <v>1072</v>
      </c>
      <c r="FV104" s="46" t="s">
        <v>1072</v>
      </c>
      <c r="FW104" s="114"/>
      <c r="FX104" s="51">
        <v>750</v>
      </c>
      <c r="FY104" s="46" t="s">
        <v>1072</v>
      </c>
      <c r="FZ104" s="46" t="s">
        <v>1072</v>
      </c>
      <c r="GA104" s="46" t="s">
        <v>1072</v>
      </c>
      <c r="GB104" s="46" t="s">
        <v>1072</v>
      </c>
      <c r="GC104" s="46" t="s">
        <v>1072</v>
      </c>
      <c r="GD104" s="46" t="s">
        <v>1072</v>
      </c>
      <c r="GE104" s="46" t="s">
        <v>1072</v>
      </c>
      <c r="GF104" s="46" t="s">
        <v>1072</v>
      </c>
      <c r="GG104" s="46" t="s">
        <v>1072</v>
      </c>
      <c r="GH104" s="46" t="s">
        <v>1072</v>
      </c>
      <c r="GI104" s="46" t="s">
        <v>1072</v>
      </c>
      <c r="GJ104" s="46" t="s">
        <v>1072</v>
      </c>
      <c r="GK104" s="46" t="s">
        <v>1072</v>
      </c>
      <c r="GL104" s="46" t="s">
        <v>1072</v>
      </c>
      <c r="GM104" s="46" t="s">
        <v>1072</v>
      </c>
      <c r="GN104" s="47">
        <v>666.66666666666663</v>
      </c>
      <c r="GO104" s="52">
        <v>1000</v>
      </c>
      <c r="GP104" s="52">
        <v>444.44666666666666</v>
      </c>
      <c r="GQ104" s="52">
        <v>360</v>
      </c>
      <c r="GR104" s="52">
        <v>360</v>
      </c>
      <c r="GS104" s="299">
        <v>353.33333333333331</v>
      </c>
      <c r="GT104" s="39">
        <f>'Coût médian du PMAS'!Q17</f>
        <v>700</v>
      </c>
      <c r="GU104"/>
    </row>
    <row r="105" spans="1:203" x14ac:dyDescent="0.3">
      <c r="A105" s="11" t="s">
        <v>928</v>
      </c>
      <c r="B105" s="55">
        <v>2000</v>
      </c>
      <c r="C105" s="46" t="s">
        <v>1072</v>
      </c>
      <c r="D105" s="62">
        <v>2500</v>
      </c>
      <c r="E105" s="46" t="s">
        <v>1072</v>
      </c>
      <c r="F105" s="62">
        <v>2000</v>
      </c>
      <c r="G105" s="57">
        <v>3000</v>
      </c>
      <c r="H105" s="46" t="s">
        <v>1072</v>
      </c>
      <c r="I105" s="46" t="s">
        <v>1072</v>
      </c>
      <c r="J105" s="51">
        <v>3000</v>
      </c>
      <c r="K105" s="46" t="s">
        <v>1072</v>
      </c>
      <c r="L105" s="55">
        <v>2000</v>
      </c>
      <c r="M105" s="55">
        <v>3000</v>
      </c>
      <c r="N105" s="55">
        <v>3000</v>
      </c>
      <c r="O105" s="46" t="s">
        <v>1072</v>
      </c>
      <c r="P105" s="55">
        <v>2000</v>
      </c>
      <c r="Q105" s="51">
        <v>2600</v>
      </c>
      <c r="R105" s="55">
        <v>3000</v>
      </c>
      <c r="S105" s="51">
        <v>2000</v>
      </c>
      <c r="T105" s="51">
        <v>2000</v>
      </c>
      <c r="U105" s="55">
        <v>2000</v>
      </c>
      <c r="V105" s="55">
        <v>2000</v>
      </c>
      <c r="W105" s="55">
        <v>2000</v>
      </c>
      <c r="X105" s="55">
        <v>2000</v>
      </c>
      <c r="Y105" s="55">
        <v>2000</v>
      </c>
      <c r="Z105" s="51">
        <v>2000</v>
      </c>
      <c r="AA105" s="51">
        <v>2000</v>
      </c>
      <c r="AB105" s="50">
        <v>4000</v>
      </c>
      <c r="AC105" s="51">
        <v>2000</v>
      </c>
      <c r="AD105" s="51">
        <v>2000</v>
      </c>
      <c r="AE105" s="51">
        <v>2000</v>
      </c>
      <c r="AF105" s="51">
        <v>2000</v>
      </c>
      <c r="AG105" s="51">
        <v>2000</v>
      </c>
      <c r="AH105" s="50">
        <v>4000</v>
      </c>
      <c r="AI105" s="51">
        <v>2000</v>
      </c>
      <c r="AJ105" s="51">
        <v>2000</v>
      </c>
      <c r="AK105" s="51">
        <v>2000</v>
      </c>
      <c r="AL105" s="51">
        <v>4000</v>
      </c>
      <c r="AM105" s="51">
        <v>4000</v>
      </c>
      <c r="AN105" s="51">
        <v>8000</v>
      </c>
      <c r="AO105" s="51">
        <v>8000</v>
      </c>
      <c r="AP105" s="51">
        <v>8000</v>
      </c>
      <c r="AQ105" s="51">
        <v>9000</v>
      </c>
      <c r="AR105" s="51">
        <v>4000</v>
      </c>
      <c r="AS105" s="51">
        <v>4000</v>
      </c>
      <c r="AT105" s="52">
        <v>4000</v>
      </c>
      <c r="AU105" s="52">
        <v>2000</v>
      </c>
      <c r="AV105" s="52">
        <v>5000</v>
      </c>
      <c r="AW105" s="52">
        <v>2000</v>
      </c>
      <c r="AX105" s="52">
        <v>5000</v>
      </c>
      <c r="AY105" s="52">
        <f>'Coût médian du PMAS'!N14</f>
        <v>5000</v>
      </c>
      <c r="BA105" s="11" t="s">
        <v>928</v>
      </c>
      <c r="BB105" s="55">
        <v>5312.5</v>
      </c>
      <c r="BC105" s="46" t="s">
        <v>1072</v>
      </c>
      <c r="BD105" s="62">
        <v>5000</v>
      </c>
      <c r="BE105" s="46" t="s">
        <v>1072</v>
      </c>
      <c r="BF105" s="62">
        <v>5000</v>
      </c>
      <c r="BG105" s="57">
        <v>5000</v>
      </c>
      <c r="BH105" s="46" t="s">
        <v>1072</v>
      </c>
      <c r="BI105" s="46" t="s">
        <v>1072</v>
      </c>
      <c r="BJ105" s="51">
        <v>7500</v>
      </c>
      <c r="BK105" s="58">
        <v>7500</v>
      </c>
      <c r="BL105" s="58">
        <v>7500</v>
      </c>
      <c r="BM105" s="58">
        <v>7500</v>
      </c>
      <c r="BN105" s="58">
        <v>7500</v>
      </c>
      <c r="BO105" s="46" t="s">
        <v>1072</v>
      </c>
      <c r="BP105" s="51">
        <v>7250</v>
      </c>
      <c r="BQ105" s="46" t="s">
        <v>1072</v>
      </c>
      <c r="BR105" s="51">
        <v>7500</v>
      </c>
      <c r="BS105" s="51">
        <v>7500</v>
      </c>
      <c r="BT105" s="51">
        <v>7500</v>
      </c>
      <c r="BU105" s="55">
        <v>8750</v>
      </c>
      <c r="BV105" s="46" t="s">
        <v>1072</v>
      </c>
      <c r="BW105" s="55">
        <v>6665</v>
      </c>
      <c r="BX105" s="55">
        <v>7500</v>
      </c>
      <c r="BY105" s="55">
        <v>7500</v>
      </c>
      <c r="BZ105" s="51">
        <v>7500</v>
      </c>
      <c r="CA105" s="51">
        <v>9000</v>
      </c>
      <c r="CB105" s="51">
        <v>8750</v>
      </c>
      <c r="CC105" s="51">
        <v>10000</v>
      </c>
      <c r="CD105" s="51">
        <v>7500</v>
      </c>
      <c r="CE105" s="51">
        <v>7500</v>
      </c>
      <c r="CF105" s="51">
        <v>5000</v>
      </c>
      <c r="CG105" s="51">
        <v>7500</v>
      </c>
      <c r="CH105" s="51">
        <v>7500</v>
      </c>
      <c r="CI105" s="51">
        <v>7500</v>
      </c>
      <c r="CJ105" s="51">
        <v>8500</v>
      </c>
      <c r="CK105" s="51">
        <v>8750</v>
      </c>
      <c r="CL105" s="51">
        <v>10000</v>
      </c>
      <c r="CM105" s="51">
        <v>10000</v>
      </c>
      <c r="CN105" s="51">
        <v>12500</v>
      </c>
      <c r="CO105" s="51">
        <v>12500</v>
      </c>
      <c r="CP105" s="51">
        <v>12500</v>
      </c>
      <c r="CQ105" s="51">
        <v>12500</v>
      </c>
      <c r="CR105" s="51">
        <v>9500</v>
      </c>
      <c r="CS105" s="51">
        <v>10000</v>
      </c>
      <c r="CT105" s="52">
        <v>10000</v>
      </c>
      <c r="CU105" s="47">
        <v>10000</v>
      </c>
      <c r="CV105" s="52">
        <v>10000</v>
      </c>
      <c r="CW105" s="52">
        <v>9125</v>
      </c>
      <c r="CX105" s="52">
        <v>5000</v>
      </c>
      <c r="CY105" s="52">
        <f>'Coût médian du PMAS'!O14</f>
        <v>5000</v>
      </c>
      <c r="DA105" s="11" t="s">
        <v>928</v>
      </c>
      <c r="DB105" s="55">
        <v>5000</v>
      </c>
      <c r="DC105" s="46" t="s">
        <v>1072</v>
      </c>
      <c r="DD105" s="62">
        <v>5000</v>
      </c>
      <c r="DE105" s="46" t="s">
        <v>1072</v>
      </c>
      <c r="DF105" s="62">
        <v>5000</v>
      </c>
      <c r="DG105" s="57">
        <v>5000</v>
      </c>
      <c r="DH105" s="46" t="s">
        <v>1072</v>
      </c>
      <c r="DI105" s="46" t="s">
        <v>1072</v>
      </c>
      <c r="DJ105" s="51">
        <v>6000</v>
      </c>
      <c r="DK105" s="113"/>
      <c r="DL105" s="58">
        <v>5000</v>
      </c>
      <c r="DM105" s="113"/>
      <c r="DN105" s="58">
        <v>5000</v>
      </c>
      <c r="DO105" s="113"/>
      <c r="DP105" s="51">
        <v>5500</v>
      </c>
      <c r="DQ105" s="46" t="s">
        <v>1072</v>
      </c>
      <c r="DR105" s="51">
        <v>5000</v>
      </c>
      <c r="DS105" s="51">
        <v>5250</v>
      </c>
      <c r="DT105" s="51">
        <v>4375</v>
      </c>
      <c r="DU105" s="51">
        <v>5000</v>
      </c>
      <c r="DV105" s="113"/>
      <c r="DW105" s="51">
        <v>5000</v>
      </c>
      <c r="DX105" s="51">
        <v>4000</v>
      </c>
      <c r="DY105" s="51">
        <v>5000</v>
      </c>
      <c r="DZ105" s="51">
        <v>5000</v>
      </c>
      <c r="EA105" s="51">
        <v>5000</v>
      </c>
      <c r="EB105" s="113"/>
      <c r="EC105" s="51">
        <v>5000</v>
      </c>
      <c r="ED105" s="51">
        <v>6250</v>
      </c>
      <c r="EE105" s="51">
        <v>6250</v>
      </c>
      <c r="EF105" s="51">
        <v>6250</v>
      </c>
      <c r="EG105" s="51">
        <v>6250</v>
      </c>
      <c r="EH105" s="51">
        <v>5000</v>
      </c>
      <c r="EI105" s="51">
        <v>5000</v>
      </c>
      <c r="EJ105" s="51">
        <v>5000</v>
      </c>
      <c r="EK105" s="51">
        <v>6250</v>
      </c>
      <c r="EL105" s="55">
        <v>6250</v>
      </c>
      <c r="EM105" s="51">
        <v>6250</v>
      </c>
      <c r="EN105" s="51">
        <v>6250</v>
      </c>
      <c r="EO105" s="51">
        <v>6250</v>
      </c>
      <c r="EP105" s="51">
        <v>7500</v>
      </c>
      <c r="EQ105" s="51">
        <v>7500</v>
      </c>
      <c r="ER105" s="51">
        <v>3750</v>
      </c>
      <c r="ES105" s="51">
        <v>3750</v>
      </c>
      <c r="ET105" s="52">
        <v>6250</v>
      </c>
      <c r="EU105" s="52">
        <v>6250</v>
      </c>
      <c r="EV105" s="52">
        <v>6250</v>
      </c>
      <c r="EW105" s="299">
        <v>5000</v>
      </c>
      <c r="EX105" s="299">
        <v>5000</v>
      </c>
      <c r="EY105" s="52">
        <f>'Coût médian du PMAS'!P14</f>
        <v>5000</v>
      </c>
      <c r="EZ105"/>
      <c r="FA105" s="62">
        <v>666.66666666666663</v>
      </c>
      <c r="FB105" s="57">
        <v>666.66666666666663</v>
      </c>
      <c r="FC105" s="46" t="s">
        <v>1072</v>
      </c>
      <c r="FD105" s="46" t="s">
        <v>1072</v>
      </c>
      <c r="FE105" s="51">
        <v>666.66666666666663</v>
      </c>
      <c r="FF105" s="114"/>
      <c r="FG105" s="58">
        <v>1000</v>
      </c>
      <c r="FH105" s="114"/>
      <c r="FI105" s="58">
        <v>420</v>
      </c>
      <c r="FJ105" s="114"/>
      <c r="FK105" s="51">
        <v>420</v>
      </c>
      <c r="FL105" s="46" t="s">
        <v>1072</v>
      </c>
      <c r="FM105" s="51">
        <v>353.33333333333331</v>
      </c>
      <c r="FN105" s="51">
        <v>1000</v>
      </c>
      <c r="FO105" s="51">
        <v>293.33333333333331</v>
      </c>
      <c r="FP105" s="51">
        <v>1000</v>
      </c>
      <c r="FQ105" s="114"/>
      <c r="FR105" s="55">
        <v>753</v>
      </c>
      <c r="FS105" s="55">
        <v>1000</v>
      </c>
      <c r="FT105" s="55">
        <v>666.66666666666663</v>
      </c>
      <c r="FU105" s="51">
        <v>666.66666666666663</v>
      </c>
      <c r="FV105" s="51">
        <v>1000</v>
      </c>
      <c r="FW105" s="114"/>
      <c r="FX105" s="51">
        <v>1000</v>
      </c>
      <c r="FY105" s="51">
        <v>1000</v>
      </c>
      <c r="FZ105" s="51">
        <v>1333.3333333333333</v>
      </c>
      <c r="GA105" s="51">
        <v>1333.3333333333333</v>
      </c>
      <c r="GB105" s="51">
        <v>666.66666666666663</v>
      </c>
      <c r="GC105" s="51">
        <v>1000</v>
      </c>
      <c r="GD105" s="51">
        <v>1000</v>
      </c>
      <c r="GE105" s="51">
        <v>1333.3333333333333</v>
      </c>
      <c r="GF105" s="51">
        <v>1333.3333333333333</v>
      </c>
      <c r="GG105" s="51">
        <v>1000</v>
      </c>
      <c r="GH105" s="51">
        <v>1000</v>
      </c>
      <c r="GI105" s="51">
        <v>1000</v>
      </c>
      <c r="GJ105" s="51">
        <v>1000</v>
      </c>
      <c r="GK105" s="51">
        <v>333.33333333333331</v>
      </c>
      <c r="GL105" s="51">
        <v>1000</v>
      </c>
      <c r="GM105" s="51">
        <v>666.66666666666663</v>
      </c>
      <c r="GN105" s="51">
        <v>666.66666666666663</v>
      </c>
      <c r="GO105" s="52">
        <v>666.66666666666663</v>
      </c>
      <c r="GP105" s="52">
        <v>333.33333333333331</v>
      </c>
      <c r="GQ105" s="52">
        <v>333.33333333333331</v>
      </c>
      <c r="GR105" s="52">
        <v>1000</v>
      </c>
      <c r="GS105" s="299">
        <v>333.33333333333331</v>
      </c>
      <c r="GT105" s="52">
        <f>'Coût médian du PMAS'!Q14</f>
        <v>333.33333333333331</v>
      </c>
      <c r="GU105"/>
    </row>
    <row r="106" spans="1:203" x14ac:dyDescent="0.3">
      <c r="A106" s="35" t="s">
        <v>1082</v>
      </c>
      <c r="B106" s="55">
        <v>3400</v>
      </c>
      <c r="C106" s="62">
        <v>3000</v>
      </c>
      <c r="D106" s="46" t="s">
        <v>1072</v>
      </c>
      <c r="E106" s="62">
        <v>3000</v>
      </c>
      <c r="F106" s="62">
        <v>3000</v>
      </c>
      <c r="G106" s="57">
        <v>3000</v>
      </c>
      <c r="H106" s="46" t="s">
        <v>1072</v>
      </c>
      <c r="I106" s="51">
        <v>3000</v>
      </c>
      <c r="J106" s="46" t="s">
        <v>1072</v>
      </c>
      <c r="K106" s="58">
        <v>3000</v>
      </c>
      <c r="L106" s="58">
        <v>3000</v>
      </c>
      <c r="M106" s="51">
        <v>3000</v>
      </c>
      <c r="N106" s="51">
        <v>3000</v>
      </c>
      <c r="O106" s="51">
        <v>3000</v>
      </c>
      <c r="P106" s="51">
        <v>3000</v>
      </c>
      <c r="Q106" s="46" t="s">
        <v>1072</v>
      </c>
      <c r="R106" s="51">
        <v>3000</v>
      </c>
      <c r="S106" s="51">
        <v>3000</v>
      </c>
      <c r="T106" s="46" t="s">
        <v>1072</v>
      </c>
      <c r="U106" s="55">
        <v>3000</v>
      </c>
      <c r="V106" s="55" t="s">
        <v>1072</v>
      </c>
      <c r="W106" s="55">
        <v>3000</v>
      </c>
      <c r="X106" s="55">
        <v>3000</v>
      </c>
      <c r="Y106" s="55">
        <v>3000</v>
      </c>
      <c r="Z106" s="51">
        <v>3000</v>
      </c>
      <c r="AA106" s="51">
        <v>3000</v>
      </c>
      <c r="AB106" s="46" t="s">
        <v>1072</v>
      </c>
      <c r="AC106" s="51">
        <v>3000</v>
      </c>
      <c r="AD106" s="47">
        <v>4000</v>
      </c>
      <c r="AE106" s="51">
        <v>3000</v>
      </c>
      <c r="AF106" s="47">
        <v>3200</v>
      </c>
      <c r="AG106" s="50">
        <v>4000</v>
      </c>
      <c r="AH106" s="51">
        <v>3000</v>
      </c>
      <c r="AI106" s="46" t="s">
        <v>1072</v>
      </c>
      <c r="AJ106" s="51">
        <v>3000</v>
      </c>
      <c r="AK106" s="51">
        <v>3000</v>
      </c>
      <c r="AL106" s="51">
        <v>3000</v>
      </c>
      <c r="AM106" s="51">
        <v>3000</v>
      </c>
      <c r="AN106" s="50">
        <v>4000</v>
      </c>
      <c r="AO106" s="51">
        <v>3000</v>
      </c>
      <c r="AP106" s="47">
        <v>4500</v>
      </c>
      <c r="AQ106" s="51">
        <v>4500</v>
      </c>
      <c r="AR106" s="51">
        <v>3550</v>
      </c>
      <c r="AS106" s="51">
        <v>3000</v>
      </c>
      <c r="AT106" s="38" t="s">
        <v>1072</v>
      </c>
      <c r="AU106" s="38" t="s">
        <v>1072</v>
      </c>
      <c r="AV106" s="38" t="s">
        <v>1072</v>
      </c>
      <c r="AW106" s="52">
        <v>3000</v>
      </c>
      <c r="AX106" s="52">
        <v>3000</v>
      </c>
      <c r="AY106" s="52">
        <f>'Coût médian du PMAS'!N16</f>
        <v>3000</v>
      </c>
      <c r="BA106" s="11" t="s">
        <v>1082</v>
      </c>
      <c r="BB106" s="55">
        <v>7500</v>
      </c>
      <c r="BC106" s="62">
        <v>7500</v>
      </c>
      <c r="BD106" s="46" t="s">
        <v>1072</v>
      </c>
      <c r="BE106" s="62">
        <v>7500</v>
      </c>
      <c r="BF106" s="62">
        <v>7500</v>
      </c>
      <c r="BG106" s="57">
        <v>7500</v>
      </c>
      <c r="BH106" s="46" t="s">
        <v>1072</v>
      </c>
      <c r="BI106" s="51">
        <v>7500</v>
      </c>
      <c r="BJ106" s="46" t="s">
        <v>1072</v>
      </c>
      <c r="BK106" s="58">
        <v>7500</v>
      </c>
      <c r="BL106" s="58">
        <v>7500</v>
      </c>
      <c r="BM106" s="51">
        <v>7500</v>
      </c>
      <c r="BN106" s="58">
        <v>7500</v>
      </c>
      <c r="BO106" s="51">
        <v>7500</v>
      </c>
      <c r="BP106" s="51">
        <v>7500</v>
      </c>
      <c r="BQ106" s="46" t="s">
        <v>1072</v>
      </c>
      <c r="BR106" s="51">
        <v>7500</v>
      </c>
      <c r="BS106" s="51">
        <v>7500</v>
      </c>
      <c r="BT106" s="46" t="s">
        <v>1072</v>
      </c>
      <c r="BU106" s="55">
        <v>7500</v>
      </c>
      <c r="BV106" s="46" t="s">
        <v>1072</v>
      </c>
      <c r="BW106" s="55">
        <v>7500</v>
      </c>
      <c r="BX106" s="55">
        <v>8125</v>
      </c>
      <c r="BY106" s="55">
        <v>6000</v>
      </c>
      <c r="BZ106" s="51">
        <v>7500</v>
      </c>
      <c r="CA106" s="51">
        <v>7500</v>
      </c>
      <c r="CB106" s="46" t="s">
        <v>1072</v>
      </c>
      <c r="CC106" s="51">
        <v>7500</v>
      </c>
      <c r="CD106" s="51">
        <v>8500</v>
      </c>
      <c r="CE106" s="51">
        <v>7500</v>
      </c>
      <c r="CF106" s="51">
        <v>7500</v>
      </c>
      <c r="CG106" s="51">
        <v>7500</v>
      </c>
      <c r="CH106" s="51">
        <v>7500</v>
      </c>
      <c r="CI106" s="46" t="s">
        <v>1072</v>
      </c>
      <c r="CJ106" s="51">
        <v>7500</v>
      </c>
      <c r="CK106" s="51">
        <v>7500</v>
      </c>
      <c r="CL106" s="51">
        <v>7500</v>
      </c>
      <c r="CM106" s="51">
        <v>7500</v>
      </c>
      <c r="CN106" s="51">
        <v>10000</v>
      </c>
      <c r="CO106" s="51">
        <v>10000</v>
      </c>
      <c r="CP106" s="51">
        <v>7500</v>
      </c>
      <c r="CQ106" s="51">
        <v>7500</v>
      </c>
      <c r="CR106" s="51">
        <v>7500</v>
      </c>
      <c r="CS106" s="51">
        <v>7500</v>
      </c>
      <c r="CT106" s="38" t="s">
        <v>1072</v>
      </c>
      <c r="CU106" s="38" t="s">
        <v>1072</v>
      </c>
      <c r="CV106" s="38" t="s">
        <v>1072</v>
      </c>
      <c r="CW106" s="52">
        <v>7500</v>
      </c>
      <c r="CX106" s="52">
        <v>7500</v>
      </c>
      <c r="CY106" s="52">
        <f>'Coût médian du PMAS'!O16</f>
        <v>7500</v>
      </c>
      <c r="DA106" s="11" t="s">
        <v>1082</v>
      </c>
      <c r="DB106" s="55">
        <v>3750</v>
      </c>
      <c r="DC106" s="62">
        <v>5000</v>
      </c>
      <c r="DD106" s="46" t="s">
        <v>1072</v>
      </c>
      <c r="DE106" s="62">
        <v>5000</v>
      </c>
      <c r="DF106" s="62">
        <v>5000</v>
      </c>
      <c r="DG106" s="57">
        <v>5000</v>
      </c>
      <c r="DH106" s="46" t="s">
        <v>1072</v>
      </c>
      <c r="DI106" s="51">
        <v>5000</v>
      </c>
      <c r="DJ106" s="46" t="s">
        <v>1072</v>
      </c>
      <c r="DK106" s="113"/>
      <c r="DL106" s="58">
        <v>5000</v>
      </c>
      <c r="DM106" s="113"/>
      <c r="DN106" s="58">
        <v>5000</v>
      </c>
      <c r="DO106" s="113"/>
      <c r="DP106" s="51">
        <v>5000</v>
      </c>
      <c r="DQ106" s="46" t="s">
        <v>1072</v>
      </c>
      <c r="DR106" s="51">
        <v>5000</v>
      </c>
      <c r="DS106" s="51">
        <v>5000</v>
      </c>
      <c r="DT106" s="46" t="s">
        <v>1072</v>
      </c>
      <c r="DU106" s="51">
        <v>5000</v>
      </c>
      <c r="DV106" s="113"/>
      <c r="DW106" s="55">
        <v>5000</v>
      </c>
      <c r="DX106" s="55">
        <v>5000</v>
      </c>
      <c r="DY106" s="55">
        <v>5000</v>
      </c>
      <c r="DZ106" s="51">
        <v>5000</v>
      </c>
      <c r="EA106" s="51">
        <v>5000</v>
      </c>
      <c r="EB106" s="113"/>
      <c r="EC106" s="51">
        <v>5000</v>
      </c>
      <c r="ED106" s="51">
        <v>5000</v>
      </c>
      <c r="EE106" s="51">
        <v>5000</v>
      </c>
      <c r="EF106" s="51">
        <v>5000</v>
      </c>
      <c r="EG106" s="51">
        <v>5000</v>
      </c>
      <c r="EH106" s="51">
        <v>5000</v>
      </c>
      <c r="EI106" s="46" t="s">
        <v>1072</v>
      </c>
      <c r="EJ106" s="51">
        <v>5000</v>
      </c>
      <c r="EK106" s="51">
        <v>5000</v>
      </c>
      <c r="EL106" s="55">
        <v>5000</v>
      </c>
      <c r="EM106" s="51">
        <v>6500</v>
      </c>
      <c r="EN106" s="51">
        <v>5000</v>
      </c>
      <c r="EO106" s="51">
        <v>5000</v>
      </c>
      <c r="EP106" s="51">
        <v>5000</v>
      </c>
      <c r="EQ106" s="51">
        <v>6250</v>
      </c>
      <c r="ER106" s="51">
        <v>6250</v>
      </c>
      <c r="ES106" s="51">
        <v>5000</v>
      </c>
      <c r="ET106" s="38" t="s">
        <v>1072</v>
      </c>
      <c r="EU106" s="38" t="s">
        <v>1072</v>
      </c>
      <c r="EV106" s="38" t="s">
        <v>1072</v>
      </c>
      <c r="EW106" s="299">
        <v>5000</v>
      </c>
      <c r="EX106" s="299">
        <v>5000</v>
      </c>
      <c r="EY106" s="52">
        <f>'Coût médian du PMAS'!P16</f>
        <v>5000</v>
      </c>
      <c r="EZ106"/>
      <c r="FA106" s="62">
        <v>600</v>
      </c>
      <c r="FB106" s="57">
        <v>700</v>
      </c>
      <c r="FC106" s="46" t="s">
        <v>1072</v>
      </c>
      <c r="FD106" s="51">
        <v>700</v>
      </c>
      <c r="FE106" s="46" t="s">
        <v>1072</v>
      </c>
      <c r="FF106" s="114"/>
      <c r="FG106" s="58">
        <v>700</v>
      </c>
      <c r="FH106" s="114"/>
      <c r="FI106" s="58">
        <v>700</v>
      </c>
      <c r="FJ106" s="114"/>
      <c r="FK106" s="51">
        <v>700</v>
      </c>
      <c r="FL106" s="46" t="s">
        <v>1072</v>
      </c>
      <c r="FM106" s="51">
        <v>700</v>
      </c>
      <c r="FN106" s="51">
        <v>753.33333333333303</v>
      </c>
      <c r="FO106" s="46" t="s">
        <v>1072</v>
      </c>
      <c r="FP106" s="51">
        <v>700</v>
      </c>
      <c r="FQ106" s="114"/>
      <c r="FR106" s="55">
        <v>653.33333333333337</v>
      </c>
      <c r="FS106" s="55">
        <v>753.33333333333337</v>
      </c>
      <c r="FT106" s="55">
        <v>700</v>
      </c>
      <c r="FU106" s="51">
        <v>700</v>
      </c>
      <c r="FV106" s="51">
        <v>753.33333333333337</v>
      </c>
      <c r="FW106" s="114"/>
      <c r="FX106" s="51">
        <v>700</v>
      </c>
      <c r="FY106" s="51">
        <v>333.33333333333331</v>
      </c>
      <c r="FZ106" s="51">
        <v>700</v>
      </c>
      <c r="GA106" s="51">
        <v>666.66666666666663</v>
      </c>
      <c r="GB106" s="51">
        <v>353.33333333333331</v>
      </c>
      <c r="GC106" s="51">
        <v>366.66666666666669</v>
      </c>
      <c r="GD106" s="46" t="s">
        <v>1072</v>
      </c>
      <c r="GE106" s="51">
        <v>600</v>
      </c>
      <c r="GF106" s="51">
        <v>600</v>
      </c>
      <c r="GG106" s="51">
        <v>600</v>
      </c>
      <c r="GH106" s="51">
        <v>333.33333333333331</v>
      </c>
      <c r="GI106" s="51">
        <v>500</v>
      </c>
      <c r="GJ106" s="51">
        <v>666.66666666666663</v>
      </c>
      <c r="GK106" s="51">
        <v>666.66666666666663</v>
      </c>
      <c r="GL106" s="51">
        <v>666.66666666666663</v>
      </c>
      <c r="GM106" s="51">
        <v>666.66666666666663</v>
      </c>
      <c r="GN106" s="51">
        <v>666.66666666666663</v>
      </c>
      <c r="GO106" s="38" t="s">
        <v>1072</v>
      </c>
      <c r="GP106" s="38" t="s">
        <v>1072</v>
      </c>
      <c r="GQ106" s="38" t="s">
        <v>1072</v>
      </c>
      <c r="GR106" s="52">
        <v>700</v>
      </c>
      <c r="GS106" s="299">
        <v>700</v>
      </c>
      <c r="GT106" s="52">
        <f>'Coût médian du PMAS'!Q16</f>
        <v>700</v>
      </c>
      <c r="GU106"/>
    </row>
    <row r="107" spans="1:203" x14ac:dyDescent="0.3">
      <c r="A107" s="35" t="s">
        <v>937</v>
      </c>
      <c r="B107" s="46" t="s">
        <v>1072</v>
      </c>
      <c r="C107" s="46" t="s">
        <v>1072</v>
      </c>
      <c r="D107" s="46" t="s">
        <v>1072</v>
      </c>
      <c r="E107" s="46" t="s">
        <v>1072</v>
      </c>
      <c r="F107" s="46" t="s">
        <v>1072</v>
      </c>
      <c r="G107" s="46" t="s">
        <v>1072</v>
      </c>
      <c r="H107" s="46" t="s">
        <v>1072</v>
      </c>
      <c r="I107" s="46" t="s">
        <v>1072</v>
      </c>
      <c r="J107" s="46" t="s">
        <v>1072</v>
      </c>
      <c r="K107" s="46" t="s">
        <v>1072</v>
      </c>
      <c r="L107" s="46" t="s">
        <v>1072</v>
      </c>
      <c r="M107" s="46" t="s">
        <v>1072</v>
      </c>
      <c r="N107" s="46" t="s">
        <v>1072</v>
      </c>
      <c r="O107" s="46" t="s">
        <v>1072</v>
      </c>
      <c r="P107" s="46" t="s">
        <v>1072</v>
      </c>
      <c r="Q107" s="46" t="s">
        <v>1072</v>
      </c>
      <c r="R107" s="46" t="s">
        <v>1072</v>
      </c>
      <c r="S107" s="46" t="s">
        <v>1072</v>
      </c>
      <c r="T107" s="51">
        <v>2000</v>
      </c>
      <c r="U107" s="55">
        <v>2000</v>
      </c>
      <c r="V107" s="46" t="s">
        <v>1072</v>
      </c>
      <c r="W107" s="46" t="s">
        <v>1072</v>
      </c>
      <c r="X107" s="46" t="s">
        <v>1072</v>
      </c>
      <c r="Y107" s="46" t="s">
        <v>1072</v>
      </c>
      <c r="Z107" s="46" t="s">
        <v>1072</v>
      </c>
      <c r="AA107" s="46" t="s">
        <v>1072</v>
      </c>
      <c r="AB107" s="50">
        <v>4000</v>
      </c>
      <c r="AC107" s="46" t="s">
        <v>1072</v>
      </c>
      <c r="AD107" s="46" t="s">
        <v>1072</v>
      </c>
      <c r="AE107" s="46" t="s">
        <v>1072</v>
      </c>
      <c r="AF107" s="46" t="s">
        <v>1072</v>
      </c>
      <c r="AG107" s="46" t="s">
        <v>1072</v>
      </c>
      <c r="AH107" s="46" t="s">
        <v>1072</v>
      </c>
      <c r="AI107" s="46" t="s">
        <v>1072</v>
      </c>
      <c r="AJ107" s="50">
        <v>3626</v>
      </c>
      <c r="AK107" s="50">
        <v>3500</v>
      </c>
      <c r="AL107" s="50">
        <v>3000</v>
      </c>
      <c r="AM107" s="50">
        <v>4000</v>
      </c>
      <c r="AN107" s="50">
        <v>4000</v>
      </c>
      <c r="AO107" s="51">
        <v>2250</v>
      </c>
      <c r="AP107" s="47">
        <v>4500</v>
      </c>
      <c r="AQ107" s="47">
        <v>5000</v>
      </c>
      <c r="AR107" s="51">
        <v>3000</v>
      </c>
      <c r="AS107" s="50">
        <v>4000</v>
      </c>
      <c r="AT107" s="50">
        <v>4000</v>
      </c>
      <c r="AU107" s="50">
        <v>4000</v>
      </c>
      <c r="AV107" s="52">
        <v>2000</v>
      </c>
      <c r="AW107" s="52">
        <v>2000</v>
      </c>
      <c r="AX107" s="38" t="s">
        <v>1072</v>
      </c>
      <c r="AY107" s="39">
        <f>'Coût médian du PMAS'!N18</f>
        <v>3800</v>
      </c>
      <c r="BA107" s="11" t="s">
        <v>937</v>
      </c>
      <c r="BB107" s="46" t="s">
        <v>1072</v>
      </c>
      <c r="BC107" s="46" t="s">
        <v>1072</v>
      </c>
      <c r="BD107" s="46" t="s">
        <v>1072</v>
      </c>
      <c r="BE107" s="46" t="s">
        <v>1072</v>
      </c>
      <c r="BF107" s="46" t="s">
        <v>1072</v>
      </c>
      <c r="BG107" s="46" t="s">
        <v>1072</v>
      </c>
      <c r="BH107" s="46" t="s">
        <v>1072</v>
      </c>
      <c r="BI107" s="46" t="s">
        <v>1072</v>
      </c>
      <c r="BJ107" s="46" t="s">
        <v>1072</v>
      </c>
      <c r="BK107" s="46" t="s">
        <v>1072</v>
      </c>
      <c r="BL107" s="46" t="s">
        <v>1072</v>
      </c>
      <c r="BM107" s="46" t="s">
        <v>1072</v>
      </c>
      <c r="BN107" s="46" t="s">
        <v>1072</v>
      </c>
      <c r="BO107" s="46" t="s">
        <v>1072</v>
      </c>
      <c r="BP107" s="46" t="s">
        <v>1072</v>
      </c>
      <c r="BQ107" s="46" t="s">
        <v>1072</v>
      </c>
      <c r="BR107" s="46" t="s">
        <v>1072</v>
      </c>
      <c r="BS107" s="46" t="s">
        <v>1072</v>
      </c>
      <c r="BT107" s="51">
        <v>6250</v>
      </c>
      <c r="BU107" s="55">
        <v>6250</v>
      </c>
      <c r="BV107" s="46" t="s">
        <v>1072</v>
      </c>
      <c r="BW107" s="46" t="s">
        <v>1072</v>
      </c>
      <c r="BX107" s="46" t="s">
        <v>1072</v>
      </c>
      <c r="BY107" s="46" t="s">
        <v>1072</v>
      </c>
      <c r="BZ107" s="46" t="s">
        <v>1072</v>
      </c>
      <c r="CA107" s="46" t="s">
        <v>1072</v>
      </c>
      <c r="CB107" s="50">
        <v>5000</v>
      </c>
      <c r="CC107" s="46" t="s">
        <v>1072</v>
      </c>
      <c r="CD107" s="46" t="s">
        <v>1072</v>
      </c>
      <c r="CE107" s="46" t="s">
        <v>1072</v>
      </c>
      <c r="CF107" s="46" t="s">
        <v>1072</v>
      </c>
      <c r="CG107" s="46" t="s">
        <v>1072</v>
      </c>
      <c r="CH107" s="46" t="s">
        <v>1072</v>
      </c>
      <c r="CI107" s="46" t="s">
        <v>1072</v>
      </c>
      <c r="CJ107" s="51">
        <v>10000</v>
      </c>
      <c r="CK107" s="51">
        <v>8750</v>
      </c>
      <c r="CL107" s="51">
        <v>7500</v>
      </c>
      <c r="CM107" s="51">
        <v>7500</v>
      </c>
      <c r="CN107" s="51">
        <v>7500</v>
      </c>
      <c r="CO107" s="51">
        <v>10000</v>
      </c>
      <c r="CP107" s="51">
        <v>10000</v>
      </c>
      <c r="CQ107" s="47">
        <v>9250</v>
      </c>
      <c r="CR107" s="51">
        <v>7500</v>
      </c>
      <c r="CS107" s="51">
        <v>10000</v>
      </c>
      <c r="CT107" s="47">
        <v>10000</v>
      </c>
      <c r="CU107" s="52">
        <v>10000</v>
      </c>
      <c r="CV107" s="52">
        <v>10000</v>
      </c>
      <c r="CW107" s="52">
        <v>10000</v>
      </c>
      <c r="CX107" s="38" t="s">
        <v>1072</v>
      </c>
      <c r="CY107" s="52">
        <f>'Coût médian du PMAS'!O18</f>
        <v>7500</v>
      </c>
      <c r="DA107" s="11" t="s">
        <v>937</v>
      </c>
      <c r="DB107" s="46" t="s">
        <v>1072</v>
      </c>
      <c r="DC107" s="46" t="s">
        <v>1072</v>
      </c>
      <c r="DD107" s="46" t="s">
        <v>1072</v>
      </c>
      <c r="DE107" s="46" t="s">
        <v>1072</v>
      </c>
      <c r="DF107" s="46" t="s">
        <v>1072</v>
      </c>
      <c r="DG107" s="46" t="s">
        <v>1072</v>
      </c>
      <c r="DH107" s="46" t="s">
        <v>1072</v>
      </c>
      <c r="DI107" s="46" t="s">
        <v>1072</v>
      </c>
      <c r="DJ107" s="46" t="s">
        <v>1072</v>
      </c>
      <c r="DK107" s="113"/>
      <c r="DL107" s="46" t="s">
        <v>1072</v>
      </c>
      <c r="DM107" s="113"/>
      <c r="DN107" s="46" t="s">
        <v>1072</v>
      </c>
      <c r="DO107" s="113"/>
      <c r="DP107" s="46" t="s">
        <v>1072</v>
      </c>
      <c r="DQ107" s="46" t="s">
        <v>1072</v>
      </c>
      <c r="DR107" s="46" t="s">
        <v>1072</v>
      </c>
      <c r="DS107" s="46" t="s">
        <v>1072</v>
      </c>
      <c r="DT107" s="51">
        <v>2500</v>
      </c>
      <c r="DU107" s="51">
        <v>3750</v>
      </c>
      <c r="DV107" s="113"/>
      <c r="DW107" s="46" t="s">
        <v>1072</v>
      </c>
      <c r="DX107" s="46" t="s">
        <v>1072</v>
      </c>
      <c r="DY107" s="46" t="s">
        <v>1072</v>
      </c>
      <c r="DZ107" s="46" t="s">
        <v>1072</v>
      </c>
      <c r="EA107" s="46" t="s">
        <v>1072</v>
      </c>
      <c r="EB107" s="113"/>
      <c r="EC107" s="46" t="s">
        <v>1072</v>
      </c>
      <c r="ED107" s="46" t="s">
        <v>1072</v>
      </c>
      <c r="EE107" s="46" t="s">
        <v>1072</v>
      </c>
      <c r="EF107" s="46" t="s">
        <v>1072</v>
      </c>
      <c r="EG107" s="46" t="s">
        <v>1072</v>
      </c>
      <c r="EH107" s="46" t="s">
        <v>1072</v>
      </c>
      <c r="EI107" s="46" t="s">
        <v>1072</v>
      </c>
      <c r="EJ107" s="51">
        <v>6250</v>
      </c>
      <c r="EK107" s="51">
        <v>6250</v>
      </c>
      <c r="EL107" s="55">
        <v>5000</v>
      </c>
      <c r="EM107" s="51">
        <v>5000</v>
      </c>
      <c r="EN107" s="51">
        <v>5000</v>
      </c>
      <c r="EO107" s="51">
        <v>7500</v>
      </c>
      <c r="EP107" s="51">
        <v>3750</v>
      </c>
      <c r="EQ107" s="51">
        <v>5000</v>
      </c>
      <c r="ER107" s="50">
        <v>6000</v>
      </c>
      <c r="ES107" s="50">
        <v>6000</v>
      </c>
      <c r="ET107" s="50">
        <v>6250</v>
      </c>
      <c r="EU107" s="52">
        <v>7500</v>
      </c>
      <c r="EV107" s="52">
        <v>5000</v>
      </c>
      <c r="EW107" s="299">
        <v>5000</v>
      </c>
      <c r="EX107" s="300" t="s">
        <v>1072</v>
      </c>
      <c r="EY107" s="39">
        <f>'Coût médian du PMAS'!P18</f>
        <v>5000</v>
      </c>
      <c r="EZ107"/>
      <c r="FA107" s="46" t="s">
        <v>1072</v>
      </c>
      <c r="FB107" s="46" t="s">
        <v>1072</v>
      </c>
      <c r="FC107" s="46" t="s">
        <v>1072</v>
      </c>
      <c r="FD107" s="46" t="s">
        <v>1072</v>
      </c>
      <c r="FE107" s="46" t="s">
        <v>1072</v>
      </c>
      <c r="FF107" s="114"/>
      <c r="FG107" s="46" t="s">
        <v>1072</v>
      </c>
      <c r="FH107" s="114"/>
      <c r="FI107" s="46" t="s">
        <v>1072</v>
      </c>
      <c r="FJ107" s="114"/>
      <c r="FK107" s="46" t="s">
        <v>1072</v>
      </c>
      <c r="FL107" s="46" t="s">
        <v>1072</v>
      </c>
      <c r="FM107" s="46" t="s">
        <v>1072</v>
      </c>
      <c r="FN107" s="46" t="s">
        <v>1072</v>
      </c>
      <c r="FO107" s="51">
        <v>333.33333333333331</v>
      </c>
      <c r="FP107" s="51">
        <v>1000</v>
      </c>
      <c r="FQ107" s="114"/>
      <c r="FR107" s="46" t="s">
        <v>1072</v>
      </c>
      <c r="FS107" s="46" t="s">
        <v>1072</v>
      </c>
      <c r="FT107" s="46" t="s">
        <v>1072</v>
      </c>
      <c r="FU107" s="46" t="s">
        <v>1072</v>
      </c>
      <c r="FV107" s="46" t="s">
        <v>1072</v>
      </c>
      <c r="FW107" s="114"/>
      <c r="FX107" s="46" t="s">
        <v>1072</v>
      </c>
      <c r="FY107" s="46" t="s">
        <v>1072</v>
      </c>
      <c r="FZ107" s="46" t="s">
        <v>1072</v>
      </c>
      <c r="GA107" s="46" t="s">
        <v>1072</v>
      </c>
      <c r="GB107" s="46" t="s">
        <v>1072</v>
      </c>
      <c r="GC107" s="46" t="s">
        <v>1072</v>
      </c>
      <c r="GD107" s="46" t="s">
        <v>1072</v>
      </c>
      <c r="GE107" s="51">
        <v>1000</v>
      </c>
      <c r="GF107" s="51">
        <v>666.66666666666663</v>
      </c>
      <c r="GG107" s="51">
        <v>666.66666666666663</v>
      </c>
      <c r="GH107" s="51">
        <v>666.66666666666663</v>
      </c>
      <c r="GI107" s="51">
        <v>666.66666666666663</v>
      </c>
      <c r="GJ107" s="50">
        <v>666.66666666666663</v>
      </c>
      <c r="GK107" s="51">
        <v>1000</v>
      </c>
      <c r="GL107" s="47">
        <v>666.66666666666663</v>
      </c>
      <c r="GM107" s="51">
        <v>1000</v>
      </c>
      <c r="GN107" s="47">
        <v>666.66666666666663</v>
      </c>
      <c r="GO107" s="47">
        <v>500</v>
      </c>
      <c r="GP107" s="52">
        <v>776.66666666666663</v>
      </c>
      <c r="GQ107" s="52">
        <v>1000</v>
      </c>
      <c r="GR107" s="52">
        <v>1000</v>
      </c>
      <c r="GS107" s="38" t="s">
        <v>1072</v>
      </c>
      <c r="GT107" s="52">
        <f>'Coût médian du PMAS'!Q18</f>
        <v>500</v>
      </c>
      <c r="GU107"/>
    </row>
    <row r="108" spans="1:203" x14ac:dyDescent="0.3">
      <c r="A108" s="35" t="s">
        <v>1083</v>
      </c>
      <c r="B108" s="46" t="s">
        <v>1072</v>
      </c>
      <c r="C108" s="46" t="s">
        <v>1072</v>
      </c>
      <c r="D108" s="46" t="s">
        <v>1072</v>
      </c>
      <c r="E108" s="46" t="s">
        <v>1072</v>
      </c>
      <c r="F108" s="46" t="s">
        <v>1072</v>
      </c>
      <c r="G108" s="46" t="s">
        <v>1072</v>
      </c>
      <c r="H108" s="46" t="s">
        <v>1072</v>
      </c>
      <c r="I108" s="46" t="s">
        <v>1072</v>
      </c>
      <c r="J108" s="51">
        <v>9000</v>
      </c>
      <c r="K108" s="46" t="s">
        <v>1072</v>
      </c>
      <c r="L108" s="46" t="s">
        <v>1072</v>
      </c>
      <c r="M108" s="46" t="s">
        <v>1072</v>
      </c>
      <c r="N108" s="46" t="s">
        <v>1072</v>
      </c>
      <c r="O108" s="46" t="s">
        <v>1072</v>
      </c>
      <c r="P108" s="46" t="s">
        <v>1072</v>
      </c>
      <c r="Q108" s="46" t="s">
        <v>1072</v>
      </c>
      <c r="R108" s="50">
        <v>3000</v>
      </c>
      <c r="S108" s="46" t="s">
        <v>1072</v>
      </c>
      <c r="T108" s="50">
        <v>3000</v>
      </c>
      <c r="U108" s="46" t="s">
        <v>1072</v>
      </c>
      <c r="V108" s="46" t="s">
        <v>1072</v>
      </c>
      <c r="W108" s="46" t="s">
        <v>1072</v>
      </c>
      <c r="X108" s="46" t="s">
        <v>1072</v>
      </c>
      <c r="Y108" s="46" t="s">
        <v>1072</v>
      </c>
      <c r="Z108" s="46" t="s">
        <v>1072</v>
      </c>
      <c r="AA108" s="46" t="s">
        <v>1072</v>
      </c>
      <c r="AB108" s="46" t="s">
        <v>1072</v>
      </c>
      <c r="AC108" s="46" t="s">
        <v>1072</v>
      </c>
      <c r="AD108" s="46" t="s">
        <v>1072</v>
      </c>
      <c r="AE108" s="46" t="s">
        <v>1072</v>
      </c>
      <c r="AF108" s="46" t="s">
        <v>1072</v>
      </c>
      <c r="AG108" s="51">
        <v>9000</v>
      </c>
      <c r="AH108" s="51">
        <v>9000</v>
      </c>
      <c r="AI108" s="46" t="s">
        <v>1072</v>
      </c>
      <c r="AJ108" s="51">
        <v>10000</v>
      </c>
      <c r="AK108" s="51">
        <v>10000</v>
      </c>
      <c r="AL108" s="51">
        <v>10000</v>
      </c>
      <c r="AM108" s="51">
        <v>10000</v>
      </c>
      <c r="AN108" s="51">
        <v>9000</v>
      </c>
      <c r="AO108" s="51">
        <v>9000</v>
      </c>
      <c r="AP108" s="51">
        <v>9000</v>
      </c>
      <c r="AQ108" s="51">
        <v>9000</v>
      </c>
      <c r="AR108" s="46" t="s">
        <v>1072</v>
      </c>
      <c r="AS108" s="46" t="s">
        <v>1072</v>
      </c>
      <c r="AT108" s="38" t="s">
        <v>1072</v>
      </c>
      <c r="AU108" s="38" t="s">
        <v>1072</v>
      </c>
      <c r="AV108" s="38" t="s">
        <v>1072</v>
      </c>
      <c r="AW108" s="38" t="s">
        <v>1072</v>
      </c>
      <c r="AX108" s="38" t="s">
        <v>1072</v>
      </c>
      <c r="AY108" s="38" t="s">
        <v>1072</v>
      </c>
      <c r="BA108" s="11" t="s">
        <v>1083</v>
      </c>
      <c r="BB108" s="46" t="s">
        <v>1072</v>
      </c>
      <c r="BC108" s="46" t="s">
        <v>1072</v>
      </c>
      <c r="BD108" s="46" t="s">
        <v>1072</v>
      </c>
      <c r="BE108" s="46" t="s">
        <v>1072</v>
      </c>
      <c r="BF108" s="46" t="s">
        <v>1072</v>
      </c>
      <c r="BG108" s="46" t="s">
        <v>1072</v>
      </c>
      <c r="BH108" s="46" t="s">
        <v>1072</v>
      </c>
      <c r="BI108" s="46" t="s">
        <v>1072</v>
      </c>
      <c r="BJ108" s="51">
        <v>6750</v>
      </c>
      <c r="BK108" s="46" t="s">
        <v>1072</v>
      </c>
      <c r="BL108" s="46" t="s">
        <v>1072</v>
      </c>
      <c r="BM108" s="46" t="s">
        <v>1072</v>
      </c>
      <c r="BN108" s="46" t="s">
        <v>1072</v>
      </c>
      <c r="BO108" s="46" t="s">
        <v>1072</v>
      </c>
      <c r="BP108" s="46" t="s">
        <v>1072</v>
      </c>
      <c r="BQ108" s="46" t="s">
        <v>1072</v>
      </c>
      <c r="BR108" s="51">
        <v>6000</v>
      </c>
      <c r="BS108" s="46" t="s">
        <v>1072</v>
      </c>
      <c r="BT108" s="51">
        <v>5000</v>
      </c>
      <c r="BU108" s="46" t="s">
        <v>1072</v>
      </c>
      <c r="BV108" s="46" t="s">
        <v>1072</v>
      </c>
      <c r="BW108" s="46" t="s">
        <v>1072</v>
      </c>
      <c r="BX108" s="46" t="s">
        <v>1072</v>
      </c>
      <c r="BY108" s="46" t="s">
        <v>1072</v>
      </c>
      <c r="BZ108" s="46" t="s">
        <v>1072</v>
      </c>
      <c r="CA108" s="46" t="s">
        <v>1072</v>
      </c>
      <c r="CB108" s="46" t="s">
        <v>1072</v>
      </c>
      <c r="CC108" s="46" t="s">
        <v>1072</v>
      </c>
      <c r="CD108" s="46" t="s">
        <v>1072</v>
      </c>
      <c r="CE108" s="46" t="s">
        <v>1072</v>
      </c>
      <c r="CF108" s="46" t="s">
        <v>1072</v>
      </c>
      <c r="CG108" s="51">
        <v>10000</v>
      </c>
      <c r="CH108" s="51">
        <v>7500</v>
      </c>
      <c r="CI108" s="46" t="s">
        <v>1072</v>
      </c>
      <c r="CJ108" s="51">
        <v>7500</v>
      </c>
      <c r="CK108" s="51">
        <v>8875</v>
      </c>
      <c r="CL108" s="51">
        <v>13750</v>
      </c>
      <c r="CM108" s="51">
        <v>10000</v>
      </c>
      <c r="CN108" s="51">
        <v>10000</v>
      </c>
      <c r="CO108" s="51">
        <v>10000</v>
      </c>
      <c r="CP108" s="51">
        <v>9000</v>
      </c>
      <c r="CQ108" s="51">
        <v>8750</v>
      </c>
      <c r="CR108" s="46" t="s">
        <v>1072</v>
      </c>
      <c r="CS108" s="46" t="s">
        <v>1072</v>
      </c>
      <c r="CT108" s="38" t="s">
        <v>1072</v>
      </c>
      <c r="CU108" s="38" t="s">
        <v>1072</v>
      </c>
      <c r="CV108" s="38" t="s">
        <v>1072</v>
      </c>
      <c r="CW108" s="38" t="s">
        <v>1072</v>
      </c>
      <c r="CX108" s="38" t="s">
        <v>1072</v>
      </c>
      <c r="CY108" s="38" t="s">
        <v>1072</v>
      </c>
      <c r="DA108" s="11" t="s">
        <v>1083</v>
      </c>
      <c r="DB108" s="46" t="s">
        <v>1072</v>
      </c>
      <c r="DC108" s="46" t="s">
        <v>1072</v>
      </c>
      <c r="DD108" s="46" t="s">
        <v>1072</v>
      </c>
      <c r="DE108" s="46" t="s">
        <v>1072</v>
      </c>
      <c r="DF108" s="46" t="s">
        <v>1072</v>
      </c>
      <c r="DG108" s="46" t="s">
        <v>1072</v>
      </c>
      <c r="DH108" s="46" t="s">
        <v>1072</v>
      </c>
      <c r="DI108" s="46" t="s">
        <v>1072</v>
      </c>
      <c r="DJ108" s="51">
        <v>2500</v>
      </c>
      <c r="DK108" s="113"/>
      <c r="DL108" s="46" t="s">
        <v>1072</v>
      </c>
      <c r="DM108" s="113"/>
      <c r="DN108" s="46" t="s">
        <v>1072</v>
      </c>
      <c r="DO108" s="113"/>
      <c r="DP108" s="46" t="s">
        <v>1072</v>
      </c>
      <c r="DQ108" s="46" t="s">
        <v>1072</v>
      </c>
      <c r="DR108" s="51">
        <v>5000</v>
      </c>
      <c r="DS108" s="46" t="s">
        <v>1072</v>
      </c>
      <c r="DT108" s="51">
        <v>5000</v>
      </c>
      <c r="DU108" s="46" t="s">
        <v>1072</v>
      </c>
      <c r="DV108" s="113"/>
      <c r="DW108" s="46" t="s">
        <v>1072</v>
      </c>
      <c r="DX108" s="46" t="s">
        <v>1072</v>
      </c>
      <c r="DY108" s="46" t="s">
        <v>1072</v>
      </c>
      <c r="DZ108" s="46" t="s">
        <v>1072</v>
      </c>
      <c r="EA108" s="46" t="s">
        <v>1072</v>
      </c>
      <c r="EB108" s="113"/>
      <c r="EC108" s="46" t="s">
        <v>1072</v>
      </c>
      <c r="ED108" s="46" t="s">
        <v>1072</v>
      </c>
      <c r="EE108" s="46" t="s">
        <v>1072</v>
      </c>
      <c r="EF108" s="46" t="s">
        <v>1072</v>
      </c>
      <c r="EG108" s="51">
        <v>2500</v>
      </c>
      <c r="EH108" s="50">
        <v>5500</v>
      </c>
      <c r="EI108" s="46" t="s">
        <v>1072</v>
      </c>
      <c r="EJ108" s="51">
        <v>2500</v>
      </c>
      <c r="EK108" s="51">
        <v>2500</v>
      </c>
      <c r="EL108" s="55">
        <v>2500</v>
      </c>
      <c r="EM108" s="51">
        <v>3750</v>
      </c>
      <c r="EN108" s="51">
        <v>5000</v>
      </c>
      <c r="EO108" s="51">
        <v>6250</v>
      </c>
      <c r="EP108" s="51">
        <v>7500</v>
      </c>
      <c r="EQ108" s="51">
        <v>5000</v>
      </c>
      <c r="ER108" s="46" t="s">
        <v>1072</v>
      </c>
      <c r="ES108" s="46" t="s">
        <v>1072</v>
      </c>
      <c r="ET108" s="38" t="s">
        <v>1072</v>
      </c>
      <c r="EU108" s="38" t="s">
        <v>1072</v>
      </c>
      <c r="EV108" s="38" t="s">
        <v>1072</v>
      </c>
      <c r="EW108" s="300" t="s">
        <v>1072</v>
      </c>
      <c r="EX108" s="300" t="s">
        <v>1072</v>
      </c>
      <c r="EY108" s="300" t="s">
        <v>1072</v>
      </c>
      <c r="EZ108"/>
      <c r="FA108" s="46" t="s">
        <v>1072</v>
      </c>
      <c r="FB108" s="46" t="s">
        <v>1072</v>
      </c>
      <c r="FC108" s="46" t="s">
        <v>1072</v>
      </c>
      <c r="FD108" s="46" t="s">
        <v>1072</v>
      </c>
      <c r="FE108" s="51">
        <v>666.66666666666663</v>
      </c>
      <c r="FF108" s="114"/>
      <c r="FG108" s="46" t="s">
        <v>1072</v>
      </c>
      <c r="FH108" s="114"/>
      <c r="FI108" s="46" t="s">
        <v>1072</v>
      </c>
      <c r="FJ108" s="114"/>
      <c r="FK108" s="46" t="s">
        <v>1072</v>
      </c>
      <c r="FL108" s="46" t="s">
        <v>1072</v>
      </c>
      <c r="FM108" s="51">
        <v>400</v>
      </c>
      <c r="FN108" s="46" t="s">
        <v>1072</v>
      </c>
      <c r="FO108" s="51">
        <v>1000</v>
      </c>
      <c r="FP108" s="46" t="s">
        <v>1072</v>
      </c>
      <c r="FQ108" s="114"/>
      <c r="FR108" s="46" t="s">
        <v>1072</v>
      </c>
      <c r="FS108" s="46" t="s">
        <v>1072</v>
      </c>
      <c r="FT108" s="46" t="s">
        <v>1072</v>
      </c>
      <c r="FU108" s="46" t="s">
        <v>1072</v>
      </c>
      <c r="FV108" s="46" t="s">
        <v>1072</v>
      </c>
      <c r="FW108" s="114"/>
      <c r="FX108" s="46" t="s">
        <v>1072</v>
      </c>
      <c r="FY108" s="46" t="s">
        <v>1072</v>
      </c>
      <c r="FZ108" s="46" t="s">
        <v>1072</v>
      </c>
      <c r="GA108" s="46" t="s">
        <v>1072</v>
      </c>
      <c r="GB108" s="51">
        <v>500</v>
      </c>
      <c r="GC108" s="50">
        <v>666.66666666666663</v>
      </c>
      <c r="GD108" s="46" t="s">
        <v>1072</v>
      </c>
      <c r="GE108" s="51">
        <v>333.33333333333331</v>
      </c>
      <c r="GF108" s="51">
        <v>333.33333333333331</v>
      </c>
      <c r="GG108" s="51">
        <v>333.33333333333331</v>
      </c>
      <c r="GH108" s="51">
        <v>666.66666666666663</v>
      </c>
      <c r="GI108" s="51">
        <v>666.66666666666663</v>
      </c>
      <c r="GJ108" s="51">
        <v>666.66666666666663</v>
      </c>
      <c r="GK108" s="51">
        <v>666.66666666666663</v>
      </c>
      <c r="GL108" s="51">
        <v>500</v>
      </c>
      <c r="GM108" s="46" t="s">
        <v>1072</v>
      </c>
      <c r="GN108" s="46" t="s">
        <v>1072</v>
      </c>
      <c r="GO108" s="38" t="s">
        <v>1072</v>
      </c>
      <c r="GP108" s="38" t="s">
        <v>1072</v>
      </c>
      <c r="GQ108" s="38" t="s">
        <v>1072</v>
      </c>
      <c r="GR108" s="38" t="s">
        <v>1072</v>
      </c>
      <c r="GS108" s="38" t="s">
        <v>1072</v>
      </c>
      <c r="GT108" s="38" t="s">
        <v>1072</v>
      </c>
      <c r="GU108"/>
    </row>
    <row r="109" spans="1:203" x14ac:dyDescent="0.3">
      <c r="A109" s="35" t="s">
        <v>1084</v>
      </c>
      <c r="B109" s="46" t="s">
        <v>1072</v>
      </c>
      <c r="C109" s="46" t="s">
        <v>1072</v>
      </c>
      <c r="D109" s="46" t="s">
        <v>1072</v>
      </c>
      <c r="E109" s="46" t="s">
        <v>1072</v>
      </c>
      <c r="F109" s="46" t="s">
        <v>1072</v>
      </c>
      <c r="G109" s="46" t="s">
        <v>1072</v>
      </c>
      <c r="H109" s="46" t="s">
        <v>1072</v>
      </c>
      <c r="I109" s="46" t="s">
        <v>1072</v>
      </c>
      <c r="J109" s="46" t="s">
        <v>1072</v>
      </c>
      <c r="K109" s="46" t="s">
        <v>1072</v>
      </c>
      <c r="L109" s="46" t="s">
        <v>1072</v>
      </c>
      <c r="M109" s="46" t="s">
        <v>1072</v>
      </c>
      <c r="N109" s="50">
        <v>3000</v>
      </c>
      <c r="O109" s="46" t="s">
        <v>1072</v>
      </c>
      <c r="P109" s="46" t="s">
        <v>1072</v>
      </c>
      <c r="Q109" s="50">
        <v>5250</v>
      </c>
      <c r="R109" s="51">
        <v>2000</v>
      </c>
      <c r="S109" s="51">
        <v>2000</v>
      </c>
      <c r="T109" s="51">
        <v>2000</v>
      </c>
      <c r="U109" s="55">
        <v>2000</v>
      </c>
      <c r="V109" s="46" t="s">
        <v>1072</v>
      </c>
      <c r="W109" s="55">
        <v>2000</v>
      </c>
      <c r="X109" s="46" t="s">
        <v>1072</v>
      </c>
      <c r="Y109" s="46" t="s">
        <v>1072</v>
      </c>
      <c r="Z109" s="46" t="s">
        <v>1072</v>
      </c>
      <c r="AA109" s="46" t="s">
        <v>1072</v>
      </c>
      <c r="AB109" s="46" t="s">
        <v>1072</v>
      </c>
      <c r="AC109" s="46" t="s">
        <v>1072</v>
      </c>
      <c r="AD109" s="46" t="s">
        <v>1072</v>
      </c>
      <c r="AE109" s="46" t="s">
        <v>1072</v>
      </c>
      <c r="AF109" s="46" t="s">
        <v>1072</v>
      </c>
      <c r="AG109" s="46" t="s">
        <v>1072</v>
      </c>
      <c r="AH109" s="46" t="s">
        <v>1072</v>
      </c>
      <c r="AI109" s="46" t="s">
        <v>1072</v>
      </c>
      <c r="AJ109" s="46" t="s">
        <v>1072</v>
      </c>
      <c r="AK109" s="46" t="s">
        <v>1072</v>
      </c>
      <c r="AL109" s="46" t="s">
        <v>1072</v>
      </c>
      <c r="AM109" s="46" t="s">
        <v>1072</v>
      </c>
      <c r="AN109" s="46" t="s">
        <v>1072</v>
      </c>
      <c r="AO109" s="46" t="s">
        <v>1072</v>
      </c>
      <c r="AP109" s="46" t="s">
        <v>1072</v>
      </c>
      <c r="AQ109" s="46" t="s">
        <v>1072</v>
      </c>
      <c r="AR109" s="46" t="s">
        <v>1072</v>
      </c>
      <c r="AS109" s="46" t="s">
        <v>1072</v>
      </c>
      <c r="AT109" s="38" t="s">
        <v>1072</v>
      </c>
      <c r="AU109" s="38" t="s">
        <v>1072</v>
      </c>
      <c r="AV109" s="38" t="s">
        <v>1072</v>
      </c>
      <c r="AW109" s="38" t="s">
        <v>1072</v>
      </c>
      <c r="AX109" s="38" t="s">
        <v>1072</v>
      </c>
      <c r="AY109" s="38" t="s">
        <v>1072</v>
      </c>
      <c r="BA109" s="11" t="s">
        <v>1084</v>
      </c>
      <c r="BB109" s="46" t="s">
        <v>1072</v>
      </c>
      <c r="BC109" s="46" t="s">
        <v>1072</v>
      </c>
      <c r="BD109" s="46" t="s">
        <v>1072</v>
      </c>
      <c r="BE109" s="46" t="s">
        <v>1072</v>
      </c>
      <c r="BF109" s="46" t="s">
        <v>1072</v>
      </c>
      <c r="BG109" s="46" t="s">
        <v>1072</v>
      </c>
      <c r="BH109" s="46" t="s">
        <v>1072</v>
      </c>
      <c r="BI109" s="46" t="s">
        <v>1072</v>
      </c>
      <c r="BJ109" s="46" t="s">
        <v>1072</v>
      </c>
      <c r="BK109" s="46" t="s">
        <v>1072</v>
      </c>
      <c r="BL109" s="46" t="s">
        <v>1072</v>
      </c>
      <c r="BM109" s="46" t="s">
        <v>1072</v>
      </c>
      <c r="BN109" s="58">
        <v>10000</v>
      </c>
      <c r="BO109" s="46" t="s">
        <v>1072</v>
      </c>
      <c r="BP109" s="46" t="s">
        <v>1072</v>
      </c>
      <c r="BQ109" s="51">
        <v>7500</v>
      </c>
      <c r="BR109" s="51">
        <v>7500</v>
      </c>
      <c r="BS109" s="51">
        <v>7500</v>
      </c>
      <c r="BT109" s="51">
        <v>5000</v>
      </c>
      <c r="BU109" s="55">
        <v>7500</v>
      </c>
      <c r="BV109" s="46" t="s">
        <v>1072</v>
      </c>
      <c r="BW109" s="55">
        <v>8750</v>
      </c>
      <c r="BX109" s="46" t="s">
        <v>1072</v>
      </c>
      <c r="BY109" s="46" t="s">
        <v>1072</v>
      </c>
      <c r="BZ109" s="46" t="s">
        <v>1072</v>
      </c>
      <c r="CA109" s="46" t="s">
        <v>1072</v>
      </c>
      <c r="CB109" s="46" t="s">
        <v>1072</v>
      </c>
      <c r="CC109" s="46" t="s">
        <v>1072</v>
      </c>
      <c r="CD109" s="46" t="s">
        <v>1072</v>
      </c>
      <c r="CE109" s="46" t="s">
        <v>1072</v>
      </c>
      <c r="CF109" s="46" t="s">
        <v>1072</v>
      </c>
      <c r="CG109" s="46" t="s">
        <v>1072</v>
      </c>
      <c r="CH109" s="46" t="s">
        <v>1072</v>
      </c>
      <c r="CI109" s="46" t="s">
        <v>1072</v>
      </c>
      <c r="CJ109" s="46" t="s">
        <v>1072</v>
      </c>
      <c r="CK109" s="46" t="s">
        <v>1072</v>
      </c>
      <c r="CL109" s="46" t="s">
        <v>1072</v>
      </c>
      <c r="CM109" s="46" t="s">
        <v>1072</v>
      </c>
      <c r="CN109" s="46" t="s">
        <v>1072</v>
      </c>
      <c r="CO109" s="46" t="s">
        <v>1072</v>
      </c>
      <c r="CP109" s="46" t="s">
        <v>1072</v>
      </c>
      <c r="CQ109" s="46" t="s">
        <v>1072</v>
      </c>
      <c r="CR109" s="46" t="s">
        <v>1072</v>
      </c>
      <c r="CS109" s="46" t="s">
        <v>1072</v>
      </c>
      <c r="CT109" s="38" t="s">
        <v>1072</v>
      </c>
      <c r="CU109" s="38" t="s">
        <v>1072</v>
      </c>
      <c r="CV109" s="38" t="s">
        <v>1072</v>
      </c>
      <c r="CW109" s="38" t="s">
        <v>1072</v>
      </c>
      <c r="CX109" s="38" t="s">
        <v>1072</v>
      </c>
      <c r="CY109" s="38" t="s">
        <v>1072</v>
      </c>
      <c r="DA109" s="11" t="s">
        <v>1084</v>
      </c>
      <c r="DB109" s="46" t="s">
        <v>1072</v>
      </c>
      <c r="DC109" s="46" t="s">
        <v>1072</v>
      </c>
      <c r="DD109" s="46" t="s">
        <v>1072</v>
      </c>
      <c r="DE109" s="46" t="s">
        <v>1072</v>
      </c>
      <c r="DF109" s="46" t="s">
        <v>1072</v>
      </c>
      <c r="DG109" s="46" t="s">
        <v>1072</v>
      </c>
      <c r="DH109" s="46" t="s">
        <v>1072</v>
      </c>
      <c r="DI109" s="46" t="s">
        <v>1072</v>
      </c>
      <c r="DJ109" s="46" t="s">
        <v>1072</v>
      </c>
      <c r="DK109" s="113"/>
      <c r="DL109" s="46" t="s">
        <v>1072</v>
      </c>
      <c r="DM109" s="113"/>
      <c r="DN109" s="58">
        <v>5000</v>
      </c>
      <c r="DO109" s="113"/>
      <c r="DP109" s="46" t="s">
        <v>1072</v>
      </c>
      <c r="DQ109" s="51">
        <v>5000</v>
      </c>
      <c r="DR109" s="51">
        <v>4500</v>
      </c>
      <c r="DS109" s="51">
        <v>5000</v>
      </c>
      <c r="DT109" s="51">
        <v>5000</v>
      </c>
      <c r="DU109" s="51">
        <v>5000</v>
      </c>
      <c r="DV109" s="113"/>
      <c r="DW109" s="55">
        <v>6250</v>
      </c>
      <c r="DX109" s="46" t="s">
        <v>1072</v>
      </c>
      <c r="DY109" s="46" t="s">
        <v>1072</v>
      </c>
      <c r="DZ109" s="46" t="s">
        <v>1072</v>
      </c>
      <c r="EA109" s="46" t="s">
        <v>1072</v>
      </c>
      <c r="EB109" s="113"/>
      <c r="EC109" s="46" t="s">
        <v>1072</v>
      </c>
      <c r="ED109" s="46" t="s">
        <v>1072</v>
      </c>
      <c r="EE109" s="46" t="s">
        <v>1072</v>
      </c>
      <c r="EF109" s="46" t="s">
        <v>1072</v>
      </c>
      <c r="EG109" s="46" t="s">
        <v>1072</v>
      </c>
      <c r="EH109" s="46" t="s">
        <v>1072</v>
      </c>
      <c r="EI109" s="46" t="s">
        <v>1072</v>
      </c>
      <c r="EJ109" s="46" t="s">
        <v>1072</v>
      </c>
      <c r="EK109" s="46" t="s">
        <v>1072</v>
      </c>
      <c r="EL109" s="46" t="s">
        <v>1072</v>
      </c>
      <c r="EM109" s="46" t="s">
        <v>1072</v>
      </c>
      <c r="EN109" s="46" t="s">
        <v>1072</v>
      </c>
      <c r="EO109" s="46" t="s">
        <v>1072</v>
      </c>
      <c r="EP109" s="46" t="s">
        <v>1072</v>
      </c>
      <c r="EQ109" s="46" t="s">
        <v>1072</v>
      </c>
      <c r="ER109" s="46" t="s">
        <v>1072</v>
      </c>
      <c r="ES109" s="46" t="s">
        <v>1072</v>
      </c>
      <c r="ET109" s="38" t="s">
        <v>1072</v>
      </c>
      <c r="EU109" s="38" t="s">
        <v>1072</v>
      </c>
      <c r="EV109" s="38" t="s">
        <v>1072</v>
      </c>
      <c r="EW109" s="300" t="s">
        <v>1072</v>
      </c>
      <c r="EX109" s="300" t="s">
        <v>1072</v>
      </c>
      <c r="EY109" s="300" t="s">
        <v>1072</v>
      </c>
      <c r="EZ109"/>
      <c r="FA109" s="46" t="s">
        <v>1072</v>
      </c>
      <c r="FB109" s="46" t="s">
        <v>1072</v>
      </c>
      <c r="FC109" s="46" t="s">
        <v>1072</v>
      </c>
      <c r="FD109" s="46" t="s">
        <v>1072</v>
      </c>
      <c r="FE109" s="46" t="s">
        <v>1072</v>
      </c>
      <c r="FF109" s="114"/>
      <c r="FG109" s="46" t="s">
        <v>1072</v>
      </c>
      <c r="FH109" s="114"/>
      <c r="FI109" s="58">
        <v>666.66666666666663</v>
      </c>
      <c r="FJ109" s="114"/>
      <c r="FK109" s="46" t="s">
        <v>1072</v>
      </c>
      <c r="FL109" s="51">
        <v>666.66666666666663</v>
      </c>
      <c r="FM109" s="51">
        <v>386.66666666666669</v>
      </c>
      <c r="FN109" s="51">
        <v>666.66666666666697</v>
      </c>
      <c r="FO109" s="51">
        <v>1000</v>
      </c>
      <c r="FP109" s="51">
        <v>420</v>
      </c>
      <c r="FQ109" s="114"/>
      <c r="FR109" s="55">
        <v>666.66666666666663</v>
      </c>
      <c r="FS109" s="46" t="s">
        <v>1072</v>
      </c>
      <c r="FT109" s="46" t="s">
        <v>1072</v>
      </c>
      <c r="FU109" s="46" t="s">
        <v>1072</v>
      </c>
      <c r="FV109" s="46" t="s">
        <v>1072</v>
      </c>
      <c r="FW109" s="114"/>
      <c r="FX109" s="46" t="s">
        <v>1072</v>
      </c>
      <c r="FY109" s="46" t="s">
        <v>1072</v>
      </c>
      <c r="FZ109" s="46" t="s">
        <v>1072</v>
      </c>
      <c r="GA109" s="46" t="s">
        <v>1072</v>
      </c>
      <c r="GB109" s="46" t="s">
        <v>1072</v>
      </c>
      <c r="GC109" s="46" t="s">
        <v>1072</v>
      </c>
      <c r="GD109" s="46" t="s">
        <v>1072</v>
      </c>
      <c r="GE109" s="46" t="s">
        <v>1072</v>
      </c>
      <c r="GF109" s="46" t="s">
        <v>1072</v>
      </c>
      <c r="GG109" s="46" t="s">
        <v>1072</v>
      </c>
      <c r="GH109" s="46" t="s">
        <v>1072</v>
      </c>
      <c r="GI109" s="46" t="s">
        <v>1072</v>
      </c>
      <c r="GJ109" s="46" t="s">
        <v>1072</v>
      </c>
      <c r="GK109" s="46" t="s">
        <v>1072</v>
      </c>
      <c r="GL109" s="46" t="s">
        <v>1072</v>
      </c>
      <c r="GM109" s="46" t="s">
        <v>1072</v>
      </c>
      <c r="GN109" s="46" t="s">
        <v>1072</v>
      </c>
      <c r="GO109" s="38" t="s">
        <v>1072</v>
      </c>
      <c r="GP109" s="38" t="s">
        <v>1072</v>
      </c>
      <c r="GQ109" s="38" t="s">
        <v>1072</v>
      </c>
      <c r="GR109" s="38" t="s">
        <v>1072</v>
      </c>
      <c r="GS109" s="38" t="s">
        <v>1072</v>
      </c>
      <c r="GT109" s="38" t="s">
        <v>1072</v>
      </c>
      <c r="GU109"/>
    </row>
    <row r="110" spans="1:203" x14ac:dyDescent="0.3">
      <c r="A110" s="11" t="s">
        <v>913</v>
      </c>
      <c r="B110" s="46" t="s">
        <v>1072</v>
      </c>
      <c r="C110" s="46" t="s">
        <v>1072</v>
      </c>
      <c r="D110" s="46" t="s">
        <v>1072</v>
      </c>
      <c r="E110" s="46" t="s">
        <v>1072</v>
      </c>
      <c r="F110" s="46" t="s">
        <v>1072</v>
      </c>
      <c r="G110" s="46" t="s">
        <v>1072</v>
      </c>
      <c r="H110" s="46" t="s">
        <v>1072</v>
      </c>
      <c r="I110" s="46" t="s">
        <v>1072</v>
      </c>
      <c r="J110" s="46" t="s">
        <v>1072</v>
      </c>
      <c r="K110" s="46" t="s">
        <v>1072</v>
      </c>
      <c r="L110" s="46" t="s">
        <v>1072</v>
      </c>
      <c r="M110" s="46" t="s">
        <v>1072</v>
      </c>
      <c r="N110" s="46" t="s">
        <v>1072</v>
      </c>
      <c r="O110" s="46" t="s">
        <v>1072</v>
      </c>
      <c r="P110" s="46" t="s">
        <v>1072</v>
      </c>
      <c r="Q110" s="46" t="s">
        <v>1072</v>
      </c>
      <c r="R110" s="46" t="s">
        <v>1072</v>
      </c>
      <c r="S110" s="46" t="s">
        <v>1072</v>
      </c>
      <c r="T110" s="46" t="s">
        <v>1072</v>
      </c>
      <c r="U110" s="46" t="s">
        <v>1072</v>
      </c>
      <c r="V110" s="46" t="s">
        <v>1072</v>
      </c>
      <c r="W110" s="46" t="s">
        <v>1072</v>
      </c>
      <c r="X110" s="46" t="s">
        <v>1072</v>
      </c>
      <c r="Y110" s="51">
        <v>3000</v>
      </c>
      <c r="Z110" s="51">
        <v>3000</v>
      </c>
      <c r="AA110" s="51">
        <v>3000</v>
      </c>
      <c r="AB110" s="46" t="s">
        <v>1072</v>
      </c>
      <c r="AC110" s="51">
        <v>3000</v>
      </c>
      <c r="AD110" s="51">
        <v>3000</v>
      </c>
      <c r="AE110" s="51">
        <v>3000</v>
      </c>
      <c r="AF110" s="51">
        <v>3000</v>
      </c>
      <c r="AG110" s="51">
        <v>3000</v>
      </c>
      <c r="AH110" s="51">
        <v>3000</v>
      </c>
      <c r="AI110" s="51">
        <v>3000</v>
      </c>
      <c r="AJ110" s="51">
        <v>3000</v>
      </c>
      <c r="AK110" s="51">
        <v>3000</v>
      </c>
      <c r="AL110" s="51">
        <v>3000</v>
      </c>
      <c r="AM110" s="115">
        <v>3000</v>
      </c>
      <c r="AN110" s="51">
        <v>3000</v>
      </c>
      <c r="AO110" s="51">
        <v>3000</v>
      </c>
      <c r="AP110" s="51">
        <v>3000</v>
      </c>
      <c r="AQ110" s="47">
        <v>5000</v>
      </c>
      <c r="AR110" s="51">
        <v>3000</v>
      </c>
      <c r="AS110" s="51">
        <v>3000</v>
      </c>
      <c r="AT110" s="52">
        <v>3000</v>
      </c>
      <c r="AU110" s="50">
        <v>4000</v>
      </c>
      <c r="AV110" s="52">
        <v>3000</v>
      </c>
      <c r="AW110" s="52">
        <v>3000</v>
      </c>
      <c r="AX110" s="52">
        <v>3000</v>
      </c>
      <c r="AY110" s="52">
        <f>'Coût médian du PMAS'!N6</f>
        <v>3000</v>
      </c>
      <c r="BA110" s="11" t="s">
        <v>913</v>
      </c>
      <c r="BB110" s="46" t="s">
        <v>1072</v>
      </c>
      <c r="BC110" s="46" t="s">
        <v>1072</v>
      </c>
      <c r="BD110" s="46" t="s">
        <v>1072</v>
      </c>
      <c r="BE110" s="46" t="s">
        <v>1072</v>
      </c>
      <c r="BF110" s="46" t="s">
        <v>1072</v>
      </c>
      <c r="BG110" s="46" t="s">
        <v>1072</v>
      </c>
      <c r="BH110" s="46" t="s">
        <v>1072</v>
      </c>
      <c r="BI110" s="46" t="s">
        <v>1072</v>
      </c>
      <c r="BJ110" s="46" t="s">
        <v>1072</v>
      </c>
      <c r="BK110" s="46" t="s">
        <v>1072</v>
      </c>
      <c r="BL110" s="46" t="s">
        <v>1072</v>
      </c>
      <c r="BM110" s="46" t="s">
        <v>1072</v>
      </c>
      <c r="BN110" s="46" t="s">
        <v>1072</v>
      </c>
      <c r="BO110" s="46" t="s">
        <v>1072</v>
      </c>
      <c r="BP110" s="46" t="s">
        <v>1072</v>
      </c>
      <c r="BQ110" s="46" t="s">
        <v>1072</v>
      </c>
      <c r="BR110" s="46" t="s">
        <v>1072</v>
      </c>
      <c r="BS110" s="46" t="s">
        <v>1072</v>
      </c>
      <c r="BT110" s="46" t="s">
        <v>1072</v>
      </c>
      <c r="BU110" s="46" t="s">
        <v>1072</v>
      </c>
      <c r="BV110" s="46" t="s">
        <v>1072</v>
      </c>
      <c r="BW110" s="46" t="s">
        <v>1072</v>
      </c>
      <c r="BX110" s="46" t="s">
        <v>1072</v>
      </c>
      <c r="BY110" s="51">
        <v>9000</v>
      </c>
      <c r="BZ110" s="51">
        <v>8750</v>
      </c>
      <c r="CA110" s="51">
        <v>7500</v>
      </c>
      <c r="CB110" s="46" t="s">
        <v>1072</v>
      </c>
      <c r="CC110" s="51">
        <v>7500</v>
      </c>
      <c r="CD110" s="51">
        <v>10000</v>
      </c>
      <c r="CE110" s="51">
        <v>7500</v>
      </c>
      <c r="CF110" s="51">
        <v>10000</v>
      </c>
      <c r="CG110" s="51">
        <v>10000</v>
      </c>
      <c r="CH110" s="51">
        <v>10000</v>
      </c>
      <c r="CI110" s="51">
        <v>7500</v>
      </c>
      <c r="CJ110" s="51">
        <v>10000</v>
      </c>
      <c r="CK110" s="51">
        <v>11250</v>
      </c>
      <c r="CL110" s="51">
        <v>12500</v>
      </c>
      <c r="CM110" s="73">
        <v>10000</v>
      </c>
      <c r="CN110" s="51">
        <v>10000</v>
      </c>
      <c r="CO110" s="51">
        <v>10000</v>
      </c>
      <c r="CP110" s="51">
        <v>10000</v>
      </c>
      <c r="CQ110" s="51">
        <v>10000</v>
      </c>
      <c r="CR110" s="51">
        <v>9875</v>
      </c>
      <c r="CS110" s="51">
        <v>11250</v>
      </c>
      <c r="CT110" s="52">
        <v>10000</v>
      </c>
      <c r="CU110" s="47">
        <v>10000</v>
      </c>
      <c r="CV110" s="52">
        <v>10000</v>
      </c>
      <c r="CW110" s="52">
        <v>10000</v>
      </c>
      <c r="CX110" s="52">
        <v>10000</v>
      </c>
      <c r="CY110" s="52">
        <f>'Coût médian du PMAS'!O6</f>
        <v>10000</v>
      </c>
      <c r="DA110" s="11" t="s">
        <v>913</v>
      </c>
      <c r="DB110" s="46" t="s">
        <v>1072</v>
      </c>
      <c r="DC110" s="46" t="s">
        <v>1072</v>
      </c>
      <c r="DD110" s="46" t="s">
        <v>1072</v>
      </c>
      <c r="DE110" s="46" t="s">
        <v>1072</v>
      </c>
      <c r="DF110" s="46" t="s">
        <v>1072</v>
      </c>
      <c r="DG110" s="46" t="s">
        <v>1072</v>
      </c>
      <c r="DH110" s="46" t="s">
        <v>1072</v>
      </c>
      <c r="DI110" s="46" t="s">
        <v>1072</v>
      </c>
      <c r="DJ110" s="46" t="s">
        <v>1072</v>
      </c>
      <c r="DK110" s="113"/>
      <c r="DL110" s="46" t="s">
        <v>1072</v>
      </c>
      <c r="DM110" s="113"/>
      <c r="DN110" s="46" t="s">
        <v>1072</v>
      </c>
      <c r="DO110" s="113"/>
      <c r="DP110" s="46" t="s">
        <v>1072</v>
      </c>
      <c r="DQ110" s="46" t="s">
        <v>1072</v>
      </c>
      <c r="DR110" s="46" t="s">
        <v>1072</v>
      </c>
      <c r="DS110" s="46" t="s">
        <v>1072</v>
      </c>
      <c r="DT110" s="46" t="s">
        <v>1072</v>
      </c>
      <c r="DU110" s="46" t="s">
        <v>1072</v>
      </c>
      <c r="DV110" s="113"/>
      <c r="DW110" s="46" t="s">
        <v>1072</v>
      </c>
      <c r="DX110" s="46" t="s">
        <v>1072</v>
      </c>
      <c r="DY110" s="51">
        <v>5000</v>
      </c>
      <c r="DZ110" s="51">
        <v>5000</v>
      </c>
      <c r="EA110" s="51">
        <v>5000</v>
      </c>
      <c r="EB110" s="113"/>
      <c r="EC110" s="51">
        <v>5000</v>
      </c>
      <c r="ED110" s="51">
        <v>6250</v>
      </c>
      <c r="EE110" s="51">
        <v>5000</v>
      </c>
      <c r="EF110" s="51">
        <v>5000</v>
      </c>
      <c r="EG110" s="51">
        <v>5000</v>
      </c>
      <c r="EH110" s="51">
        <v>5000</v>
      </c>
      <c r="EI110" s="51">
        <v>5000</v>
      </c>
      <c r="EJ110" s="51">
        <v>6250</v>
      </c>
      <c r="EK110" s="51">
        <v>6250</v>
      </c>
      <c r="EL110" s="55">
        <v>6250</v>
      </c>
      <c r="EM110" s="73">
        <v>3750</v>
      </c>
      <c r="EN110" s="51">
        <v>3750</v>
      </c>
      <c r="EO110" s="51">
        <v>3750</v>
      </c>
      <c r="EP110" s="51">
        <v>3750</v>
      </c>
      <c r="EQ110" s="51">
        <v>5000</v>
      </c>
      <c r="ER110" s="51">
        <v>3750</v>
      </c>
      <c r="ES110" s="51">
        <v>5000</v>
      </c>
      <c r="ET110" s="52">
        <v>6250</v>
      </c>
      <c r="EU110" s="52">
        <v>6000</v>
      </c>
      <c r="EV110" s="52">
        <v>5000</v>
      </c>
      <c r="EW110" s="299">
        <v>5000</v>
      </c>
      <c r="EX110" s="299">
        <v>5000</v>
      </c>
      <c r="EY110" s="52">
        <f>'Coût médian du PMAS'!P6</f>
        <v>6250</v>
      </c>
      <c r="EZ110"/>
      <c r="FA110" s="46" t="s">
        <v>1072</v>
      </c>
      <c r="FB110" s="46" t="s">
        <v>1072</v>
      </c>
      <c r="FC110" s="46" t="s">
        <v>1072</v>
      </c>
      <c r="FD110" s="46" t="s">
        <v>1072</v>
      </c>
      <c r="FE110" s="46" t="s">
        <v>1072</v>
      </c>
      <c r="FF110" s="114"/>
      <c r="FG110" s="46" t="s">
        <v>1072</v>
      </c>
      <c r="FH110" s="114"/>
      <c r="FI110" s="46" t="s">
        <v>1072</v>
      </c>
      <c r="FJ110" s="114"/>
      <c r="FK110" s="46" t="s">
        <v>1072</v>
      </c>
      <c r="FL110" s="46" t="s">
        <v>1072</v>
      </c>
      <c r="FM110" s="46" t="s">
        <v>1072</v>
      </c>
      <c r="FN110" s="46" t="s">
        <v>1072</v>
      </c>
      <c r="FO110" s="46" t="s">
        <v>1072</v>
      </c>
      <c r="FP110" s="46" t="s">
        <v>1072</v>
      </c>
      <c r="FQ110" s="114"/>
      <c r="FR110" s="46" t="s">
        <v>1072</v>
      </c>
      <c r="FS110" s="46" t="s">
        <v>1072</v>
      </c>
      <c r="FT110" s="51">
        <v>1000</v>
      </c>
      <c r="FU110" s="51">
        <v>916.66666666666663</v>
      </c>
      <c r="FV110" s="51">
        <v>666.66666666666663</v>
      </c>
      <c r="FW110" s="114"/>
      <c r="FX110" s="51">
        <v>666.66666666666663</v>
      </c>
      <c r="FY110" s="51">
        <v>833.33333333333337</v>
      </c>
      <c r="FZ110" s="51">
        <v>666.66666666666663</v>
      </c>
      <c r="GA110" s="51">
        <v>666.66666666666663</v>
      </c>
      <c r="GB110" s="51">
        <v>666.66666666666663</v>
      </c>
      <c r="GC110" s="51">
        <v>666.66666666666663</v>
      </c>
      <c r="GD110" s="51">
        <v>666.66666666666663</v>
      </c>
      <c r="GE110" s="51">
        <v>666.66666666666663</v>
      </c>
      <c r="GF110" s="51">
        <v>666.66666666666663</v>
      </c>
      <c r="GG110" s="51">
        <v>666.66666666666663</v>
      </c>
      <c r="GH110" s="73">
        <v>1000</v>
      </c>
      <c r="GI110" s="51">
        <v>833.33333333333337</v>
      </c>
      <c r="GJ110" s="51">
        <v>1000</v>
      </c>
      <c r="GK110" s="51">
        <v>1000</v>
      </c>
      <c r="GL110" s="51">
        <v>1000</v>
      </c>
      <c r="GM110" s="51">
        <v>1000</v>
      </c>
      <c r="GN110" s="51">
        <v>1333.3333333333333</v>
      </c>
      <c r="GO110" s="52">
        <v>500</v>
      </c>
      <c r="GP110" s="52">
        <v>400</v>
      </c>
      <c r="GQ110" s="52">
        <v>1333.3333333333333</v>
      </c>
      <c r="GR110" s="52">
        <v>1333.3333333333333</v>
      </c>
      <c r="GS110" s="299">
        <v>1000</v>
      </c>
      <c r="GT110" s="52">
        <f>'Coût médian du PMAS'!Q6</f>
        <v>1333.3333333333333</v>
      </c>
      <c r="GU110"/>
    </row>
    <row r="111" spans="1:203" x14ac:dyDescent="0.3">
      <c r="A111" s="35" t="s">
        <v>1085</v>
      </c>
      <c r="B111" s="46" t="s">
        <v>1072</v>
      </c>
      <c r="C111" s="46" t="s">
        <v>1072</v>
      </c>
      <c r="D111" s="46" t="s">
        <v>1072</v>
      </c>
      <c r="E111" s="46" t="s">
        <v>1072</v>
      </c>
      <c r="F111" s="46" t="s">
        <v>1072</v>
      </c>
      <c r="G111" s="46" t="s">
        <v>1072</v>
      </c>
      <c r="H111" s="46" t="s">
        <v>1072</v>
      </c>
      <c r="I111" s="58">
        <v>2800</v>
      </c>
      <c r="J111" s="46" t="s">
        <v>1072</v>
      </c>
      <c r="K111" s="46" t="s">
        <v>1072</v>
      </c>
      <c r="L111" s="46" t="s">
        <v>1072</v>
      </c>
      <c r="M111" s="46" t="s">
        <v>1072</v>
      </c>
      <c r="N111" s="46" t="s">
        <v>1072</v>
      </c>
      <c r="O111" s="46" t="s">
        <v>1072</v>
      </c>
      <c r="P111" s="46" t="s">
        <v>1072</v>
      </c>
      <c r="Q111" s="46" t="s">
        <v>1072</v>
      </c>
      <c r="R111" s="46" t="s">
        <v>1072</v>
      </c>
      <c r="S111" s="46" t="s">
        <v>1072</v>
      </c>
      <c r="T111" s="46" t="s">
        <v>1072</v>
      </c>
      <c r="U111" s="46" t="s">
        <v>1072</v>
      </c>
      <c r="V111" s="46" t="s">
        <v>1072</v>
      </c>
      <c r="W111" s="46" t="s">
        <v>1072</v>
      </c>
      <c r="X111" s="46" t="s">
        <v>1072</v>
      </c>
      <c r="Y111" s="46" t="s">
        <v>1072</v>
      </c>
      <c r="Z111" s="46" t="s">
        <v>1072</v>
      </c>
      <c r="AA111" s="46" t="s">
        <v>1072</v>
      </c>
      <c r="AB111" s="46" t="s">
        <v>1072</v>
      </c>
      <c r="AC111" s="46" t="s">
        <v>1072</v>
      </c>
      <c r="AD111" s="46" t="s">
        <v>1072</v>
      </c>
      <c r="AE111" s="46" t="s">
        <v>1072</v>
      </c>
      <c r="AF111" s="46" t="s">
        <v>1072</v>
      </c>
      <c r="AG111" s="46" t="s">
        <v>1072</v>
      </c>
      <c r="AH111" s="46" t="s">
        <v>1072</v>
      </c>
      <c r="AI111" s="46" t="s">
        <v>1072</v>
      </c>
      <c r="AJ111" s="46" t="s">
        <v>1072</v>
      </c>
      <c r="AK111" s="46" t="s">
        <v>1072</v>
      </c>
      <c r="AL111" s="46" t="s">
        <v>1072</v>
      </c>
      <c r="AM111" s="46" t="s">
        <v>1072</v>
      </c>
      <c r="AN111" s="46" t="s">
        <v>1072</v>
      </c>
      <c r="AO111" s="46" t="s">
        <v>1072</v>
      </c>
      <c r="AP111" s="46" t="s">
        <v>1072</v>
      </c>
      <c r="AQ111" s="46" t="s">
        <v>1072</v>
      </c>
      <c r="AR111" s="46" t="s">
        <v>1072</v>
      </c>
      <c r="AS111" s="46" t="s">
        <v>1072</v>
      </c>
      <c r="AT111" s="38" t="s">
        <v>1072</v>
      </c>
      <c r="AU111" s="38" t="s">
        <v>1072</v>
      </c>
      <c r="AV111" s="38" t="s">
        <v>1072</v>
      </c>
      <c r="AW111" s="38" t="s">
        <v>1072</v>
      </c>
      <c r="AX111" s="38" t="s">
        <v>1072</v>
      </c>
      <c r="AY111" s="38" t="s">
        <v>1072</v>
      </c>
      <c r="BA111" s="11" t="s">
        <v>1085</v>
      </c>
      <c r="BB111" s="46" t="s">
        <v>1072</v>
      </c>
      <c r="BC111" s="46" t="s">
        <v>1072</v>
      </c>
      <c r="BD111" s="46" t="s">
        <v>1072</v>
      </c>
      <c r="BE111" s="46" t="s">
        <v>1072</v>
      </c>
      <c r="BF111" s="46" t="s">
        <v>1072</v>
      </c>
      <c r="BG111" s="46" t="s">
        <v>1072</v>
      </c>
      <c r="BH111" s="46" t="s">
        <v>1072</v>
      </c>
      <c r="BI111" s="58">
        <v>7500</v>
      </c>
      <c r="BJ111" s="46" t="s">
        <v>1072</v>
      </c>
      <c r="BK111" s="46" t="s">
        <v>1072</v>
      </c>
      <c r="BL111" s="46" t="s">
        <v>1072</v>
      </c>
      <c r="BM111" s="46" t="s">
        <v>1072</v>
      </c>
      <c r="BN111" s="46" t="s">
        <v>1072</v>
      </c>
      <c r="BO111" s="46" t="s">
        <v>1072</v>
      </c>
      <c r="BP111" s="46" t="s">
        <v>1072</v>
      </c>
      <c r="BQ111" s="46" t="s">
        <v>1072</v>
      </c>
      <c r="BR111" s="46" t="s">
        <v>1072</v>
      </c>
      <c r="BS111" s="46" t="s">
        <v>1072</v>
      </c>
      <c r="BT111" s="46" t="s">
        <v>1072</v>
      </c>
      <c r="BU111" s="46" t="s">
        <v>1072</v>
      </c>
      <c r="BV111" s="46" t="s">
        <v>1072</v>
      </c>
      <c r="BW111" s="46" t="s">
        <v>1072</v>
      </c>
      <c r="BX111" s="46" t="s">
        <v>1072</v>
      </c>
      <c r="BY111" s="46" t="s">
        <v>1072</v>
      </c>
      <c r="BZ111" s="46" t="s">
        <v>1072</v>
      </c>
      <c r="CA111" s="46" t="s">
        <v>1072</v>
      </c>
      <c r="CB111" s="46" t="s">
        <v>1072</v>
      </c>
      <c r="CC111" s="46" t="s">
        <v>1072</v>
      </c>
      <c r="CD111" s="46" t="s">
        <v>1072</v>
      </c>
      <c r="CE111" s="46" t="s">
        <v>1072</v>
      </c>
      <c r="CF111" s="46" t="s">
        <v>1072</v>
      </c>
      <c r="CG111" s="46" t="s">
        <v>1072</v>
      </c>
      <c r="CH111" s="46" t="s">
        <v>1072</v>
      </c>
      <c r="CI111" s="46" t="s">
        <v>1072</v>
      </c>
      <c r="CJ111" s="46" t="s">
        <v>1072</v>
      </c>
      <c r="CK111" s="46" t="s">
        <v>1072</v>
      </c>
      <c r="CL111" s="46" t="s">
        <v>1072</v>
      </c>
      <c r="CM111" s="46" t="s">
        <v>1072</v>
      </c>
      <c r="CN111" s="46" t="s">
        <v>1072</v>
      </c>
      <c r="CO111" s="46" t="s">
        <v>1072</v>
      </c>
      <c r="CP111" s="46" t="s">
        <v>1072</v>
      </c>
      <c r="CQ111" s="46" t="s">
        <v>1072</v>
      </c>
      <c r="CR111" s="46" t="s">
        <v>1072</v>
      </c>
      <c r="CS111" s="46" t="s">
        <v>1072</v>
      </c>
      <c r="CT111" s="38" t="s">
        <v>1072</v>
      </c>
      <c r="CU111" s="38" t="s">
        <v>1072</v>
      </c>
      <c r="CV111" s="38" t="s">
        <v>1072</v>
      </c>
      <c r="CW111" s="38" t="s">
        <v>1072</v>
      </c>
      <c r="CX111" s="38" t="s">
        <v>1072</v>
      </c>
      <c r="CY111" s="38" t="s">
        <v>1072</v>
      </c>
      <c r="DA111" s="11" t="s">
        <v>1085</v>
      </c>
      <c r="DB111" s="46" t="s">
        <v>1072</v>
      </c>
      <c r="DC111" s="46" t="s">
        <v>1072</v>
      </c>
      <c r="DD111" s="46" t="s">
        <v>1072</v>
      </c>
      <c r="DE111" s="46" t="s">
        <v>1072</v>
      </c>
      <c r="DF111" s="46" t="s">
        <v>1072</v>
      </c>
      <c r="DG111" s="46" t="s">
        <v>1072</v>
      </c>
      <c r="DH111" s="46" t="s">
        <v>1072</v>
      </c>
      <c r="DI111" s="58">
        <v>4000</v>
      </c>
      <c r="DJ111" s="46" t="s">
        <v>1072</v>
      </c>
      <c r="DK111" s="113"/>
      <c r="DL111" s="46" t="s">
        <v>1072</v>
      </c>
      <c r="DM111" s="113"/>
      <c r="DN111" s="46" t="s">
        <v>1072</v>
      </c>
      <c r="DO111" s="113"/>
      <c r="DP111" s="46" t="s">
        <v>1072</v>
      </c>
      <c r="DQ111" s="46" t="s">
        <v>1072</v>
      </c>
      <c r="DR111" s="46" t="s">
        <v>1072</v>
      </c>
      <c r="DS111" s="46" t="s">
        <v>1072</v>
      </c>
      <c r="DT111" s="46" t="s">
        <v>1072</v>
      </c>
      <c r="DU111" s="46" t="s">
        <v>1072</v>
      </c>
      <c r="DV111" s="113"/>
      <c r="DW111" s="46" t="s">
        <v>1072</v>
      </c>
      <c r="DX111" s="46" t="s">
        <v>1072</v>
      </c>
      <c r="DY111" s="46" t="s">
        <v>1072</v>
      </c>
      <c r="DZ111" s="46" t="s">
        <v>1072</v>
      </c>
      <c r="EA111" s="46" t="s">
        <v>1072</v>
      </c>
      <c r="EB111" s="113"/>
      <c r="EC111" s="46" t="s">
        <v>1072</v>
      </c>
      <c r="ED111" s="46" t="s">
        <v>1072</v>
      </c>
      <c r="EE111" s="46" t="s">
        <v>1072</v>
      </c>
      <c r="EF111" s="46" t="s">
        <v>1072</v>
      </c>
      <c r="EG111" s="46" t="s">
        <v>1072</v>
      </c>
      <c r="EH111" s="46" t="s">
        <v>1072</v>
      </c>
      <c r="EI111" s="46" t="s">
        <v>1072</v>
      </c>
      <c r="EJ111" s="46" t="s">
        <v>1072</v>
      </c>
      <c r="EK111" s="46" t="s">
        <v>1072</v>
      </c>
      <c r="EL111" s="46" t="s">
        <v>1072</v>
      </c>
      <c r="EM111" s="46" t="s">
        <v>1072</v>
      </c>
      <c r="EN111" s="46" t="s">
        <v>1072</v>
      </c>
      <c r="EO111" s="46" t="s">
        <v>1072</v>
      </c>
      <c r="EP111" s="46" t="s">
        <v>1072</v>
      </c>
      <c r="EQ111" s="46" t="s">
        <v>1072</v>
      </c>
      <c r="ER111" s="46" t="s">
        <v>1072</v>
      </c>
      <c r="ES111" s="46" t="s">
        <v>1072</v>
      </c>
      <c r="ET111" s="38" t="s">
        <v>1072</v>
      </c>
      <c r="EU111" s="38" t="s">
        <v>1072</v>
      </c>
      <c r="EV111" s="38" t="s">
        <v>1072</v>
      </c>
      <c r="EW111" s="300" t="s">
        <v>1072</v>
      </c>
      <c r="EX111" s="300" t="s">
        <v>1072</v>
      </c>
      <c r="EY111" s="300" t="s">
        <v>1072</v>
      </c>
      <c r="EZ111"/>
      <c r="FA111" s="46" t="s">
        <v>1072</v>
      </c>
      <c r="FB111" s="46" t="s">
        <v>1072</v>
      </c>
      <c r="FC111" s="46" t="s">
        <v>1072</v>
      </c>
      <c r="FD111" s="58">
        <v>500</v>
      </c>
      <c r="FE111" s="46" t="s">
        <v>1072</v>
      </c>
      <c r="FF111" s="114"/>
      <c r="FG111" s="46" t="s">
        <v>1072</v>
      </c>
      <c r="FH111" s="114"/>
      <c r="FI111" s="46" t="s">
        <v>1072</v>
      </c>
      <c r="FJ111" s="114"/>
      <c r="FK111" s="46" t="s">
        <v>1072</v>
      </c>
      <c r="FL111" s="46" t="s">
        <v>1072</v>
      </c>
      <c r="FM111" s="46" t="s">
        <v>1072</v>
      </c>
      <c r="FN111" s="46" t="s">
        <v>1072</v>
      </c>
      <c r="FO111" s="46" t="s">
        <v>1072</v>
      </c>
      <c r="FP111" s="46" t="s">
        <v>1072</v>
      </c>
      <c r="FQ111" s="114"/>
      <c r="FR111" s="46" t="s">
        <v>1072</v>
      </c>
      <c r="FS111" s="46" t="s">
        <v>1072</v>
      </c>
      <c r="FT111" s="46" t="s">
        <v>1072</v>
      </c>
      <c r="FU111" s="46" t="s">
        <v>1072</v>
      </c>
      <c r="FV111" s="46" t="s">
        <v>1072</v>
      </c>
      <c r="FW111" s="114"/>
      <c r="FX111" s="46" t="s">
        <v>1072</v>
      </c>
      <c r="FY111" s="46" t="s">
        <v>1072</v>
      </c>
      <c r="FZ111" s="46" t="s">
        <v>1072</v>
      </c>
      <c r="GA111" s="46" t="s">
        <v>1072</v>
      </c>
      <c r="GB111" s="46" t="s">
        <v>1072</v>
      </c>
      <c r="GC111" s="46" t="s">
        <v>1072</v>
      </c>
      <c r="GD111" s="46" t="s">
        <v>1072</v>
      </c>
      <c r="GE111" s="46" t="s">
        <v>1072</v>
      </c>
      <c r="GF111" s="46" t="s">
        <v>1072</v>
      </c>
      <c r="GG111" s="46" t="s">
        <v>1072</v>
      </c>
      <c r="GH111" s="46" t="s">
        <v>1072</v>
      </c>
      <c r="GI111" s="46" t="s">
        <v>1072</v>
      </c>
      <c r="GJ111" s="46" t="s">
        <v>1072</v>
      </c>
      <c r="GK111" s="46" t="s">
        <v>1072</v>
      </c>
      <c r="GL111" s="46" t="s">
        <v>1072</v>
      </c>
      <c r="GM111" s="46" t="s">
        <v>1072</v>
      </c>
      <c r="GN111" s="46" t="s">
        <v>1072</v>
      </c>
      <c r="GO111" s="38" t="s">
        <v>1072</v>
      </c>
      <c r="GP111" s="38" t="s">
        <v>1072</v>
      </c>
      <c r="GQ111" s="38" t="s">
        <v>1072</v>
      </c>
      <c r="GR111" s="38" t="s">
        <v>1072</v>
      </c>
      <c r="GS111" s="38" t="s">
        <v>1072</v>
      </c>
      <c r="GT111" s="300" t="s">
        <v>1072</v>
      </c>
      <c r="GU111"/>
    </row>
    <row r="112" spans="1:203" x14ac:dyDescent="0.3">
      <c r="A112" s="35" t="s">
        <v>1086</v>
      </c>
      <c r="B112" s="55">
        <v>2400</v>
      </c>
      <c r="C112" s="62">
        <v>2500</v>
      </c>
      <c r="D112" s="62">
        <v>2250</v>
      </c>
      <c r="E112" s="46" t="s">
        <v>1072</v>
      </c>
      <c r="F112" s="46" t="s">
        <v>1072</v>
      </c>
      <c r="G112" s="46" t="s">
        <v>1072</v>
      </c>
      <c r="H112" s="55">
        <v>3000</v>
      </c>
      <c r="I112" s="46" t="s">
        <v>1072</v>
      </c>
      <c r="J112" s="50">
        <v>3000</v>
      </c>
      <c r="K112" s="46" t="s">
        <v>1072</v>
      </c>
      <c r="L112" s="46" t="s">
        <v>1072</v>
      </c>
      <c r="M112" s="76">
        <v>4000</v>
      </c>
      <c r="N112" s="46" t="s">
        <v>1072</v>
      </c>
      <c r="O112" s="46" t="s">
        <v>1072</v>
      </c>
      <c r="P112" s="46" t="s">
        <v>1072</v>
      </c>
      <c r="Q112" s="46" t="s">
        <v>1072</v>
      </c>
      <c r="R112" s="50">
        <v>3000</v>
      </c>
      <c r="S112" s="50">
        <v>3000</v>
      </c>
      <c r="T112" s="46" t="s">
        <v>1072</v>
      </c>
      <c r="U112" s="46" t="s">
        <v>1072</v>
      </c>
      <c r="V112" s="46" t="s">
        <v>1072</v>
      </c>
      <c r="W112" s="55">
        <v>3000</v>
      </c>
      <c r="X112" s="47">
        <v>4250</v>
      </c>
      <c r="Y112" s="47">
        <v>3000</v>
      </c>
      <c r="Z112" s="51">
        <v>3000</v>
      </c>
      <c r="AA112" s="47">
        <v>3000</v>
      </c>
      <c r="AB112" s="46" t="s">
        <v>1072</v>
      </c>
      <c r="AC112" s="47">
        <v>3000</v>
      </c>
      <c r="AD112" s="47">
        <v>4000</v>
      </c>
      <c r="AE112" s="47">
        <v>3000</v>
      </c>
      <c r="AF112" s="47">
        <v>3200</v>
      </c>
      <c r="AG112" s="50">
        <v>4000</v>
      </c>
      <c r="AH112" s="50">
        <v>4000</v>
      </c>
      <c r="AI112" s="51">
        <v>4500</v>
      </c>
      <c r="AJ112" s="50">
        <v>3626</v>
      </c>
      <c r="AK112" s="50">
        <v>3500</v>
      </c>
      <c r="AL112" s="51">
        <v>4000</v>
      </c>
      <c r="AM112" s="51">
        <v>4000</v>
      </c>
      <c r="AN112" s="51">
        <v>4000</v>
      </c>
      <c r="AO112" s="47">
        <v>4000</v>
      </c>
      <c r="AP112" s="47">
        <v>4500</v>
      </c>
      <c r="AQ112" s="47">
        <v>5000</v>
      </c>
      <c r="AR112" s="50">
        <v>4000</v>
      </c>
      <c r="AS112" s="50">
        <v>4000</v>
      </c>
      <c r="AT112" s="50">
        <v>4000</v>
      </c>
      <c r="AU112" s="52">
        <v>3000</v>
      </c>
      <c r="AV112" s="52">
        <v>4000</v>
      </c>
      <c r="AW112" s="52">
        <v>4000</v>
      </c>
      <c r="AX112" s="39">
        <v>4000</v>
      </c>
      <c r="AY112" s="39">
        <f>'Coût médian du PMAS'!N9</f>
        <v>3800</v>
      </c>
      <c r="BA112" s="11" t="s">
        <v>1086</v>
      </c>
      <c r="BB112" s="55">
        <v>10000</v>
      </c>
      <c r="BC112" s="62">
        <v>10000</v>
      </c>
      <c r="BD112" s="62">
        <v>10000</v>
      </c>
      <c r="BE112" s="46" t="s">
        <v>1072</v>
      </c>
      <c r="BF112" s="46" t="s">
        <v>1072</v>
      </c>
      <c r="BG112" s="46" t="s">
        <v>1072</v>
      </c>
      <c r="BH112" s="55">
        <v>10000</v>
      </c>
      <c r="BI112" s="46" t="s">
        <v>1072</v>
      </c>
      <c r="BJ112" s="51">
        <v>10000</v>
      </c>
      <c r="BK112" s="46" t="s">
        <v>1072</v>
      </c>
      <c r="BL112" s="46" t="s">
        <v>1072</v>
      </c>
      <c r="BM112" s="76">
        <v>15000</v>
      </c>
      <c r="BN112" s="46" t="s">
        <v>1072</v>
      </c>
      <c r="BO112" s="46" t="s">
        <v>1072</v>
      </c>
      <c r="BP112" s="46" t="s">
        <v>1072</v>
      </c>
      <c r="BQ112" s="46" t="s">
        <v>1072</v>
      </c>
      <c r="BR112" s="51">
        <v>15000</v>
      </c>
      <c r="BS112" s="51">
        <v>15625</v>
      </c>
      <c r="BT112" s="46" t="s">
        <v>1072</v>
      </c>
      <c r="BU112" s="46" t="s">
        <v>1072</v>
      </c>
      <c r="BV112" s="46" t="s">
        <v>1072</v>
      </c>
      <c r="BW112" s="50">
        <v>7500</v>
      </c>
      <c r="BX112" s="55">
        <v>15000</v>
      </c>
      <c r="BY112" s="55">
        <v>10000</v>
      </c>
      <c r="BZ112" s="51">
        <v>10000</v>
      </c>
      <c r="CA112" s="51">
        <v>10000</v>
      </c>
      <c r="CB112" s="46" t="s">
        <v>1072</v>
      </c>
      <c r="CC112" s="51">
        <v>10000</v>
      </c>
      <c r="CD112" s="51">
        <v>10000</v>
      </c>
      <c r="CE112" s="51">
        <v>15000</v>
      </c>
      <c r="CF112" s="51">
        <v>15000</v>
      </c>
      <c r="CG112" s="51">
        <v>15000</v>
      </c>
      <c r="CH112" s="51">
        <v>15000</v>
      </c>
      <c r="CI112" s="51">
        <v>13750</v>
      </c>
      <c r="CJ112" s="51">
        <v>15000</v>
      </c>
      <c r="CK112" s="51">
        <v>15000</v>
      </c>
      <c r="CL112" s="51">
        <v>15000</v>
      </c>
      <c r="CM112" s="51">
        <v>15000</v>
      </c>
      <c r="CN112" s="51">
        <v>15000</v>
      </c>
      <c r="CO112" s="51">
        <v>15000</v>
      </c>
      <c r="CP112" s="51">
        <v>15000</v>
      </c>
      <c r="CQ112" s="47">
        <v>9250</v>
      </c>
      <c r="CR112" s="51">
        <v>12500</v>
      </c>
      <c r="CS112" s="51">
        <v>15000</v>
      </c>
      <c r="CT112" s="52">
        <v>15000</v>
      </c>
      <c r="CU112" s="52">
        <v>12500</v>
      </c>
      <c r="CV112" s="52">
        <v>13750</v>
      </c>
      <c r="CW112" s="52">
        <v>15000</v>
      </c>
      <c r="CX112" s="52">
        <v>15000</v>
      </c>
      <c r="CY112" s="52">
        <f>'Coût médian du PMAS'!O9</f>
        <v>20000</v>
      </c>
      <c r="DA112" s="11" t="s">
        <v>1086</v>
      </c>
      <c r="DB112" s="55">
        <v>10000</v>
      </c>
      <c r="DC112" s="62">
        <v>5000</v>
      </c>
      <c r="DD112" s="62">
        <v>7500</v>
      </c>
      <c r="DE112" s="46" t="s">
        <v>1072</v>
      </c>
      <c r="DF112" s="46" t="s">
        <v>1072</v>
      </c>
      <c r="DG112" s="46" t="s">
        <v>1072</v>
      </c>
      <c r="DH112" s="55">
        <v>5000</v>
      </c>
      <c r="DI112" s="46" t="s">
        <v>1072</v>
      </c>
      <c r="DJ112" s="51">
        <v>7500</v>
      </c>
      <c r="DK112" s="113"/>
      <c r="DL112" s="46" t="s">
        <v>1072</v>
      </c>
      <c r="DM112" s="113"/>
      <c r="DN112" s="46" t="s">
        <v>1072</v>
      </c>
      <c r="DO112" s="113"/>
      <c r="DP112" s="46" t="s">
        <v>1072</v>
      </c>
      <c r="DQ112" s="46" t="s">
        <v>1072</v>
      </c>
      <c r="DR112" s="51">
        <v>14275</v>
      </c>
      <c r="DS112" s="51">
        <v>8750</v>
      </c>
      <c r="DT112" s="46" t="s">
        <v>1072</v>
      </c>
      <c r="DU112" s="46" t="s">
        <v>1072</v>
      </c>
      <c r="DV112" s="113"/>
      <c r="DW112" s="55">
        <v>25000</v>
      </c>
      <c r="DX112" s="55">
        <v>12500</v>
      </c>
      <c r="DY112" s="55">
        <v>12500</v>
      </c>
      <c r="DZ112" s="50">
        <v>10725</v>
      </c>
      <c r="EA112" s="51">
        <v>7500</v>
      </c>
      <c r="EB112" s="113"/>
      <c r="EC112" s="51">
        <v>10000</v>
      </c>
      <c r="ED112" s="51">
        <v>10000</v>
      </c>
      <c r="EE112" s="51">
        <v>20000</v>
      </c>
      <c r="EF112" s="51">
        <v>17500</v>
      </c>
      <c r="EG112" s="51">
        <v>17500</v>
      </c>
      <c r="EH112" s="51">
        <v>17500</v>
      </c>
      <c r="EI112" s="51">
        <v>17500</v>
      </c>
      <c r="EJ112" s="51">
        <v>17500</v>
      </c>
      <c r="EK112" s="51">
        <v>20000</v>
      </c>
      <c r="EL112" s="55">
        <v>5000</v>
      </c>
      <c r="EM112" s="51">
        <v>5000</v>
      </c>
      <c r="EN112" s="51">
        <v>20000</v>
      </c>
      <c r="EO112" s="51">
        <v>20000</v>
      </c>
      <c r="EP112" s="51">
        <v>20000</v>
      </c>
      <c r="EQ112" s="51">
        <v>10000</v>
      </c>
      <c r="ER112" s="51">
        <v>5000</v>
      </c>
      <c r="ES112" s="51">
        <v>9000</v>
      </c>
      <c r="ET112" s="52">
        <v>9000</v>
      </c>
      <c r="EU112" s="52">
        <v>10000</v>
      </c>
      <c r="EV112" s="52">
        <v>10000</v>
      </c>
      <c r="EW112" s="299">
        <v>10250</v>
      </c>
      <c r="EX112" s="299">
        <v>10000</v>
      </c>
      <c r="EY112" s="52">
        <f>'Coût médian du PMAS'!P9</f>
        <v>12500</v>
      </c>
      <c r="EZ112"/>
      <c r="FA112" s="46" t="s">
        <v>1072</v>
      </c>
      <c r="FB112" s="46" t="s">
        <v>1072</v>
      </c>
      <c r="FC112" s="57">
        <v>1000</v>
      </c>
      <c r="FD112" s="46" t="s">
        <v>1072</v>
      </c>
      <c r="FE112" s="51">
        <v>1000</v>
      </c>
      <c r="FF112" s="114"/>
      <c r="FG112" s="46" t="s">
        <v>1072</v>
      </c>
      <c r="FH112" s="114"/>
      <c r="FI112" s="46" t="s">
        <v>1072</v>
      </c>
      <c r="FJ112" s="114"/>
      <c r="FK112" s="46" t="s">
        <v>1072</v>
      </c>
      <c r="FL112" s="46" t="s">
        <v>1072</v>
      </c>
      <c r="FM112" s="46" t="s">
        <v>1072</v>
      </c>
      <c r="FN112" s="46" t="s">
        <v>1072</v>
      </c>
      <c r="FO112" s="46" t="s">
        <v>1072</v>
      </c>
      <c r="FP112" s="46" t="s">
        <v>1072</v>
      </c>
      <c r="FQ112" s="114"/>
      <c r="FR112" s="55">
        <v>1500</v>
      </c>
      <c r="FS112" s="55">
        <v>2000</v>
      </c>
      <c r="FT112" s="55">
        <v>2000</v>
      </c>
      <c r="FU112" s="51">
        <v>1500</v>
      </c>
      <c r="FV112" s="51">
        <v>1500</v>
      </c>
      <c r="FW112" s="114"/>
      <c r="FX112" s="51">
        <v>1500</v>
      </c>
      <c r="FY112" s="51">
        <v>1500</v>
      </c>
      <c r="FZ112" s="51">
        <v>2000</v>
      </c>
      <c r="GA112" s="51">
        <v>2000</v>
      </c>
      <c r="GB112" s="51">
        <v>2000</v>
      </c>
      <c r="GC112" s="51">
        <v>2000</v>
      </c>
      <c r="GD112" s="51">
        <v>2000</v>
      </c>
      <c r="GE112" s="51">
        <v>2000</v>
      </c>
      <c r="GF112" s="50">
        <v>666.66666666666663</v>
      </c>
      <c r="GG112" s="51">
        <v>3000</v>
      </c>
      <c r="GH112" s="51">
        <v>3000</v>
      </c>
      <c r="GI112" s="51">
        <v>3000</v>
      </c>
      <c r="GJ112" s="51">
        <v>3000</v>
      </c>
      <c r="GK112" s="51">
        <v>3000</v>
      </c>
      <c r="GL112" s="51">
        <v>1000</v>
      </c>
      <c r="GM112" s="51">
        <v>1000</v>
      </c>
      <c r="GN112" s="51">
        <v>1500</v>
      </c>
      <c r="GO112" s="52">
        <v>1000</v>
      </c>
      <c r="GP112" s="52">
        <v>1500</v>
      </c>
      <c r="GQ112" s="52">
        <v>1000</v>
      </c>
      <c r="GR112" s="52">
        <v>1000</v>
      </c>
      <c r="GS112" s="299">
        <v>1000</v>
      </c>
      <c r="GT112" s="52">
        <f>'Coût médian du PMAS'!Q9</f>
        <v>1000</v>
      </c>
      <c r="GU112"/>
    </row>
    <row r="113" spans="1:203" x14ac:dyDescent="0.3">
      <c r="A113" s="35" t="s">
        <v>1087</v>
      </c>
      <c r="B113" s="55">
        <v>2000</v>
      </c>
      <c r="C113" s="62">
        <v>2000</v>
      </c>
      <c r="D113" s="62">
        <v>2000</v>
      </c>
      <c r="E113" s="62">
        <v>2000</v>
      </c>
      <c r="F113" s="46" t="s">
        <v>1072</v>
      </c>
      <c r="G113" s="46" t="s">
        <v>1072</v>
      </c>
      <c r="H113" s="46" t="s">
        <v>1072</v>
      </c>
      <c r="I113" s="46" t="s">
        <v>1072</v>
      </c>
      <c r="J113" s="46" t="s">
        <v>1072</v>
      </c>
      <c r="K113" s="46" t="s">
        <v>1072</v>
      </c>
      <c r="L113" s="46" t="s">
        <v>1072</v>
      </c>
      <c r="M113" s="46" t="s">
        <v>1072</v>
      </c>
      <c r="N113" s="46" t="s">
        <v>1072</v>
      </c>
      <c r="O113" s="46" t="s">
        <v>1072</v>
      </c>
      <c r="P113" s="46" t="s">
        <v>1072</v>
      </c>
      <c r="Q113" s="46" t="s">
        <v>1072</v>
      </c>
      <c r="R113" s="51">
        <v>2000</v>
      </c>
      <c r="S113" s="50">
        <v>3000</v>
      </c>
      <c r="T113" s="46" t="s">
        <v>1072</v>
      </c>
      <c r="U113" s="55">
        <v>2000</v>
      </c>
      <c r="V113" s="46" t="s">
        <v>1072</v>
      </c>
      <c r="W113" s="55">
        <v>2000</v>
      </c>
      <c r="X113" s="55">
        <v>2000</v>
      </c>
      <c r="Y113" s="55">
        <v>2000</v>
      </c>
      <c r="Z113" s="46" t="s">
        <v>1072</v>
      </c>
      <c r="AA113" s="51">
        <v>4000</v>
      </c>
      <c r="AB113" s="51">
        <v>4000</v>
      </c>
      <c r="AC113" s="51">
        <v>2000</v>
      </c>
      <c r="AD113" s="51">
        <v>4000</v>
      </c>
      <c r="AE113" s="51">
        <v>5000</v>
      </c>
      <c r="AF113" s="51">
        <v>4000</v>
      </c>
      <c r="AG113" s="51">
        <v>4000</v>
      </c>
      <c r="AH113" s="51">
        <v>4000</v>
      </c>
      <c r="AI113" s="51">
        <v>2000</v>
      </c>
      <c r="AJ113" s="51">
        <v>4000</v>
      </c>
      <c r="AK113" s="51">
        <v>4000</v>
      </c>
      <c r="AL113" s="50">
        <v>3000</v>
      </c>
      <c r="AM113" s="51">
        <v>4000</v>
      </c>
      <c r="AN113" s="51">
        <v>4000</v>
      </c>
      <c r="AO113" s="51">
        <v>5000</v>
      </c>
      <c r="AP113" s="51">
        <v>5000</v>
      </c>
      <c r="AQ113" s="51">
        <v>5000</v>
      </c>
      <c r="AR113" s="51">
        <v>4000</v>
      </c>
      <c r="AS113" s="51">
        <v>4000</v>
      </c>
      <c r="AT113" s="52">
        <v>4000</v>
      </c>
      <c r="AU113" s="38" t="s">
        <v>1072</v>
      </c>
      <c r="AV113" s="38" t="s">
        <v>1072</v>
      </c>
      <c r="AW113" s="46" t="s">
        <v>1072</v>
      </c>
      <c r="AX113" s="52">
        <v>2000</v>
      </c>
      <c r="AY113" s="38" t="s">
        <v>1072</v>
      </c>
      <c r="BA113" s="11" t="s">
        <v>1087</v>
      </c>
      <c r="BB113" s="55">
        <v>5000</v>
      </c>
      <c r="BC113" s="62">
        <v>5000</v>
      </c>
      <c r="BD113" s="62">
        <v>5000</v>
      </c>
      <c r="BE113" s="62">
        <v>5000</v>
      </c>
      <c r="BF113" s="46" t="s">
        <v>1072</v>
      </c>
      <c r="BG113" s="46" t="s">
        <v>1072</v>
      </c>
      <c r="BH113" s="46" t="s">
        <v>1072</v>
      </c>
      <c r="BI113" s="46" t="s">
        <v>1072</v>
      </c>
      <c r="BJ113" s="46" t="s">
        <v>1072</v>
      </c>
      <c r="BK113" s="46" t="s">
        <v>1072</v>
      </c>
      <c r="BL113" s="46" t="s">
        <v>1072</v>
      </c>
      <c r="BM113" s="46" t="s">
        <v>1072</v>
      </c>
      <c r="BN113" s="46" t="s">
        <v>1072</v>
      </c>
      <c r="BO113" s="46" t="s">
        <v>1072</v>
      </c>
      <c r="BP113" s="46" t="s">
        <v>1072</v>
      </c>
      <c r="BQ113" s="46" t="s">
        <v>1072</v>
      </c>
      <c r="BR113" s="51">
        <v>6500</v>
      </c>
      <c r="BS113" s="51">
        <v>6500</v>
      </c>
      <c r="BT113" s="46" t="s">
        <v>1072</v>
      </c>
      <c r="BU113" s="55">
        <v>6000</v>
      </c>
      <c r="BV113" s="46" t="s">
        <v>1072</v>
      </c>
      <c r="BW113" s="55">
        <v>6000</v>
      </c>
      <c r="BX113" s="55">
        <v>6000</v>
      </c>
      <c r="BY113" s="55">
        <v>6500</v>
      </c>
      <c r="BZ113" s="46" t="s">
        <v>1072</v>
      </c>
      <c r="CA113" s="51">
        <v>7500</v>
      </c>
      <c r="CB113" s="51">
        <v>6250</v>
      </c>
      <c r="CC113" s="51">
        <v>7500</v>
      </c>
      <c r="CD113" s="51">
        <v>7500</v>
      </c>
      <c r="CE113" s="51">
        <v>8000</v>
      </c>
      <c r="CF113" s="51">
        <v>7500</v>
      </c>
      <c r="CG113" s="51">
        <v>7500</v>
      </c>
      <c r="CH113" s="51">
        <v>7500</v>
      </c>
      <c r="CI113" s="51">
        <v>7500</v>
      </c>
      <c r="CJ113" s="51">
        <v>7500</v>
      </c>
      <c r="CK113" s="51">
        <v>10000</v>
      </c>
      <c r="CL113" s="51">
        <v>10000</v>
      </c>
      <c r="CM113" s="51">
        <v>10000</v>
      </c>
      <c r="CN113" s="51">
        <v>12500</v>
      </c>
      <c r="CO113" s="51">
        <v>8000</v>
      </c>
      <c r="CP113" s="51">
        <v>11250</v>
      </c>
      <c r="CQ113" s="51">
        <v>11250</v>
      </c>
      <c r="CR113" s="51">
        <v>10000</v>
      </c>
      <c r="CS113" s="51">
        <v>10000</v>
      </c>
      <c r="CT113" s="52">
        <v>10000</v>
      </c>
      <c r="CU113" s="38" t="s">
        <v>1072</v>
      </c>
      <c r="CV113" s="38" t="s">
        <v>1072</v>
      </c>
      <c r="CW113" s="46" t="s">
        <v>1072</v>
      </c>
      <c r="CX113" s="52">
        <v>7500</v>
      </c>
      <c r="CY113" s="38" t="s">
        <v>1072</v>
      </c>
      <c r="DA113" s="11" t="s">
        <v>1087</v>
      </c>
      <c r="DB113" s="55">
        <v>5000</v>
      </c>
      <c r="DC113" s="62">
        <v>5000</v>
      </c>
      <c r="DD113" s="62">
        <v>5000</v>
      </c>
      <c r="DE113" s="62">
        <v>5000</v>
      </c>
      <c r="DF113" s="46" t="s">
        <v>1072</v>
      </c>
      <c r="DG113" s="46" t="s">
        <v>1072</v>
      </c>
      <c r="DH113" s="46" t="s">
        <v>1072</v>
      </c>
      <c r="DI113" s="46" t="s">
        <v>1072</v>
      </c>
      <c r="DJ113" s="46" t="s">
        <v>1072</v>
      </c>
      <c r="DK113" s="113"/>
      <c r="DL113" s="46" t="s">
        <v>1072</v>
      </c>
      <c r="DM113" s="113"/>
      <c r="DN113" s="46" t="s">
        <v>1072</v>
      </c>
      <c r="DO113" s="113"/>
      <c r="DP113" s="46" t="s">
        <v>1072</v>
      </c>
      <c r="DQ113" s="46" t="s">
        <v>1072</v>
      </c>
      <c r="DR113" s="51">
        <v>5000</v>
      </c>
      <c r="DS113" s="50">
        <v>5000</v>
      </c>
      <c r="DT113" s="46" t="s">
        <v>1072</v>
      </c>
      <c r="DU113" s="51">
        <v>5000</v>
      </c>
      <c r="DV113" s="113"/>
      <c r="DW113" s="55">
        <v>5000</v>
      </c>
      <c r="DX113" s="55">
        <v>5000</v>
      </c>
      <c r="DY113" s="55">
        <v>5000</v>
      </c>
      <c r="DZ113" s="46" t="s">
        <v>1072</v>
      </c>
      <c r="EA113" s="51">
        <v>5000</v>
      </c>
      <c r="EB113" s="113"/>
      <c r="EC113" s="51">
        <v>5000</v>
      </c>
      <c r="ED113" s="51">
        <v>5000</v>
      </c>
      <c r="EE113" s="51">
        <v>5000</v>
      </c>
      <c r="EF113" s="51">
        <v>4250</v>
      </c>
      <c r="EG113" s="51">
        <v>5000</v>
      </c>
      <c r="EH113" s="51">
        <v>5000</v>
      </c>
      <c r="EI113" s="51">
        <v>5000</v>
      </c>
      <c r="EJ113" s="51">
        <v>5000</v>
      </c>
      <c r="EK113" s="51">
        <v>5000</v>
      </c>
      <c r="EL113" s="55">
        <v>5000</v>
      </c>
      <c r="EM113" s="51">
        <v>5000</v>
      </c>
      <c r="EN113" s="51">
        <v>5500</v>
      </c>
      <c r="EO113" s="51">
        <v>5500</v>
      </c>
      <c r="EP113" s="51">
        <v>5000</v>
      </c>
      <c r="EQ113" s="51">
        <v>5000</v>
      </c>
      <c r="ER113" s="50">
        <v>6000</v>
      </c>
      <c r="ES113" s="51">
        <v>6000</v>
      </c>
      <c r="ET113" s="52">
        <v>5000</v>
      </c>
      <c r="EU113" s="38" t="s">
        <v>1072</v>
      </c>
      <c r="EV113" s="38" t="s">
        <v>1072</v>
      </c>
      <c r="EW113" s="301" t="s">
        <v>1072</v>
      </c>
      <c r="EX113" s="299">
        <v>2500</v>
      </c>
      <c r="EY113" s="300" t="s">
        <v>1072</v>
      </c>
      <c r="EZ113"/>
      <c r="FA113" s="46" t="s">
        <v>1072</v>
      </c>
      <c r="FB113" s="46" t="s">
        <v>1072</v>
      </c>
      <c r="FC113" s="46" t="s">
        <v>1072</v>
      </c>
      <c r="FD113" s="46" t="s">
        <v>1072</v>
      </c>
      <c r="FE113" s="46" t="s">
        <v>1072</v>
      </c>
      <c r="FF113" s="114"/>
      <c r="FG113" s="46" t="s">
        <v>1072</v>
      </c>
      <c r="FH113" s="114"/>
      <c r="FI113" s="46" t="s">
        <v>1072</v>
      </c>
      <c r="FJ113" s="114"/>
      <c r="FK113" s="46" t="s">
        <v>1072</v>
      </c>
      <c r="FL113" s="46" t="s">
        <v>1072</v>
      </c>
      <c r="FM113" s="51">
        <v>1340</v>
      </c>
      <c r="FN113" s="50">
        <v>667</v>
      </c>
      <c r="FO113" s="46" t="s">
        <v>1072</v>
      </c>
      <c r="FP113" s="46" t="s">
        <v>1072</v>
      </c>
      <c r="FQ113" s="114"/>
      <c r="FR113" s="55">
        <v>333.33333333333331</v>
      </c>
      <c r="FS113" s="55">
        <v>333.33333333333331</v>
      </c>
      <c r="FT113" s="55">
        <v>333.33333333333331</v>
      </c>
      <c r="FU113" s="46" t="s">
        <v>1072</v>
      </c>
      <c r="FV113" s="51">
        <v>253.33333333333334</v>
      </c>
      <c r="FW113" s="114"/>
      <c r="FX113" s="51">
        <v>253.33333333333334</v>
      </c>
      <c r="FY113" s="51">
        <v>253.33333333333334</v>
      </c>
      <c r="FZ113" s="51">
        <v>253.33333333333334</v>
      </c>
      <c r="GA113" s="47">
        <v>666.66666666666663</v>
      </c>
      <c r="GB113" s="51">
        <v>280</v>
      </c>
      <c r="GC113" s="51">
        <v>280</v>
      </c>
      <c r="GD113" s="51">
        <v>640</v>
      </c>
      <c r="GE113" s="51">
        <v>280</v>
      </c>
      <c r="GF113" s="51">
        <v>280</v>
      </c>
      <c r="GG113" s="51">
        <v>280</v>
      </c>
      <c r="GH113" s="51">
        <v>280</v>
      </c>
      <c r="GI113" s="51">
        <v>306.66666666666669</v>
      </c>
      <c r="GJ113" s="51">
        <v>500</v>
      </c>
      <c r="GK113" s="51">
        <v>333.33333333333331</v>
      </c>
      <c r="GL113" s="51">
        <v>333.33333333333331</v>
      </c>
      <c r="GM113" s="51">
        <v>280</v>
      </c>
      <c r="GN113" s="51">
        <v>280</v>
      </c>
      <c r="GO113" s="52">
        <v>360</v>
      </c>
      <c r="GP113" s="38" t="s">
        <v>1072</v>
      </c>
      <c r="GQ113" s="38" t="s">
        <v>1072</v>
      </c>
      <c r="GR113" s="46" t="s">
        <v>1072</v>
      </c>
      <c r="GS113" s="299">
        <v>333.33333333333331</v>
      </c>
      <c r="GT113" s="300" t="s">
        <v>1072</v>
      </c>
      <c r="GU113"/>
    </row>
    <row r="114" spans="1:203" x14ac:dyDescent="0.3">
      <c r="A114" s="35" t="s">
        <v>1088</v>
      </c>
      <c r="B114" s="46" t="s">
        <v>1072</v>
      </c>
      <c r="C114" s="46" t="s">
        <v>1072</v>
      </c>
      <c r="D114" s="46" t="s">
        <v>1072</v>
      </c>
      <c r="E114" s="46" t="s">
        <v>1072</v>
      </c>
      <c r="F114" s="46" t="s">
        <v>1072</v>
      </c>
      <c r="G114" s="46" t="s">
        <v>1072</v>
      </c>
      <c r="H114" s="46" t="s">
        <v>1072</v>
      </c>
      <c r="I114" s="46" t="s">
        <v>1072</v>
      </c>
      <c r="J114" s="46" t="s">
        <v>1072</v>
      </c>
      <c r="K114" s="46" t="s">
        <v>1072</v>
      </c>
      <c r="L114" s="46" t="s">
        <v>1072</v>
      </c>
      <c r="M114" s="46" t="s">
        <v>1072</v>
      </c>
      <c r="N114" s="46" t="s">
        <v>1072</v>
      </c>
      <c r="O114" s="46" t="s">
        <v>1072</v>
      </c>
      <c r="P114" s="46" t="s">
        <v>1072</v>
      </c>
      <c r="Q114" s="46" t="s">
        <v>1072</v>
      </c>
      <c r="R114" s="46" t="s">
        <v>1072</v>
      </c>
      <c r="S114" s="46" t="s">
        <v>1072</v>
      </c>
      <c r="T114" s="50">
        <v>3000</v>
      </c>
      <c r="U114" s="46" t="s">
        <v>1072</v>
      </c>
      <c r="V114" s="46" t="s">
        <v>1072</v>
      </c>
      <c r="W114" s="46" t="s">
        <v>1072</v>
      </c>
      <c r="X114" s="46" t="s">
        <v>1072</v>
      </c>
      <c r="Y114" s="46" t="s">
        <v>1072</v>
      </c>
      <c r="Z114" s="46" t="s">
        <v>1072</v>
      </c>
      <c r="AA114" s="46" t="s">
        <v>1072</v>
      </c>
      <c r="AB114" s="46" t="s">
        <v>1072</v>
      </c>
      <c r="AC114" s="46" t="s">
        <v>1072</v>
      </c>
      <c r="AD114" s="46" t="s">
        <v>1072</v>
      </c>
      <c r="AE114" s="46" t="s">
        <v>1072</v>
      </c>
      <c r="AF114" s="46" t="s">
        <v>1072</v>
      </c>
      <c r="AG114" s="46" t="s">
        <v>1072</v>
      </c>
      <c r="AH114" s="46" t="s">
        <v>1072</v>
      </c>
      <c r="AI114" s="46" t="s">
        <v>1072</v>
      </c>
      <c r="AJ114" s="46" t="s">
        <v>1072</v>
      </c>
      <c r="AK114" s="46" t="s">
        <v>1072</v>
      </c>
      <c r="AL114" s="46" t="s">
        <v>1072</v>
      </c>
      <c r="AM114" s="46" t="s">
        <v>1072</v>
      </c>
      <c r="AN114" s="46" t="s">
        <v>1072</v>
      </c>
      <c r="AO114" s="46" t="s">
        <v>1072</v>
      </c>
      <c r="AP114" s="46" t="s">
        <v>1072</v>
      </c>
      <c r="AQ114" s="46" t="s">
        <v>1072</v>
      </c>
      <c r="AR114" s="46" t="s">
        <v>1072</v>
      </c>
      <c r="AS114" s="46" t="s">
        <v>1072</v>
      </c>
      <c r="AT114" s="38" t="s">
        <v>1072</v>
      </c>
      <c r="AU114" s="38" t="s">
        <v>1072</v>
      </c>
      <c r="AV114" s="38" t="s">
        <v>1072</v>
      </c>
      <c r="AW114" s="46" t="s">
        <v>1072</v>
      </c>
      <c r="AX114" s="38" t="s">
        <v>1072</v>
      </c>
      <c r="AY114" s="38" t="s">
        <v>1072</v>
      </c>
      <c r="BA114" s="11" t="s">
        <v>1088</v>
      </c>
      <c r="BB114" s="46" t="s">
        <v>1072</v>
      </c>
      <c r="BC114" s="46" t="s">
        <v>1072</v>
      </c>
      <c r="BD114" s="46" t="s">
        <v>1072</v>
      </c>
      <c r="BE114" s="46" t="s">
        <v>1072</v>
      </c>
      <c r="BF114" s="46" t="s">
        <v>1072</v>
      </c>
      <c r="BG114" s="46" t="s">
        <v>1072</v>
      </c>
      <c r="BH114" s="46" t="s">
        <v>1072</v>
      </c>
      <c r="BI114" s="46" t="s">
        <v>1072</v>
      </c>
      <c r="BJ114" s="46" t="s">
        <v>1072</v>
      </c>
      <c r="BK114" s="46" t="s">
        <v>1072</v>
      </c>
      <c r="BL114" s="46" t="s">
        <v>1072</v>
      </c>
      <c r="BM114" s="46" t="s">
        <v>1072</v>
      </c>
      <c r="BN114" s="46" t="s">
        <v>1072</v>
      </c>
      <c r="BO114" s="46" t="s">
        <v>1072</v>
      </c>
      <c r="BP114" s="46" t="s">
        <v>1072</v>
      </c>
      <c r="BQ114" s="46" t="s">
        <v>1072</v>
      </c>
      <c r="BR114" s="46" t="s">
        <v>1072</v>
      </c>
      <c r="BS114" s="46" t="s">
        <v>1072</v>
      </c>
      <c r="BT114" s="51">
        <v>6250</v>
      </c>
      <c r="BU114" s="46" t="s">
        <v>1072</v>
      </c>
      <c r="BV114" s="46" t="s">
        <v>1072</v>
      </c>
      <c r="BW114" s="46" t="s">
        <v>1072</v>
      </c>
      <c r="BX114" s="46" t="s">
        <v>1072</v>
      </c>
      <c r="BY114" s="46" t="s">
        <v>1072</v>
      </c>
      <c r="BZ114" s="46" t="s">
        <v>1072</v>
      </c>
      <c r="CA114" s="46" t="s">
        <v>1072</v>
      </c>
      <c r="CB114" s="46" t="s">
        <v>1072</v>
      </c>
      <c r="CC114" s="46" t="s">
        <v>1072</v>
      </c>
      <c r="CD114" s="46" t="s">
        <v>1072</v>
      </c>
      <c r="CE114" s="46" t="s">
        <v>1072</v>
      </c>
      <c r="CF114" s="46" t="s">
        <v>1072</v>
      </c>
      <c r="CG114" s="46" t="s">
        <v>1072</v>
      </c>
      <c r="CH114" s="46" t="s">
        <v>1072</v>
      </c>
      <c r="CI114" s="46" t="s">
        <v>1072</v>
      </c>
      <c r="CJ114" s="46" t="s">
        <v>1072</v>
      </c>
      <c r="CK114" s="46" t="s">
        <v>1072</v>
      </c>
      <c r="CL114" s="46" t="s">
        <v>1072</v>
      </c>
      <c r="CM114" s="46" t="s">
        <v>1072</v>
      </c>
      <c r="CN114" s="46" t="s">
        <v>1072</v>
      </c>
      <c r="CO114" s="46" t="s">
        <v>1072</v>
      </c>
      <c r="CP114" s="46" t="s">
        <v>1072</v>
      </c>
      <c r="CQ114" s="46" t="s">
        <v>1072</v>
      </c>
      <c r="CR114" s="46" t="s">
        <v>1072</v>
      </c>
      <c r="CS114" s="46" t="s">
        <v>1072</v>
      </c>
      <c r="CT114" s="38" t="s">
        <v>1072</v>
      </c>
      <c r="CU114" s="38" t="s">
        <v>1072</v>
      </c>
      <c r="CV114" s="38" t="s">
        <v>1072</v>
      </c>
      <c r="CW114" s="46" t="s">
        <v>1072</v>
      </c>
      <c r="CX114" s="38" t="s">
        <v>1072</v>
      </c>
      <c r="CY114" s="38" t="s">
        <v>1072</v>
      </c>
      <c r="DA114" s="11" t="s">
        <v>1088</v>
      </c>
      <c r="DB114" s="46" t="s">
        <v>1072</v>
      </c>
      <c r="DC114" s="46" t="s">
        <v>1072</v>
      </c>
      <c r="DD114" s="46" t="s">
        <v>1072</v>
      </c>
      <c r="DE114" s="46" t="s">
        <v>1072</v>
      </c>
      <c r="DF114" s="46" t="s">
        <v>1072</v>
      </c>
      <c r="DG114" s="46" t="s">
        <v>1072</v>
      </c>
      <c r="DH114" s="46" t="s">
        <v>1072</v>
      </c>
      <c r="DI114" s="46" t="s">
        <v>1072</v>
      </c>
      <c r="DJ114" s="46" t="s">
        <v>1072</v>
      </c>
      <c r="DK114" s="113"/>
      <c r="DL114" s="46" t="s">
        <v>1072</v>
      </c>
      <c r="DM114" s="113"/>
      <c r="DN114" s="46" t="s">
        <v>1072</v>
      </c>
      <c r="DO114" s="113"/>
      <c r="DP114" s="46" t="s">
        <v>1072</v>
      </c>
      <c r="DQ114" s="46" t="s">
        <v>1072</v>
      </c>
      <c r="DR114" s="46" t="s">
        <v>1072</v>
      </c>
      <c r="DS114" s="46" t="s">
        <v>1072</v>
      </c>
      <c r="DT114" s="51">
        <v>5000</v>
      </c>
      <c r="DU114" s="46" t="s">
        <v>1072</v>
      </c>
      <c r="DV114" s="113"/>
      <c r="DW114" s="46" t="s">
        <v>1072</v>
      </c>
      <c r="DX114" s="46" t="s">
        <v>1072</v>
      </c>
      <c r="DY114" s="46" t="s">
        <v>1072</v>
      </c>
      <c r="DZ114" s="46" t="s">
        <v>1072</v>
      </c>
      <c r="EA114" s="46" t="s">
        <v>1072</v>
      </c>
      <c r="EB114" s="113"/>
      <c r="EC114" s="46" t="s">
        <v>1072</v>
      </c>
      <c r="ED114" s="46" t="s">
        <v>1072</v>
      </c>
      <c r="EE114" s="46" t="s">
        <v>1072</v>
      </c>
      <c r="EF114" s="46" t="s">
        <v>1072</v>
      </c>
      <c r="EG114" s="46" t="s">
        <v>1072</v>
      </c>
      <c r="EH114" s="46" t="s">
        <v>1072</v>
      </c>
      <c r="EI114" s="46" t="s">
        <v>1072</v>
      </c>
      <c r="EJ114" s="46" t="s">
        <v>1072</v>
      </c>
      <c r="EK114" s="46" t="s">
        <v>1072</v>
      </c>
      <c r="EL114" s="46" t="s">
        <v>1072</v>
      </c>
      <c r="EM114" s="46" t="s">
        <v>1072</v>
      </c>
      <c r="EN114" s="46" t="s">
        <v>1072</v>
      </c>
      <c r="EO114" s="46" t="s">
        <v>1072</v>
      </c>
      <c r="EP114" s="46" t="s">
        <v>1072</v>
      </c>
      <c r="EQ114" s="46" t="s">
        <v>1072</v>
      </c>
      <c r="ER114" s="46" t="s">
        <v>1072</v>
      </c>
      <c r="ES114" s="46" t="s">
        <v>1072</v>
      </c>
      <c r="ET114" s="38" t="s">
        <v>1072</v>
      </c>
      <c r="EU114" s="38" t="s">
        <v>1072</v>
      </c>
      <c r="EV114" s="38" t="s">
        <v>1072</v>
      </c>
      <c r="EW114" s="301" t="s">
        <v>1072</v>
      </c>
      <c r="EX114" s="300" t="s">
        <v>1072</v>
      </c>
      <c r="EY114" s="300" t="s">
        <v>1072</v>
      </c>
      <c r="EZ114"/>
      <c r="FA114" s="46" t="s">
        <v>1072</v>
      </c>
      <c r="FB114" s="46" t="s">
        <v>1072</v>
      </c>
      <c r="FC114" s="46" t="s">
        <v>1072</v>
      </c>
      <c r="FD114" s="46" t="s">
        <v>1072</v>
      </c>
      <c r="FE114" s="46" t="s">
        <v>1072</v>
      </c>
      <c r="FF114" s="114"/>
      <c r="FG114" s="46" t="s">
        <v>1072</v>
      </c>
      <c r="FH114" s="114"/>
      <c r="FI114" s="46" t="s">
        <v>1072</v>
      </c>
      <c r="FJ114" s="114"/>
      <c r="FK114" s="46" t="s">
        <v>1072</v>
      </c>
      <c r="FL114" s="46" t="s">
        <v>1072</v>
      </c>
      <c r="FM114" s="46" t="s">
        <v>1072</v>
      </c>
      <c r="FN114" s="51">
        <v>1000</v>
      </c>
      <c r="FO114" s="46" t="s">
        <v>1072</v>
      </c>
      <c r="FP114" s="46" t="s">
        <v>1072</v>
      </c>
      <c r="FQ114" s="114"/>
      <c r="FR114" s="46" t="s">
        <v>1072</v>
      </c>
      <c r="FS114" s="46" t="s">
        <v>1072</v>
      </c>
      <c r="FT114" s="46" t="s">
        <v>1072</v>
      </c>
      <c r="FU114" s="46" t="s">
        <v>1072</v>
      </c>
      <c r="FV114" s="46" t="s">
        <v>1072</v>
      </c>
      <c r="FW114" s="114"/>
      <c r="FX114" s="46" t="s">
        <v>1072</v>
      </c>
      <c r="FY114" s="46" t="s">
        <v>1072</v>
      </c>
      <c r="FZ114" s="46" t="s">
        <v>1072</v>
      </c>
      <c r="GA114" s="46" t="s">
        <v>1072</v>
      </c>
      <c r="GB114" s="46" t="s">
        <v>1072</v>
      </c>
      <c r="GC114" s="46" t="s">
        <v>1072</v>
      </c>
      <c r="GD114" s="46" t="s">
        <v>1072</v>
      </c>
      <c r="GE114" s="46" t="s">
        <v>1072</v>
      </c>
      <c r="GF114" s="46" t="s">
        <v>1072</v>
      </c>
      <c r="GG114" s="46" t="s">
        <v>1072</v>
      </c>
      <c r="GH114" s="46" t="s">
        <v>1072</v>
      </c>
      <c r="GI114" s="46" t="s">
        <v>1072</v>
      </c>
      <c r="GJ114" s="46" t="s">
        <v>1072</v>
      </c>
      <c r="GK114" s="46" t="s">
        <v>1072</v>
      </c>
      <c r="GL114" s="46" t="s">
        <v>1072</v>
      </c>
      <c r="GM114" s="46" t="s">
        <v>1072</v>
      </c>
      <c r="GN114" s="46" t="s">
        <v>1072</v>
      </c>
      <c r="GO114" s="38" t="s">
        <v>1072</v>
      </c>
      <c r="GP114" s="38" t="s">
        <v>1072</v>
      </c>
      <c r="GQ114" s="38" t="s">
        <v>1072</v>
      </c>
      <c r="GR114" s="46" t="s">
        <v>1072</v>
      </c>
      <c r="GS114" s="300" t="s">
        <v>1072</v>
      </c>
      <c r="GT114" s="300" t="s">
        <v>1072</v>
      </c>
      <c r="GU114"/>
    </row>
    <row r="115" spans="1:203" x14ac:dyDescent="0.3">
      <c r="A115" s="35" t="s">
        <v>1089</v>
      </c>
      <c r="B115" s="55">
        <v>2400</v>
      </c>
      <c r="C115" s="62">
        <v>3000</v>
      </c>
      <c r="D115" s="46" t="s">
        <v>1072</v>
      </c>
      <c r="E115" s="62">
        <v>2400</v>
      </c>
      <c r="F115" s="46" t="s">
        <v>1072</v>
      </c>
      <c r="G115" s="57">
        <v>3000</v>
      </c>
      <c r="H115" s="55">
        <v>4000</v>
      </c>
      <c r="I115" s="55">
        <v>4000</v>
      </c>
      <c r="J115" s="46" t="s">
        <v>1072</v>
      </c>
      <c r="K115" s="47" t="s">
        <v>1173</v>
      </c>
      <c r="L115" s="51">
        <v>3000</v>
      </c>
      <c r="M115" s="51">
        <v>3000</v>
      </c>
      <c r="N115" s="46" t="s">
        <v>1072</v>
      </c>
      <c r="O115" s="46" t="s">
        <v>1072</v>
      </c>
      <c r="P115" s="46" t="s">
        <v>1072</v>
      </c>
      <c r="Q115" s="51">
        <v>6000</v>
      </c>
      <c r="R115" s="51">
        <v>4000</v>
      </c>
      <c r="S115" s="46" t="s">
        <v>1072</v>
      </c>
      <c r="T115" s="46" t="s">
        <v>1072</v>
      </c>
      <c r="U115" s="46" t="s">
        <v>1072</v>
      </c>
      <c r="V115" s="46" t="s">
        <v>1072</v>
      </c>
      <c r="W115" s="46" t="s">
        <v>1072</v>
      </c>
      <c r="X115" s="46" t="s">
        <v>1072</v>
      </c>
      <c r="Y115" s="46" t="s">
        <v>1072</v>
      </c>
      <c r="Z115" s="46" t="s">
        <v>1072</v>
      </c>
      <c r="AA115" s="46" t="s">
        <v>1072</v>
      </c>
      <c r="AB115" s="46" t="s">
        <v>1072</v>
      </c>
      <c r="AC115" s="46" t="s">
        <v>1072</v>
      </c>
      <c r="AD115" s="46" t="s">
        <v>1072</v>
      </c>
      <c r="AE115" s="46" t="s">
        <v>1072</v>
      </c>
      <c r="AF115" s="51">
        <v>3200</v>
      </c>
      <c r="AG115" s="51">
        <v>3200</v>
      </c>
      <c r="AH115" s="51">
        <v>3200</v>
      </c>
      <c r="AI115" s="46" t="s">
        <v>1072</v>
      </c>
      <c r="AJ115" s="51">
        <v>4000</v>
      </c>
      <c r="AK115" s="50">
        <v>3500</v>
      </c>
      <c r="AL115" s="51">
        <v>2000</v>
      </c>
      <c r="AM115" s="51">
        <v>2000</v>
      </c>
      <c r="AN115" s="51">
        <v>2000</v>
      </c>
      <c r="AO115" s="51">
        <v>2000</v>
      </c>
      <c r="AP115" s="51">
        <v>2000</v>
      </c>
      <c r="AQ115" s="51">
        <v>2000</v>
      </c>
      <c r="AR115" s="51">
        <v>2000</v>
      </c>
      <c r="AS115" s="51">
        <v>2000</v>
      </c>
      <c r="AT115" s="52">
        <v>2000</v>
      </c>
      <c r="AU115" s="52">
        <v>2000</v>
      </c>
      <c r="AV115" s="52">
        <v>2000</v>
      </c>
      <c r="AW115" s="52">
        <v>2000</v>
      </c>
      <c r="AX115" s="38" t="s">
        <v>1072</v>
      </c>
      <c r="AY115" s="38" t="s">
        <v>1072</v>
      </c>
      <c r="BA115" s="11" t="s">
        <v>1089</v>
      </c>
      <c r="BB115" s="55">
        <v>5000</v>
      </c>
      <c r="BC115" s="62">
        <v>5000</v>
      </c>
      <c r="BD115" s="46" t="s">
        <v>1072</v>
      </c>
      <c r="BE115" s="62">
        <v>5000</v>
      </c>
      <c r="BF115" s="46" t="s">
        <v>1072</v>
      </c>
      <c r="BG115" s="57">
        <v>5000</v>
      </c>
      <c r="BH115" s="55">
        <v>5000</v>
      </c>
      <c r="BI115" s="55">
        <v>5000</v>
      </c>
      <c r="BJ115" s="46" t="s">
        <v>1072</v>
      </c>
      <c r="BK115" s="58">
        <v>6000</v>
      </c>
      <c r="BL115" s="51">
        <v>5000</v>
      </c>
      <c r="BM115" s="51">
        <v>5000</v>
      </c>
      <c r="BN115" s="46" t="s">
        <v>1072</v>
      </c>
      <c r="BO115" s="46" t="s">
        <v>1072</v>
      </c>
      <c r="BP115" s="46" t="s">
        <v>1072</v>
      </c>
      <c r="BQ115" s="50">
        <v>6500</v>
      </c>
      <c r="BR115" s="51">
        <v>6000</v>
      </c>
      <c r="BS115" s="46" t="s">
        <v>1072</v>
      </c>
      <c r="BT115" s="46" t="s">
        <v>1072</v>
      </c>
      <c r="BU115" s="46" t="s">
        <v>1072</v>
      </c>
      <c r="BV115" s="46" t="s">
        <v>1072</v>
      </c>
      <c r="BW115" s="46" t="s">
        <v>1072</v>
      </c>
      <c r="BX115" s="46" t="s">
        <v>1072</v>
      </c>
      <c r="BY115" s="46" t="s">
        <v>1072</v>
      </c>
      <c r="BZ115" s="46" t="s">
        <v>1072</v>
      </c>
      <c r="CA115" s="46" t="s">
        <v>1072</v>
      </c>
      <c r="CB115" s="46" t="s">
        <v>1072</v>
      </c>
      <c r="CC115" s="46" t="s">
        <v>1072</v>
      </c>
      <c r="CD115" s="46" t="s">
        <v>1072</v>
      </c>
      <c r="CE115" s="46" t="s">
        <v>1072</v>
      </c>
      <c r="CF115" s="51">
        <v>6000</v>
      </c>
      <c r="CG115" s="51">
        <v>6000</v>
      </c>
      <c r="CH115" s="51">
        <v>6000</v>
      </c>
      <c r="CI115" s="46" t="s">
        <v>1072</v>
      </c>
      <c r="CJ115" s="51">
        <v>7500</v>
      </c>
      <c r="CK115" s="51">
        <v>7500</v>
      </c>
      <c r="CL115" s="51">
        <v>10000</v>
      </c>
      <c r="CM115" s="51">
        <v>10000</v>
      </c>
      <c r="CN115" s="51">
        <v>10000</v>
      </c>
      <c r="CO115" s="51">
        <v>10000</v>
      </c>
      <c r="CP115" s="50">
        <v>10000</v>
      </c>
      <c r="CQ115" s="51">
        <v>10000</v>
      </c>
      <c r="CR115" s="51">
        <v>10000</v>
      </c>
      <c r="CS115" s="51">
        <v>10000</v>
      </c>
      <c r="CT115" s="52">
        <v>10000</v>
      </c>
      <c r="CU115" s="52">
        <v>10000</v>
      </c>
      <c r="CV115" s="52">
        <v>10000</v>
      </c>
      <c r="CW115" s="52">
        <v>9000</v>
      </c>
      <c r="CX115" s="38" t="s">
        <v>1072</v>
      </c>
      <c r="CY115" s="38" t="s">
        <v>1072</v>
      </c>
      <c r="DA115" s="11" t="s">
        <v>1089</v>
      </c>
      <c r="DB115" s="55">
        <v>6000</v>
      </c>
      <c r="DC115" s="62">
        <v>6250</v>
      </c>
      <c r="DD115" s="46" t="s">
        <v>1072</v>
      </c>
      <c r="DE115" s="62">
        <v>6000</v>
      </c>
      <c r="DF115" s="46" t="s">
        <v>1072</v>
      </c>
      <c r="DG115" s="57">
        <v>6250</v>
      </c>
      <c r="DH115" s="55">
        <v>6250</v>
      </c>
      <c r="DI115" s="55">
        <v>6250</v>
      </c>
      <c r="DJ115" s="46" t="s">
        <v>1072</v>
      </c>
      <c r="DK115" s="113"/>
      <c r="DL115" s="51">
        <v>6250</v>
      </c>
      <c r="DM115" s="113"/>
      <c r="DN115" s="46" t="s">
        <v>1072</v>
      </c>
      <c r="DO115" s="113"/>
      <c r="DP115" s="46" t="s">
        <v>1072</v>
      </c>
      <c r="DQ115" s="50">
        <v>7500</v>
      </c>
      <c r="DR115" s="51">
        <v>5000</v>
      </c>
      <c r="DS115" s="46" t="s">
        <v>1072</v>
      </c>
      <c r="DT115" s="46" t="s">
        <v>1072</v>
      </c>
      <c r="DU115" s="46" t="s">
        <v>1072</v>
      </c>
      <c r="DV115" s="113"/>
      <c r="DW115" s="46" t="s">
        <v>1072</v>
      </c>
      <c r="DX115" s="46" t="s">
        <v>1072</v>
      </c>
      <c r="DY115" s="46" t="s">
        <v>1072</v>
      </c>
      <c r="DZ115" s="46" t="s">
        <v>1072</v>
      </c>
      <c r="EA115" s="46" t="s">
        <v>1072</v>
      </c>
      <c r="EB115" s="113"/>
      <c r="EC115" s="46" t="s">
        <v>1072</v>
      </c>
      <c r="ED115" s="46" t="s">
        <v>1072</v>
      </c>
      <c r="EE115" s="46" t="s">
        <v>1072</v>
      </c>
      <c r="EF115" s="51">
        <v>6250</v>
      </c>
      <c r="EG115" s="51">
        <v>6000</v>
      </c>
      <c r="EH115" s="51">
        <v>6000</v>
      </c>
      <c r="EI115" s="46" t="s">
        <v>1072</v>
      </c>
      <c r="EJ115" s="51">
        <v>6250</v>
      </c>
      <c r="EK115" s="51">
        <v>6000</v>
      </c>
      <c r="EL115" s="55">
        <v>6000</v>
      </c>
      <c r="EM115" s="51">
        <v>6000</v>
      </c>
      <c r="EN115" s="51">
        <v>6000</v>
      </c>
      <c r="EO115" s="51">
        <v>6000</v>
      </c>
      <c r="EP115" s="51">
        <v>6000</v>
      </c>
      <c r="EQ115" s="51">
        <v>6000</v>
      </c>
      <c r="ER115" s="51">
        <v>5000</v>
      </c>
      <c r="ES115" s="51">
        <v>6000</v>
      </c>
      <c r="ET115" s="52">
        <v>6000</v>
      </c>
      <c r="EU115" s="52">
        <v>6000</v>
      </c>
      <c r="EV115" s="52">
        <v>6000</v>
      </c>
      <c r="EW115" s="299">
        <v>6000</v>
      </c>
      <c r="EX115" s="300" t="s">
        <v>1072</v>
      </c>
      <c r="EY115" s="300" t="s">
        <v>1072</v>
      </c>
      <c r="EZ115"/>
      <c r="FA115" s="46" t="s">
        <v>1072</v>
      </c>
      <c r="FB115" s="57">
        <v>1333.3333333333333</v>
      </c>
      <c r="FC115" s="55">
        <v>666.66666666666663</v>
      </c>
      <c r="FD115" s="55">
        <v>666.66666666666663</v>
      </c>
      <c r="FE115" s="46" t="s">
        <v>1072</v>
      </c>
      <c r="FF115" s="114"/>
      <c r="FG115" s="51">
        <v>666.66666666666663</v>
      </c>
      <c r="FH115" s="114"/>
      <c r="FI115" s="46" t="s">
        <v>1072</v>
      </c>
      <c r="FJ115" s="114"/>
      <c r="FK115" s="46" t="s">
        <v>1072</v>
      </c>
      <c r="FL115" s="50">
        <v>500</v>
      </c>
      <c r="FM115" s="51">
        <v>666.66666666666663</v>
      </c>
      <c r="FN115" s="46" t="s">
        <v>1072</v>
      </c>
      <c r="FO115" s="46" t="s">
        <v>1072</v>
      </c>
      <c r="FP115" s="46" t="s">
        <v>1072</v>
      </c>
      <c r="FQ115" s="114"/>
      <c r="FR115" s="46" t="s">
        <v>1072</v>
      </c>
      <c r="FS115" s="46" t="s">
        <v>1072</v>
      </c>
      <c r="FT115" s="46" t="s">
        <v>1072</v>
      </c>
      <c r="FU115" s="46" t="s">
        <v>1072</v>
      </c>
      <c r="FV115" s="46" t="s">
        <v>1072</v>
      </c>
      <c r="FW115" s="114"/>
      <c r="FX115" s="46" t="s">
        <v>1072</v>
      </c>
      <c r="FY115" s="46" t="s">
        <v>1072</v>
      </c>
      <c r="FZ115" s="46" t="s">
        <v>1072</v>
      </c>
      <c r="GA115" s="51">
        <v>700</v>
      </c>
      <c r="GB115" s="51">
        <v>733.33333333333337</v>
      </c>
      <c r="GC115" s="51">
        <v>800</v>
      </c>
      <c r="GD115" s="46" t="s">
        <v>1072</v>
      </c>
      <c r="GE115" s="51">
        <v>666.66666666666663</v>
      </c>
      <c r="GF115" s="50">
        <v>666.66666666666663</v>
      </c>
      <c r="GG115" s="51">
        <v>1000</v>
      </c>
      <c r="GH115" s="51">
        <v>1000</v>
      </c>
      <c r="GI115" s="51">
        <v>1000</v>
      </c>
      <c r="GJ115" s="51">
        <v>1000</v>
      </c>
      <c r="GK115" s="51">
        <v>1000</v>
      </c>
      <c r="GL115" s="51">
        <v>1000</v>
      </c>
      <c r="GM115" s="51">
        <v>666.66666666666663</v>
      </c>
      <c r="GN115" s="51">
        <v>666.66666666666663</v>
      </c>
      <c r="GO115" s="52">
        <v>500</v>
      </c>
      <c r="GP115" s="52">
        <v>500</v>
      </c>
      <c r="GQ115" s="52">
        <v>500</v>
      </c>
      <c r="GR115" s="52">
        <v>500</v>
      </c>
      <c r="GS115" s="300" t="s">
        <v>1072</v>
      </c>
      <c r="GT115" s="300" t="s">
        <v>1072</v>
      </c>
      <c r="GU115"/>
    </row>
    <row r="116" spans="1:203" ht="17" thickBot="1" x14ac:dyDescent="0.35">
      <c r="A116" s="11" t="s">
        <v>1090</v>
      </c>
      <c r="B116" s="46" t="s">
        <v>1072</v>
      </c>
      <c r="C116" s="46" t="s">
        <v>1072</v>
      </c>
      <c r="D116" s="46" t="s">
        <v>1072</v>
      </c>
      <c r="E116" s="46" t="s">
        <v>1072</v>
      </c>
      <c r="F116" s="46" t="s">
        <v>1072</v>
      </c>
      <c r="G116" s="57">
        <v>3000</v>
      </c>
      <c r="H116" s="55">
        <v>3000</v>
      </c>
      <c r="I116" s="55">
        <v>3000</v>
      </c>
      <c r="J116" s="55">
        <v>3000</v>
      </c>
      <c r="K116" s="55">
        <v>3000</v>
      </c>
      <c r="L116" s="55">
        <v>4000</v>
      </c>
      <c r="M116" s="55">
        <v>4000</v>
      </c>
      <c r="N116" s="55">
        <v>3000</v>
      </c>
      <c r="O116" s="58">
        <v>3000</v>
      </c>
      <c r="P116" s="58">
        <v>3000</v>
      </c>
      <c r="Q116" s="58">
        <v>3000</v>
      </c>
      <c r="R116" s="51">
        <v>3000</v>
      </c>
      <c r="S116" s="51">
        <v>3000</v>
      </c>
      <c r="T116" s="51">
        <v>3000</v>
      </c>
      <c r="U116" s="55">
        <v>3000</v>
      </c>
      <c r="V116" s="46" t="s">
        <v>1072</v>
      </c>
      <c r="W116" s="55">
        <v>3000</v>
      </c>
      <c r="X116" s="55">
        <v>3000</v>
      </c>
      <c r="Y116" s="47">
        <v>3000</v>
      </c>
      <c r="Z116" s="47">
        <v>3000</v>
      </c>
      <c r="AA116" s="51">
        <v>3000</v>
      </c>
      <c r="AB116" s="46" t="s">
        <v>1072</v>
      </c>
      <c r="AC116" s="51">
        <v>3000</v>
      </c>
      <c r="AD116" s="51">
        <v>3000</v>
      </c>
      <c r="AE116" s="51">
        <v>3000</v>
      </c>
      <c r="AF116" s="51">
        <v>3000</v>
      </c>
      <c r="AG116" s="51">
        <v>3000</v>
      </c>
      <c r="AH116" s="51">
        <v>3000</v>
      </c>
      <c r="AI116" s="51">
        <v>3000</v>
      </c>
      <c r="AJ116" s="51">
        <v>4000</v>
      </c>
      <c r="AK116" s="51">
        <v>4000</v>
      </c>
      <c r="AL116" s="51">
        <v>3000</v>
      </c>
      <c r="AM116" s="51">
        <v>3000</v>
      </c>
      <c r="AN116" s="51">
        <v>4000</v>
      </c>
      <c r="AO116" s="51">
        <v>4000</v>
      </c>
      <c r="AP116" s="46" t="s">
        <v>1072</v>
      </c>
      <c r="AQ116" s="51">
        <v>4000</v>
      </c>
      <c r="AR116" s="51">
        <v>4000</v>
      </c>
      <c r="AS116" s="51">
        <v>3000</v>
      </c>
      <c r="AT116" s="52">
        <v>4000</v>
      </c>
      <c r="AU116" s="52">
        <v>4000</v>
      </c>
      <c r="AV116" s="52">
        <v>4000</v>
      </c>
      <c r="AW116" s="52">
        <v>3000</v>
      </c>
      <c r="AX116" s="52">
        <v>3000</v>
      </c>
      <c r="AY116" s="52">
        <f>'Coût médian du PMAS'!N10</f>
        <v>3000</v>
      </c>
      <c r="BA116" s="11" t="s">
        <v>1090</v>
      </c>
      <c r="BB116" s="46" t="s">
        <v>1072</v>
      </c>
      <c r="BC116" s="46" t="s">
        <v>1072</v>
      </c>
      <c r="BD116" s="46" t="s">
        <v>1072</v>
      </c>
      <c r="BE116" s="46" t="s">
        <v>1072</v>
      </c>
      <c r="BF116" s="46" t="s">
        <v>1072</v>
      </c>
      <c r="BG116" s="57">
        <v>15000</v>
      </c>
      <c r="BH116" s="55">
        <v>10000</v>
      </c>
      <c r="BI116" s="55">
        <v>10000</v>
      </c>
      <c r="BJ116" s="55">
        <v>15000</v>
      </c>
      <c r="BK116" s="55">
        <v>15000</v>
      </c>
      <c r="BL116" s="55">
        <v>12500</v>
      </c>
      <c r="BM116" s="55">
        <v>15000</v>
      </c>
      <c r="BN116" s="55">
        <v>12500</v>
      </c>
      <c r="BO116" s="58">
        <v>12500</v>
      </c>
      <c r="BP116" s="58">
        <v>12500</v>
      </c>
      <c r="BQ116" s="58">
        <v>12500</v>
      </c>
      <c r="BR116" s="51">
        <v>7500</v>
      </c>
      <c r="BS116" s="51">
        <v>7500</v>
      </c>
      <c r="BT116" s="51">
        <v>10000</v>
      </c>
      <c r="BU116" s="55">
        <v>7500</v>
      </c>
      <c r="BV116" s="46" t="s">
        <v>1072</v>
      </c>
      <c r="BW116" s="55">
        <v>10000</v>
      </c>
      <c r="BX116" s="55">
        <v>10000</v>
      </c>
      <c r="BY116" s="55">
        <v>10000</v>
      </c>
      <c r="BZ116" s="51">
        <v>10000</v>
      </c>
      <c r="CA116" s="51">
        <v>12500</v>
      </c>
      <c r="CB116" s="46" t="s">
        <v>1072</v>
      </c>
      <c r="CC116" s="51">
        <v>11500</v>
      </c>
      <c r="CD116" s="51">
        <v>10000</v>
      </c>
      <c r="CE116" s="51">
        <v>10000</v>
      </c>
      <c r="CF116" s="51">
        <v>10000</v>
      </c>
      <c r="CG116" s="51">
        <v>10000</v>
      </c>
      <c r="CH116" s="51">
        <v>12500</v>
      </c>
      <c r="CI116" s="51">
        <v>12500</v>
      </c>
      <c r="CJ116" s="51">
        <v>10000</v>
      </c>
      <c r="CK116" s="51">
        <v>10000</v>
      </c>
      <c r="CL116" s="51">
        <v>10000</v>
      </c>
      <c r="CM116" s="51">
        <v>17500</v>
      </c>
      <c r="CN116" s="51">
        <v>15000</v>
      </c>
      <c r="CO116" s="51">
        <v>17500</v>
      </c>
      <c r="CP116" s="46" t="s">
        <v>1072</v>
      </c>
      <c r="CQ116" s="51">
        <v>15000</v>
      </c>
      <c r="CR116" s="51">
        <v>15000</v>
      </c>
      <c r="CS116" s="51">
        <v>15000</v>
      </c>
      <c r="CT116" s="52">
        <v>15000</v>
      </c>
      <c r="CU116" s="52">
        <v>15000</v>
      </c>
      <c r="CV116" s="52">
        <v>15000</v>
      </c>
      <c r="CW116" s="52">
        <v>10000</v>
      </c>
      <c r="CX116" s="52">
        <v>10000</v>
      </c>
      <c r="CY116" s="52">
        <f>'Coût médian du PMAS'!O10</f>
        <v>10000</v>
      </c>
      <c r="DA116" s="11" t="s">
        <v>1090</v>
      </c>
      <c r="DB116" s="46" t="s">
        <v>1072</v>
      </c>
      <c r="DC116" s="46" t="s">
        <v>1072</v>
      </c>
      <c r="DD116" s="46" t="s">
        <v>1072</v>
      </c>
      <c r="DE116" s="46" t="s">
        <v>1072</v>
      </c>
      <c r="DF116" s="46" t="s">
        <v>1072</v>
      </c>
      <c r="DG116" s="57">
        <v>10000</v>
      </c>
      <c r="DH116" s="55">
        <v>7500</v>
      </c>
      <c r="DI116" s="55">
        <v>7500</v>
      </c>
      <c r="DJ116" s="55">
        <v>7500</v>
      </c>
      <c r="DK116" s="113"/>
      <c r="DL116" s="55">
        <v>7500</v>
      </c>
      <c r="DM116" s="113"/>
      <c r="DN116" s="55">
        <v>7500</v>
      </c>
      <c r="DO116" s="113"/>
      <c r="DP116" s="58">
        <v>7500</v>
      </c>
      <c r="DQ116" s="58">
        <v>7500</v>
      </c>
      <c r="DR116" s="51">
        <v>7500</v>
      </c>
      <c r="DS116" s="51">
        <v>7500</v>
      </c>
      <c r="DT116" s="51">
        <v>7500</v>
      </c>
      <c r="DU116" s="55">
        <v>7500</v>
      </c>
      <c r="DV116" s="113"/>
      <c r="DW116" s="55">
        <v>7500</v>
      </c>
      <c r="DX116" s="55">
        <v>9000</v>
      </c>
      <c r="DY116" s="55">
        <v>7500</v>
      </c>
      <c r="DZ116" s="51">
        <v>6500</v>
      </c>
      <c r="EA116" s="51">
        <v>7000</v>
      </c>
      <c r="EB116" s="113"/>
      <c r="EC116" s="51">
        <v>7500</v>
      </c>
      <c r="ED116" s="51">
        <v>7500</v>
      </c>
      <c r="EE116" s="51">
        <v>10000</v>
      </c>
      <c r="EF116" s="51">
        <v>10000</v>
      </c>
      <c r="EG116" s="51">
        <v>10000</v>
      </c>
      <c r="EH116" s="51">
        <v>9500</v>
      </c>
      <c r="EI116" s="51">
        <v>7500</v>
      </c>
      <c r="EJ116" s="51">
        <v>7500</v>
      </c>
      <c r="EK116" s="51">
        <v>7000</v>
      </c>
      <c r="EL116" s="55">
        <v>7000</v>
      </c>
      <c r="EM116" s="51">
        <v>7500</v>
      </c>
      <c r="EN116" s="51">
        <v>7500</v>
      </c>
      <c r="EO116" s="51">
        <v>7500</v>
      </c>
      <c r="EP116" s="46" t="s">
        <v>1072</v>
      </c>
      <c r="EQ116" s="51">
        <v>6250</v>
      </c>
      <c r="ER116" s="51">
        <v>5000</v>
      </c>
      <c r="ES116" s="51">
        <v>5000</v>
      </c>
      <c r="ET116" s="50">
        <v>6250</v>
      </c>
      <c r="EU116" s="52">
        <v>2500</v>
      </c>
      <c r="EV116" s="52">
        <v>2500</v>
      </c>
      <c r="EW116" s="299">
        <v>2500</v>
      </c>
      <c r="EX116" s="299">
        <v>5000</v>
      </c>
      <c r="EY116" s="52">
        <f>'Coût médian du PMAS'!P10</f>
        <v>5000</v>
      </c>
      <c r="EZ116"/>
      <c r="FA116" s="116" t="s">
        <v>1072</v>
      </c>
      <c r="FB116" s="117">
        <v>1500</v>
      </c>
      <c r="FC116" s="118">
        <v>1400</v>
      </c>
      <c r="FD116" s="118">
        <v>1400</v>
      </c>
      <c r="FE116" s="118">
        <v>1600</v>
      </c>
      <c r="FF116" s="114"/>
      <c r="FG116" s="55">
        <v>611.06666666666672</v>
      </c>
      <c r="FH116" s="114"/>
      <c r="FI116" s="55">
        <v>613.33333333333337</v>
      </c>
      <c r="FJ116" s="114"/>
      <c r="FK116" s="58">
        <v>530</v>
      </c>
      <c r="FL116" s="58">
        <v>555.5333333333333</v>
      </c>
      <c r="FM116" s="51">
        <v>553.33333333333337</v>
      </c>
      <c r="FN116" s="51">
        <v>553.33333333333303</v>
      </c>
      <c r="FO116" s="51">
        <v>553.33333333333337</v>
      </c>
      <c r="FP116" s="51">
        <v>833.33333333333337</v>
      </c>
      <c r="FQ116" s="114"/>
      <c r="FR116" s="55">
        <v>1126.6666666666667</v>
      </c>
      <c r="FS116" s="55">
        <v>1113.3333333333333</v>
      </c>
      <c r="FT116" s="55">
        <v>2000</v>
      </c>
      <c r="FU116" s="51">
        <v>1000</v>
      </c>
      <c r="FV116" s="51">
        <v>1000</v>
      </c>
      <c r="FW116" s="114"/>
      <c r="FX116" s="51">
        <v>600</v>
      </c>
      <c r="FY116" s="51">
        <v>553.33333333333337</v>
      </c>
      <c r="FZ116" s="51">
        <v>553.33333333333337</v>
      </c>
      <c r="GA116" s="51">
        <v>500</v>
      </c>
      <c r="GB116" s="51">
        <v>560</v>
      </c>
      <c r="GC116" s="51">
        <v>666.66666666666663</v>
      </c>
      <c r="GD116" s="51">
        <v>553.33333333333337</v>
      </c>
      <c r="GE116" s="51">
        <v>666.66666666666663</v>
      </c>
      <c r="GF116" s="51">
        <v>666.66666666666663</v>
      </c>
      <c r="GG116" s="51">
        <v>666.66666666666663</v>
      </c>
      <c r="GH116" s="51">
        <v>666.66666666666663</v>
      </c>
      <c r="GI116" s="51">
        <v>666.66666666666663</v>
      </c>
      <c r="GJ116" s="51">
        <v>666.66666666666663</v>
      </c>
      <c r="GK116" s="46" t="s">
        <v>1072</v>
      </c>
      <c r="GL116" s="51">
        <v>1333.3333333333333</v>
      </c>
      <c r="GM116" s="51">
        <v>500</v>
      </c>
      <c r="GN116" s="51">
        <v>1000</v>
      </c>
      <c r="GO116" s="52">
        <v>2000</v>
      </c>
      <c r="GP116" s="52">
        <v>1000</v>
      </c>
      <c r="GQ116" s="52">
        <v>1000</v>
      </c>
      <c r="GR116" s="52">
        <v>1000</v>
      </c>
      <c r="GS116" s="299">
        <v>1000</v>
      </c>
      <c r="GT116" s="52">
        <f>'Coût médian du PMAS'!Q10</f>
        <v>1000</v>
      </c>
      <c r="GU116"/>
    </row>
    <row r="117" spans="1:203" ht="17" thickBot="1" x14ac:dyDescent="0.35">
      <c r="A117" s="77" t="s">
        <v>1174</v>
      </c>
      <c r="B117" s="80">
        <v>2400</v>
      </c>
      <c r="C117" s="80">
        <v>2750</v>
      </c>
      <c r="D117" s="80">
        <v>2250</v>
      </c>
      <c r="E117" s="80">
        <v>2000</v>
      </c>
      <c r="F117" s="80">
        <v>2800</v>
      </c>
      <c r="G117" s="80">
        <v>3000</v>
      </c>
      <c r="H117" s="80">
        <v>4000</v>
      </c>
      <c r="I117" s="80">
        <v>3000</v>
      </c>
      <c r="J117" s="80">
        <v>3000</v>
      </c>
      <c r="K117" s="80">
        <v>3000</v>
      </c>
      <c r="L117" s="80">
        <v>3000</v>
      </c>
      <c r="M117" s="80">
        <v>4000</v>
      </c>
      <c r="N117" s="80">
        <v>3000</v>
      </c>
      <c r="O117" s="80">
        <v>5000</v>
      </c>
      <c r="P117" s="80">
        <v>3000</v>
      </c>
      <c r="Q117" s="80">
        <v>5250</v>
      </c>
      <c r="R117" s="80">
        <v>3000</v>
      </c>
      <c r="S117" s="80">
        <v>3000</v>
      </c>
      <c r="T117" s="80">
        <v>3000</v>
      </c>
      <c r="U117" s="80">
        <v>3000</v>
      </c>
      <c r="V117" s="80">
        <v>3000</v>
      </c>
      <c r="W117" s="80">
        <v>3000</v>
      </c>
      <c r="X117" s="80">
        <v>4250</v>
      </c>
      <c r="Y117" s="80">
        <v>3000</v>
      </c>
      <c r="Z117" s="79">
        <v>3000</v>
      </c>
      <c r="AA117" s="80">
        <v>3000</v>
      </c>
      <c r="AB117" s="79">
        <v>4000</v>
      </c>
      <c r="AC117" s="80">
        <v>3000</v>
      </c>
      <c r="AD117" s="79">
        <v>4000</v>
      </c>
      <c r="AE117" s="79">
        <v>3000</v>
      </c>
      <c r="AF117" s="79">
        <v>3200</v>
      </c>
      <c r="AG117" s="79">
        <v>4000</v>
      </c>
      <c r="AH117" s="79">
        <v>4000</v>
      </c>
      <c r="AI117" s="80">
        <v>3500</v>
      </c>
      <c r="AJ117" s="80">
        <v>3625</v>
      </c>
      <c r="AK117" s="80">
        <v>3500</v>
      </c>
      <c r="AL117" s="80">
        <v>3000</v>
      </c>
      <c r="AM117" s="80">
        <v>4000</v>
      </c>
      <c r="AN117" s="80">
        <v>4000</v>
      </c>
      <c r="AO117" s="80">
        <v>4000</v>
      </c>
      <c r="AP117" s="80">
        <v>4500</v>
      </c>
      <c r="AQ117" s="80">
        <v>5000</v>
      </c>
      <c r="AR117" s="80">
        <v>4000</v>
      </c>
      <c r="AS117" s="80">
        <v>4000</v>
      </c>
      <c r="AT117" s="80">
        <v>4000</v>
      </c>
      <c r="AU117" s="80">
        <v>4000</v>
      </c>
      <c r="AV117" s="80">
        <v>5000</v>
      </c>
      <c r="AW117" s="80">
        <v>3000</v>
      </c>
      <c r="AX117" s="80">
        <v>3000</v>
      </c>
      <c r="AY117" s="80">
        <f>'Coût médian du PMAS'!N20</f>
        <v>3800</v>
      </c>
      <c r="BA117" s="77" t="s">
        <v>1174</v>
      </c>
      <c r="BB117" s="80">
        <v>5906.25</v>
      </c>
      <c r="BC117" s="80">
        <v>6500</v>
      </c>
      <c r="BD117" s="80">
        <v>5000</v>
      </c>
      <c r="BE117" s="80">
        <v>5000</v>
      </c>
      <c r="BF117" s="80">
        <v>5000</v>
      </c>
      <c r="BG117" s="80">
        <v>5625</v>
      </c>
      <c r="BH117" s="80">
        <v>7500</v>
      </c>
      <c r="BI117" s="80">
        <v>7500</v>
      </c>
      <c r="BJ117" s="80">
        <v>7500</v>
      </c>
      <c r="BK117" s="80">
        <v>7500</v>
      </c>
      <c r="BL117" s="80">
        <v>7500</v>
      </c>
      <c r="BM117" s="80">
        <v>7500</v>
      </c>
      <c r="BN117" s="80">
        <v>7500</v>
      </c>
      <c r="BO117" s="80">
        <v>7125</v>
      </c>
      <c r="BP117" s="80">
        <v>6875</v>
      </c>
      <c r="BQ117" s="80">
        <v>6500</v>
      </c>
      <c r="BR117" s="80">
        <v>6500</v>
      </c>
      <c r="BS117" s="80">
        <v>7500</v>
      </c>
      <c r="BT117" s="80">
        <v>6000</v>
      </c>
      <c r="BU117" s="80">
        <v>6875</v>
      </c>
      <c r="BV117" s="80">
        <v>7500</v>
      </c>
      <c r="BW117" s="80">
        <v>7500</v>
      </c>
      <c r="BX117" s="80">
        <v>7500</v>
      </c>
      <c r="BY117" s="80">
        <v>7500</v>
      </c>
      <c r="BZ117" s="80">
        <v>7500</v>
      </c>
      <c r="CA117" s="80">
        <v>7500</v>
      </c>
      <c r="CB117" s="79">
        <v>7500</v>
      </c>
      <c r="CC117" s="79">
        <v>7500</v>
      </c>
      <c r="CD117" s="79">
        <v>7500</v>
      </c>
      <c r="CE117" s="79">
        <v>7500</v>
      </c>
      <c r="CF117" s="79">
        <v>7500</v>
      </c>
      <c r="CG117" s="79">
        <v>7500</v>
      </c>
      <c r="CH117" s="79">
        <v>7500</v>
      </c>
      <c r="CI117" s="80">
        <v>7500</v>
      </c>
      <c r="CJ117" s="80">
        <v>7750</v>
      </c>
      <c r="CK117" s="80">
        <v>8812.5</v>
      </c>
      <c r="CL117" s="80">
        <v>10000</v>
      </c>
      <c r="CM117" s="80">
        <v>10000</v>
      </c>
      <c r="CN117" s="80">
        <v>10000</v>
      </c>
      <c r="CO117" s="80">
        <v>10000</v>
      </c>
      <c r="CP117" s="80">
        <v>10000</v>
      </c>
      <c r="CQ117" s="80">
        <v>9250</v>
      </c>
      <c r="CR117" s="80">
        <v>10000</v>
      </c>
      <c r="CS117" s="80">
        <v>10000</v>
      </c>
      <c r="CT117" s="80">
        <v>10000</v>
      </c>
      <c r="CU117" s="80">
        <v>10000</v>
      </c>
      <c r="CV117" s="80">
        <v>10000</v>
      </c>
      <c r="CW117" s="80">
        <v>10000</v>
      </c>
      <c r="CX117" s="80">
        <v>10000</v>
      </c>
      <c r="CY117" s="80">
        <f>'Coût médian du PMAS'!O20</f>
        <v>9687.5</v>
      </c>
      <c r="DA117" s="77" t="s">
        <v>1174</v>
      </c>
      <c r="DB117" s="80">
        <v>5000</v>
      </c>
      <c r="DC117" s="80">
        <v>5000</v>
      </c>
      <c r="DD117" s="80">
        <v>5000</v>
      </c>
      <c r="DE117" s="80">
        <v>5000</v>
      </c>
      <c r="DF117" s="80">
        <v>5000</v>
      </c>
      <c r="DG117" s="80">
        <v>5625</v>
      </c>
      <c r="DH117" s="80">
        <v>5000</v>
      </c>
      <c r="DI117" s="80">
        <v>6000</v>
      </c>
      <c r="DJ117" s="80">
        <v>6000</v>
      </c>
      <c r="DK117" s="170"/>
      <c r="DL117" s="80">
        <v>5000</v>
      </c>
      <c r="DM117" s="170"/>
      <c r="DN117" s="80">
        <v>5000</v>
      </c>
      <c r="DO117" s="170"/>
      <c r="DP117" s="80">
        <v>5250</v>
      </c>
      <c r="DQ117" s="80">
        <v>6250</v>
      </c>
      <c r="DR117" s="80">
        <v>5000</v>
      </c>
      <c r="DS117" s="80">
        <v>5000</v>
      </c>
      <c r="DT117" s="80">
        <v>5000</v>
      </c>
      <c r="DU117" s="80">
        <v>5000</v>
      </c>
      <c r="DV117" s="170"/>
      <c r="DW117" s="80">
        <v>6000</v>
      </c>
      <c r="DX117" s="80">
        <v>5000</v>
      </c>
      <c r="DY117" s="80">
        <v>6000</v>
      </c>
      <c r="DZ117" s="79">
        <v>5000</v>
      </c>
      <c r="EA117" s="80">
        <v>5000</v>
      </c>
      <c r="EB117" s="170"/>
      <c r="EC117" s="79">
        <v>5000</v>
      </c>
      <c r="ED117" s="79">
        <v>6000</v>
      </c>
      <c r="EE117" s="79">
        <v>6000</v>
      </c>
      <c r="EF117" s="79">
        <v>6000</v>
      </c>
      <c r="EG117" s="79">
        <v>5750</v>
      </c>
      <c r="EH117" s="79">
        <v>5500</v>
      </c>
      <c r="EI117" s="80">
        <v>5000</v>
      </c>
      <c r="EJ117" s="80">
        <v>5250</v>
      </c>
      <c r="EK117" s="80">
        <v>5750</v>
      </c>
      <c r="EL117" s="80">
        <v>5500</v>
      </c>
      <c r="EM117" s="80">
        <v>6125</v>
      </c>
      <c r="EN117" s="80">
        <v>6000</v>
      </c>
      <c r="EO117" s="80">
        <v>6125</v>
      </c>
      <c r="EP117" s="80">
        <v>6000</v>
      </c>
      <c r="EQ117" s="80">
        <v>6250</v>
      </c>
      <c r="ER117" s="80">
        <v>6000</v>
      </c>
      <c r="ES117" s="80">
        <v>6000</v>
      </c>
      <c r="ET117" s="80">
        <v>6250</v>
      </c>
      <c r="EU117" s="80">
        <v>6000</v>
      </c>
      <c r="EV117" s="80">
        <v>5000</v>
      </c>
      <c r="EW117" s="80">
        <v>5000</v>
      </c>
      <c r="EX117" s="80">
        <v>5000</v>
      </c>
      <c r="EY117" s="80">
        <f>'Coût médian du PMAS'!P20</f>
        <v>5000</v>
      </c>
      <c r="EZ117"/>
      <c r="FA117" s="79">
        <v>500</v>
      </c>
      <c r="FB117" s="79">
        <v>766.66666666666674</v>
      </c>
      <c r="FC117" s="79">
        <v>666.66666666666663</v>
      </c>
      <c r="FD117" s="79">
        <v>683.33333333333337</v>
      </c>
      <c r="FE117" s="79">
        <v>666.66666666666663</v>
      </c>
      <c r="FF117" s="171"/>
      <c r="FG117" s="80">
        <v>638.86666666666667</v>
      </c>
      <c r="FH117" s="171"/>
      <c r="FI117" s="80">
        <v>500</v>
      </c>
      <c r="FJ117" s="171"/>
      <c r="FK117" s="80">
        <v>500</v>
      </c>
      <c r="FL117" s="80">
        <v>500</v>
      </c>
      <c r="FM117" s="80">
        <v>647</v>
      </c>
      <c r="FN117" s="80">
        <v>667</v>
      </c>
      <c r="FO117" s="80">
        <v>553</v>
      </c>
      <c r="FP117" s="80">
        <v>667</v>
      </c>
      <c r="FQ117" s="171"/>
      <c r="FR117" s="80">
        <v>727</v>
      </c>
      <c r="FS117" s="80">
        <v>700</v>
      </c>
      <c r="FT117" s="80">
        <v>667</v>
      </c>
      <c r="FU117" s="79">
        <v>666.66666666666663</v>
      </c>
      <c r="FV117" s="80">
        <v>666.66666666666663</v>
      </c>
      <c r="FW117" s="171"/>
      <c r="FX117" s="80">
        <v>666.66666666666663</v>
      </c>
      <c r="FY117" s="80">
        <v>666.66666666666663</v>
      </c>
      <c r="FZ117" s="80">
        <v>666.66666666666663</v>
      </c>
      <c r="GA117" s="80">
        <v>666.66666666666663</v>
      </c>
      <c r="GB117" s="80">
        <v>666.66666666666663</v>
      </c>
      <c r="GC117" s="80">
        <v>666.66666666666663</v>
      </c>
      <c r="GD117" s="80">
        <v>666.66666666666663</v>
      </c>
      <c r="GE117" s="80">
        <v>666.66666666666663</v>
      </c>
      <c r="GF117" s="80">
        <v>666.66666666666663</v>
      </c>
      <c r="GG117" s="80">
        <v>666.66666666666663</v>
      </c>
      <c r="GH117" s="80">
        <v>666.66666666666663</v>
      </c>
      <c r="GI117" s="80">
        <v>666.66666666666663</v>
      </c>
      <c r="GJ117" s="80">
        <v>666.66666666666663</v>
      </c>
      <c r="GK117" s="80">
        <v>666.66666666666663</v>
      </c>
      <c r="GL117" s="80">
        <v>666.66666666666663</v>
      </c>
      <c r="GM117" s="80">
        <v>666.66666666666663</v>
      </c>
      <c r="GN117" s="80">
        <v>666.66666666666663</v>
      </c>
      <c r="GO117" s="80">
        <v>500</v>
      </c>
      <c r="GP117" s="80">
        <v>666.66666666666663</v>
      </c>
      <c r="GQ117" s="80">
        <v>666.66666666666663</v>
      </c>
      <c r="GR117" s="80">
        <v>666.66666666666663</v>
      </c>
      <c r="GS117" s="80">
        <v>1000</v>
      </c>
      <c r="GT117" s="80">
        <f>'Coût médian du PMAS'!Q20</f>
        <v>700</v>
      </c>
      <c r="GU117"/>
    </row>
    <row r="118" spans="1:203" x14ac:dyDescent="0.3">
      <c r="CH118" s="36"/>
      <c r="EZ118"/>
      <c r="GQ118" s="11"/>
      <c r="GR118" s="11"/>
      <c r="GU118"/>
    </row>
    <row r="119" spans="1:203" x14ac:dyDescent="0.3">
      <c r="CH119" s="36"/>
      <c r="EZ119"/>
      <c r="GQ119" s="11"/>
      <c r="GR119" s="11"/>
      <c r="GU119"/>
    </row>
    <row r="120" spans="1:203" ht="66" customHeight="1" x14ac:dyDescent="0.3">
      <c r="A120" s="31" t="s">
        <v>984</v>
      </c>
      <c r="B120" s="31" t="s">
        <v>1030</v>
      </c>
      <c r="C120" s="31" t="s">
        <v>1031</v>
      </c>
      <c r="D120" s="31" t="s">
        <v>1032</v>
      </c>
      <c r="E120" s="31" t="s">
        <v>1033</v>
      </c>
      <c r="F120" s="31" t="s">
        <v>1034</v>
      </c>
      <c r="G120" s="83" t="s">
        <v>1257</v>
      </c>
      <c r="H120" s="31" t="s">
        <v>1176</v>
      </c>
      <c r="I120" s="31" t="s">
        <v>1177</v>
      </c>
      <c r="J120" s="84" t="s">
        <v>1178</v>
      </c>
      <c r="K120" s="31" t="s">
        <v>1179</v>
      </c>
      <c r="L120" s="84" t="s">
        <v>1180</v>
      </c>
      <c r="M120" s="31" t="s">
        <v>1181</v>
      </c>
      <c r="N120" s="84" t="s">
        <v>1182</v>
      </c>
      <c r="O120" s="31" t="s">
        <v>1183</v>
      </c>
      <c r="P120" s="84" t="s">
        <v>1214</v>
      </c>
      <c r="Q120" s="31" t="s">
        <v>1184</v>
      </c>
      <c r="R120" s="31" t="s">
        <v>1185</v>
      </c>
      <c r="S120" s="31" t="s">
        <v>1186</v>
      </c>
      <c r="T120" s="31" t="s">
        <v>1187</v>
      </c>
      <c r="U120" s="31" t="s">
        <v>1188</v>
      </c>
      <c r="V120" s="84" t="s">
        <v>1258</v>
      </c>
      <c r="W120" s="31" t="s">
        <v>1216</v>
      </c>
      <c r="X120" s="31" t="s">
        <v>1191</v>
      </c>
      <c r="Y120" s="31" t="s">
        <v>1251</v>
      </c>
      <c r="Z120" s="31" t="s">
        <v>1252</v>
      </c>
      <c r="AA120" s="31" t="s">
        <v>1259</v>
      </c>
      <c r="AB120" s="84" t="s">
        <v>1195</v>
      </c>
      <c r="AC120" s="85" t="s">
        <v>1217</v>
      </c>
      <c r="AD120" s="85" t="s">
        <v>1196</v>
      </c>
      <c r="AE120" s="31" t="s">
        <v>1197</v>
      </c>
      <c r="AF120" s="31" t="s">
        <v>1198</v>
      </c>
      <c r="AG120" s="31" t="s">
        <v>1260</v>
      </c>
      <c r="AH120" s="31" t="s">
        <v>1261</v>
      </c>
      <c r="AI120" s="86" t="s">
        <v>1201</v>
      </c>
      <c r="AJ120" s="86" t="s">
        <v>1202</v>
      </c>
      <c r="AK120" s="86" t="s">
        <v>1203</v>
      </c>
      <c r="AL120" s="86" t="s">
        <v>1204</v>
      </c>
      <c r="AM120" s="31" t="s">
        <v>1205</v>
      </c>
      <c r="AN120" s="31" t="s">
        <v>1206</v>
      </c>
      <c r="AO120" s="31" t="s">
        <v>1207</v>
      </c>
      <c r="AP120" s="31" t="s">
        <v>1208</v>
      </c>
      <c r="AQ120" s="120" t="s">
        <v>1209</v>
      </c>
      <c r="AR120" s="31" t="s">
        <v>1210</v>
      </c>
      <c r="AS120" s="31" t="s">
        <v>1211</v>
      </c>
      <c r="AT120" s="31" t="s">
        <v>1212</v>
      </c>
      <c r="AU120" s="31" t="s">
        <v>1213</v>
      </c>
      <c r="AV120" s="31" t="s">
        <v>1219</v>
      </c>
      <c r="AW120" s="31" t="s">
        <v>2247</v>
      </c>
      <c r="AX120" s="31" t="s">
        <v>2248</v>
      </c>
      <c r="AY120" s="31" t="s">
        <v>2249</v>
      </c>
      <c r="BA120" s="31" t="s">
        <v>984</v>
      </c>
      <c r="BB120" s="31" t="s">
        <v>1030</v>
      </c>
      <c r="BC120" s="31" t="s">
        <v>1031</v>
      </c>
      <c r="BD120" s="31" t="s">
        <v>1032</v>
      </c>
      <c r="BE120" s="31" t="s">
        <v>1033</v>
      </c>
      <c r="BF120" s="31" t="s">
        <v>1034</v>
      </c>
      <c r="BG120" s="83" t="s">
        <v>1035</v>
      </c>
      <c r="BH120" s="31" t="s">
        <v>1176</v>
      </c>
      <c r="BI120" s="31" t="s">
        <v>1177</v>
      </c>
      <c r="BJ120" s="84" t="s">
        <v>1178</v>
      </c>
      <c r="BK120" s="31" t="s">
        <v>1179</v>
      </c>
      <c r="BL120" s="84" t="s">
        <v>1180</v>
      </c>
      <c r="BM120" s="31" t="s">
        <v>1181</v>
      </c>
      <c r="BN120" s="84" t="s">
        <v>1182</v>
      </c>
      <c r="BO120" s="31" t="s">
        <v>1183</v>
      </c>
      <c r="BP120" s="84" t="s">
        <v>1214</v>
      </c>
      <c r="BQ120" s="31" t="s">
        <v>1184</v>
      </c>
      <c r="BR120" s="31" t="s">
        <v>1185</v>
      </c>
      <c r="BS120" s="31" t="s">
        <v>1186</v>
      </c>
      <c r="BT120" s="31" t="s">
        <v>1187</v>
      </c>
      <c r="BU120" s="31" t="s">
        <v>1188</v>
      </c>
      <c r="BV120" s="84" t="s">
        <v>1215</v>
      </c>
      <c r="BW120" s="31" t="s">
        <v>1262</v>
      </c>
      <c r="BX120" s="31" t="s">
        <v>1191</v>
      </c>
      <c r="BY120" s="31" t="s">
        <v>1251</v>
      </c>
      <c r="BZ120" s="31" t="s">
        <v>1252</v>
      </c>
      <c r="CA120" s="31" t="s">
        <v>1263</v>
      </c>
      <c r="CB120" s="84" t="s">
        <v>1195</v>
      </c>
      <c r="CC120" s="85" t="s">
        <v>1217</v>
      </c>
      <c r="CD120" s="85" t="s">
        <v>1196</v>
      </c>
      <c r="CE120" s="31" t="s">
        <v>1197</v>
      </c>
      <c r="CF120" s="31" t="s">
        <v>1198</v>
      </c>
      <c r="CG120" s="31" t="s">
        <v>1218</v>
      </c>
      <c r="CH120" s="31" t="s">
        <v>1264</v>
      </c>
      <c r="CI120" s="86" t="s">
        <v>1201</v>
      </c>
      <c r="CJ120" s="86" t="s">
        <v>1202</v>
      </c>
      <c r="CK120" s="86" t="s">
        <v>1203</v>
      </c>
      <c r="CL120" s="31" t="s">
        <v>1253</v>
      </c>
      <c r="CM120" s="31" t="s">
        <v>1205</v>
      </c>
      <c r="CN120" s="31" t="s">
        <v>1206</v>
      </c>
      <c r="CO120" s="31" t="s">
        <v>1207</v>
      </c>
      <c r="CP120" s="31" t="s">
        <v>1208</v>
      </c>
      <c r="CQ120" s="120" t="s">
        <v>1209</v>
      </c>
      <c r="CR120" s="120" t="s">
        <v>1210</v>
      </c>
      <c r="CS120" s="31" t="s">
        <v>1211</v>
      </c>
      <c r="CT120" s="31" t="s">
        <v>1212</v>
      </c>
      <c r="CU120" s="31" t="s">
        <v>1213</v>
      </c>
      <c r="CV120" s="31" t="s">
        <v>1219</v>
      </c>
      <c r="CW120" s="31" t="s">
        <v>2156</v>
      </c>
      <c r="CX120" s="31" t="s">
        <v>2192</v>
      </c>
      <c r="CY120" s="31" t="s">
        <v>2249</v>
      </c>
      <c r="DA120" s="31" t="s">
        <v>984</v>
      </c>
      <c r="DB120" s="31" t="s">
        <v>1030</v>
      </c>
      <c r="DC120" s="31" t="s">
        <v>1031</v>
      </c>
      <c r="DD120" s="31" t="s">
        <v>1032</v>
      </c>
      <c r="DE120" s="31" t="s">
        <v>1033</v>
      </c>
      <c r="DF120" s="31" t="s">
        <v>1034</v>
      </c>
      <c r="DG120" s="83" t="s">
        <v>1035</v>
      </c>
      <c r="DH120" s="31" t="s">
        <v>1176</v>
      </c>
      <c r="DI120" s="31" t="s">
        <v>1177</v>
      </c>
      <c r="DJ120" s="84" t="s">
        <v>1178</v>
      </c>
      <c r="DK120" s="31" t="s">
        <v>1179</v>
      </c>
      <c r="DL120" s="84" t="s">
        <v>1180</v>
      </c>
      <c r="DM120" s="31" t="s">
        <v>1181</v>
      </c>
      <c r="DN120" s="84" t="s">
        <v>1182</v>
      </c>
      <c r="DO120" s="31" t="s">
        <v>1183</v>
      </c>
      <c r="DP120" s="84" t="s">
        <v>1214</v>
      </c>
      <c r="DQ120" s="31" t="s">
        <v>1184</v>
      </c>
      <c r="DR120" s="31" t="s">
        <v>1185</v>
      </c>
      <c r="DS120" s="31" t="s">
        <v>1186</v>
      </c>
      <c r="DT120" s="31" t="s">
        <v>1187</v>
      </c>
      <c r="DU120" s="31" t="s">
        <v>1188</v>
      </c>
      <c r="DV120" s="84" t="s">
        <v>1215</v>
      </c>
      <c r="DW120" s="31" t="s">
        <v>1262</v>
      </c>
      <c r="DX120" s="31" t="s">
        <v>1191</v>
      </c>
      <c r="DY120" s="31" t="s">
        <v>1251</v>
      </c>
      <c r="DZ120" s="31" t="s">
        <v>1252</v>
      </c>
      <c r="EA120" s="31" t="s">
        <v>1263</v>
      </c>
      <c r="EB120" s="84" t="s">
        <v>1195</v>
      </c>
      <c r="EC120" s="85" t="s">
        <v>1217</v>
      </c>
      <c r="ED120" s="85" t="s">
        <v>1196</v>
      </c>
      <c r="EE120" s="31" t="s">
        <v>1197</v>
      </c>
      <c r="EF120" s="31" t="s">
        <v>1198</v>
      </c>
      <c r="EG120" s="31" t="s">
        <v>1218</v>
      </c>
      <c r="EH120" s="31" t="s">
        <v>1264</v>
      </c>
      <c r="EI120" s="86" t="s">
        <v>1201</v>
      </c>
      <c r="EJ120" s="86" t="s">
        <v>1202</v>
      </c>
      <c r="EK120" s="86" t="s">
        <v>1203</v>
      </c>
      <c r="EL120" s="31" t="s">
        <v>1253</v>
      </c>
      <c r="EM120" s="31" t="s">
        <v>1205</v>
      </c>
      <c r="EN120" s="31" t="s">
        <v>1206</v>
      </c>
      <c r="EO120" s="31" t="s">
        <v>1207</v>
      </c>
      <c r="EP120" s="31" t="s">
        <v>1208</v>
      </c>
      <c r="EQ120" s="120" t="s">
        <v>1209</v>
      </c>
      <c r="ER120" s="120" t="s">
        <v>1210</v>
      </c>
      <c r="ES120" s="31" t="s">
        <v>1211</v>
      </c>
      <c r="ET120" s="31" t="s">
        <v>1212</v>
      </c>
      <c r="EU120" s="31" t="s">
        <v>1213</v>
      </c>
      <c r="EV120" s="31" t="s">
        <v>1219</v>
      </c>
      <c r="EW120" s="31" t="s">
        <v>2156</v>
      </c>
      <c r="EX120" s="31" t="s">
        <v>2192</v>
      </c>
      <c r="EY120" s="31" t="s">
        <v>2249</v>
      </c>
      <c r="EZ120"/>
      <c r="FA120" s="31" t="s">
        <v>1034</v>
      </c>
      <c r="FB120" s="83" t="s">
        <v>1035</v>
      </c>
      <c r="FC120" s="31" t="s">
        <v>1176</v>
      </c>
      <c r="FD120" s="31" t="s">
        <v>1177</v>
      </c>
      <c r="FE120" s="84" t="s">
        <v>1178</v>
      </c>
      <c r="FF120" s="31" t="s">
        <v>1179</v>
      </c>
      <c r="FG120" s="84" t="s">
        <v>1180</v>
      </c>
      <c r="FH120" s="31" t="s">
        <v>1181</v>
      </c>
      <c r="FI120" s="84" t="s">
        <v>1182</v>
      </c>
      <c r="FJ120" s="31" t="s">
        <v>1183</v>
      </c>
      <c r="FK120" s="84" t="s">
        <v>1214</v>
      </c>
      <c r="FL120" s="31" t="s">
        <v>1184</v>
      </c>
      <c r="FM120" s="31" t="s">
        <v>1185</v>
      </c>
      <c r="FN120" s="31" t="s">
        <v>1186</v>
      </c>
      <c r="FO120" s="31" t="s">
        <v>1187</v>
      </c>
      <c r="FP120" s="31" t="s">
        <v>1188</v>
      </c>
      <c r="FQ120" s="84" t="s">
        <v>1215</v>
      </c>
      <c r="FR120" s="31" t="s">
        <v>1262</v>
      </c>
      <c r="FS120" s="31" t="s">
        <v>1191</v>
      </c>
      <c r="FT120" s="31" t="s">
        <v>1251</v>
      </c>
      <c r="FU120" s="31" t="s">
        <v>1252</v>
      </c>
      <c r="FV120" s="31" t="s">
        <v>1263</v>
      </c>
      <c r="FW120" s="84" t="s">
        <v>1195</v>
      </c>
      <c r="FX120" s="85" t="s">
        <v>1217</v>
      </c>
      <c r="FY120" s="85" t="s">
        <v>1196</v>
      </c>
      <c r="FZ120" s="31" t="s">
        <v>1197</v>
      </c>
      <c r="GA120" s="31" t="s">
        <v>1198</v>
      </c>
      <c r="GB120" s="31" t="s">
        <v>1218</v>
      </c>
      <c r="GC120" s="31" t="s">
        <v>1264</v>
      </c>
      <c r="GD120" s="86" t="s">
        <v>1201</v>
      </c>
      <c r="GE120" s="86" t="s">
        <v>1202</v>
      </c>
      <c r="GF120" s="86" t="s">
        <v>1203</v>
      </c>
      <c r="GG120" s="31" t="s">
        <v>1253</v>
      </c>
      <c r="GH120" s="31" t="s">
        <v>1205</v>
      </c>
      <c r="GI120" s="31" t="s">
        <v>1206</v>
      </c>
      <c r="GJ120" s="31" t="s">
        <v>1207</v>
      </c>
      <c r="GK120" s="31" t="s">
        <v>1208</v>
      </c>
      <c r="GL120" s="120" t="s">
        <v>1209</v>
      </c>
      <c r="GM120" s="120" t="s">
        <v>1210</v>
      </c>
      <c r="GN120" s="31" t="s">
        <v>1211</v>
      </c>
      <c r="GO120" s="31" t="s">
        <v>1212</v>
      </c>
      <c r="GP120" s="31" t="s">
        <v>1213</v>
      </c>
      <c r="GQ120" s="31" t="s">
        <v>1219</v>
      </c>
      <c r="GR120" s="31" t="s">
        <v>2156</v>
      </c>
      <c r="GS120" s="31" t="s">
        <v>2192</v>
      </c>
      <c r="GT120" s="31" t="s">
        <v>2249</v>
      </c>
      <c r="GU120"/>
    </row>
    <row r="121" spans="1:203" ht="14" customHeight="1" x14ac:dyDescent="0.3">
      <c r="A121" s="11" t="s">
        <v>1071</v>
      </c>
      <c r="B121" s="87"/>
      <c r="C121" s="87"/>
      <c r="D121" s="87"/>
      <c r="E121" s="87"/>
      <c r="F121" s="87"/>
      <c r="G121" s="36" t="s">
        <v>1074</v>
      </c>
      <c r="H121" s="36" t="s">
        <v>1074</v>
      </c>
      <c r="I121" s="36">
        <v>0</v>
      </c>
      <c r="J121" s="36">
        <v>0</v>
      </c>
      <c r="K121" s="36">
        <v>0</v>
      </c>
      <c r="L121" s="36">
        <v>0</v>
      </c>
      <c r="M121" s="36">
        <v>0</v>
      </c>
      <c r="N121" s="36">
        <v>0</v>
      </c>
      <c r="O121" s="36">
        <v>0</v>
      </c>
      <c r="P121" s="36">
        <v>0</v>
      </c>
      <c r="Q121" s="36">
        <v>0</v>
      </c>
      <c r="R121" s="36">
        <v>0</v>
      </c>
      <c r="S121" s="36">
        <v>0</v>
      </c>
      <c r="T121" s="36">
        <v>0</v>
      </c>
      <c r="U121" s="36">
        <v>0</v>
      </c>
      <c r="V121" s="90">
        <v>1</v>
      </c>
      <c r="W121" s="36">
        <v>0</v>
      </c>
      <c r="X121" s="36">
        <v>0</v>
      </c>
      <c r="Y121" s="36">
        <v>0</v>
      </c>
      <c r="Z121" s="36">
        <v>0</v>
      </c>
      <c r="AA121" s="36">
        <v>0</v>
      </c>
      <c r="AB121" s="36"/>
      <c r="AC121" s="36"/>
      <c r="AD121" s="36"/>
      <c r="AE121" s="36"/>
      <c r="AF121" s="36">
        <v>0</v>
      </c>
      <c r="AG121" s="36">
        <v>0</v>
      </c>
      <c r="AH121" s="36">
        <v>0</v>
      </c>
      <c r="AI121" s="88"/>
      <c r="AJ121" s="88"/>
      <c r="AK121" s="88">
        <v>0</v>
      </c>
      <c r="AL121" s="88">
        <v>0</v>
      </c>
      <c r="AM121" s="88">
        <v>0</v>
      </c>
      <c r="AN121" s="88">
        <v>0</v>
      </c>
      <c r="AO121" s="88">
        <v>0</v>
      </c>
      <c r="AP121" s="88">
        <v>0</v>
      </c>
      <c r="AQ121" s="88"/>
      <c r="AR121" s="88"/>
      <c r="AS121" s="88">
        <v>0</v>
      </c>
      <c r="AT121" s="121"/>
      <c r="AU121" s="88"/>
      <c r="AV121" s="88"/>
      <c r="AW121" s="89"/>
      <c r="AX121" s="89">
        <f>AX86/AW86-1</f>
        <v>0</v>
      </c>
      <c r="AY121" s="89">
        <f>AY86/AX86-1</f>
        <v>0</v>
      </c>
      <c r="BA121" s="11" t="s">
        <v>1071</v>
      </c>
      <c r="BB121" s="92"/>
      <c r="BC121" s="92"/>
      <c r="BD121" s="92"/>
      <c r="BE121" s="92"/>
      <c r="BF121" s="92"/>
      <c r="BG121" s="36" t="s">
        <v>1074</v>
      </c>
      <c r="BH121" s="36" t="s">
        <v>1074</v>
      </c>
      <c r="BI121" s="36">
        <v>0</v>
      </c>
      <c r="BJ121" s="36">
        <v>0</v>
      </c>
      <c r="BK121" s="36">
        <v>0</v>
      </c>
      <c r="BL121" s="36">
        <v>0</v>
      </c>
      <c r="BM121" s="36">
        <v>0</v>
      </c>
      <c r="BN121" s="36">
        <v>0</v>
      </c>
      <c r="BO121" s="36">
        <v>0</v>
      </c>
      <c r="BP121" s="36">
        <v>0</v>
      </c>
      <c r="BQ121" s="36">
        <v>0</v>
      </c>
      <c r="BR121" s="36">
        <v>0</v>
      </c>
      <c r="BS121" s="36">
        <v>0</v>
      </c>
      <c r="BT121" s="36">
        <v>0</v>
      </c>
      <c r="BU121" s="36">
        <v>0</v>
      </c>
      <c r="BV121" s="90">
        <v>0</v>
      </c>
      <c r="BW121" s="36">
        <v>0</v>
      </c>
      <c r="BX121" s="36">
        <v>0</v>
      </c>
      <c r="BY121" s="36">
        <v>0</v>
      </c>
      <c r="BZ121" s="36">
        <v>0</v>
      </c>
      <c r="CA121" s="36">
        <v>0</v>
      </c>
      <c r="CB121" s="36"/>
      <c r="CC121" s="36"/>
      <c r="CD121" s="36"/>
      <c r="CE121" s="91"/>
      <c r="CF121" s="91">
        <v>0</v>
      </c>
      <c r="CG121" s="91">
        <v>0</v>
      </c>
      <c r="CH121" s="91">
        <v>0</v>
      </c>
      <c r="CI121" s="88"/>
      <c r="CJ121" s="88"/>
      <c r="CK121" s="88">
        <v>0</v>
      </c>
      <c r="CL121" s="88">
        <v>0.16666666666666674</v>
      </c>
      <c r="CM121" s="88">
        <v>7.1428571428571397E-2</v>
      </c>
      <c r="CN121" s="88">
        <v>6.6666666666666652E-2</v>
      </c>
      <c r="CO121" s="88">
        <v>0</v>
      </c>
      <c r="CP121" s="88">
        <v>0</v>
      </c>
      <c r="CQ121" s="88"/>
      <c r="CR121" s="88"/>
      <c r="CS121" s="23">
        <v>-0.19999999999999996</v>
      </c>
      <c r="CT121" s="121"/>
      <c r="CU121" s="88"/>
      <c r="CV121" s="88"/>
      <c r="CW121" s="89"/>
      <c r="CX121" s="89">
        <f>CX86/CW86-1</f>
        <v>0</v>
      </c>
      <c r="CY121" s="89">
        <f>CY86/CX86-1</f>
        <v>0</v>
      </c>
      <c r="DA121" s="11" t="s">
        <v>1071</v>
      </c>
      <c r="DB121" s="87"/>
      <c r="DC121" s="87"/>
      <c r="DD121" s="87"/>
      <c r="DE121" s="87"/>
      <c r="DF121" s="87"/>
      <c r="DG121" s="36" t="s">
        <v>1074</v>
      </c>
      <c r="DH121" s="36" t="s">
        <v>1074</v>
      </c>
      <c r="DI121" s="36">
        <v>0.25</v>
      </c>
      <c r="DJ121" s="174" t="s">
        <v>1256</v>
      </c>
      <c r="DK121" s="36">
        <v>-0.19999999999999996</v>
      </c>
      <c r="DL121" s="174" t="s">
        <v>1256</v>
      </c>
      <c r="DM121" s="36">
        <v>0</v>
      </c>
      <c r="DN121" s="174" t="s">
        <v>1256</v>
      </c>
      <c r="DO121" s="36">
        <v>0</v>
      </c>
      <c r="DP121" s="174" t="s">
        <v>1256</v>
      </c>
      <c r="DQ121" s="36">
        <v>0.25</v>
      </c>
      <c r="DR121" s="36">
        <v>-4.0000000000000036E-2</v>
      </c>
      <c r="DS121" s="36">
        <v>0</v>
      </c>
      <c r="DT121" s="36">
        <v>-0.5</v>
      </c>
      <c r="DU121" s="36">
        <v>0.66666666666666674</v>
      </c>
      <c r="DV121" s="174" t="s">
        <v>1256</v>
      </c>
      <c r="DW121" s="36">
        <v>0</v>
      </c>
      <c r="DX121" s="36">
        <v>0</v>
      </c>
      <c r="DY121" s="36">
        <v>0.19999999999999996</v>
      </c>
      <c r="DZ121" s="36">
        <v>-0.16666666666666663</v>
      </c>
      <c r="EA121" s="36">
        <v>0</v>
      </c>
      <c r="EB121" s="169" t="s">
        <v>1256</v>
      </c>
      <c r="EC121" s="36"/>
      <c r="ED121" s="36"/>
      <c r="EE121" s="91"/>
      <c r="EF121" s="91">
        <v>0</v>
      </c>
      <c r="EG121" s="91">
        <v>0</v>
      </c>
      <c r="EH121" s="91">
        <v>0</v>
      </c>
      <c r="EI121" s="88"/>
      <c r="EJ121" s="88"/>
      <c r="EK121" s="88">
        <v>0</v>
      </c>
      <c r="EL121" s="88">
        <v>0</v>
      </c>
      <c r="EM121" s="88">
        <v>0.22500000000000009</v>
      </c>
      <c r="EN121" s="88">
        <v>-0.18367346938775508</v>
      </c>
      <c r="EO121" s="88">
        <v>0</v>
      </c>
      <c r="EP121" s="88">
        <v>0</v>
      </c>
      <c r="EQ121" s="88"/>
      <c r="ER121" s="88"/>
      <c r="ES121" s="23">
        <v>0.19999999999999996</v>
      </c>
      <c r="ET121" s="88"/>
      <c r="EU121" s="88"/>
      <c r="EV121" s="88"/>
      <c r="EW121" s="89"/>
      <c r="EX121" s="89">
        <f>EX86/EW86-1</f>
        <v>0</v>
      </c>
      <c r="EY121" s="89">
        <f>EY86/EX86-1</f>
        <v>0</v>
      </c>
      <c r="EZ121"/>
      <c r="FA121" s="87"/>
      <c r="FB121" s="36" t="s">
        <v>1074</v>
      </c>
      <c r="FC121" s="36" t="s">
        <v>1074</v>
      </c>
      <c r="FD121" s="36">
        <v>0.19999999999999996</v>
      </c>
      <c r="FE121" s="174" t="s">
        <v>1256</v>
      </c>
      <c r="FF121" s="36">
        <v>-0.16666666666666663</v>
      </c>
      <c r="FG121" s="174" t="s">
        <v>1256</v>
      </c>
      <c r="FH121" s="36">
        <v>0</v>
      </c>
      <c r="FI121" s="174" t="s">
        <v>1256</v>
      </c>
      <c r="FJ121" s="36">
        <v>0</v>
      </c>
      <c r="FK121" s="174" t="s">
        <v>1256</v>
      </c>
      <c r="FL121" s="36">
        <v>0</v>
      </c>
      <c r="FM121" s="36">
        <v>0</v>
      </c>
      <c r="FN121" s="36">
        <v>0</v>
      </c>
      <c r="FO121" s="36">
        <v>0</v>
      </c>
      <c r="FP121" s="36">
        <v>0</v>
      </c>
      <c r="FQ121" s="174" t="s">
        <v>1256</v>
      </c>
      <c r="FR121" s="36">
        <v>0.39999999999999991</v>
      </c>
      <c r="FS121" s="36">
        <v>0</v>
      </c>
      <c r="FT121" s="36">
        <v>0.35714285714285721</v>
      </c>
      <c r="FU121" s="36">
        <v>-0.26315789473684215</v>
      </c>
      <c r="FV121" s="36">
        <v>-0.1428571428571429</v>
      </c>
      <c r="FW121" s="169" t="s">
        <v>1256</v>
      </c>
      <c r="FX121" s="36"/>
      <c r="FY121" s="36"/>
      <c r="FZ121" s="36"/>
      <c r="GA121" s="36">
        <v>0</v>
      </c>
      <c r="GB121" s="36">
        <v>0</v>
      </c>
      <c r="GC121" s="36">
        <v>0.19999999999999996</v>
      </c>
      <c r="GD121" s="88"/>
      <c r="GE121" s="88"/>
      <c r="GF121" s="88">
        <v>0</v>
      </c>
      <c r="GG121" s="88">
        <v>-0.5</v>
      </c>
      <c r="GH121" s="88">
        <v>0.33333333333333326</v>
      </c>
      <c r="GI121" s="88">
        <v>-0.25</v>
      </c>
      <c r="GJ121" s="88">
        <v>0</v>
      </c>
      <c r="GK121" s="88">
        <v>0</v>
      </c>
      <c r="GL121" s="88"/>
      <c r="GM121" s="88"/>
      <c r="GN121" s="88">
        <v>0</v>
      </c>
      <c r="GO121" s="88"/>
      <c r="GP121" s="88"/>
      <c r="GQ121" s="88"/>
      <c r="GR121" s="89"/>
      <c r="GS121" s="89">
        <f t="shared" ref="GS121:GS152" si="10">GS86/GR86-1</f>
        <v>0</v>
      </c>
      <c r="GT121" s="89">
        <f>GT86/GS86-1</f>
        <v>0.5</v>
      </c>
      <c r="GU121"/>
    </row>
    <row r="122" spans="1:203" x14ac:dyDescent="0.3">
      <c r="A122" s="11" t="s">
        <v>933</v>
      </c>
      <c r="B122" s="36">
        <v>0</v>
      </c>
      <c r="C122" s="36">
        <v>0</v>
      </c>
      <c r="D122" s="36">
        <v>0</v>
      </c>
      <c r="E122" s="36">
        <v>0</v>
      </c>
      <c r="F122" s="36" t="s">
        <v>1074</v>
      </c>
      <c r="G122" s="36" t="s">
        <v>1074</v>
      </c>
      <c r="H122" s="36">
        <v>0.5</v>
      </c>
      <c r="I122" s="36">
        <v>0.33333333333333326</v>
      </c>
      <c r="J122" s="36">
        <v>-0.5</v>
      </c>
      <c r="K122" s="36">
        <v>0</v>
      </c>
      <c r="L122" s="36" t="s">
        <v>1074</v>
      </c>
      <c r="M122" s="36" t="s">
        <v>1074</v>
      </c>
      <c r="N122" s="36">
        <v>0</v>
      </c>
      <c r="O122" s="36" t="s">
        <v>1074</v>
      </c>
      <c r="P122" s="36" t="s">
        <v>1074</v>
      </c>
      <c r="Q122" s="36" t="s">
        <v>1074</v>
      </c>
      <c r="R122" s="36">
        <v>0.25</v>
      </c>
      <c r="S122" s="36">
        <v>0</v>
      </c>
      <c r="T122" s="36">
        <v>-0.19999999999999996</v>
      </c>
      <c r="U122" s="36">
        <v>0</v>
      </c>
      <c r="V122" s="90">
        <v>0.5</v>
      </c>
      <c r="W122" s="36">
        <v>0.5</v>
      </c>
      <c r="X122" s="36">
        <v>0</v>
      </c>
      <c r="Y122" s="36">
        <v>-0.33333333333333337</v>
      </c>
      <c r="Z122" s="36">
        <v>0</v>
      </c>
      <c r="AA122" s="36">
        <v>0</v>
      </c>
      <c r="AB122" s="36"/>
      <c r="AC122" s="36"/>
      <c r="AD122" s="36"/>
      <c r="AE122" s="36">
        <v>0</v>
      </c>
      <c r="AF122" s="36">
        <v>0</v>
      </c>
      <c r="AG122" s="36">
        <v>1</v>
      </c>
      <c r="AH122" s="36">
        <v>0</v>
      </c>
      <c r="AI122" s="88"/>
      <c r="AJ122" s="88"/>
      <c r="AK122" s="88">
        <v>0</v>
      </c>
      <c r="AL122" s="88">
        <v>0</v>
      </c>
      <c r="AM122" s="88">
        <v>0</v>
      </c>
      <c r="AN122" s="88">
        <v>-9.9999999999999978E-2</v>
      </c>
      <c r="AO122" s="88">
        <v>0</v>
      </c>
      <c r="AP122" s="88">
        <v>0</v>
      </c>
      <c r="AQ122" s="88">
        <v>0</v>
      </c>
      <c r="AR122" s="88">
        <v>-5.555555555555558E-2</v>
      </c>
      <c r="AS122" s="88">
        <v>0.17647058823529416</v>
      </c>
      <c r="AT122" s="88">
        <v>-0.25</v>
      </c>
      <c r="AU122" s="88">
        <v>0.33333333333333326</v>
      </c>
      <c r="AV122" s="88">
        <v>0.25</v>
      </c>
      <c r="AW122" s="89">
        <f t="shared" ref="AW122:AW151" si="11">AW87/AV87-1</f>
        <v>0</v>
      </c>
      <c r="AX122" s="89"/>
      <c r="AY122" s="89"/>
      <c r="BA122" s="11" t="s">
        <v>933</v>
      </c>
      <c r="BB122" s="36">
        <v>0</v>
      </c>
      <c r="BC122" s="36">
        <v>0</v>
      </c>
      <c r="BD122" s="36">
        <v>0</v>
      </c>
      <c r="BE122" s="36">
        <v>0</v>
      </c>
      <c r="BF122" s="36" t="s">
        <v>1074</v>
      </c>
      <c r="BG122" s="36" t="s">
        <v>1074</v>
      </c>
      <c r="BH122" s="36">
        <v>3.5714285714285809E-2</v>
      </c>
      <c r="BI122" s="36">
        <v>3.4482758620689724E-2</v>
      </c>
      <c r="BJ122" s="36">
        <v>0</v>
      </c>
      <c r="BK122" s="36">
        <v>0</v>
      </c>
      <c r="BL122" s="36" t="s">
        <v>1074</v>
      </c>
      <c r="BM122" s="36" t="s">
        <v>1074</v>
      </c>
      <c r="BN122" s="36">
        <v>-0.26666666666666672</v>
      </c>
      <c r="BO122" s="36" t="s">
        <v>1074</v>
      </c>
      <c r="BP122" s="36" t="s">
        <v>1074</v>
      </c>
      <c r="BQ122" s="36" t="s">
        <v>1074</v>
      </c>
      <c r="BR122" s="36">
        <v>0</v>
      </c>
      <c r="BS122" s="36">
        <v>0.5</v>
      </c>
      <c r="BT122" s="36">
        <v>-0.33333333333333337</v>
      </c>
      <c r="BU122" s="36">
        <v>0</v>
      </c>
      <c r="BV122" s="90">
        <v>1</v>
      </c>
      <c r="BW122" s="36">
        <v>0.30000000000000004</v>
      </c>
      <c r="BX122" s="36">
        <v>0</v>
      </c>
      <c r="BY122" s="36">
        <v>0</v>
      </c>
      <c r="BZ122" s="36">
        <v>-3.8461538461538436E-2</v>
      </c>
      <c r="CA122" s="36">
        <v>0.19999999999999996</v>
      </c>
      <c r="CB122" s="36"/>
      <c r="CC122" s="36"/>
      <c r="CD122" s="36"/>
      <c r="CE122" s="91">
        <v>0.21739130434782616</v>
      </c>
      <c r="CF122" s="91">
        <v>0</v>
      </c>
      <c r="CG122" s="91">
        <v>7.1428571428571397E-2</v>
      </c>
      <c r="CH122" s="91">
        <v>0</v>
      </c>
      <c r="CI122" s="88"/>
      <c r="CJ122" s="88"/>
      <c r="CK122" s="88">
        <v>3.3333333333333437E-2</v>
      </c>
      <c r="CL122" s="88">
        <v>8.0645161290322509E-2</v>
      </c>
      <c r="CM122" s="88">
        <v>7.4626865671641784E-2</v>
      </c>
      <c r="CN122" s="88">
        <v>-0.16666666666666663</v>
      </c>
      <c r="CO122" s="88">
        <v>0</v>
      </c>
      <c r="CP122" s="88">
        <v>0.16666666666666674</v>
      </c>
      <c r="CQ122" s="88">
        <v>-8.5714285714285743E-2</v>
      </c>
      <c r="CR122" s="88">
        <v>-3.125E-2</v>
      </c>
      <c r="CS122" s="23">
        <v>9.6774193548387011E-2</v>
      </c>
      <c r="CT122" s="88">
        <v>-5.8823529411764719E-2</v>
      </c>
      <c r="CU122" s="88">
        <v>-6.25E-2</v>
      </c>
      <c r="CV122" s="88">
        <v>0</v>
      </c>
      <c r="CW122" s="89">
        <f t="shared" ref="CW122:CW151" si="12">CW87/CV87-1</f>
        <v>-6.6666666666666652E-2</v>
      </c>
      <c r="CX122" s="89"/>
      <c r="CY122" s="89"/>
      <c r="DA122" s="11" t="s">
        <v>933</v>
      </c>
      <c r="DB122" s="36">
        <v>0</v>
      </c>
      <c r="DC122" s="36">
        <v>0</v>
      </c>
      <c r="DD122" s="36">
        <v>0</v>
      </c>
      <c r="DE122" s="36">
        <v>0</v>
      </c>
      <c r="DF122" s="36" t="s">
        <v>1074</v>
      </c>
      <c r="DG122" s="36" t="s">
        <v>1074</v>
      </c>
      <c r="DH122" s="36">
        <v>0.33333333333333326</v>
      </c>
      <c r="DI122" s="36">
        <v>0</v>
      </c>
      <c r="DJ122" s="175"/>
      <c r="DK122" s="36">
        <v>0</v>
      </c>
      <c r="DL122" s="175"/>
      <c r="DM122" s="36">
        <v>0</v>
      </c>
      <c r="DN122" s="175"/>
      <c r="DO122" s="36" t="s">
        <v>1074</v>
      </c>
      <c r="DP122" s="175"/>
      <c r="DQ122" s="36" t="s">
        <v>1074</v>
      </c>
      <c r="DR122" s="36">
        <v>0.30000000000000004</v>
      </c>
      <c r="DS122" s="36">
        <v>-0.61538461538461542</v>
      </c>
      <c r="DT122" s="36">
        <v>1.4</v>
      </c>
      <c r="DU122" s="36">
        <v>4.1666666666666741E-2</v>
      </c>
      <c r="DV122" s="175"/>
      <c r="DW122" s="36">
        <v>0</v>
      </c>
      <c r="DX122" s="36">
        <v>0</v>
      </c>
      <c r="DY122" s="36">
        <v>0</v>
      </c>
      <c r="DZ122" s="36">
        <v>0</v>
      </c>
      <c r="EA122" s="36">
        <v>0</v>
      </c>
      <c r="EB122" s="114"/>
      <c r="EC122" s="36"/>
      <c r="ED122" s="36"/>
      <c r="EE122" s="91">
        <v>0</v>
      </c>
      <c r="EF122" s="91">
        <v>0</v>
      </c>
      <c r="EG122" s="91">
        <v>-0.19999999999999996</v>
      </c>
      <c r="EH122" s="91">
        <v>0</v>
      </c>
      <c r="EI122" s="88"/>
      <c r="EJ122" s="88"/>
      <c r="EK122" s="88">
        <v>0</v>
      </c>
      <c r="EL122" s="88">
        <v>0</v>
      </c>
      <c r="EM122" s="88">
        <v>0.125</v>
      </c>
      <c r="EN122" s="88">
        <v>2.2222222222222143E-2</v>
      </c>
      <c r="EO122" s="88">
        <v>0</v>
      </c>
      <c r="EP122" s="88">
        <v>8.6956521739130377E-2</v>
      </c>
      <c r="EQ122" s="88">
        <v>0</v>
      </c>
      <c r="ER122" s="88">
        <v>0</v>
      </c>
      <c r="ES122" s="23">
        <v>0</v>
      </c>
      <c r="ET122" s="88">
        <v>0</v>
      </c>
      <c r="EU122" s="88">
        <v>0</v>
      </c>
      <c r="EV122" s="88">
        <v>-0.19999999999999996</v>
      </c>
      <c r="EW122" s="89">
        <v>0</v>
      </c>
      <c r="EX122" s="89"/>
      <c r="EY122" s="89"/>
      <c r="EZ122"/>
      <c r="FA122" s="36" t="s">
        <v>1074</v>
      </c>
      <c r="FB122" s="36" t="s">
        <v>1074</v>
      </c>
      <c r="FC122" s="36">
        <v>3</v>
      </c>
      <c r="FD122" s="36">
        <v>-0.75</v>
      </c>
      <c r="FE122" s="175"/>
      <c r="FF122" s="36">
        <v>0</v>
      </c>
      <c r="FG122" s="175"/>
      <c r="FH122" s="36">
        <v>0</v>
      </c>
      <c r="FI122" s="175"/>
      <c r="FJ122" s="36" t="s">
        <v>1074</v>
      </c>
      <c r="FK122" s="175"/>
      <c r="FL122" s="36" t="s">
        <v>1074</v>
      </c>
      <c r="FM122" s="36">
        <v>0.28205128205128216</v>
      </c>
      <c r="FN122" s="36">
        <v>-0.33333333333333404</v>
      </c>
      <c r="FO122" s="36">
        <v>0.50000000000000155</v>
      </c>
      <c r="FP122" s="36">
        <v>0.33333333333333326</v>
      </c>
      <c r="FQ122" s="175"/>
      <c r="FR122" s="36">
        <v>0.25000000000000022</v>
      </c>
      <c r="FS122" s="36">
        <v>-0.20000000000000007</v>
      </c>
      <c r="FT122" s="36">
        <v>0</v>
      </c>
      <c r="FU122" s="36">
        <v>0</v>
      </c>
      <c r="FV122" s="36">
        <v>0</v>
      </c>
      <c r="FW122" s="114"/>
      <c r="FX122" s="36"/>
      <c r="FY122" s="36"/>
      <c r="FZ122" s="36">
        <v>0</v>
      </c>
      <c r="GA122" s="36">
        <v>0</v>
      </c>
      <c r="GB122" s="36">
        <v>0.125</v>
      </c>
      <c r="GC122" s="36">
        <v>-0.11111111111111116</v>
      </c>
      <c r="GD122" s="88"/>
      <c r="GE122" s="88"/>
      <c r="GF122" s="88">
        <v>0.20000000000000018</v>
      </c>
      <c r="GG122" s="88">
        <v>-0.16666666666666674</v>
      </c>
      <c r="GH122" s="88">
        <v>0</v>
      </c>
      <c r="GI122" s="88">
        <v>-9.9999999999999978E-2</v>
      </c>
      <c r="GJ122" s="88">
        <v>0</v>
      </c>
      <c r="GK122" s="88">
        <v>0.11111111111111094</v>
      </c>
      <c r="GL122" s="88">
        <v>0</v>
      </c>
      <c r="GM122" s="88">
        <v>0</v>
      </c>
      <c r="GN122" s="88">
        <v>0</v>
      </c>
      <c r="GO122" s="88">
        <v>-0.25</v>
      </c>
      <c r="GP122" s="88">
        <v>0</v>
      </c>
      <c r="GQ122" s="88">
        <v>-9.3333333333333379E-2</v>
      </c>
      <c r="GR122" s="89">
        <f t="shared" ref="GR122:GR151" si="13">GR87/GQ87-1</f>
        <v>0.47058823529411753</v>
      </c>
      <c r="GS122" s="89"/>
      <c r="GT122" s="89"/>
      <c r="GU122"/>
    </row>
    <row r="123" spans="1:203" x14ac:dyDescent="0.3">
      <c r="A123" s="11" t="s">
        <v>926</v>
      </c>
      <c r="B123" s="36">
        <v>0.17647058823529416</v>
      </c>
      <c r="C123" s="94" t="s">
        <v>1074</v>
      </c>
      <c r="D123" s="94" t="s">
        <v>1074</v>
      </c>
      <c r="E123" s="36">
        <v>0.64705882352941169</v>
      </c>
      <c r="F123" s="36">
        <v>7.1428571428571397E-2</v>
      </c>
      <c r="G123" s="36">
        <v>0.33333333333333326</v>
      </c>
      <c r="H123" s="36">
        <v>-0.20833333333333504</v>
      </c>
      <c r="I123" s="36">
        <v>-5.2631578947366364E-2</v>
      </c>
      <c r="J123" s="36">
        <v>0.33333333333333326</v>
      </c>
      <c r="K123" s="36">
        <v>-0.25</v>
      </c>
      <c r="L123" s="36" t="s">
        <v>1074</v>
      </c>
      <c r="M123" s="36" t="s">
        <v>1074</v>
      </c>
      <c r="N123" s="36">
        <v>0</v>
      </c>
      <c r="O123" s="36">
        <v>0</v>
      </c>
      <c r="P123" s="36">
        <v>0</v>
      </c>
      <c r="Q123" s="36">
        <v>0.3125</v>
      </c>
      <c r="R123" s="36">
        <v>-0.23809523809523814</v>
      </c>
      <c r="S123" s="36">
        <v>0</v>
      </c>
      <c r="T123" s="36">
        <v>-0.25</v>
      </c>
      <c r="U123" s="36">
        <v>0.33333333333333326</v>
      </c>
      <c r="V123" s="90"/>
      <c r="W123" s="36">
        <v>-0.25</v>
      </c>
      <c r="X123" s="36">
        <v>0.41666666666666674</v>
      </c>
      <c r="Y123" s="36">
        <v>-0.29411764705882348</v>
      </c>
      <c r="Z123" s="36"/>
      <c r="AA123" s="36"/>
      <c r="AB123" s="36"/>
      <c r="AC123" s="36"/>
      <c r="AD123" s="36">
        <v>0.33333333333333326</v>
      </c>
      <c r="AE123" s="36">
        <v>-0.25</v>
      </c>
      <c r="AF123" s="36">
        <v>6.6666666666666652E-2</v>
      </c>
      <c r="AG123" s="36">
        <v>0.25</v>
      </c>
      <c r="AH123" s="36">
        <v>0</v>
      </c>
      <c r="AI123" s="88">
        <v>-0.125</v>
      </c>
      <c r="AJ123" s="88">
        <v>-7.1428571428571397E-2</v>
      </c>
      <c r="AK123" s="88">
        <v>-7.6923076923076872E-2</v>
      </c>
      <c r="AL123" s="88">
        <v>0</v>
      </c>
      <c r="AM123" s="88">
        <v>0.33333333333333326</v>
      </c>
      <c r="AN123" s="88">
        <v>0</v>
      </c>
      <c r="AO123" s="88">
        <v>0</v>
      </c>
      <c r="AP123" s="88">
        <v>0</v>
      </c>
      <c r="AQ123" s="88">
        <v>0</v>
      </c>
      <c r="AR123" s="88">
        <v>0.25</v>
      </c>
      <c r="AS123" s="88">
        <v>0</v>
      </c>
      <c r="AT123" s="88">
        <v>-0.19999999999999996</v>
      </c>
      <c r="AU123" s="88">
        <v>0</v>
      </c>
      <c r="AV123" s="88">
        <v>0.25</v>
      </c>
      <c r="AW123" s="89">
        <f t="shared" si="11"/>
        <v>-0.19999999999999996</v>
      </c>
      <c r="AX123" s="89">
        <f t="shared" ref="AX123:AX151" si="14">AX88/AW88-1</f>
        <v>0</v>
      </c>
      <c r="AY123" s="89">
        <f t="shared" ref="AY123:AY151" si="15">AY88/AX88-1</f>
        <v>0</v>
      </c>
      <c r="BA123" s="11" t="s">
        <v>926</v>
      </c>
      <c r="BB123" s="36">
        <v>0.16666666666666674</v>
      </c>
      <c r="BC123" s="36" t="s">
        <v>1074</v>
      </c>
      <c r="BD123" s="36" t="s">
        <v>1074</v>
      </c>
      <c r="BE123" s="36">
        <v>-0.7</v>
      </c>
      <c r="BF123" s="36">
        <v>2.3333333333333335</v>
      </c>
      <c r="BG123" s="36">
        <v>1</v>
      </c>
      <c r="BH123" s="36">
        <v>-0.25</v>
      </c>
      <c r="BI123" s="36">
        <v>0</v>
      </c>
      <c r="BJ123" s="36">
        <v>-0.33333333333333337</v>
      </c>
      <c r="BK123" s="36">
        <v>1</v>
      </c>
      <c r="BL123" s="36">
        <v>0</v>
      </c>
      <c r="BM123" s="36">
        <v>0</v>
      </c>
      <c r="BN123" s="36">
        <v>0</v>
      </c>
      <c r="BO123" s="36">
        <v>0</v>
      </c>
      <c r="BP123" s="36">
        <v>0</v>
      </c>
      <c r="BQ123" s="36">
        <v>0</v>
      </c>
      <c r="BR123" s="36">
        <v>0</v>
      </c>
      <c r="BS123" s="36">
        <v>0</v>
      </c>
      <c r="BT123" s="36">
        <v>0</v>
      </c>
      <c r="BU123" s="36">
        <v>-0.25</v>
      </c>
      <c r="BV123" s="90"/>
      <c r="BW123" s="36">
        <v>0</v>
      </c>
      <c r="BX123" s="36">
        <v>0</v>
      </c>
      <c r="BY123" s="36">
        <v>0.33333333333333326</v>
      </c>
      <c r="BZ123" s="36"/>
      <c r="CA123" s="36"/>
      <c r="CB123" s="36"/>
      <c r="CC123" s="36"/>
      <c r="CD123" s="36">
        <v>5.2631578947368363E-2</v>
      </c>
      <c r="CE123" s="91">
        <v>0.25</v>
      </c>
      <c r="CF123" s="91">
        <v>0</v>
      </c>
      <c r="CG123" s="91">
        <v>-0.19999999999999996</v>
      </c>
      <c r="CH123" s="91">
        <v>0</v>
      </c>
      <c r="CI123" s="88">
        <v>0.25</v>
      </c>
      <c r="CJ123" s="88">
        <v>0</v>
      </c>
      <c r="CK123" s="88">
        <v>0</v>
      </c>
      <c r="CL123" s="88">
        <v>0</v>
      </c>
      <c r="CM123" s="88">
        <v>0</v>
      </c>
      <c r="CN123" s="88">
        <v>0</v>
      </c>
      <c r="CO123" s="88">
        <v>0</v>
      </c>
      <c r="CP123" s="88">
        <v>0</v>
      </c>
      <c r="CQ123" s="88">
        <v>0</v>
      </c>
      <c r="CR123" s="88">
        <v>0</v>
      </c>
      <c r="CS123" s="23">
        <v>0</v>
      </c>
      <c r="CT123" s="88">
        <v>-9.9999999999999978E-2</v>
      </c>
      <c r="CU123" s="88">
        <v>-0.11111111111111116</v>
      </c>
      <c r="CV123" s="88">
        <v>0</v>
      </c>
      <c r="CW123" s="89">
        <f t="shared" si="12"/>
        <v>0</v>
      </c>
      <c r="CX123" s="89">
        <f t="shared" ref="CX123:CX151" si="16">CX88/CW88-1</f>
        <v>0.25</v>
      </c>
      <c r="CY123" s="89">
        <f t="shared" ref="CY123:CY151" si="17">CY88/CX88-1</f>
        <v>0</v>
      </c>
      <c r="DA123" s="11" t="s">
        <v>926</v>
      </c>
      <c r="DB123" s="36">
        <v>0.11111111111111116</v>
      </c>
      <c r="DC123" s="94" t="s">
        <v>1074</v>
      </c>
      <c r="DD123" s="94" t="s">
        <v>1074</v>
      </c>
      <c r="DE123" s="36">
        <v>0.19999999999999996</v>
      </c>
      <c r="DF123" s="36">
        <v>-0.33333333333333337</v>
      </c>
      <c r="DG123" s="36">
        <v>-0.375</v>
      </c>
      <c r="DH123" s="36">
        <v>1</v>
      </c>
      <c r="DI123" s="36">
        <v>0</v>
      </c>
      <c r="DJ123" s="175"/>
      <c r="DK123" s="36">
        <v>-0.19999999999999996</v>
      </c>
      <c r="DL123" s="175"/>
      <c r="DM123" s="36">
        <v>0</v>
      </c>
      <c r="DN123" s="175"/>
      <c r="DO123" s="36">
        <v>0.25</v>
      </c>
      <c r="DP123" s="175"/>
      <c r="DQ123" s="36">
        <v>0.19999999999999996</v>
      </c>
      <c r="DR123" s="36">
        <v>0.33333333333333326</v>
      </c>
      <c r="DS123" s="36">
        <v>-0.5</v>
      </c>
      <c r="DT123" s="36">
        <v>1</v>
      </c>
      <c r="DU123" s="36">
        <v>-0.25</v>
      </c>
      <c r="DV123" s="175"/>
      <c r="DW123" s="36">
        <v>0</v>
      </c>
      <c r="DX123" s="36">
        <v>0</v>
      </c>
      <c r="DY123" s="36">
        <v>0</v>
      </c>
      <c r="DZ123" s="36"/>
      <c r="EA123" s="36"/>
      <c r="EB123" s="114"/>
      <c r="EC123" s="36"/>
      <c r="ED123" s="36">
        <v>1</v>
      </c>
      <c r="EE123" s="91">
        <v>0.25</v>
      </c>
      <c r="EF123" s="91">
        <v>0.12000000000000011</v>
      </c>
      <c r="EG123" s="91">
        <v>0</v>
      </c>
      <c r="EH123" s="91">
        <v>-7.1428571428571397E-2</v>
      </c>
      <c r="EI123" s="88">
        <v>7.6923076923076872E-2</v>
      </c>
      <c r="EJ123" s="88">
        <v>7.1428571428571397E-2</v>
      </c>
      <c r="EK123" s="88">
        <v>0</v>
      </c>
      <c r="EL123" s="88">
        <v>0</v>
      </c>
      <c r="EM123" s="88">
        <v>0.33333333333333326</v>
      </c>
      <c r="EN123" s="88">
        <v>0.125</v>
      </c>
      <c r="EO123" s="88">
        <v>-0.11111111111111116</v>
      </c>
      <c r="EP123" s="88">
        <v>-0.25</v>
      </c>
      <c r="EQ123" s="88">
        <v>0</v>
      </c>
      <c r="ER123" s="88">
        <v>-0.33333333333333337</v>
      </c>
      <c r="ES123" s="23">
        <v>1</v>
      </c>
      <c r="ET123" s="88">
        <v>-0.375</v>
      </c>
      <c r="EU123" s="88">
        <v>0.19999999999999996</v>
      </c>
      <c r="EV123" s="88">
        <v>0</v>
      </c>
      <c r="EW123" s="89">
        <v>0.33333333333333326</v>
      </c>
      <c r="EX123" s="89">
        <f t="shared" ref="EX123:EX151" si="18">EX88/EW88-1</f>
        <v>-0.25</v>
      </c>
      <c r="EY123" s="89">
        <f t="shared" ref="EY123:EY151" si="19">EY88/EX88-1</f>
        <v>0</v>
      </c>
      <c r="EZ123"/>
      <c r="FA123" s="36">
        <v>0.66666666666666674</v>
      </c>
      <c r="FB123" s="36">
        <v>0</v>
      </c>
      <c r="FC123" s="36">
        <v>0</v>
      </c>
      <c r="FD123" s="36">
        <v>0.19999999999999996</v>
      </c>
      <c r="FE123" s="175"/>
      <c r="FF123" s="36">
        <v>0</v>
      </c>
      <c r="FG123" s="175"/>
      <c r="FH123" s="36">
        <v>-0.5</v>
      </c>
      <c r="FI123" s="175"/>
      <c r="FJ123" s="36">
        <v>1</v>
      </c>
      <c r="FK123" s="175"/>
      <c r="FL123" s="36">
        <v>-0.5</v>
      </c>
      <c r="FM123" s="36">
        <v>0.33333333333333326</v>
      </c>
      <c r="FN123" s="36">
        <v>4.4408920985006262E-16</v>
      </c>
      <c r="FO123" s="36">
        <v>0.99999999999999889</v>
      </c>
      <c r="FP123" s="36">
        <v>0</v>
      </c>
      <c r="FQ123" s="175"/>
      <c r="FR123" s="36">
        <v>-0.45499999999999996</v>
      </c>
      <c r="FS123" s="36">
        <v>0.37614678899082565</v>
      </c>
      <c r="FT123" s="36">
        <v>0</v>
      </c>
      <c r="FU123" s="36"/>
      <c r="FV123" s="36"/>
      <c r="FW123" s="114"/>
      <c r="FX123" s="36"/>
      <c r="FY123" s="36">
        <v>0</v>
      </c>
      <c r="FZ123" s="36">
        <v>0</v>
      </c>
      <c r="GA123" s="36">
        <v>-0.25</v>
      </c>
      <c r="GB123" s="36">
        <v>-0.12333333333333341</v>
      </c>
      <c r="GC123" s="36">
        <v>-8.7452471482889704E-2</v>
      </c>
      <c r="GD123" s="88">
        <v>0.20833333333333326</v>
      </c>
      <c r="GE123" s="88">
        <v>3.4482758620689724E-2</v>
      </c>
      <c r="GF123" s="88">
        <v>0</v>
      </c>
      <c r="GG123" s="88">
        <v>0</v>
      </c>
      <c r="GH123" s="88">
        <v>-0.16666666666666663</v>
      </c>
      <c r="GI123" s="88">
        <v>9.9999999999999867E-2</v>
      </c>
      <c r="GJ123" s="88">
        <v>-9.0909090909090828E-2</v>
      </c>
      <c r="GK123" s="88">
        <v>0.19999999999999996</v>
      </c>
      <c r="GL123" s="88">
        <v>-0.33333333333333337</v>
      </c>
      <c r="GM123" s="88">
        <v>0</v>
      </c>
      <c r="GN123" s="88">
        <v>0</v>
      </c>
      <c r="GO123" s="88">
        <v>-0.25</v>
      </c>
      <c r="GP123" s="88">
        <v>0.33333333333333326</v>
      </c>
      <c r="GQ123" s="88">
        <v>0</v>
      </c>
      <c r="GR123" s="89">
        <f t="shared" si="13"/>
        <v>0</v>
      </c>
      <c r="GS123" s="89">
        <f t="shared" si="10"/>
        <v>0.5</v>
      </c>
      <c r="GT123" s="89">
        <f t="shared" ref="GT123:GT151" si="20">GT88/GS88-1</f>
        <v>-0.33333333333333337</v>
      </c>
      <c r="GU123"/>
    </row>
    <row r="124" spans="1:203" x14ac:dyDescent="0.3">
      <c r="A124" s="11" t="s">
        <v>914</v>
      </c>
      <c r="B124" s="36" t="s">
        <v>1074</v>
      </c>
      <c r="C124" s="94" t="s">
        <v>1074</v>
      </c>
      <c r="D124" s="94" t="s">
        <v>1074</v>
      </c>
      <c r="E124" s="36" t="s">
        <v>1074</v>
      </c>
      <c r="F124" s="36">
        <v>0</v>
      </c>
      <c r="G124" s="36">
        <v>0</v>
      </c>
      <c r="H124" s="36" t="s">
        <v>1074</v>
      </c>
      <c r="I124" s="36" t="s">
        <v>1074</v>
      </c>
      <c r="J124" s="36" t="s">
        <v>1074</v>
      </c>
      <c r="K124" s="36" t="s">
        <v>1074</v>
      </c>
      <c r="L124" s="36">
        <v>0</v>
      </c>
      <c r="M124" s="36">
        <v>0.5</v>
      </c>
      <c r="N124" s="36">
        <v>0.16666666666666674</v>
      </c>
      <c r="O124" s="36">
        <v>-3.5714285714285698E-2</v>
      </c>
      <c r="P124" s="36">
        <v>0.125</v>
      </c>
      <c r="Q124" s="36">
        <v>-0.40740740740740744</v>
      </c>
      <c r="R124" s="36">
        <v>0.75</v>
      </c>
      <c r="S124" s="36">
        <v>-0.4285714285714286</v>
      </c>
      <c r="T124" s="36">
        <v>0.5</v>
      </c>
      <c r="U124" s="36">
        <v>0</v>
      </c>
      <c r="V124" s="90"/>
      <c r="W124" s="36">
        <v>0</v>
      </c>
      <c r="X124" s="36">
        <v>0</v>
      </c>
      <c r="Y124" s="36">
        <v>0</v>
      </c>
      <c r="Z124" s="36">
        <v>0</v>
      </c>
      <c r="AA124" s="36">
        <v>-0.5</v>
      </c>
      <c r="AB124" s="36"/>
      <c r="AC124" s="36">
        <v>0.66666666666666674</v>
      </c>
      <c r="AD124" s="36">
        <v>0</v>
      </c>
      <c r="AE124" s="36">
        <v>0</v>
      </c>
      <c r="AF124" s="36">
        <v>0</v>
      </c>
      <c r="AG124" s="36">
        <v>0</v>
      </c>
      <c r="AH124" s="36">
        <v>0</v>
      </c>
      <c r="AI124" s="88">
        <v>0</v>
      </c>
      <c r="AJ124" s="88">
        <v>0</v>
      </c>
      <c r="AK124" s="88">
        <v>0</v>
      </c>
      <c r="AL124" s="88">
        <v>0</v>
      </c>
      <c r="AM124" s="88">
        <v>0.19999999999999996</v>
      </c>
      <c r="AN124" s="88">
        <v>-0.16666666666666663</v>
      </c>
      <c r="AO124" s="88">
        <v>0.19999999999999996</v>
      </c>
      <c r="AP124" s="88">
        <v>-0.16666666666666663</v>
      </c>
      <c r="AQ124" s="88">
        <v>0</v>
      </c>
      <c r="AR124" s="88">
        <v>0</v>
      </c>
      <c r="AS124" s="88">
        <v>0</v>
      </c>
      <c r="AT124" s="88">
        <v>0</v>
      </c>
      <c r="AU124" s="88">
        <v>0.19999999999999996</v>
      </c>
      <c r="AV124" s="88">
        <v>0</v>
      </c>
      <c r="AW124" s="89">
        <f t="shared" si="11"/>
        <v>-8.333333333333337E-2</v>
      </c>
      <c r="AX124" s="89">
        <f t="shared" si="14"/>
        <v>9.0909090909090828E-2</v>
      </c>
      <c r="AY124" s="89">
        <f t="shared" si="15"/>
        <v>0</v>
      </c>
      <c r="BA124" s="11" t="s">
        <v>914</v>
      </c>
      <c r="BB124" s="36" t="s">
        <v>1074</v>
      </c>
      <c r="BC124" s="36" t="s">
        <v>1074</v>
      </c>
      <c r="BD124" s="36" t="s">
        <v>1074</v>
      </c>
      <c r="BE124" s="36" t="s">
        <v>1074</v>
      </c>
      <c r="BF124" s="36">
        <v>0</v>
      </c>
      <c r="BG124" s="36">
        <v>0</v>
      </c>
      <c r="BH124" s="36" t="s">
        <v>1074</v>
      </c>
      <c r="BI124" s="36" t="s">
        <v>1074</v>
      </c>
      <c r="BJ124" s="36" t="s">
        <v>1074</v>
      </c>
      <c r="BK124" s="36" t="s">
        <v>1074</v>
      </c>
      <c r="BL124" s="36">
        <v>4.3478260869565188E-2</v>
      </c>
      <c r="BM124" s="36">
        <v>-0.16666666666666663</v>
      </c>
      <c r="BN124" s="36">
        <v>-5.0000000000000044E-2</v>
      </c>
      <c r="BO124" s="36">
        <v>-0.10526315789473684</v>
      </c>
      <c r="BP124" s="36">
        <v>-0.15000000000000002</v>
      </c>
      <c r="BQ124" s="36">
        <v>0.52941176470588225</v>
      </c>
      <c r="BR124" s="36">
        <v>-0.26923076923076927</v>
      </c>
      <c r="BS124" s="36">
        <v>5.2631578947368363E-2</v>
      </c>
      <c r="BT124" s="36">
        <v>-0.15000000000000002</v>
      </c>
      <c r="BU124" s="36">
        <v>0</v>
      </c>
      <c r="BV124" s="90"/>
      <c r="BW124" s="36">
        <v>0.29411764705882359</v>
      </c>
      <c r="BX124" s="36">
        <v>9.0909090909090828E-2</v>
      </c>
      <c r="BY124" s="36">
        <v>0</v>
      </c>
      <c r="BZ124" s="36">
        <v>9.0909090909090828E-2</v>
      </c>
      <c r="CA124" s="36">
        <v>0.33333333333333326</v>
      </c>
      <c r="CB124" s="36"/>
      <c r="CC124" s="36">
        <v>-0.1875</v>
      </c>
      <c r="CD124" s="36">
        <v>-3.8461538461538436E-2</v>
      </c>
      <c r="CE124" s="91">
        <v>-4.0000000000000036E-2</v>
      </c>
      <c r="CF124" s="91">
        <v>2.0833333333333259E-2</v>
      </c>
      <c r="CG124" s="91">
        <v>4.081632653061229E-2</v>
      </c>
      <c r="CH124" s="91">
        <v>0.17647058823529416</v>
      </c>
      <c r="CI124" s="88">
        <v>6.6666666666666652E-2</v>
      </c>
      <c r="CJ124" s="88">
        <v>-6.25E-2</v>
      </c>
      <c r="CK124" s="88">
        <v>0.10000000000000009</v>
      </c>
      <c r="CL124" s="88">
        <v>6.0606060606060552E-2</v>
      </c>
      <c r="CM124" s="88">
        <v>2.857142857142847E-2</v>
      </c>
      <c r="CN124" s="88">
        <v>-0.11111111111111116</v>
      </c>
      <c r="CO124" s="88">
        <v>-6.25E-2</v>
      </c>
      <c r="CP124" s="88">
        <v>3.3333333333333437E-2</v>
      </c>
      <c r="CQ124" s="88">
        <v>-3.2258064516129004E-2</v>
      </c>
      <c r="CR124" s="88">
        <v>0.19999999999999996</v>
      </c>
      <c r="CS124" s="23">
        <v>-5.555555555555558E-2</v>
      </c>
      <c r="CT124" s="88">
        <v>0</v>
      </c>
      <c r="CU124" s="88">
        <v>-0.23529411764705888</v>
      </c>
      <c r="CV124" s="88">
        <v>3.8461538461538547E-2</v>
      </c>
      <c r="CW124" s="89">
        <f t="shared" si="12"/>
        <v>-0.18518518518518523</v>
      </c>
      <c r="CX124" s="89">
        <f t="shared" si="16"/>
        <v>0</v>
      </c>
      <c r="CY124" s="89">
        <f t="shared" si="17"/>
        <v>0</v>
      </c>
      <c r="DA124" s="11" t="s">
        <v>914</v>
      </c>
      <c r="DB124" s="36" t="s">
        <v>1074</v>
      </c>
      <c r="DC124" s="94" t="s">
        <v>1074</v>
      </c>
      <c r="DD124" s="94" t="s">
        <v>1074</v>
      </c>
      <c r="DE124" s="36" t="s">
        <v>1074</v>
      </c>
      <c r="DF124" s="36">
        <v>0</v>
      </c>
      <c r="DG124" s="36">
        <v>0</v>
      </c>
      <c r="DH124" s="36" t="s">
        <v>1074</v>
      </c>
      <c r="DI124" s="36" t="s">
        <v>1074</v>
      </c>
      <c r="DJ124" s="175"/>
      <c r="DK124" s="36" t="s">
        <v>1074</v>
      </c>
      <c r="DL124" s="175"/>
      <c r="DM124" s="36">
        <v>0.11363636363636354</v>
      </c>
      <c r="DN124" s="175"/>
      <c r="DO124" s="36">
        <v>-0.18367346938775508</v>
      </c>
      <c r="DP124" s="175"/>
      <c r="DQ124" s="36">
        <v>0.25</v>
      </c>
      <c r="DR124" s="36">
        <v>-0.19999999999999996</v>
      </c>
      <c r="DS124" s="36">
        <v>0</v>
      </c>
      <c r="DT124" s="36">
        <v>0.39999999999999991</v>
      </c>
      <c r="DU124" s="36">
        <v>-0.2857142857142857</v>
      </c>
      <c r="DV124" s="175"/>
      <c r="DW124" s="36">
        <v>0.19999999999999996</v>
      </c>
      <c r="DX124" s="36">
        <v>-0.16666666666666663</v>
      </c>
      <c r="DY124" s="36">
        <v>0</v>
      </c>
      <c r="DZ124" s="36">
        <v>0.10000000000000009</v>
      </c>
      <c r="EA124" s="36">
        <v>0.13636363636363646</v>
      </c>
      <c r="EB124" s="114"/>
      <c r="EC124" s="36">
        <v>0</v>
      </c>
      <c r="ED124" s="36">
        <v>0</v>
      </c>
      <c r="EE124" s="91">
        <v>0</v>
      </c>
      <c r="EF124" s="91">
        <v>0</v>
      </c>
      <c r="EG124" s="91">
        <v>0</v>
      </c>
      <c r="EH124" s="91">
        <v>0</v>
      </c>
      <c r="EI124" s="88">
        <v>0</v>
      </c>
      <c r="EJ124" s="88">
        <v>0</v>
      </c>
      <c r="EK124" s="88">
        <v>0</v>
      </c>
      <c r="EL124" s="88">
        <v>0</v>
      </c>
      <c r="EM124" s="88">
        <v>0</v>
      </c>
      <c r="EN124" s="88">
        <v>0</v>
      </c>
      <c r="EO124" s="88">
        <v>0</v>
      </c>
      <c r="EP124" s="88">
        <v>0</v>
      </c>
      <c r="EQ124" s="88">
        <v>0</v>
      </c>
      <c r="ER124" s="88">
        <v>0</v>
      </c>
      <c r="ES124" s="23">
        <v>0</v>
      </c>
      <c r="ET124" s="88">
        <v>0</v>
      </c>
      <c r="EU124" s="88">
        <v>0</v>
      </c>
      <c r="EV124" s="88">
        <v>0</v>
      </c>
      <c r="EW124" s="89">
        <v>0</v>
      </c>
      <c r="EX124" s="89">
        <f t="shared" si="18"/>
        <v>0</v>
      </c>
      <c r="EY124" s="89">
        <f t="shared" si="19"/>
        <v>-0.6</v>
      </c>
      <c r="EZ124"/>
      <c r="FA124" s="36">
        <v>-0.11199999999999999</v>
      </c>
      <c r="FB124" s="36">
        <v>0.14114114114114118</v>
      </c>
      <c r="FC124" s="36" t="s">
        <v>1074</v>
      </c>
      <c r="FD124" s="36" t="s">
        <v>1074</v>
      </c>
      <c r="FE124" s="175"/>
      <c r="FF124" s="36" t="s">
        <v>1074</v>
      </c>
      <c r="FG124" s="175"/>
      <c r="FH124" s="36">
        <v>-0.22219341457091013</v>
      </c>
      <c r="FI124" s="175"/>
      <c r="FJ124" s="36">
        <v>0</v>
      </c>
      <c r="FK124" s="175"/>
      <c r="FL124" s="36">
        <v>-0.5</v>
      </c>
      <c r="FM124" s="36">
        <v>0.39999999999999991</v>
      </c>
      <c r="FN124" s="36">
        <v>0</v>
      </c>
      <c r="FO124" s="36">
        <v>-0.52380952380952384</v>
      </c>
      <c r="FP124" s="36">
        <v>1.4300000000000002</v>
      </c>
      <c r="FQ124" s="175"/>
      <c r="FR124" s="36">
        <v>4.5267489711934061E-2</v>
      </c>
      <c r="FS124" s="36">
        <v>0.68503937007874027</v>
      </c>
      <c r="FT124" s="36">
        <v>-0.53271028037383183</v>
      </c>
      <c r="FU124" s="36">
        <v>0</v>
      </c>
      <c r="FV124" s="36">
        <v>0</v>
      </c>
      <c r="FW124" s="114"/>
      <c r="FX124" s="36">
        <v>0</v>
      </c>
      <c r="FY124" s="36">
        <v>0</v>
      </c>
      <c r="FZ124" s="36">
        <v>0</v>
      </c>
      <c r="GA124" s="36">
        <v>0</v>
      </c>
      <c r="GB124" s="36">
        <v>0</v>
      </c>
      <c r="GC124" s="36">
        <v>0</v>
      </c>
      <c r="GD124" s="88">
        <v>0</v>
      </c>
      <c r="GE124" s="88">
        <v>0</v>
      </c>
      <c r="GF124" s="88">
        <v>0</v>
      </c>
      <c r="GG124" s="88">
        <v>0</v>
      </c>
      <c r="GH124" s="88">
        <v>0</v>
      </c>
      <c r="GI124" s="88">
        <v>0</v>
      </c>
      <c r="GJ124" s="88">
        <v>0</v>
      </c>
      <c r="GK124" s="88">
        <v>0</v>
      </c>
      <c r="GL124" s="88">
        <v>0</v>
      </c>
      <c r="GM124" s="88">
        <v>0</v>
      </c>
      <c r="GN124" s="88">
        <v>0</v>
      </c>
      <c r="GO124" s="88">
        <v>0</v>
      </c>
      <c r="GP124" s="88">
        <v>0</v>
      </c>
      <c r="GQ124" s="88">
        <v>0</v>
      </c>
      <c r="GR124" s="89">
        <f t="shared" si="13"/>
        <v>-0.25</v>
      </c>
      <c r="GS124" s="89">
        <f t="shared" si="10"/>
        <v>0.33333333333333326</v>
      </c>
      <c r="GT124" s="89">
        <f t="shared" si="20"/>
        <v>0</v>
      </c>
      <c r="GU124"/>
    </row>
    <row r="125" spans="1:203" x14ac:dyDescent="0.3">
      <c r="A125" s="11" t="s">
        <v>1076</v>
      </c>
      <c r="B125" s="36"/>
      <c r="C125" s="94"/>
      <c r="D125" s="94"/>
      <c r="E125" s="36"/>
      <c r="F125" s="36"/>
      <c r="G125" s="36"/>
      <c r="H125" s="36"/>
      <c r="I125" s="36"/>
      <c r="J125" s="36"/>
      <c r="K125" s="36"/>
      <c r="L125" s="36"/>
      <c r="M125" s="36"/>
      <c r="N125" s="36"/>
      <c r="O125" s="36"/>
      <c r="P125" s="36"/>
      <c r="Q125" s="36"/>
      <c r="R125" s="36"/>
      <c r="S125" s="36"/>
      <c r="T125" s="36"/>
      <c r="U125" s="36"/>
      <c r="V125" s="90"/>
      <c r="W125" s="36"/>
      <c r="X125" s="36"/>
      <c r="Y125" s="36"/>
      <c r="Z125" s="36"/>
      <c r="AA125" s="36"/>
      <c r="AB125" s="36"/>
      <c r="AC125" s="36"/>
      <c r="AD125" s="36">
        <v>0</v>
      </c>
      <c r="AE125" s="36">
        <v>0.5</v>
      </c>
      <c r="AF125" s="36">
        <v>0</v>
      </c>
      <c r="AG125" s="36">
        <v>0</v>
      </c>
      <c r="AH125" s="36">
        <v>0</v>
      </c>
      <c r="AI125" s="88"/>
      <c r="AJ125" s="88"/>
      <c r="AK125" s="88">
        <v>0</v>
      </c>
      <c r="AL125" s="88">
        <v>0</v>
      </c>
      <c r="AM125" s="88">
        <v>0</v>
      </c>
      <c r="AN125" s="88">
        <v>0</v>
      </c>
      <c r="AO125" s="88">
        <v>0</v>
      </c>
      <c r="AP125" s="88">
        <v>0</v>
      </c>
      <c r="AQ125" s="88">
        <v>0</v>
      </c>
      <c r="AR125" s="88">
        <v>0</v>
      </c>
      <c r="AS125" s="88">
        <v>0</v>
      </c>
      <c r="AT125" s="88"/>
      <c r="AU125" s="88"/>
      <c r="AV125" s="88"/>
      <c r="AW125" s="89"/>
      <c r="AX125" s="89">
        <f t="shared" si="14"/>
        <v>-0.25</v>
      </c>
      <c r="AY125" s="89"/>
      <c r="BA125" s="11" t="s">
        <v>1076</v>
      </c>
      <c r="BB125" s="36"/>
      <c r="BC125" s="36"/>
      <c r="BD125" s="36"/>
      <c r="BE125" s="36"/>
      <c r="BF125" s="36"/>
      <c r="BG125" s="36"/>
      <c r="BH125" s="36"/>
      <c r="BI125" s="36"/>
      <c r="BJ125" s="36"/>
      <c r="BK125" s="36"/>
      <c r="BL125" s="36"/>
      <c r="BM125" s="36"/>
      <c r="BN125" s="36"/>
      <c r="BO125" s="36"/>
      <c r="BP125" s="36"/>
      <c r="BQ125" s="36"/>
      <c r="BR125" s="36"/>
      <c r="BS125" s="36"/>
      <c r="BT125" s="36"/>
      <c r="BU125" s="36"/>
      <c r="BV125" s="90"/>
      <c r="BW125" s="36"/>
      <c r="BX125" s="36"/>
      <c r="BY125" s="36"/>
      <c r="BZ125" s="36"/>
      <c r="CA125" s="36"/>
      <c r="CB125" s="36"/>
      <c r="CC125" s="36"/>
      <c r="CD125" s="36">
        <v>-0.19999999999999996</v>
      </c>
      <c r="CE125" s="91">
        <v>0.25</v>
      </c>
      <c r="CF125" s="91">
        <v>0</v>
      </c>
      <c r="CG125" s="91">
        <v>0</v>
      </c>
      <c r="CH125" s="91">
        <v>0.19999999999999996</v>
      </c>
      <c r="CI125" s="88"/>
      <c r="CJ125" s="88"/>
      <c r="CK125" s="88">
        <v>0.25</v>
      </c>
      <c r="CL125" s="88">
        <v>0</v>
      </c>
      <c r="CM125" s="88">
        <v>0</v>
      </c>
      <c r="CN125" s="88">
        <v>0</v>
      </c>
      <c r="CO125" s="88">
        <v>0.56666666666666665</v>
      </c>
      <c r="CP125" s="88">
        <v>-0.2978723404255319</v>
      </c>
      <c r="CQ125" s="88">
        <v>3.0303030303030276E-2</v>
      </c>
      <c r="CR125" s="88">
        <v>0</v>
      </c>
      <c r="CS125" s="23">
        <v>1.4705882352941124E-2</v>
      </c>
      <c r="CT125" s="88"/>
      <c r="CU125" s="88"/>
      <c r="CV125" s="88"/>
      <c r="CW125" s="89"/>
      <c r="CX125" s="89">
        <f t="shared" si="16"/>
        <v>0.25</v>
      </c>
      <c r="CY125" s="89"/>
      <c r="DB125" s="36"/>
      <c r="DC125" s="94"/>
      <c r="DD125" s="94"/>
      <c r="DE125" s="36"/>
      <c r="DF125" s="36"/>
      <c r="DG125" s="36"/>
      <c r="DH125" s="36"/>
      <c r="DI125" s="36"/>
      <c r="DJ125" s="175"/>
      <c r="DK125" s="36"/>
      <c r="DL125" s="175"/>
      <c r="DM125" s="36"/>
      <c r="DN125" s="175"/>
      <c r="DO125" s="36"/>
      <c r="DP125" s="175"/>
      <c r="DQ125" s="36"/>
      <c r="DR125" s="36"/>
      <c r="DS125" s="36"/>
      <c r="DT125" s="36"/>
      <c r="DU125" s="36"/>
      <c r="DV125" s="175"/>
      <c r="DW125" s="36"/>
      <c r="DX125" s="36"/>
      <c r="DY125" s="36"/>
      <c r="DZ125" s="36"/>
      <c r="EA125" s="36"/>
      <c r="EB125" s="114"/>
      <c r="EC125" s="36"/>
      <c r="ED125" s="36">
        <v>-0.53846153846153844</v>
      </c>
      <c r="EE125" s="91">
        <v>1</v>
      </c>
      <c r="EF125" s="91">
        <v>0</v>
      </c>
      <c r="EG125" s="91">
        <v>0</v>
      </c>
      <c r="EH125" s="91">
        <v>0</v>
      </c>
      <c r="EI125" s="88"/>
      <c r="EJ125" s="88"/>
      <c r="EK125" s="88">
        <v>-0.33333333333333337</v>
      </c>
      <c r="EL125" s="88">
        <v>0</v>
      </c>
      <c r="EM125" s="88">
        <v>0</v>
      </c>
      <c r="EN125" s="88">
        <v>0</v>
      </c>
      <c r="EO125" s="88">
        <v>0.25</v>
      </c>
      <c r="EP125" s="88">
        <v>-0.19999999999999996</v>
      </c>
      <c r="EQ125" s="88">
        <v>0</v>
      </c>
      <c r="ER125" s="88">
        <v>0</v>
      </c>
      <c r="ES125" s="23">
        <v>0</v>
      </c>
      <c r="ET125" s="88"/>
      <c r="EU125" s="88"/>
      <c r="EV125" s="88"/>
      <c r="EW125" s="89"/>
      <c r="EX125" s="89">
        <f t="shared" si="18"/>
        <v>0</v>
      </c>
      <c r="EY125" s="89"/>
      <c r="EZ125"/>
      <c r="FA125" s="36"/>
      <c r="FB125" s="36"/>
      <c r="FC125" s="36"/>
      <c r="FD125" s="36"/>
      <c r="FE125" s="175"/>
      <c r="FF125" s="36"/>
      <c r="FG125" s="175"/>
      <c r="FH125" s="36"/>
      <c r="FI125" s="175"/>
      <c r="FJ125" s="36"/>
      <c r="FK125" s="175"/>
      <c r="FL125" s="36"/>
      <c r="FM125" s="36"/>
      <c r="FN125" s="36"/>
      <c r="FO125" s="36"/>
      <c r="FP125" s="36"/>
      <c r="FQ125" s="175"/>
      <c r="FR125" s="36"/>
      <c r="FS125" s="36"/>
      <c r="FT125" s="36"/>
      <c r="FU125" s="36"/>
      <c r="FV125" s="36"/>
      <c r="FW125" s="114"/>
      <c r="FX125" s="36"/>
      <c r="FY125" s="36">
        <v>-0.66666666666666674</v>
      </c>
      <c r="FZ125" s="36">
        <v>2</v>
      </c>
      <c r="GA125" s="36">
        <v>0</v>
      </c>
      <c r="GB125" s="36">
        <v>0</v>
      </c>
      <c r="GC125" s="36">
        <v>0</v>
      </c>
      <c r="GD125" s="88"/>
      <c r="GE125" s="88"/>
      <c r="GF125" s="88">
        <v>0</v>
      </c>
      <c r="GG125" s="88">
        <v>0</v>
      </c>
      <c r="GH125" s="88">
        <v>0</v>
      </c>
      <c r="GI125" s="88">
        <v>0</v>
      </c>
      <c r="GJ125" s="88">
        <v>0</v>
      </c>
      <c r="GK125" s="88">
        <v>0</v>
      </c>
      <c r="GL125" s="88">
        <v>0</v>
      </c>
      <c r="GM125" s="88">
        <v>0</v>
      </c>
      <c r="GN125" s="88">
        <v>0</v>
      </c>
      <c r="GO125" s="88"/>
      <c r="GP125" s="88"/>
      <c r="GQ125" s="88"/>
      <c r="GR125" s="89"/>
      <c r="GS125" s="89">
        <f t="shared" si="10"/>
        <v>0</v>
      </c>
      <c r="GT125" s="89"/>
      <c r="GU125"/>
    </row>
    <row r="126" spans="1:203" x14ac:dyDescent="0.3">
      <c r="A126" s="34" t="s">
        <v>1077</v>
      </c>
      <c r="B126" s="36"/>
      <c r="C126" s="94"/>
      <c r="D126" s="94"/>
      <c r="E126" s="36"/>
      <c r="F126" s="36"/>
      <c r="G126" s="36"/>
      <c r="H126" s="36"/>
      <c r="I126" s="36"/>
      <c r="J126" s="36"/>
      <c r="K126" s="36"/>
      <c r="L126" s="36"/>
      <c r="M126" s="36"/>
      <c r="N126" s="36"/>
      <c r="O126" s="36" t="s">
        <v>1074</v>
      </c>
      <c r="P126" s="36" t="s">
        <v>1074</v>
      </c>
      <c r="Q126" s="36" t="s">
        <v>1074</v>
      </c>
      <c r="R126" s="36" t="s">
        <v>1074</v>
      </c>
      <c r="S126" s="36" t="s">
        <v>1074</v>
      </c>
      <c r="T126" s="36" t="s">
        <v>1074</v>
      </c>
      <c r="U126" s="36" t="s">
        <v>1074</v>
      </c>
      <c r="V126" s="90"/>
      <c r="W126" s="36" t="s">
        <v>1074</v>
      </c>
      <c r="X126" s="36"/>
      <c r="Y126" s="36"/>
      <c r="Z126" s="36"/>
      <c r="AA126" s="36"/>
      <c r="AB126" s="36"/>
      <c r="AC126" s="36"/>
      <c r="AD126" s="36"/>
      <c r="AE126" s="36"/>
      <c r="AF126" s="36"/>
      <c r="AG126" s="36"/>
      <c r="AH126" s="36"/>
      <c r="AI126" s="88"/>
      <c r="AJ126" s="88"/>
      <c r="AK126" s="88"/>
      <c r="AL126" s="88"/>
      <c r="AM126" s="88"/>
      <c r="AN126" s="88"/>
      <c r="AO126" s="88"/>
      <c r="AP126" s="88"/>
      <c r="AQ126" s="88"/>
      <c r="AR126" s="88"/>
      <c r="AS126" s="88"/>
      <c r="AT126" s="88"/>
      <c r="AU126" s="88"/>
      <c r="AV126" s="88"/>
      <c r="AW126" s="89"/>
      <c r="AX126" s="89"/>
      <c r="AY126" s="89"/>
      <c r="BA126" s="11" t="s">
        <v>1077</v>
      </c>
      <c r="BB126" s="36"/>
      <c r="BC126" s="36"/>
      <c r="BD126" s="36"/>
      <c r="BE126" s="36"/>
      <c r="BF126" s="36"/>
      <c r="BG126" s="36"/>
      <c r="BH126" s="36"/>
      <c r="BI126" s="36"/>
      <c r="BJ126" s="36"/>
      <c r="BK126" s="36"/>
      <c r="BL126" s="36"/>
      <c r="BM126" s="36"/>
      <c r="BN126" s="36"/>
      <c r="BO126" s="36" t="s">
        <v>1074</v>
      </c>
      <c r="BP126" s="36" t="s">
        <v>1074</v>
      </c>
      <c r="BQ126" s="36" t="s">
        <v>1074</v>
      </c>
      <c r="BR126" s="36" t="s">
        <v>1074</v>
      </c>
      <c r="BS126" s="36" t="s">
        <v>1074</v>
      </c>
      <c r="BT126" s="36" t="s">
        <v>1074</v>
      </c>
      <c r="BU126" s="36" t="s">
        <v>1074</v>
      </c>
      <c r="BV126" s="90"/>
      <c r="BW126" s="36" t="s">
        <v>1074</v>
      </c>
      <c r="BX126" s="36"/>
      <c r="BY126" s="36"/>
      <c r="BZ126" s="36"/>
      <c r="CA126" s="36"/>
      <c r="CB126" s="36"/>
      <c r="CC126" s="36"/>
      <c r="CD126" s="36"/>
      <c r="CE126" s="91"/>
      <c r="CF126" s="91"/>
      <c r="CG126" s="91"/>
      <c r="CH126" s="91"/>
      <c r="CI126" s="88"/>
      <c r="CJ126" s="88"/>
      <c r="CK126" s="88"/>
      <c r="CL126" s="88"/>
      <c r="CM126" s="88"/>
      <c r="CN126" s="88"/>
      <c r="CO126" s="88"/>
      <c r="CP126" s="88"/>
      <c r="CQ126" s="88"/>
      <c r="CR126" s="88"/>
      <c r="CS126" s="23"/>
      <c r="CT126" s="88"/>
      <c r="CU126" s="88"/>
      <c r="CV126" s="88"/>
      <c r="CW126" s="89"/>
      <c r="CX126" s="89"/>
      <c r="CY126" s="89"/>
      <c r="DA126" s="11" t="s">
        <v>1077</v>
      </c>
      <c r="DB126" s="36"/>
      <c r="DC126" s="94"/>
      <c r="DD126" s="94"/>
      <c r="DE126" s="36"/>
      <c r="DF126" s="36"/>
      <c r="DG126" s="36"/>
      <c r="DH126" s="36"/>
      <c r="DI126" s="36"/>
      <c r="DJ126" s="175"/>
      <c r="DK126" s="36"/>
      <c r="DL126" s="175"/>
      <c r="DM126" s="36"/>
      <c r="DN126" s="175"/>
      <c r="DO126" s="36" t="s">
        <v>1074</v>
      </c>
      <c r="DP126" s="175"/>
      <c r="DQ126" s="36" t="s">
        <v>1074</v>
      </c>
      <c r="DR126" s="36" t="s">
        <v>1074</v>
      </c>
      <c r="DS126" s="36" t="s">
        <v>1074</v>
      </c>
      <c r="DT126" s="36"/>
      <c r="DU126" s="36"/>
      <c r="DV126" s="175"/>
      <c r="DW126" s="36"/>
      <c r="DX126" s="36"/>
      <c r="DY126" s="122"/>
      <c r="DZ126" s="36"/>
      <c r="EA126" s="36"/>
      <c r="EB126" s="114"/>
      <c r="EC126" s="36"/>
      <c r="ED126" s="36"/>
      <c r="EE126" s="91"/>
      <c r="EF126" s="91"/>
      <c r="EG126" s="91"/>
      <c r="EH126" s="91"/>
      <c r="EI126" s="88"/>
      <c r="EJ126" s="88"/>
      <c r="EK126" s="88"/>
      <c r="EL126" s="88"/>
      <c r="EM126" s="88"/>
      <c r="EN126" s="88"/>
      <c r="EO126" s="88"/>
      <c r="EP126" s="88"/>
      <c r="EQ126" s="88"/>
      <c r="ER126" s="88"/>
      <c r="ES126" s="23"/>
      <c r="ET126" s="88"/>
      <c r="EU126" s="88"/>
      <c r="EV126" s="88"/>
      <c r="EW126" s="89"/>
      <c r="EX126" s="89"/>
      <c r="EY126" s="89"/>
      <c r="EZ126"/>
      <c r="FA126" s="36"/>
      <c r="FB126" s="36"/>
      <c r="FC126" s="36"/>
      <c r="FD126" s="36"/>
      <c r="FE126" s="175"/>
      <c r="FF126" s="36"/>
      <c r="FG126" s="175"/>
      <c r="FH126" s="36"/>
      <c r="FI126" s="175"/>
      <c r="FJ126" s="36" t="s">
        <v>1074</v>
      </c>
      <c r="FK126" s="175"/>
      <c r="FL126" s="36" t="s">
        <v>1074</v>
      </c>
      <c r="FM126" s="36" t="s">
        <v>1074</v>
      </c>
      <c r="FN126" s="36" t="s">
        <v>1074</v>
      </c>
      <c r="FO126" s="36" t="s">
        <v>1074</v>
      </c>
      <c r="FP126" s="36"/>
      <c r="FQ126" s="175"/>
      <c r="FR126" s="36"/>
      <c r="FS126" s="36"/>
      <c r="FT126" s="36"/>
      <c r="FU126" s="36"/>
      <c r="FV126" s="36"/>
      <c r="FW126" s="114"/>
      <c r="FX126" s="36"/>
      <c r="FY126" s="36"/>
      <c r="FZ126" s="36"/>
      <c r="GA126" s="36"/>
      <c r="GB126" s="36"/>
      <c r="GC126" s="36"/>
      <c r="GD126" s="88"/>
      <c r="GE126" s="88"/>
      <c r="GF126" s="88"/>
      <c r="GG126" s="88"/>
      <c r="GH126" s="88"/>
      <c r="GI126" s="88"/>
      <c r="GJ126" s="88"/>
      <c r="GK126" s="88"/>
      <c r="GL126" s="88"/>
      <c r="GM126" s="88"/>
      <c r="GN126" s="88"/>
      <c r="GO126" s="88"/>
      <c r="GP126" s="88"/>
      <c r="GQ126" s="88"/>
      <c r="GR126" s="89"/>
      <c r="GS126" s="89"/>
      <c r="GT126" s="89"/>
      <c r="GU126"/>
    </row>
    <row r="127" spans="1:203" x14ac:dyDescent="0.3">
      <c r="A127" s="34" t="s">
        <v>924</v>
      </c>
      <c r="B127" s="36"/>
      <c r="C127" s="94"/>
      <c r="D127" s="94"/>
      <c r="E127" s="36"/>
      <c r="F127" s="36"/>
      <c r="G127" s="36"/>
      <c r="H127" s="36"/>
      <c r="I127" s="36"/>
      <c r="J127" s="36"/>
      <c r="K127" s="36"/>
      <c r="L127" s="36"/>
      <c r="M127" s="36" t="s">
        <v>1074</v>
      </c>
      <c r="N127" s="36" t="s">
        <v>1074</v>
      </c>
      <c r="O127" s="36" t="s">
        <v>1074</v>
      </c>
      <c r="P127" s="36" t="s">
        <v>1074</v>
      </c>
      <c r="Q127" s="36" t="s">
        <v>1074</v>
      </c>
      <c r="R127" s="36" t="s">
        <v>1074</v>
      </c>
      <c r="S127" s="36" t="s">
        <v>1074</v>
      </c>
      <c r="T127" s="36">
        <v>0</v>
      </c>
      <c r="U127" s="36">
        <v>0</v>
      </c>
      <c r="V127" s="90"/>
      <c r="W127" s="36" t="s">
        <v>1074</v>
      </c>
      <c r="X127" s="36"/>
      <c r="Y127" s="36"/>
      <c r="Z127" s="36"/>
      <c r="AA127" s="36">
        <v>0</v>
      </c>
      <c r="AB127" s="36"/>
      <c r="AC127" s="36">
        <v>0</v>
      </c>
      <c r="AD127" s="36">
        <v>0</v>
      </c>
      <c r="AE127" s="36">
        <v>0</v>
      </c>
      <c r="AF127" s="36">
        <v>0</v>
      </c>
      <c r="AG127" s="36">
        <v>0</v>
      </c>
      <c r="AH127" s="36">
        <v>0</v>
      </c>
      <c r="AI127" s="88">
        <v>0</v>
      </c>
      <c r="AJ127" s="88">
        <v>0</v>
      </c>
      <c r="AK127" s="88">
        <v>0</v>
      </c>
      <c r="AL127" s="88">
        <v>-0.5714285714285714</v>
      </c>
      <c r="AM127" s="88">
        <v>1.3333333333333335</v>
      </c>
      <c r="AN127" s="88">
        <v>0</v>
      </c>
      <c r="AO127" s="88">
        <v>-0.4285714285714286</v>
      </c>
      <c r="AP127" s="88">
        <v>1</v>
      </c>
      <c r="AQ127" s="88">
        <v>0</v>
      </c>
      <c r="AR127" s="88">
        <v>-0.125</v>
      </c>
      <c r="AS127" s="88">
        <v>0.14285714285714279</v>
      </c>
      <c r="AT127" s="88">
        <v>-0.125</v>
      </c>
      <c r="AU127" s="88"/>
      <c r="AV127" s="88"/>
      <c r="AW127" s="89"/>
      <c r="AX127" s="89"/>
      <c r="AY127" s="89"/>
      <c r="BA127" s="11" t="s">
        <v>924</v>
      </c>
      <c r="BB127" s="36"/>
      <c r="BC127" s="36"/>
      <c r="BD127" s="36"/>
      <c r="BE127" s="36"/>
      <c r="BF127" s="36"/>
      <c r="BG127" s="36"/>
      <c r="BH127" s="36"/>
      <c r="BI127" s="36"/>
      <c r="BJ127" s="36"/>
      <c r="BK127" s="36"/>
      <c r="BL127" s="36"/>
      <c r="BM127" s="36" t="s">
        <v>1074</v>
      </c>
      <c r="BN127" s="36" t="s">
        <v>1074</v>
      </c>
      <c r="BO127" s="36" t="s">
        <v>1074</v>
      </c>
      <c r="BP127" s="36" t="s">
        <v>1074</v>
      </c>
      <c r="BQ127" s="36" t="s">
        <v>1074</v>
      </c>
      <c r="BR127" s="36" t="s">
        <v>1074</v>
      </c>
      <c r="BS127" s="36" t="s">
        <v>1074</v>
      </c>
      <c r="BT127" s="36">
        <v>0</v>
      </c>
      <c r="BU127" s="36">
        <v>-0.29166666666666663</v>
      </c>
      <c r="BV127" s="90"/>
      <c r="BW127" s="36" t="s">
        <v>1074</v>
      </c>
      <c r="BX127" s="36"/>
      <c r="BY127" s="36"/>
      <c r="BZ127" s="36"/>
      <c r="CA127" s="36">
        <v>0</v>
      </c>
      <c r="CB127" s="36"/>
      <c r="CC127" s="36">
        <v>0</v>
      </c>
      <c r="CD127" s="36">
        <v>-1.9230769230769273E-2</v>
      </c>
      <c r="CE127" s="91">
        <v>-5.8823529411764719E-2</v>
      </c>
      <c r="CF127" s="91">
        <v>8.3333333333333259E-2</v>
      </c>
      <c r="CG127" s="91">
        <v>0</v>
      </c>
      <c r="CH127" s="91">
        <v>0</v>
      </c>
      <c r="CI127" s="88">
        <v>0.53846153846153855</v>
      </c>
      <c r="CJ127" s="88">
        <v>-9.9999999999999978E-2</v>
      </c>
      <c r="CK127" s="88">
        <v>0</v>
      </c>
      <c r="CL127" s="88">
        <v>-0.11111111111111116</v>
      </c>
      <c r="CM127" s="88">
        <v>-6.25E-2</v>
      </c>
      <c r="CN127" s="88">
        <v>0</v>
      </c>
      <c r="CO127" s="88">
        <v>0.1333333333333333</v>
      </c>
      <c r="CP127" s="88">
        <v>2.9411764705882248E-2</v>
      </c>
      <c r="CQ127" s="88">
        <v>5.7142857142857162E-2</v>
      </c>
      <c r="CR127" s="88">
        <v>-2.7027027027026973E-2</v>
      </c>
      <c r="CS127" s="23">
        <v>0</v>
      </c>
      <c r="CT127" s="88">
        <v>-5.555555555555558E-2</v>
      </c>
      <c r="CU127" s="88"/>
      <c r="CV127" s="88"/>
      <c r="CW127" s="89"/>
      <c r="CX127" s="89"/>
      <c r="CY127" s="89"/>
      <c r="DA127" s="11" t="s">
        <v>924</v>
      </c>
      <c r="DB127" s="36"/>
      <c r="DC127" s="94"/>
      <c r="DD127" s="94"/>
      <c r="DE127" s="36"/>
      <c r="DF127" s="36"/>
      <c r="DG127" s="36"/>
      <c r="DH127" s="36"/>
      <c r="DI127" s="36"/>
      <c r="DJ127" s="175"/>
      <c r="DK127" s="36"/>
      <c r="DL127" s="175"/>
      <c r="DM127" s="36" t="s">
        <v>1074</v>
      </c>
      <c r="DN127" s="175"/>
      <c r="DO127" s="36" t="s">
        <v>1074</v>
      </c>
      <c r="DP127" s="175"/>
      <c r="DQ127" s="36" t="s">
        <v>1074</v>
      </c>
      <c r="DR127" s="36" t="s">
        <v>1074</v>
      </c>
      <c r="DS127" s="36" t="s">
        <v>1074</v>
      </c>
      <c r="DT127" s="36">
        <v>-0.19999999999999996</v>
      </c>
      <c r="DU127" s="36">
        <v>0.25</v>
      </c>
      <c r="DV127" s="175"/>
      <c r="DW127" s="36"/>
      <c r="DX127" s="36"/>
      <c r="DY127" s="122"/>
      <c r="DZ127" s="36"/>
      <c r="EA127" s="36">
        <v>1</v>
      </c>
      <c r="EB127" s="114"/>
      <c r="EC127" s="36">
        <v>0</v>
      </c>
      <c r="ED127" s="36">
        <v>0</v>
      </c>
      <c r="EE127" s="91">
        <v>-0.25</v>
      </c>
      <c r="EF127" s="91">
        <v>0.33333333333333326</v>
      </c>
      <c r="EG127" s="91">
        <v>-0.24</v>
      </c>
      <c r="EH127" s="91">
        <v>0.31578947368421062</v>
      </c>
      <c r="EI127" s="88">
        <v>0</v>
      </c>
      <c r="EJ127" s="88">
        <v>0</v>
      </c>
      <c r="EK127" s="88">
        <v>0</v>
      </c>
      <c r="EL127" s="88">
        <v>0</v>
      </c>
      <c r="EM127" s="88">
        <v>0</v>
      </c>
      <c r="EN127" s="88">
        <v>0</v>
      </c>
      <c r="EO127" s="88">
        <v>-0.18999999999999995</v>
      </c>
      <c r="EP127" s="88">
        <v>0.23456790123456783</v>
      </c>
      <c r="EQ127" s="88">
        <v>0.125</v>
      </c>
      <c r="ER127" s="88">
        <v>-0.11111111111111116</v>
      </c>
      <c r="ES127" s="23">
        <v>0</v>
      </c>
      <c r="ET127" s="88">
        <v>-0.25</v>
      </c>
      <c r="EU127" s="88"/>
      <c r="EV127" s="88"/>
      <c r="EW127" s="89"/>
      <c r="EX127" s="89"/>
      <c r="EY127" s="89"/>
      <c r="EZ127"/>
      <c r="FA127" s="36"/>
      <c r="FB127" s="36"/>
      <c r="FC127" s="36"/>
      <c r="FD127" s="36"/>
      <c r="FE127" s="175"/>
      <c r="FF127" s="36"/>
      <c r="FG127" s="175"/>
      <c r="FH127" s="36" t="s">
        <v>1074</v>
      </c>
      <c r="FI127" s="175"/>
      <c r="FJ127" s="36" t="s">
        <v>1074</v>
      </c>
      <c r="FK127" s="175"/>
      <c r="FL127" s="36" t="s">
        <v>1074</v>
      </c>
      <c r="FM127" s="36" t="s">
        <v>1074</v>
      </c>
      <c r="FN127" s="36" t="s">
        <v>1074</v>
      </c>
      <c r="FO127" s="36">
        <v>0</v>
      </c>
      <c r="FP127" s="36">
        <v>0</v>
      </c>
      <c r="FQ127" s="175"/>
      <c r="FR127" s="36"/>
      <c r="FS127" s="36"/>
      <c r="FT127" s="36"/>
      <c r="FU127" s="36"/>
      <c r="FV127" s="36">
        <v>0</v>
      </c>
      <c r="FW127" s="114"/>
      <c r="FX127" s="36">
        <v>0</v>
      </c>
      <c r="FY127" s="36">
        <v>-0.69</v>
      </c>
      <c r="FZ127" s="36">
        <v>1.4193548387096775</v>
      </c>
      <c r="GA127" s="36">
        <v>-9.3333333333333379E-2</v>
      </c>
      <c r="GB127" s="36">
        <v>0</v>
      </c>
      <c r="GC127" s="36">
        <v>0</v>
      </c>
      <c r="GD127" s="88">
        <v>-0.59000000000000008</v>
      </c>
      <c r="GE127" s="88">
        <v>1.4390243902439024</v>
      </c>
      <c r="GF127" s="88">
        <v>0</v>
      </c>
      <c r="GG127" s="88">
        <v>-0.57999999999999996</v>
      </c>
      <c r="GH127" s="88">
        <v>1.3809523809523809</v>
      </c>
      <c r="GI127" s="88">
        <v>0</v>
      </c>
      <c r="GJ127" s="88">
        <v>-0.61999999999999988</v>
      </c>
      <c r="GK127" s="88">
        <v>0</v>
      </c>
      <c r="GL127" s="88">
        <v>2.2894736842105265</v>
      </c>
      <c r="GM127" s="88">
        <v>-0.20000000000000007</v>
      </c>
      <c r="GN127" s="88">
        <v>0</v>
      </c>
      <c r="GO127" s="88">
        <v>-0.25</v>
      </c>
      <c r="GP127" s="88"/>
      <c r="GQ127" s="88"/>
      <c r="GR127" s="89"/>
      <c r="GS127" s="89"/>
      <c r="GT127" s="89"/>
      <c r="GU127"/>
    </row>
    <row r="128" spans="1:203" x14ac:dyDescent="0.3">
      <c r="A128" s="34" t="s">
        <v>1078</v>
      </c>
      <c r="B128" s="36"/>
      <c r="C128" s="94"/>
      <c r="D128" s="94"/>
      <c r="E128" s="36"/>
      <c r="F128" s="36"/>
      <c r="G128" s="36"/>
      <c r="H128" s="36"/>
      <c r="I128" s="36"/>
      <c r="J128" s="36"/>
      <c r="K128" s="36" t="s">
        <v>1074</v>
      </c>
      <c r="L128" s="36" t="s">
        <v>1074</v>
      </c>
      <c r="M128" s="36" t="s">
        <v>1074</v>
      </c>
      <c r="N128" s="36" t="s">
        <v>1074</v>
      </c>
      <c r="O128" s="36" t="s">
        <v>1074</v>
      </c>
      <c r="P128" s="36">
        <v>0.5</v>
      </c>
      <c r="Q128" s="36">
        <v>1.5641000000000003</v>
      </c>
      <c r="R128" s="36" t="s">
        <v>1074</v>
      </c>
      <c r="S128" s="36" t="s">
        <v>1074</v>
      </c>
      <c r="T128" s="36" t="s">
        <v>1074</v>
      </c>
      <c r="U128" s="36">
        <v>0</v>
      </c>
      <c r="V128" s="90"/>
      <c r="W128" s="36" t="s">
        <v>1074</v>
      </c>
      <c r="X128" s="36"/>
      <c r="Y128" s="36"/>
      <c r="Z128" s="36"/>
      <c r="AA128" s="36"/>
      <c r="AB128" s="36"/>
      <c r="AC128" s="36"/>
      <c r="AD128" s="36"/>
      <c r="AE128" s="36"/>
      <c r="AF128" s="36"/>
      <c r="AG128" s="36"/>
      <c r="AH128" s="36"/>
      <c r="AI128" s="88"/>
      <c r="AJ128" s="88"/>
      <c r="AK128" s="88"/>
      <c r="AL128" s="88"/>
      <c r="AM128" s="88"/>
      <c r="AN128" s="88"/>
      <c r="AO128" s="88"/>
      <c r="AP128" s="88"/>
      <c r="AQ128" s="88"/>
      <c r="AR128" s="88"/>
      <c r="AS128" s="88"/>
      <c r="AT128" s="88"/>
      <c r="AU128" s="88"/>
      <c r="AV128" s="88"/>
      <c r="AW128" s="89"/>
      <c r="AX128" s="89"/>
      <c r="AY128" s="89"/>
      <c r="BA128" s="11" t="s">
        <v>1078</v>
      </c>
      <c r="BB128" s="36"/>
      <c r="BC128" s="36"/>
      <c r="BD128" s="36"/>
      <c r="BE128" s="36"/>
      <c r="BF128" s="36"/>
      <c r="BG128" s="36"/>
      <c r="BH128" s="36"/>
      <c r="BI128" s="36"/>
      <c r="BJ128" s="36"/>
      <c r="BK128" s="36" t="s">
        <v>1074</v>
      </c>
      <c r="BL128" s="36" t="s">
        <v>1074</v>
      </c>
      <c r="BM128" s="36" t="s">
        <v>1074</v>
      </c>
      <c r="BN128" s="36" t="s">
        <v>1074</v>
      </c>
      <c r="BO128" s="36" t="s">
        <v>1074</v>
      </c>
      <c r="BP128" s="36">
        <v>-0.25</v>
      </c>
      <c r="BQ128" s="36">
        <v>0.11111111111111116</v>
      </c>
      <c r="BR128" s="36" t="s">
        <v>1074</v>
      </c>
      <c r="BS128" s="36" t="s">
        <v>1074</v>
      </c>
      <c r="BT128" s="36" t="s">
        <v>1074</v>
      </c>
      <c r="BU128" s="36">
        <v>0.76470588235294112</v>
      </c>
      <c r="BV128" s="90"/>
      <c r="BW128" s="36" t="s">
        <v>1074</v>
      </c>
      <c r="BX128" s="36"/>
      <c r="BY128" s="36"/>
      <c r="BZ128" s="36"/>
      <c r="CA128" s="36"/>
      <c r="CB128" s="36"/>
      <c r="CC128" s="36"/>
      <c r="CD128" s="36"/>
      <c r="CE128" s="91"/>
      <c r="CF128" s="91"/>
      <c r="CG128" s="91"/>
      <c r="CH128" s="91"/>
      <c r="CI128" s="88"/>
      <c r="CJ128" s="88"/>
      <c r="CK128" s="88"/>
      <c r="CL128" s="88"/>
      <c r="CM128" s="88"/>
      <c r="CN128" s="88"/>
      <c r="CO128" s="88"/>
      <c r="CP128" s="88"/>
      <c r="CQ128" s="88"/>
      <c r="CR128" s="88"/>
      <c r="CS128" s="23"/>
      <c r="CT128" s="88"/>
      <c r="CU128" s="88"/>
      <c r="CV128" s="88"/>
      <c r="CW128" s="89"/>
      <c r="CX128" s="89"/>
      <c r="CY128" s="89"/>
      <c r="DA128" s="11" t="s">
        <v>1078</v>
      </c>
      <c r="DB128" s="36"/>
      <c r="DC128" s="94"/>
      <c r="DD128" s="94"/>
      <c r="DE128" s="36"/>
      <c r="DF128" s="36"/>
      <c r="DG128" s="36"/>
      <c r="DH128" s="36"/>
      <c r="DI128" s="36"/>
      <c r="DJ128" s="175"/>
      <c r="DK128" s="36" t="s">
        <v>1074</v>
      </c>
      <c r="DL128" s="175"/>
      <c r="DM128" s="36">
        <v>0.19999999999999996</v>
      </c>
      <c r="DN128" s="175"/>
      <c r="DO128" s="36">
        <v>-0.3041666666666667</v>
      </c>
      <c r="DP128" s="175"/>
      <c r="DQ128" s="36">
        <v>0.49700598802395213</v>
      </c>
      <c r="DR128" s="36" t="s">
        <v>1074</v>
      </c>
      <c r="DS128" s="36" t="s">
        <v>1074</v>
      </c>
      <c r="DT128" s="36"/>
      <c r="DU128" s="36">
        <v>2.125</v>
      </c>
      <c r="DV128" s="175"/>
      <c r="DW128" s="36"/>
      <c r="DX128" s="36"/>
      <c r="DY128" s="36"/>
      <c r="DZ128" s="36"/>
      <c r="EA128" s="36"/>
      <c r="EB128" s="114"/>
      <c r="EC128" s="36"/>
      <c r="ED128" s="36"/>
      <c r="EE128" s="91"/>
      <c r="EF128" s="91"/>
      <c r="EG128" s="91"/>
      <c r="EH128" s="91"/>
      <c r="EI128" s="88"/>
      <c r="EJ128" s="88"/>
      <c r="EK128" s="88"/>
      <c r="EL128" s="88"/>
      <c r="EM128" s="88"/>
      <c r="EN128" s="88"/>
      <c r="EO128" s="88"/>
      <c r="EP128" s="88"/>
      <c r="EQ128" s="88"/>
      <c r="ER128" s="88"/>
      <c r="ES128" s="23"/>
      <c r="ET128" s="88"/>
      <c r="EU128" s="88"/>
      <c r="EV128" s="88"/>
      <c r="EW128" s="89"/>
      <c r="EX128" s="89"/>
      <c r="EY128" s="89"/>
      <c r="EZ128"/>
      <c r="FA128" s="36"/>
      <c r="FB128" s="36"/>
      <c r="FC128" s="36"/>
      <c r="FD128" s="36"/>
      <c r="FE128" s="175"/>
      <c r="FF128" s="36" t="s">
        <v>1074</v>
      </c>
      <c r="FG128" s="175"/>
      <c r="FH128" s="36">
        <v>6.5</v>
      </c>
      <c r="FI128" s="175"/>
      <c r="FJ128" s="36">
        <v>-0.85333333333333328</v>
      </c>
      <c r="FK128" s="175"/>
      <c r="FL128" s="36">
        <v>-9.090909090909105E-2</v>
      </c>
      <c r="FM128" s="36" t="s">
        <v>1074</v>
      </c>
      <c r="FN128" s="36" t="s">
        <v>1074</v>
      </c>
      <c r="FO128" s="36" t="s">
        <v>1074</v>
      </c>
      <c r="FP128" s="36">
        <v>0</v>
      </c>
      <c r="FQ128" s="175"/>
      <c r="FR128" s="36"/>
      <c r="FS128" s="36"/>
      <c r="FT128" s="36"/>
      <c r="FU128" s="36"/>
      <c r="FV128" s="36"/>
      <c r="FW128" s="114"/>
      <c r="FX128" s="36"/>
      <c r="FY128" s="36"/>
      <c r="FZ128" s="36"/>
      <c r="GA128" s="36"/>
      <c r="GB128" s="36"/>
      <c r="GC128" s="36"/>
      <c r="GD128" s="88"/>
      <c r="GE128" s="88"/>
      <c r="GF128" s="88"/>
      <c r="GG128" s="88"/>
      <c r="GH128" s="88"/>
      <c r="GI128" s="88"/>
      <c r="GJ128" s="88"/>
      <c r="GK128" s="88"/>
      <c r="GL128" s="88"/>
      <c r="GM128" s="88"/>
      <c r="GN128" s="88"/>
      <c r="GO128" s="88"/>
      <c r="GP128" s="88"/>
      <c r="GQ128" s="88"/>
      <c r="GR128" s="89"/>
      <c r="GS128" s="89"/>
      <c r="GT128" s="89"/>
      <c r="GU128"/>
    </row>
    <row r="129" spans="1:203" x14ac:dyDescent="0.3">
      <c r="A129" s="34" t="s">
        <v>942</v>
      </c>
      <c r="B129" s="36"/>
      <c r="C129" s="94"/>
      <c r="D129" s="94"/>
      <c r="E129" s="36"/>
      <c r="F129" s="36"/>
      <c r="G129" s="36"/>
      <c r="H129" s="36"/>
      <c r="I129" s="36"/>
      <c r="J129" s="36"/>
      <c r="K129" s="36"/>
      <c r="L129" s="36"/>
      <c r="M129" s="36"/>
      <c r="N129" s="36"/>
      <c r="O129" s="36"/>
      <c r="P129" s="36"/>
      <c r="Q129" s="36"/>
      <c r="R129" s="36"/>
      <c r="S129" s="36"/>
      <c r="T129" s="36"/>
      <c r="U129" s="36" t="s">
        <v>1074</v>
      </c>
      <c r="V129" s="90"/>
      <c r="W129" s="36">
        <v>0.33333333333333326</v>
      </c>
      <c r="X129" s="36">
        <v>6.25E-2</v>
      </c>
      <c r="Y129" s="36">
        <v>0.41176470588235303</v>
      </c>
      <c r="Z129" s="36">
        <v>-6.6666666666666652E-2</v>
      </c>
      <c r="AA129" s="36">
        <v>0</v>
      </c>
      <c r="AB129" s="36"/>
      <c r="AC129" s="36">
        <v>-4.7619047619047672E-2</v>
      </c>
      <c r="AD129" s="36">
        <v>0</v>
      </c>
      <c r="AE129" s="36">
        <v>0.375</v>
      </c>
      <c r="AF129" s="36">
        <v>0.11111111111111116</v>
      </c>
      <c r="AG129" s="36">
        <v>5.0000000000000044E-2</v>
      </c>
      <c r="AH129" s="36">
        <v>-4.7619047619047672E-2</v>
      </c>
      <c r="AI129" s="88"/>
      <c r="AJ129" s="88"/>
      <c r="AK129" s="88"/>
      <c r="AL129" s="88">
        <v>0.25</v>
      </c>
      <c r="AM129" s="88">
        <v>0</v>
      </c>
      <c r="AN129" s="88">
        <v>0</v>
      </c>
      <c r="AO129" s="88">
        <v>0</v>
      </c>
      <c r="AP129" s="88">
        <v>0</v>
      </c>
      <c r="AQ129" s="88">
        <v>0</v>
      </c>
      <c r="AR129" s="88">
        <v>0</v>
      </c>
      <c r="AS129" s="88">
        <v>0</v>
      </c>
      <c r="AT129" s="88">
        <v>-0.19999999999999996</v>
      </c>
      <c r="AU129" s="88">
        <v>0.25</v>
      </c>
      <c r="AV129" s="88">
        <v>0</v>
      </c>
      <c r="AW129" s="89">
        <f t="shared" si="11"/>
        <v>0</v>
      </c>
      <c r="AX129" s="89">
        <f t="shared" si="14"/>
        <v>0</v>
      </c>
      <c r="AY129" s="89">
        <f t="shared" si="15"/>
        <v>0</v>
      </c>
      <c r="BA129" s="11" t="s">
        <v>942</v>
      </c>
      <c r="BB129" s="36"/>
      <c r="BC129" s="94"/>
      <c r="BD129" s="94"/>
      <c r="BE129" s="36"/>
      <c r="BF129" s="36"/>
      <c r="BG129" s="36"/>
      <c r="BH129" s="36"/>
      <c r="BI129" s="36"/>
      <c r="BJ129" s="36"/>
      <c r="BK129" s="36"/>
      <c r="BL129" s="36"/>
      <c r="BM129" s="36"/>
      <c r="BN129" s="36"/>
      <c r="BO129" s="36"/>
      <c r="BP129" s="36"/>
      <c r="BQ129" s="36"/>
      <c r="BR129" s="36"/>
      <c r="BS129" s="36"/>
      <c r="BT129" s="36"/>
      <c r="BU129" s="36" t="s">
        <v>1074</v>
      </c>
      <c r="BV129" s="90"/>
      <c r="BW129" s="36">
        <v>0.66666666666666674</v>
      </c>
      <c r="BX129" s="36">
        <v>0</v>
      </c>
      <c r="BY129" s="36">
        <v>-5.0000000000000044E-2</v>
      </c>
      <c r="BZ129" s="36">
        <v>0</v>
      </c>
      <c r="CA129" s="36">
        <v>4.6052631578947345E-2</v>
      </c>
      <c r="CB129" s="36"/>
      <c r="CC129" s="36">
        <v>6.2893081761006275E-3</v>
      </c>
      <c r="CD129" s="36">
        <v>-6.2499999999999778E-3</v>
      </c>
      <c r="CE129" s="91">
        <v>-6.2893081761006275E-3</v>
      </c>
      <c r="CF129" s="91">
        <v>1.2658227848101333E-2</v>
      </c>
      <c r="CG129" s="91">
        <v>0</v>
      </c>
      <c r="CH129" s="91">
        <v>0</v>
      </c>
      <c r="CI129" s="88"/>
      <c r="CJ129" s="88"/>
      <c r="CK129" s="88"/>
      <c r="CL129" s="88">
        <v>0</v>
      </c>
      <c r="CM129" s="88">
        <v>0</v>
      </c>
      <c r="CN129" s="88">
        <v>0</v>
      </c>
      <c r="CO129" s="88">
        <v>0</v>
      </c>
      <c r="CP129" s="88">
        <v>0</v>
      </c>
      <c r="CQ129" s="88">
        <v>0</v>
      </c>
      <c r="CR129" s="88">
        <v>0</v>
      </c>
      <c r="CS129" s="23">
        <v>0</v>
      </c>
      <c r="CT129" s="88">
        <v>-0.25</v>
      </c>
      <c r="CU129" s="88">
        <v>0</v>
      </c>
      <c r="CV129" s="88">
        <v>0.33333333333333326</v>
      </c>
      <c r="CW129" s="89">
        <f t="shared" si="12"/>
        <v>0</v>
      </c>
      <c r="CX129" s="89">
        <f t="shared" si="16"/>
        <v>0</v>
      </c>
      <c r="CY129" s="89">
        <f t="shared" si="17"/>
        <v>0</v>
      </c>
      <c r="DA129" s="11" t="s">
        <v>942</v>
      </c>
      <c r="DB129" s="36"/>
      <c r="DC129" s="94"/>
      <c r="DD129" s="94"/>
      <c r="DE129" s="36"/>
      <c r="DF129" s="36"/>
      <c r="DG129" s="36"/>
      <c r="DH129" s="36"/>
      <c r="DI129" s="36"/>
      <c r="DJ129" s="175"/>
      <c r="DK129" s="36"/>
      <c r="DL129" s="175"/>
      <c r="DM129" s="36"/>
      <c r="DN129" s="175"/>
      <c r="DO129" s="36"/>
      <c r="DP129" s="175"/>
      <c r="DQ129" s="36"/>
      <c r="DR129" s="36"/>
      <c r="DS129" s="36"/>
      <c r="DT129" s="36"/>
      <c r="DU129" s="36"/>
      <c r="DV129" s="175"/>
      <c r="DW129" s="36">
        <v>-0.5</v>
      </c>
      <c r="DX129" s="36">
        <v>1</v>
      </c>
      <c r="DY129" s="36">
        <v>-0.25</v>
      </c>
      <c r="DZ129" s="36">
        <v>3.3333333333333437E-2</v>
      </c>
      <c r="EA129" s="36">
        <v>3.2258064516129004E-2</v>
      </c>
      <c r="EB129" s="114"/>
      <c r="EC129" s="36">
        <v>0</v>
      </c>
      <c r="ED129" s="36">
        <v>0</v>
      </c>
      <c r="EE129" s="91">
        <v>0</v>
      </c>
      <c r="EF129" s="91">
        <v>0</v>
      </c>
      <c r="EG129" s="91">
        <v>0.5</v>
      </c>
      <c r="EH129" s="91">
        <v>0</v>
      </c>
      <c r="EI129" s="88"/>
      <c r="EJ129" s="88"/>
      <c r="EK129" s="88"/>
      <c r="EL129" s="88">
        <v>0</v>
      </c>
      <c r="EM129" s="88">
        <v>0</v>
      </c>
      <c r="EN129" s="88">
        <v>0</v>
      </c>
      <c r="EO129" s="88">
        <v>0.33333333333333326</v>
      </c>
      <c r="EP129" s="88">
        <v>0</v>
      </c>
      <c r="EQ129" s="88">
        <v>0.25</v>
      </c>
      <c r="ER129" s="88">
        <v>0.39999999999999991</v>
      </c>
      <c r="ES129" s="23">
        <v>-0.1428571428571429</v>
      </c>
      <c r="ET129" s="88">
        <v>-0.33333333333333337</v>
      </c>
      <c r="EU129" s="88">
        <v>0</v>
      </c>
      <c r="EV129" s="88">
        <v>0</v>
      </c>
      <c r="EW129" s="89">
        <v>0</v>
      </c>
      <c r="EX129" s="89">
        <f t="shared" si="18"/>
        <v>0.5</v>
      </c>
      <c r="EY129" s="89">
        <f t="shared" si="19"/>
        <v>0.16666666666666674</v>
      </c>
      <c r="EZ129"/>
      <c r="FA129" s="36"/>
      <c r="FB129" s="36"/>
      <c r="FC129" s="36"/>
      <c r="FD129" s="36"/>
      <c r="FE129" s="175"/>
      <c r="FF129" s="36"/>
      <c r="FG129" s="175"/>
      <c r="FH129" s="36"/>
      <c r="FI129" s="175"/>
      <c r="FJ129" s="36"/>
      <c r="FK129" s="175"/>
      <c r="FL129" s="36"/>
      <c r="FM129" s="36"/>
      <c r="FN129" s="36"/>
      <c r="FO129" s="36"/>
      <c r="FP129" s="36"/>
      <c r="FQ129" s="175"/>
      <c r="FR129" s="36">
        <v>-0.12499999999999989</v>
      </c>
      <c r="FS129" s="36">
        <v>-0.1428571428571429</v>
      </c>
      <c r="FT129" s="36">
        <v>0</v>
      </c>
      <c r="FU129" s="36">
        <v>-5.3333333333333344E-2</v>
      </c>
      <c r="FV129" s="36">
        <v>-0.15492957746478875</v>
      </c>
      <c r="FW129" s="114"/>
      <c r="FX129" s="36">
        <v>0</v>
      </c>
      <c r="FY129" s="36">
        <v>0</v>
      </c>
      <c r="FZ129" s="36">
        <v>0.15833333333333321</v>
      </c>
      <c r="GA129" s="36">
        <v>-0.33812949640287759</v>
      </c>
      <c r="GB129" s="36">
        <v>0</v>
      </c>
      <c r="GC129" s="36">
        <v>0</v>
      </c>
      <c r="GD129" s="88"/>
      <c r="GE129" s="88"/>
      <c r="GF129" s="88"/>
      <c r="GG129" s="88">
        <v>0</v>
      </c>
      <c r="GH129" s="88">
        <v>0</v>
      </c>
      <c r="GI129" s="88">
        <v>0</v>
      </c>
      <c r="GJ129" s="88">
        <v>0</v>
      </c>
      <c r="GK129" s="88">
        <v>0</v>
      </c>
      <c r="GL129" s="88">
        <v>0</v>
      </c>
      <c r="GM129" s="88">
        <v>0</v>
      </c>
      <c r="GN129" s="88">
        <v>0</v>
      </c>
      <c r="GO129" s="88">
        <v>0</v>
      </c>
      <c r="GP129" s="88">
        <v>0</v>
      </c>
      <c r="GQ129" s="88">
        <v>0</v>
      </c>
      <c r="GR129" s="89">
        <f t="shared" si="13"/>
        <v>0</v>
      </c>
      <c r="GS129" s="89">
        <f t="shared" si="10"/>
        <v>0.5</v>
      </c>
      <c r="GT129" s="89">
        <f t="shared" si="20"/>
        <v>0</v>
      </c>
      <c r="GU129"/>
    </row>
    <row r="130" spans="1:203" x14ac:dyDescent="0.3">
      <c r="A130" s="11" t="s">
        <v>939</v>
      </c>
      <c r="B130" s="36">
        <v>0</v>
      </c>
      <c r="C130" s="36">
        <v>0</v>
      </c>
      <c r="D130" s="36">
        <v>-0.66666666666666674</v>
      </c>
      <c r="E130" s="36">
        <v>2</v>
      </c>
      <c r="F130" s="36">
        <v>0</v>
      </c>
      <c r="G130" s="36" t="s">
        <v>1074</v>
      </c>
      <c r="H130" s="36" t="s">
        <v>1074</v>
      </c>
      <c r="I130" s="36" t="s">
        <v>1074</v>
      </c>
      <c r="J130" s="36">
        <v>0.5</v>
      </c>
      <c r="K130" s="36">
        <v>0</v>
      </c>
      <c r="L130" s="36" t="s">
        <v>1074</v>
      </c>
      <c r="M130" s="36" t="s">
        <v>1074</v>
      </c>
      <c r="N130" s="36" t="s">
        <v>1074</v>
      </c>
      <c r="O130" s="36" t="s">
        <v>1074</v>
      </c>
      <c r="P130" s="36" t="s">
        <v>1074</v>
      </c>
      <c r="Q130" s="36" t="s">
        <v>1074</v>
      </c>
      <c r="R130" s="36">
        <v>0</v>
      </c>
      <c r="S130" s="36">
        <v>-0.4</v>
      </c>
      <c r="T130" s="36">
        <v>0.33333333333333326</v>
      </c>
      <c r="U130" s="36">
        <v>0.25</v>
      </c>
      <c r="V130" s="90">
        <v>0.19999999999999996</v>
      </c>
      <c r="W130" s="36">
        <v>0</v>
      </c>
      <c r="X130" s="36">
        <v>0.19999999999999996</v>
      </c>
      <c r="Y130" s="36">
        <v>0</v>
      </c>
      <c r="Z130" s="36">
        <v>0</v>
      </c>
      <c r="AA130" s="36">
        <v>0</v>
      </c>
      <c r="AB130" s="36">
        <v>0</v>
      </c>
      <c r="AC130" s="36">
        <v>0</v>
      </c>
      <c r="AD130" s="36">
        <v>0</v>
      </c>
      <c r="AE130" s="36">
        <v>-0.33333333333333337</v>
      </c>
      <c r="AF130" s="36">
        <v>9.0909090909090828E-2</v>
      </c>
      <c r="AG130" s="36">
        <v>0</v>
      </c>
      <c r="AH130" s="36">
        <v>0</v>
      </c>
      <c r="AI130" s="88">
        <v>0</v>
      </c>
      <c r="AJ130" s="88">
        <v>0.16666666666666674</v>
      </c>
      <c r="AK130" s="88">
        <v>0</v>
      </c>
      <c r="AL130" s="88">
        <v>-0.1428571428571429</v>
      </c>
      <c r="AM130" s="88">
        <v>0</v>
      </c>
      <c r="AN130" s="88">
        <v>0</v>
      </c>
      <c r="AO130" s="88">
        <v>0</v>
      </c>
      <c r="AP130" s="88">
        <v>0</v>
      </c>
      <c r="AQ130" s="88">
        <v>0</v>
      </c>
      <c r="AR130" s="88">
        <v>0</v>
      </c>
      <c r="AS130" s="88">
        <v>0</v>
      </c>
      <c r="AT130" s="88">
        <v>0</v>
      </c>
      <c r="AU130" s="88"/>
      <c r="AV130" s="88"/>
      <c r="AW130" s="89">
        <f t="shared" si="11"/>
        <v>-0.5</v>
      </c>
      <c r="AX130" s="89">
        <f t="shared" si="14"/>
        <v>0.33333333333333326</v>
      </c>
      <c r="AY130" s="89"/>
      <c r="BA130" s="11" t="s">
        <v>939</v>
      </c>
      <c r="BB130" s="36">
        <v>3.7037037037036979E-2</v>
      </c>
      <c r="BC130" s="36">
        <v>0</v>
      </c>
      <c r="BD130" s="36">
        <v>-8.9285714285714302E-2</v>
      </c>
      <c r="BE130" s="36">
        <v>1.9607843137254832E-2</v>
      </c>
      <c r="BF130" s="36">
        <v>0.15384615384615374</v>
      </c>
      <c r="BG130" s="36" t="s">
        <v>1074</v>
      </c>
      <c r="BH130" s="36" t="s">
        <v>1074</v>
      </c>
      <c r="BI130" s="36" t="s">
        <v>1074</v>
      </c>
      <c r="BJ130" s="36">
        <v>0.35000000000000009</v>
      </c>
      <c r="BK130" s="36">
        <v>0.11111111111111116</v>
      </c>
      <c r="BL130" s="36">
        <v>0</v>
      </c>
      <c r="BM130" s="36" t="s">
        <v>1074</v>
      </c>
      <c r="BN130" s="36" t="s">
        <v>1074</v>
      </c>
      <c r="BO130" s="36" t="s">
        <v>1074</v>
      </c>
      <c r="BP130" s="36" t="s">
        <v>1074</v>
      </c>
      <c r="BQ130" s="36" t="s">
        <v>1074</v>
      </c>
      <c r="BR130" s="36">
        <v>0</v>
      </c>
      <c r="BS130" s="36">
        <v>-7.6923076923076872E-2</v>
      </c>
      <c r="BT130" s="36">
        <v>-8.333333333333337E-2</v>
      </c>
      <c r="BU130" s="36">
        <v>-9.0909090909090939E-2</v>
      </c>
      <c r="BV130" s="90">
        <v>0.30000000000000004</v>
      </c>
      <c r="BW130" s="36">
        <v>0.30000000000000004</v>
      </c>
      <c r="BX130" s="36">
        <v>0</v>
      </c>
      <c r="BY130" s="36">
        <v>0</v>
      </c>
      <c r="BZ130" s="36">
        <v>0</v>
      </c>
      <c r="CA130" s="36">
        <v>0</v>
      </c>
      <c r="CB130" s="36">
        <v>0.15384615384615374</v>
      </c>
      <c r="CC130" s="36">
        <v>0.15384615384615374</v>
      </c>
      <c r="CD130" s="36">
        <v>0</v>
      </c>
      <c r="CE130" s="91">
        <v>-0.1333333333333333</v>
      </c>
      <c r="CF130" s="91">
        <v>1.9230769230769162E-2</v>
      </c>
      <c r="CG130" s="91">
        <v>-1.8867924528301883E-2</v>
      </c>
      <c r="CH130" s="91">
        <v>0</v>
      </c>
      <c r="CI130" s="88">
        <v>0.15384615384615374</v>
      </c>
      <c r="CJ130" s="88">
        <v>0.33333333333333326</v>
      </c>
      <c r="CK130" s="88">
        <v>0</v>
      </c>
      <c r="CL130" s="88">
        <v>-0.25</v>
      </c>
      <c r="CM130" s="88">
        <v>0</v>
      </c>
      <c r="CN130" s="88">
        <v>0</v>
      </c>
      <c r="CO130" s="88">
        <v>0</v>
      </c>
      <c r="CP130" s="88">
        <v>6.6666666666666652E-2</v>
      </c>
      <c r="CQ130" s="88">
        <v>-6.25E-2</v>
      </c>
      <c r="CR130" s="88">
        <v>0</v>
      </c>
      <c r="CS130" s="23">
        <v>0</v>
      </c>
      <c r="CT130" s="88">
        <v>0</v>
      </c>
      <c r="CU130" s="88"/>
      <c r="CV130" s="88"/>
      <c r="CW130" s="89">
        <f t="shared" si="12"/>
        <v>0</v>
      </c>
      <c r="CX130" s="89">
        <f t="shared" si="16"/>
        <v>0</v>
      </c>
      <c r="CY130" s="89"/>
      <c r="DA130" s="11" t="s">
        <v>939</v>
      </c>
      <c r="DB130" s="36">
        <v>0.33333333333333326</v>
      </c>
      <c r="DC130" s="36">
        <v>0</v>
      </c>
      <c r="DD130" s="36">
        <v>0</v>
      </c>
      <c r="DE130" s="36">
        <v>0.5</v>
      </c>
      <c r="DF130" s="36">
        <v>0</v>
      </c>
      <c r="DG130" s="36" t="s">
        <v>1074</v>
      </c>
      <c r="DH130" s="36" t="s">
        <v>1074</v>
      </c>
      <c r="DI130" s="36" t="s">
        <v>1074</v>
      </c>
      <c r="DJ130" s="175"/>
      <c r="DK130" s="36">
        <v>-0.75</v>
      </c>
      <c r="DL130" s="175"/>
      <c r="DM130" s="36" t="s">
        <v>1074</v>
      </c>
      <c r="DN130" s="175"/>
      <c r="DO130" s="36" t="s">
        <v>1074</v>
      </c>
      <c r="DP130" s="175"/>
      <c r="DQ130" s="36" t="s">
        <v>1074</v>
      </c>
      <c r="DR130" s="36">
        <v>0</v>
      </c>
      <c r="DS130" s="36">
        <v>0</v>
      </c>
      <c r="DT130" s="36">
        <v>0.19999999999999996</v>
      </c>
      <c r="DU130" s="36">
        <v>-0.16666666666666663</v>
      </c>
      <c r="DV130" s="175"/>
      <c r="DW130" s="36">
        <v>0.5</v>
      </c>
      <c r="DX130" s="36">
        <v>-0.16666666666666663</v>
      </c>
      <c r="DY130" s="36">
        <v>0</v>
      </c>
      <c r="DZ130" s="36">
        <v>0</v>
      </c>
      <c r="EA130" s="36">
        <v>0.39999999999999991</v>
      </c>
      <c r="EB130" s="114"/>
      <c r="EC130" s="36">
        <v>0.14285714285714279</v>
      </c>
      <c r="ED130" s="36">
        <v>0</v>
      </c>
      <c r="EE130" s="91">
        <v>-0.25</v>
      </c>
      <c r="EF130" s="91">
        <v>0</v>
      </c>
      <c r="EG130" s="91">
        <v>0</v>
      </c>
      <c r="EH130" s="91">
        <v>0</v>
      </c>
      <c r="EI130" s="88">
        <v>0</v>
      </c>
      <c r="EJ130" s="88">
        <v>0.16666666666666674</v>
      </c>
      <c r="EK130" s="88">
        <v>0</v>
      </c>
      <c r="EL130" s="88">
        <v>0</v>
      </c>
      <c r="EM130" s="88">
        <v>0</v>
      </c>
      <c r="EN130" s="88">
        <v>0</v>
      </c>
      <c r="EO130" s="88">
        <v>0</v>
      </c>
      <c r="EP130" s="88">
        <v>-0.1428571428571429</v>
      </c>
      <c r="EQ130" s="88">
        <v>0</v>
      </c>
      <c r="ER130" s="88">
        <v>0.16666666666666674</v>
      </c>
      <c r="ES130" s="23">
        <v>0</v>
      </c>
      <c r="ET130" s="88">
        <v>0</v>
      </c>
      <c r="EU130" s="88"/>
      <c r="EV130" s="88"/>
      <c r="EW130" s="89">
        <v>1</v>
      </c>
      <c r="EX130" s="89">
        <f t="shared" si="18"/>
        <v>0</v>
      </c>
      <c r="EY130" s="89"/>
      <c r="EZ130"/>
      <c r="FA130" s="36">
        <v>0</v>
      </c>
      <c r="FB130" s="36" t="s">
        <v>1074</v>
      </c>
      <c r="FC130" s="36" t="s">
        <v>1074</v>
      </c>
      <c r="FD130" s="36" t="s">
        <v>1074</v>
      </c>
      <c r="FE130" s="175"/>
      <c r="FF130" s="36">
        <v>1</v>
      </c>
      <c r="FG130" s="175"/>
      <c r="FH130" s="36" t="s">
        <v>1074</v>
      </c>
      <c r="FI130" s="175"/>
      <c r="FJ130" s="36" t="s">
        <v>1074</v>
      </c>
      <c r="FK130" s="175"/>
      <c r="FL130" s="36" t="s">
        <v>1074</v>
      </c>
      <c r="FM130" s="36">
        <v>0</v>
      </c>
      <c r="FN130" s="36">
        <v>4.4408920985006262E-16</v>
      </c>
      <c r="FO130" s="36">
        <v>-5.5511151231257827E-16</v>
      </c>
      <c r="FP130" s="36">
        <v>0</v>
      </c>
      <c r="FQ130" s="175"/>
      <c r="FR130" s="36">
        <v>0</v>
      </c>
      <c r="FS130" s="36">
        <v>0</v>
      </c>
      <c r="FT130" s="36">
        <v>0</v>
      </c>
      <c r="FU130" s="36">
        <v>0</v>
      </c>
      <c r="FV130" s="36">
        <v>-0.12499999999999989</v>
      </c>
      <c r="FW130" s="114"/>
      <c r="FX130" s="36">
        <v>0.14285714285714279</v>
      </c>
      <c r="FY130" s="36">
        <v>0</v>
      </c>
      <c r="FZ130" s="36">
        <v>-0.12499999999999989</v>
      </c>
      <c r="GA130" s="36">
        <v>0.14285714285714279</v>
      </c>
      <c r="GB130" s="36">
        <v>-0.25</v>
      </c>
      <c r="GC130" s="36">
        <v>0</v>
      </c>
      <c r="GD130" s="88">
        <v>0</v>
      </c>
      <c r="GE130" s="88">
        <v>0.33333333333333326</v>
      </c>
      <c r="GF130" s="88">
        <v>0</v>
      </c>
      <c r="GG130" s="88">
        <v>0</v>
      </c>
      <c r="GH130" s="88">
        <v>0</v>
      </c>
      <c r="GI130" s="88">
        <v>0</v>
      </c>
      <c r="GJ130" s="88">
        <v>0</v>
      </c>
      <c r="GK130" s="88">
        <v>0</v>
      </c>
      <c r="GL130" s="88">
        <v>0</v>
      </c>
      <c r="GM130" s="88">
        <v>0</v>
      </c>
      <c r="GN130" s="88">
        <v>0</v>
      </c>
      <c r="GO130" s="88">
        <v>-0.25</v>
      </c>
      <c r="GP130" s="88"/>
      <c r="GQ130" s="88"/>
      <c r="GR130" s="89">
        <f t="shared" si="13"/>
        <v>0.5</v>
      </c>
      <c r="GS130" s="89">
        <f t="shared" si="10"/>
        <v>0</v>
      </c>
      <c r="GT130" s="89"/>
      <c r="GU130"/>
    </row>
    <row r="131" spans="1:203" x14ac:dyDescent="0.3">
      <c r="A131" s="11" t="s">
        <v>1079</v>
      </c>
      <c r="B131" s="36">
        <v>0</v>
      </c>
      <c r="C131" s="36">
        <v>0</v>
      </c>
      <c r="D131" s="36">
        <v>0</v>
      </c>
      <c r="E131" s="36">
        <v>0</v>
      </c>
      <c r="F131" s="36" t="s">
        <v>1074</v>
      </c>
      <c r="G131" s="36" t="s">
        <v>1074</v>
      </c>
      <c r="H131" s="36">
        <v>0.25</v>
      </c>
      <c r="I131" s="36" t="s">
        <v>1074</v>
      </c>
      <c r="J131" s="36" t="s">
        <v>1074</v>
      </c>
      <c r="K131" s="36">
        <v>2.25</v>
      </c>
      <c r="L131" s="36">
        <v>-7.6923076923076872E-2</v>
      </c>
      <c r="M131" s="36">
        <v>0.16666666666666674</v>
      </c>
      <c r="N131" s="36">
        <v>-7.1428571428571397E-2</v>
      </c>
      <c r="O131" s="36">
        <v>-7.6923076923076872E-2</v>
      </c>
      <c r="P131" s="36">
        <v>-0.1428571428571429</v>
      </c>
      <c r="Q131" s="36">
        <v>0</v>
      </c>
      <c r="R131" s="36" t="s">
        <v>1074</v>
      </c>
      <c r="S131" s="36" t="s">
        <v>1074</v>
      </c>
      <c r="T131" s="36" t="s">
        <v>1074</v>
      </c>
      <c r="U131" s="36" t="s">
        <v>1074</v>
      </c>
      <c r="V131" s="90"/>
      <c r="W131" s="36" t="s">
        <v>1074</v>
      </c>
      <c r="X131" s="36"/>
      <c r="Y131" s="36"/>
      <c r="Z131" s="36"/>
      <c r="AA131" s="36"/>
      <c r="AB131" s="36"/>
      <c r="AC131" s="36"/>
      <c r="AD131" s="36">
        <v>0.66666666666666674</v>
      </c>
      <c r="AE131" s="36">
        <v>-0.5</v>
      </c>
      <c r="AF131" s="36">
        <v>0</v>
      </c>
      <c r="AG131" s="36">
        <v>0</v>
      </c>
      <c r="AH131" s="36">
        <v>0</v>
      </c>
      <c r="AI131" s="88"/>
      <c r="AJ131" s="88"/>
      <c r="AK131" s="88">
        <v>0</v>
      </c>
      <c r="AL131" s="88">
        <v>0</v>
      </c>
      <c r="AM131" s="88">
        <v>0</v>
      </c>
      <c r="AN131" s="88">
        <v>0.5</v>
      </c>
      <c r="AO131" s="88">
        <v>0.33333333333333326</v>
      </c>
      <c r="AP131" s="88">
        <v>0</v>
      </c>
      <c r="AQ131" s="88">
        <v>0</v>
      </c>
      <c r="AR131" s="88">
        <v>0.25</v>
      </c>
      <c r="AS131" s="88">
        <v>0</v>
      </c>
      <c r="AT131" s="88">
        <v>-0.19999999999999996</v>
      </c>
      <c r="AU131" s="88"/>
      <c r="AV131" s="88"/>
      <c r="AW131" s="89"/>
      <c r="AX131" s="89"/>
      <c r="AY131" s="89"/>
      <c r="BA131" s="11" t="s">
        <v>1079</v>
      </c>
      <c r="BB131" s="36">
        <v>0</v>
      </c>
      <c r="BC131" s="36">
        <v>0</v>
      </c>
      <c r="BD131" s="36">
        <v>0</v>
      </c>
      <c r="BE131" s="36">
        <v>0</v>
      </c>
      <c r="BF131" s="36" t="s">
        <v>1074</v>
      </c>
      <c r="BG131" s="36" t="s">
        <v>1074</v>
      </c>
      <c r="BH131" s="36">
        <v>0.33333333333333326</v>
      </c>
      <c r="BI131" s="36" t="s">
        <v>1074</v>
      </c>
      <c r="BJ131" s="36" t="s">
        <v>1074</v>
      </c>
      <c r="BK131" s="36">
        <v>0.16666666666666674</v>
      </c>
      <c r="BL131" s="36">
        <v>-0.2857142857142857</v>
      </c>
      <c r="BM131" s="36">
        <v>-4.0000000000000036E-2</v>
      </c>
      <c r="BN131" s="36">
        <v>8.3333333333333259E-2</v>
      </c>
      <c r="BO131" s="36">
        <v>-0.15384615384615385</v>
      </c>
      <c r="BP131" s="36">
        <v>-8.333333333333337E-2</v>
      </c>
      <c r="BQ131" s="36">
        <v>-9.0909090909090939E-2</v>
      </c>
      <c r="BR131" s="36" t="s">
        <v>1074</v>
      </c>
      <c r="BS131" s="36" t="s">
        <v>1074</v>
      </c>
      <c r="BT131" s="36" t="s">
        <v>1074</v>
      </c>
      <c r="BU131" s="36" t="s">
        <v>1074</v>
      </c>
      <c r="BV131" s="90"/>
      <c r="BW131" s="36" t="s">
        <v>1074</v>
      </c>
      <c r="BX131" s="36"/>
      <c r="BY131" s="36"/>
      <c r="BZ131" s="36"/>
      <c r="CA131" s="36"/>
      <c r="CB131" s="36"/>
      <c r="CC131" s="36"/>
      <c r="CD131" s="36">
        <v>0.15384615384615374</v>
      </c>
      <c r="CE131" s="91">
        <v>0</v>
      </c>
      <c r="CF131" s="91">
        <v>0</v>
      </c>
      <c r="CG131" s="91">
        <v>0</v>
      </c>
      <c r="CH131" s="91">
        <v>0</v>
      </c>
      <c r="CI131" s="88"/>
      <c r="CJ131" s="88"/>
      <c r="CK131" s="88">
        <v>0</v>
      </c>
      <c r="CL131" s="88">
        <v>0.33333333333333326</v>
      </c>
      <c r="CM131" s="88">
        <v>0</v>
      </c>
      <c r="CN131" s="88">
        <v>0</v>
      </c>
      <c r="CO131" s="88">
        <v>0</v>
      </c>
      <c r="CP131" s="88">
        <v>0</v>
      </c>
      <c r="CQ131" s="88">
        <v>-0.125</v>
      </c>
      <c r="CR131" s="88">
        <v>0</v>
      </c>
      <c r="CS131" s="23">
        <v>0</v>
      </c>
      <c r="CT131" s="88">
        <v>0.33333333333333326</v>
      </c>
      <c r="CU131" s="88"/>
      <c r="CV131" s="88"/>
      <c r="CW131" s="89"/>
      <c r="CX131" s="89"/>
      <c r="CY131" s="89"/>
      <c r="DA131" s="11" t="s">
        <v>1079</v>
      </c>
      <c r="DB131" s="36">
        <v>0</v>
      </c>
      <c r="DC131" s="36">
        <v>0</v>
      </c>
      <c r="DD131" s="36">
        <v>0</v>
      </c>
      <c r="DE131" s="36">
        <v>0</v>
      </c>
      <c r="DF131" s="36" t="s">
        <v>1074</v>
      </c>
      <c r="DG131" s="36" t="s">
        <v>1074</v>
      </c>
      <c r="DH131" s="36">
        <v>0.14999999999999991</v>
      </c>
      <c r="DI131" s="36" t="s">
        <v>1074</v>
      </c>
      <c r="DJ131" s="175"/>
      <c r="DK131" s="36" t="s">
        <v>1074</v>
      </c>
      <c r="DL131" s="175"/>
      <c r="DM131" s="36">
        <v>0</v>
      </c>
      <c r="DN131" s="175"/>
      <c r="DO131" s="36">
        <v>0</v>
      </c>
      <c r="DP131" s="175"/>
      <c r="DQ131" s="36">
        <v>0</v>
      </c>
      <c r="DR131" s="36" t="s">
        <v>1074</v>
      </c>
      <c r="DS131" s="36" t="s">
        <v>1074</v>
      </c>
      <c r="DT131" s="36"/>
      <c r="DU131" s="36"/>
      <c r="DV131" s="175"/>
      <c r="DW131" s="36"/>
      <c r="DX131" s="36"/>
      <c r="DY131" s="36"/>
      <c r="DZ131" s="36"/>
      <c r="EA131" s="36"/>
      <c r="EB131" s="114"/>
      <c r="EC131" s="36"/>
      <c r="ED131" s="36">
        <v>0</v>
      </c>
      <c r="EE131" s="91">
        <v>0</v>
      </c>
      <c r="EF131" s="91">
        <v>0</v>
      </c>
      <c r="EG131" s="91">
        <v>0</v>
      </c>
      <c r="EH131" s="91">
        <v>4.1666666666666741E-2</v>
      </c>
      <c r="EI131" s="88"/>
      <c r="EJ131" s="88"/>
      <c r="EK131" s="88">
        <v>0</v>
      </c>
      <c r="EL131" s="88">
        <v>0.13636363636363646</v>
      </c>
      <c r="EM131" s="88">
        <v>0</v>
      </c>
      <c r="EN131" s="88">
        <v>-4.0000000000000036E-2</v>
      </c>
      <c r="EO131" s="88">
        <v>4.1666666666666741E-2</v>
      </c>
      <c r="EP131" s="88">
        <v>0</v>
      </c>
      <c r="EQ131" s="88">
        <v>0</v>
      </c>
      <c r="ER131" s="88">
        <v>0</v>
      </c>
      <c r="ES131" s="23">
        <v>0</v>
      </c>
      <c r="ET131" s="88">
        <v>0</v>
      </c>
      <c r="EU131" s="88"/>
      <c r="EV131" s="88"/>
      <c r="EW131" s="89"/>
      <c r="EX131" s="89"/>
      <c r="EY131" s="89"/>
      <c r="EZ131"/>
      <c r="FA131" s="36" t="s">
        <v>1074</v>
      </c>
      <c r="FB131" s="36" t="s">
        <v>1074</v>
      </c>
      <c r="FC131" s="36">
        <v>0</v>
      </c>
      <c r="FD131" s="36" t="s">
        <v>1074</v>
      </c>
      <c r="FE131" s="175"/>
      <c r="FF131" s="36" t="s">
        <v>1074</v>
      </c>
      <c r="FG131" s="175"/>
      <c r="FH131" s="36">
        <v>-0.66666666666666674</v>
      </c>
      <c r="FI131" s="175"/>
      <c r="FJ131" s="36">
        <v>0</v>
      </c>
      <c r="FK131" s="175"/>
      <c r="FL131" s="36">
        <v>0</v>
      </c>
      <c r="FM131" s="36" t="s">
        <v>1074</v>
      </c>
      <c r="FN131" s="36" t="s">
        <v>1074</v>
      </c>
      <c r="FO131" s="36" t="s">
        <v>1074</v>
      </c>
      <c r="FP131" s="36"/>
      <c r="FQ131" s="175"/>
      <c r="FR131" s="36"/>
      <c r="FS131" s="36"/>
      <c r="FT131" s="36"/>
      <c r="FU131" s="36"/>
      <c r="FV131" s="36"/>
      <c r="FW131" s="114"/>
      <c r="FX131" s="36"/>
      <c r="FY131" s="36">
        <v>0</v>
      </c>
      <c r="FZ131" s="36">
        <v>0.15999999999999992</v>
      </c>
      <c r="GA131" s="36">
        <v>3.4482758620689724E-2</v>
      </c>
      <c r="GB131" s="36">
        <v>0.4130434782608694</v>
      </c>
      <c r="GC131" s="36">
        <v>0.53846153846153855</v>
      </c>
      <c r="GD131" s="88"/>
      <c r="GE131" s="88"/>
      <c r="GF131" s="88">
        <v>0</v>
      </c>
      <c r="GG131" s="88">
        <v>0</v>
      </c>
      <c r="GH131" s="88">
        <v>5.666666666666667</v>
      </c>
      <c r="GI131" s="88">
        <v>-0.85</v>
      </c>
      <c r="GJ131" s="88">
        <v>1.2222222222222219</v>
      </c>
      <c r="GK131" s="88">
        <v>0</v>
      </c>
      <c r="GL131" s="88">
        <v>0</v>
      </c>
      <c r="GM131" s="88">
        <v>0</v>
      </c>
      <c r="GN131" s="88">
        <v>0</v>
      </c>
      <c r="GO131" s="88">
        <v>-0.25</v>
      </c>
      <c r="GP131" s="88"/>
      <c r="GQ131" s="88"/>
      <c r="GR131" s="89"/>
      <c r="GS131" s="89"/>
      <c r="GT131" s="89"/>
      <c r="GU131"/>
    </row>
    <row r="132" spans="1:203" x14ac:dyDescent="0.3">
      <c r="A132" s="11" t="s">
        <v>931</v>
      </c>
      <c r="B132" s="36" t="s">
        <v>1074</v>
      </c>
      <c r="C132" s="36" t="s">
        <v>1074</v>
      </c>
      <c r="D132" s="36" t="s">
        <v>1074</v>
      </c>
      <c r="E132" s="36" t="s">
        <v>1074</v>
      </c>
      <c r="F132" s="36" t="s">
        <v>1074</v>
      </c>
      <c r="G132" s="36" t="s">
        <v>1074</v>
      </c>
      <c r="H132" s="36" t="s">
        <v>1074</v>
      </c>
      <c r="I132" s="36">
        <v>0</v>
      </c>
      <c r="J132" s="36" t="s">
        <v>1074</v>
      </c>
      <c r="K132" s="36" t="s">
        <v>1074</v>
      </c>
      <c r="L132" s="36" t="s">
        <v>1074</v>
      </c>
      <c r="M132" s="36" t="s">
        <v>1074</v>
      </c>
      <c r="N132" s="36" t="s">
        <v>1074</v>
      </c>
      <c r="O132" s="36" t="s">
        <v>1074</v>
      </c>
      <c r="P132" s="36">
        <v>-0.33333333333333337</v>
      </c>
      <c r="Q132" s="36">
        <v>0</v>
      </c>
      <c r="R132" s="36">
        <v>0</v>
      </c>
      <c r="S132" s="36" t="s">
        <v>1074</v>
      </c>
      <c r="T132" s="36" t="s">
        <v>1074</v>
      </c>
      <c r="U132" s="36">
        <v>0</v>
      </c>
      <c r="V132" s="90"/>
      <c r="W132" s="36" t="s">
        <v>1074</v>
      </c>
      <c r="X132" s="36"/>
      <c r="Y132" s="36"/>
      <c r="Z132" s="36">
        <v>0</v>
      </c>
      <c r="AA132" s="36">
        <v>0</v>
      </c>
      <c r="AB132" s="36"/>
      <c r="AC132" s="36">
        <v>0</v>
      </c>
      <c r="AD132" s="36">
        <v>0</v>
      </c>
      <c r="AE132" s="36">
        <v>2</v>
      </c>
      <c r="AF132" s="36">
        <v>0</v>
      </c>
      <c r="AG132" s="36">
        <v>0</v>
      </c>
      <c r="AH132" s="36">
        <v>0</v>
      </c>
      <c r="AI132" s="88"/>
      <c r="AJ132" s="88"/>
      <c r="AK132" s="88">
        <v>0</v>
      </c>
      <c r="AL132" s="88">
        <v>0</v>
      </c>
      <c r="AM132" s="88">
        <v>0</v>
      </c>
      <c r="AN132" s="88">
        <v>0</v>
      </c>
      <c r="AO132" s="88">
        <v>0</v>
      </c>
      <c r="AP132" s="88">
        <v>0</v>
      </c>
      <c r="AQ132" s="88">
        <v>0</v>
      </c>
      <c r="AR132" s="88">
        <v>0</v>
      </c>
      <c r="AS132" s="88">
        <v>0</v>
      </c>
      <c r="AT132" s="88">
        <v>0</v>
      </c>
      <c r="AU132" s="88">
        <v>0</v>
      </c>
      <c r="AV132" s="88">
        <v>0</v>
      </c>
      <c r="AW132" s="89">
        <f t="shared" si="11"/>
        <v>0</v>
      </c>
      <c r="AX132" s="89"/>
      <c r="AY132" s="89"/>
      <c r="BA132" s="11" t="s">
        <v>931</v>
      </c>
      <c r="BB132" s="36" t="s">
        <v>1074</v>
      </c>
      <c r="BC132" s="36" t="s">
        <v>1074</v>
      </c>
      <c r="BD132" s="36" t="s">
        <v>1074</v>
      </c>
      <c r="BE132" s="36" t="s">
        <v>1074</v>
      </c>
      <c r="BF132" s="36" t="s">
        <v>1074</v>
      </c>
      <c r="BG132" s="36" t="s">
        <v>1074</v>
      </c>
      <c r="BH132" s="36" t="s">
        <v>1074</v>
      </c>
      <c r="BI132" s="36">
        <v>0</v>
      </c>
      <c r="BJ132" s="36">
        <v>0</v>
      </c>
      <c r="BK132" s="36">
        <v>0</v>
      </c>
      <c r="BL132" s="36">
        <v>0</v>
      </c>
      <c r="BM132" s="36">
        <v>0</v>
      </c>
      <c r="BN132" s="36" t="s">
        <v>1074</v>
      </c>
      <c r="BO132" s="36" t="s">
        <v>1074</v>
      </c>
      <c r="BP132" s="36">
        <v>-0.33333333333333337</v>
      </c>
      <c r="BQ132" s="36">
        <v>0</v>
      </c>
      <c r="BR132" s="36">
        <v>0.10000000000000009</v>
      </c>
      <c r="BS132" s="36" t="s">
        <v>1074</v>
      </c>
      <c r="BT132" s="36" t="s">
        <v>1074</v>
      </c>
      <c r="BU132" s="36">
        <v>0.5</v>
      </c>
      <c r="BV132" s="90"/>
      <c r="BW132" s="36" t="s">
        <v>1074</v>
      </c>
      <c r="BX132" s="36"/>
      <c r="BY132" s="36"/>
      <c r="BZ132" s="36">
        <v>4.1666666666666741E-2</v>
      </c>
      <c r="CA132" s="36">
        <v>0.60000000000000009</v>
      </c>
      <c r="CB132" s="36"/>
      <c r="CC132" s="36">
        <v>-0.25</v>
      </c>
      <c r="CD132" s="36">
        <v>0</v>
      </c>
      <c r="CE132" s="91">
        <v>0</v>
      </c>
      <c r="CF132" s="91">
        <v>0</v>
      </c>
      <c r="CG132" s="91">
        <v>0</v>
      </c>
      <c r="CH132" s="91">
        <v>0</v>
      </c>
      <c r="CI132" s="88"/>
      <c r="CJ132" s="88"/>
      <c r="CK132" s="88">
        <v>0.16666666666666674</v>
      </c>
      <c r="CL132" s="88">
        <v>0.14285714285714279</v>
      </c>
      <c r="CM132" s="88">
        <v>-0.125</v>
      </c>
      <c r="CN132" s="88">
        <v>0</v>
      </c>
      <c r="CO132" s="88">
        <v>0</v>
      </c>
      <c r="CP132" s="88">
        <v>0</v>
      </c>
      <c r="CQ132" s="88">
        <v>2.857142857142847E-2</v>
      </c>
      <c r="CR132" s="88">
        <v>0.14285714285714279</v>
      </c>
      <c r="CS132" s="23">
        <v>0</v>
      </c>
      <c r="CT132" s="88">
        <v>-0.11250000000000004</v>
      </c>
      <c r="CU132" s="88">
        <v>-0.15492957746478875</v>
      </c>
      <c r="CV132" s="88">
        <v>0.16666666666666674</v>
      </c>
      <c r="CW132" s="89">
        <f t="shared" si="12"/>
        <v>-0.1428571428571429</v>
      </c>
      <c r="CX132" s="89"/>
      <c r="CY132" s="89"/>
      <c r="DA132" s="11" t="s">
        <v>931</v>
      </c>
      <c r="DB132" s="36" t="s">
        <v>1074</v>
      </c>
      <c r="DC132" s="36" t="s">
        <v>1074</v>
      </c>
      <c r="DD132" s="36" t="s">
        <v>1074</v>
      </c>
      <c r="DE132" s="36" t="s">
        <v>1074</v>
      </c>
      <c r="DF132" s="36" t="s">
        <v>1074</v>
      </c>
      <c r="DG132" s="36" t="s">
        <v>1074</v>
      </c>
      <c r="DH132" s="36" t="s">
        <v>1074</v>
      </c>
      <c r="DI132" s="36">
        <v>0</v>
      </c>
      <c r="DJ132" s="175"/>
      <c r="DK132" s="36">
        <v>-0.6</v>
      </c>
      <c r="DL132" s="175"/>
      <c r="DM132" s="36">
        <v>1.5</v>
      </c>
      <c r="DN132" s="175"/>
      <c r="DO132" s="36">
        <v>-0.12</v>
      </c>
      <c r="DP132" s="175"/>
      <c r="DQ132" s="36">
        <v>0.13636363636363646</v>
      </c>
      <c r="DR132" s="36">
        <v>0</v>
      </c>
      <c r="DS132" s="36" t="s">
        <v>1074</v>
      </c>
      <c r="DT132" s="36"/>
      <c r="DU132" s="36">
        <v>4.1666666666666741E-2</v>
      </c>
      <c r="DV132" s="175"/>
      <c r="DW132" s="36"/>
      <c r="DX132" s="36"/>
      <c r="DY132" s="36"/>
      <c r="DZ132" s="36">
        <v>0</v>
      </c>
      <c r="EA132" s="36">
        <v>0</v>
      </c>
      <c r="EB132" s="114"/>
      <c r="EC132" s="36">
        <v>0</v>
      </c>
      <c r="ED132" s="36">
        <v>0</v>
      </c>
      <c r="EE132" s="91">
        <v>0</v>
      </c>
      <c r="EF132" s="91">
        <v>0</v>
      </c>
      <c r="EG132" s="91">
        <v>0</v>
      </c>
      <c r="EH132" s="91">
        <v>0</v>
      </c>
      <c r="EI132" s="88"/>
      <c r="EJ132" s="88"/>
      <c r="EK132" s="88">
        <v>0</v>
      </c>
      <c r="EL132" s="88">
        <v>0</v>
      </c>
      <c r="EM132" s="88">
        <v>0</v>
      </c>
      <c r="EN132" s="88">
        <v>0</v>
      </c>
      <c r="EO132" s="88">
        <v>0</v>
      </c>
      <c r="EP132" s="88">
        <v>0</v>
      </c>
      <c r="EQ132" s="88">
        <v>0</v>
      </c>
      <c r="ER132" s="88">
        <v>0</v>
      </c>
      <c r="ES132" s="23">
        <v>0</v>
      </c>
      <c r="ET132" s="88">
        <v>0</v>
      </c>
      <c r="EU132" s="88">
        <v>0</v>
      </c>
      <c r="EV132" s="88">
        <v>0</v>
      </c>
      <c r="EW132" s="89">
        <v>0</v>
      </c>
      <c r="EX132" s="89"/>
      <c r="EY132" s="89"/>
      <c r="EZ132"/>
      <c r="FA132" s="36" t="s">
        <v>1074</v>
      </c>
      <c r="FB132" s="36" t="s">
        <v>1074</v>
      </c>
      <c r="FC132" s="36" t="s">
        <v>1074</v>
      </c>
      <c r="FD132" s="36">
        <v>0</v>
      </c>
      <c r="FE132" s="175"/>
      <c r="FF132" s="36">
        <v>0</v>
      </c>
      <c r="FG132" s="175"/>
      <c r="FH132" s="36">
        <v>0</v>
      </c>
      <c r="FI132" s="175"/>
      <c r="FJ132" s="36">
        <v>0</v>
      </c>
      <c r="FK132" s="175"/>
      <c r="FL132" s="36">
        <v>0</v>
      </c>
      <c r="FM132" s="36">
        <v>0</v>
      </c>
      <c r="FN132" s="36" t="s">
        <v>1074</v>
      </c>
      <c r="FO132" s="36" t="s">
        <v>1074</v>
      </c>
      <c r="FP132" s="36">
        <v>0</v>
      </c>
      <c r="FQ132" s="175"/>
      <c r="FR132" s="36"/>
      <c r="FS132" s="36"/>
      <c r="FT132" s="36"/>
      <c r="FU132" s="36">
        <v>0</v>
      </c>
      <c r="FV132" s="36">
        <v>0</v>
      </c>
      <c r="FW132" s="114"/>
      <c r="FX132" s="36">
        <v>0</v>
      </c>
      <c r="FY132" s="36">
        <v>0</v>
      </c>
      <c r="FZ132" s="36">
        <v>0</v>
      </c>
      <c r="GA132" s="36">
        <v>0</v>
      </c>
      <c r="GB132" s="36">
        <v>0</v>
      </c>
      <c r="GC132" s="36">
        <v>0</v>
      </c>
      <c r="GD132" s="88"/>
      <c r="GE132" s="88"/>
      <c r="GF132" s="88">
        <v>0</v>
      </c>
      <c r="GG132" s="88">
        <v>0</v>
      </c>
      <c r="GH132" s="88">
        <v>0</v>
      </c>
      <c r="GI132" s="88">
        <v>0</v>
      </c>
      <c r="GJ132" s="88">
        <v>0</v>
      </c>
      <c r="GK132" s="88">
        <v>0</v>
      </c>
      <c r="GL132" s="88">
        <v>0</v>
      </c>
      <c r="GM132" s="88">
        <v>0</v>
      </c>
      <c r="GN132" s="88">
        <v>0</v>
      </c>
      <c r="GO132" s="88">
        <v>0</v>
      </c>
      <c r="GP132" s="88">
        <v>0</v>
      </c>
      <c r="GQ132" s="88">
        <v>0</v>
      </c>
      <c r="GR132" s="89">
        <f t="shared" si="13"/>
        <v>0</v>
      </c>
      <c r="GS132" s="89"/>
      <c r="GT132" s="89"/>
      <c r="GU132"/>
    </row>
    <row r="133" spans="1:203" x14ac:dyDescent="0.3">
      <c r="A133" s="11" t="s">
        <v>930</v>
      </c>
      <c r="B133" s="36">
        <v>-0.54166666666666674</v>
      </c>
      <c r="C133" s="36" t="s">
        <v>1074</v>
      </c>
      <c r="D133" s="36" t="s">
        <v>1074</v>
      </c>
      <c r="E133" s="36" t="s">
        <v>1074</v>
      </c>
      <c r="F133" s="36" t="s">
        <v>1074</v>
      </c>
      <c r="G133" s="36" t="s">
        <v>1074</v>
      </c>
      <c r="H133" s="36" t="s">
        <v>1074</v>
      </c>
      <c r="I133" s="36" t="s">
        <v>1074</v>
      </c>
      <c r="J133" s="36">
        <v>0</v>
      </c>
      <c r="K133" s="36" t="s">
        <v>1074</v>
      </c>
      <c r="L133" s="36" t="s">
        <v>1074</v>
      </c>
      <c r="M133" s="36">
        <v>0</v>
      </c>
      <c r="N133" s="36">
        <v>0</v>
      </c>
      <c r="O133" s="36">
        <v>0</v>
      </c>
      <c r="P133" s="36">
        <v>0</v>
      </c>
      <c r="Q133" s="36">
        <v>0</v>
      </c>
      <c r="R133" s="36">
        <v>0</v>
      </c>
      <c r="S133" s="36">
        <v>0</v>
      </c>
      <c r="T133" s="36">
        <v>0</v>
      </c>
      <c r="U133" s="36" t="s">
        <v>1074</v>
      </c>
      <c r="V133" s="90"/>
      <c r="W133" s="36" t="s">
        <v>1074</v>
      </c>
      <c r="X133" s="36">
        <v>-0.25</v>
      </c>
      <c r="Y133" s="36">
        <v>0</v>
      </c>
      <c r="Z133" s="36">
        <v>0</v>
      </c>
      <c r="AA133" s="36">
        <v>0</v>
      </c>
      <c r="AB133" s="36"/>
      <c r="AC133" s="36">
        <v>0</v>
      </c>
      <c r="AD133" s="36">
        <v>0</v>
      </c>
      <c r="AE133" s="36"/>
      <c r="AF133" s="36">
        <v>0</v>
      </c>
      <c r="AG133" s="36">
        <v>0</v>
      </c>
      <c r="AH133" s="36">
        <v>0</v>
      </c>
      <c r="AI133" s="88">
        <v>0</v>
      </c>
      <c r="AJ133" s="88">
        <v>0</v>
      </c>
      <c r="AK133" s="88">
        <v>0</v>
      </c>
      <c r="AL133" s="88">
        <v>0</v>
      </c>
      <c r="AM133" s="88">
        <v>0</v>
      </c>
      <c r="AN133" s="88">
        <v>0</v>
      </c>
      <c r="AO133" s="88">
        <v>0</v>
      </c>
      <c r="AP133" s="88">
        <v>0</v>
      </c>
      <c r="AQ133" s="88">
        <v>0</v>
      </c>
      <c r="AR133" s="88">
        <v>-0.43333333333333335</v>
      </c>
      <c r="AS133" s="88">
        <v>0.17647058823529416</v>
      </c>
      <c r="AT133" s="88">
        <v>0.5</v>
      </c>
      <c r="AU133" s="88">
        <v>0</v>
      </c>
      <c r="AV133" s="88">
        <v>0</v>
      </c>
      <c r="AW133" s="89">
        <f t="shared" si="11"/>
        <v>-0.5</v>
      </c>
      <c r="AX133" s="89"/>
      <c r="AY133" s="89"/>
      <c r="BA133" s="11" t="s">
        <v>930</v>
      </c>
      <c r="BB133" s="36">
        <v>0</v>
      </c>
      <c r="BC133" s="36" t="s">
        <v>1074</v>
      </c>
      <c r="BD133" s="36" t="s">
        <v>1074</v>
      </c>
      <c r="BE133" s="36" t="s">
        <v>1074</v>
      </c>
      <c r="BF133" s="36" t="s">
        <v>1074</v>
      </c>
      <c r="BG133" s="36" t="s">
        <v>1074</v>
      </c>
      <c r="BH133" s="36" t="s">
        <v>1074</v>
      </c>
      <c r="BI133" s="36" t="s">
        <v>1074</v>
      </c>
      <c r="BJ133" s="36">
        <v>4.1666666666666741E-2</v>
      </c>
      <c r="BK133" s="36" t="s">
        <v>1074</v>
      </c>
      <c r="BL133" s="36" t="s">
        <v>1074</v>
      </c>
      <c r="BM133" s="36">
        <v>0</v>
      </c>
      <c r="BN133" s="36">
        <v>4.1666666666666741E-2</v>
      </c>
      <c r="BO133" s="36">
        <v>-0.12</v>
      </c>
      <c r="BP133" s="36">
        <v>-8.333333333333337E-2</v>
      </c>
      <c r="BQ133" s="36">
        <v>9.0909090909090828E-2</v>
      </c>
      <c r="BR133" s="36">
        <v>0</v>
      </c>
      <c r="BS133" s="36">
        <v>4.1666666666666741E-2</v>
      </c>
      <c r="BT133" s="36">
        <v>-4.0000000000000036E-2</v>
      </c>
      <c r="BU133" s="36" t="s">
        <v>1074</v>
      </c>
      <c r="BV133" s="90"/>
      <c r="BW133" s="36" t="s">
        <v>1074</v>
      </c>
      <c r="BX133" s="36">
        <v>-3.8461538461538436E-2</v>
      </c>
      <c r="BY133" s="36">
        <v>-3.8461538461538436E-2</v>
      </c>
      <c r="BZ133" s="36">
        <v>0</v>
      </c>
      <c r="CA133" s="36">
        <v>0</v>
      </c>
      <c r="CB133" s="36"/>
      <c r="CC133" s="36">
        <v>0</v>
      </c>
      <c r="CD133" s="36">
        <v>0</v>
      </c>
      <c r="CE133" s="91">
        <v>-4.0000000000000036E-2</v>
      </c>
      <c r="CF133" s="91">
        <v>8.3333333333333259E-2</v>
      </c>
      <c r="CG133" s="91">
        <v>0</v>
      </c>
      <c r="CH133" s="91">
        <v>0</v>
      </c>
      <c r="CI133" s="88">
        <v>0.15384615384615374</v>
      </c>
      <c r="CJ133" s="88">
        <v>6.6666666666666652E-2</v>
      </c>
      <c r="CK133" s="88">
        <v>-6.25E-2</v>
      </c>
      <c r="CL133" s="88">
        <v>0</v>
      </c>
      <c r="CM133" s="88">
        <v>0</v>
      </c>
      <c r="CN133" s="88">
        <v>0</v>
      </c>
      <c r="CO133" s="88">
        <v>0.19999999999999996</v>
      </c>
      <c r="CP133" s="88">
        <v>0</v>
      </c>
      <c r="CQ133" s="88">
        <v>2.7777777777777679E-2</v>
      </c>
      <c r="CR133" s="88">
        <v>-0.16666666666666663</v>
      </c>
      <c r="CS133" s="23">
        <v>0.19999999999999996</v>
      </c>
      <c r="CT133" s="88">
        <v>0</v>
      </c>
      <c r="CU133" s="88">
        <v>-2.777777777777779E-2</v>
      </c>
      <c r="CV133" s="88">
        <v>0</v>
      </c>
      <c r="CW133" s="89">
        <f t="shared" si="12"/>
        <v>0</v>
      </c>
      <c r="CX133" s="89"/>
      <c r="CY133" s="89"/>
      <c r="DA133" s="11" t="s">
        <v>930</v>
      </c>
      <c r="DB133" s="36">
        <v>0</v>
      </c>
      <c r="DC133" s="36" t="s">
        <v>1074</v>
      </c>
      <c r="DD133" s="36" t="s">
        <v>1074</v>
      </c>
      <c r="DE133" s="36" t="s">
        <v>1074</v>
      </c>
      <c r="DF133" s="36" t="s">
        <v>1074</v>
      </c>
      <c r="DG133" s="36" t="s">
        <v>1074</v>
      </c>
      <c r="DH133" s="36" t="s">
        <v>1074</v>
      </c>
      <c r="DI133" s="36" t="s">
        <v>1074</v>
      </c>
      <c r="DJ133" s="175"/>
      <c r="DK133" s="36" t="s">
        <v>1074</v>
      </c>
      <c r="DL133" s="175"/>
      <c r="DM133" s="36"/>
      <c r="DN133" s="175"/>
      <c r="DO133" s="36">
        <v>0</v>
      </c>
      <c r="DP133" s="175"/>
      <c r="DQ133" s="36">
        <v>0</v>
      </c>
      <c r="DR133" s="36">
        <v>0</v>
      </c>
      <c r="DS133" s="36">
        <v>0</v>
      </c>
      <c r="DT133" s="36">
        <v>-0.4</v>
      </c>
      <c r="DU133" s="36"/>
      <c r="DV133" s="175"/>
      <c r="DW133" s="36"/>
      <c r="DX133" s="36">
        <v>0</v>
      </c>
      <c r="DY133" s="36">
        <v>0</v>
      </c>
      <c r="DZ133" s="36">
        <v>-0.25</v>
      </c>
      <c r="EA133" s="36">
        <v>0.33333333333333326</v>
      </c>
      <c r="EB133" s="114"/>
      <c r="EC133" s="36">
        <v>0</v>
      </c>
      <c r="ED133" s="36">
        <v>-5.0000000000000044E-2</v>
      </c>
      <c r="EE133" s="91">
        <v>5.2631578947368363E-2</v>
      </c>
      <c r="EF133" s="91">
        <v>0</v>
      </c>
      <c r="EG133" s="91">
        <v>0</v>
      </c>
      <c r="EH133" s="91">
        <v>0</v>
      </c>
      <c r="EI133" s="88">
        <v>0</v>
      </c>
      <c r="EJ133" s="88">
        <v>0</v>
      </c>
      <c r="EK133" s="88">
        <v>0</v>
      </c>
      <c r="EL133" s="88">
        <v>0.10000000000000009</v>
      </c>
      <c r="EM133" s="88">
        <v>-9.0909090909090939E-2</v>
      </c>
      <c r="EN133" s="88">
        <v>0</v>
      </c>
      <c r="EO133" s="88">
        <v>0</v>
      </c>
      <c r="EP133" s="88">
        <v>0</v>
      </c>
      <c r="EQ133" s="88">
        <v>0</v>
      </c>
      <c r="ER133" s="88">
        <v>0.25</v>
      </c>
      <c r="ES133" s="23">
        <v>-4.0000000000000036E-2</v>
      </c>
      <c r="ET133" s="88">
        <v>-0.16666666666666663</v>
      </c>
      <c r="EU133" s="88">
        <v>0</v>
      </c>
      <c r="EV133" s="88">
        <v>0</v>
      </c>
      <c r="EW133" s="89">
        <v>0</v>
      </c>
      <c r="EX133" s="89"/>
      <c r="EY133" s="89"/>
      <c r="EZ133"/>
      <c r="FA133" s="36" t="s">
        <v>1074</v>
      </c>
      <c r="FB133" s="36" t="s">
        <v>1074</v>
      </c>
      <c r="FC133" s="36" t="s">
        <v>1074</v>
      </c>
      <c r="FD133" s="36" t="s">
        <v>1074</v>
      </c>
      <c r="FE133" s="175"/>
      <c r="FF133" s="36" t="s">
        <v>1074</v>
      </c>
      <c r="FG133" s="175"/>
      <c r="FH133" s="36" t="s">
        <v>1074</v>
      </c>
      <c r="FI133" s="175"/>
      <c r="FJ133" s="36">
        <v>0</v>
      </c>
      <c r="FK133" s="175"/>
      <c r="FL133" s="36">
        <v>0</v>
      </c>
      <c r="FM133" s="36">
        <v>0</v>
      </c>
      <c r="FN133" s="36">
        <v>-9.9920072216264089E-16</v>
      </c>
      <c r="FO133" s="36">
        <v>1.1102230246251565E-15</v>
      </c>
      <c r="FP133" s="36"/>
      <c r="FQ133" s="175"/>
      <c r="FR133" s="36"/>
      <c r="FS133" s="36">
        <v>-0.11504424778761069</v>
      </c>
      <c r="FT133" s="36">
        <v>0</v>
      </c>
      <c r="FU133" s="36">
        <v>0</v>
      </c>
      <c r="FV133" s="36">
        <v>0</v>
      </c>
      <c r="FW133" s="114"/>
      <c r="FX133" s="36">
        <v>0</v>
      </c>
      <c r="FY133" s="36">
        <v>0.8</v>
      </c>
      <c r="FZ133" s="36">
        <v>0</v>
      </c>
      <c r="GA133" s="36">
        <v>0.11111111111111094</v>
      </c>
      <c r="GB133" s="36">
        <v>-0.33333333333333337</v>
      </c>
      <c r="GC133" s="36">
        <v>0</v>
      </c>
      <c r="GD133" s="88">
        <v>0</v>
      </c>
      <c r="GE133" s="88">
        <v>0</v>
      </c>
      <c r="GF133" s="88">
        <v>0</v>
      </c>
      <c r="GG133" s="88">
        <v>0</v>
      </c>
      <c r="GH133" s="88">
        <v>0</v>
      </c>
      <c r="GI133" s="88">
        <v>0</v>
      </c>
      <c r="GJ133" s="88">
        <v>0</v>
      </c>
      <c r="GK133" s="88">
        <v>0</v>
      </c>
      <c r="GL133" s="88">
        <v>0</v>
      </c>
      <c r="GM133" s="88">
        <v>0.66666666666666652</v>
      </c>
      <c r="GN133" s="88">
        <v>0</v>
      </c>
      <c r="GO133" s="88">
        <v>-0.75</v>
      </c>
      <c r="GP133" s="88">
        <v>-7.9999999999999849E-2</v>
      </c>
      <c r="GQ133" s="88">
        <v>0</v>
      </c>
      <c r="GR133" s="89">
        <f t="shared" si="13"/>
        <v>0</v>
      </c>
      <c r="GS133" s="89"/>
      <c r="GT133" s="89"/>
      <c r="GU133"/>
    </row>
    <row r="134" spans="1:203" x14ac:dyDescent="0.3">
      <c r="A134" s="11" t="s">
        <v>940</v>
      </c>
      <c r="B134" s="36"/>
      <c r="C134" s="36"/>
      <c r="D134" s="36"/>
      <c r="E134" s="36"/>
      <c r="F134" s="36"/>
      <c r="G134" s="36"/>
      <c r="H134" s="36"/>
      <c r="I134" s="36"/>
      <c r="J134" s="36"/>
      <c r="K134" s="36"/>
      <c r="L134" s="36"/>
      <c r="M134" s="36"/>
      <c r="N134" s="36"/>
      <c r="O134" s="36" t="s">
        <v>1074</v>
      </c>
      <c r="P134" s="36" t="s">
        <v>1074</v>
      </c>
      <c r="Q134" s="36">
        <v>0.91666666666666674</v>
      </c>
      <c r="R134" s="36">
        <v>4.3478260869565188E-2</v>
      </c>
      <c r="S134" s="36" t="s">
        <v>1074</v>
      </c>
      <c r="T134" s="36" t="s">
        <v>1074</v>
      </c>
      <c r="U134" s="36" t="s">
        <v>1074</v>
      </c>
      <c r="V134" s="90"/>
      <c r="W134" s="36" t="s">
        <v>1074</v>
      </c>
      <c r="X134" s="36"/>
      <c r="Y134" s="36"/>
      <c r="Z134" s="36"/>
      <c r="AA134" s="36"/>
      <c r="AB134" s="36"/>
      <c r="AC134" s="36"/>
      <c r="AD134" s="36"/>
      <c r="AE134" s="36"/>
      <c r="AF134" s="36"/>
      <c r="AG134" s="36"/>
      <c r="AH134" s="36"/>
      <c r="AI134" s="88"/>
      <c r="AJ134" s="88"/>
      <c r="AK134" s="88"/>
      <c r="AL134" s="88"/>
      <c r="AM134" s="88"/>
      <c r="AN134" s="88"/>
      <c r="AO134" s="88"/>
      <c r="AP134" s="88"/>
      <c r="AQ134" s="88">
        <v>0</v>
      </c>
      <c r="AR134" s="88">
        <v>0</v>
      </c>
      <c r="AS134" s="88">
        <v>0</v>
      </c>
      <c r="AT134" s="88">
        <v>0</v>
      </c>
      <c r="AU134" s="88">
        <v>-0.19999999999999996</v>
      </c>
      <c r="AV134" s="88">
        <v>0</v>
      </c>
      <c r="AW134" s="89">
        <f t="shared" si="11"/>
        <v>0</v>
      </c>
      <c r="AX134" s="89">
        <f t="shared" si="14"/>
        <v>0</v>
      </c>
      <c r="AY134" s="89"/>
      <c r="BA134" s="11" t="s">
        <v>940</v>
      </c>
      <c r="BB134" s="36"/>
      <c r="BC134" s="36"/>
      <c r="BD134" s="36"/>
      <c r="BE134" s="36"/>
      <c r="BF134" s="36"/>
      <c r="BG134" s="36"/>
      <c r="BH134" s="36"/>
      <c r="BI134" s="36"/>
      <c r="BJ134" s="36"/>
      <c r="BK134" s="36"/>
      <c r="BL134" s="36"/>
      <c r="BM134" s="36"/>
      <c r="BN134" s="36"/>
      <c r="BO134" s="36" t="s">
        <v>1074</v>
      </c>
      <c r="BP134" s="36" t="s">
        <v>1074</v>
      </c>
      <c r="BQ134" s="36">
        <v>-7.6923076923076872E-2</v>
      </c>
      <c r="BR134" s="36">
        <v>0</v>
      </c>
      <c r="BS134" s="36" t="s">
        <v>1074</v>
      </c>
      <c r="BT134" s="36" t="s">
        <v>1074</v>
      </c>
      <c r="BU134" s="36" t="s">
        <v>1074</v>
      </c>
      <c r="BV134" s="90"/>
      <c r="BW134" s="36" t="s">
        <v>1074</v>
      </c>
      <c r="BX134" s="36"/>
      <c r="BY134" s="36"/>
      <c r="BZ134" s="36"/>
      <c r="CA134" s="36"/>
      <c r="CB134" s="36"/>
      <c r="CC134" s="36"/>
      <c r="CD134" s="36"/>
      <c r="CE134" s="91"/>
      <c r="CF134" s="91"/>
      <c r="CG134" s="91"/>
      <c r="CH134" s="91"/>
      <c r="CI134" s="88"/>
      <c r="CJ134" s="88"/>
      <c r="CK134" s="88"/>
      <c r="CL134" s="88"/>
      <c r="CM134" s="88"/>
      <c r="CN134" s="88"/>
      <c r="CO134" s="88"/>
      <c r="CP134" s="88"/>
      <c r="CQ134" s="88">
        <v>0</v>
      </c>
      <c r="CR134" s="88">
        <v>8.1081081081081141E-2</v>
      </c>
      <c r="CS134" s="23">
        <v>-5.0000000000000044E-2</v>
      </c>
      <c r="CT134" s="88">
        <v>5.2631578947368363E-2</v>
      </c>
      <c r="CU134" s="88">
        <v>0</v>
      </c>
      <c r="CV134" s="88">
        <v>0</v>
      </c>
      <c r="CW134" s="89">
        <f t="shared" si="12"/>
        <v>0</v>
      </c>
      <c r="CX134" s="89">
        <f t="shared" si="16"/>
        <v>-5.0000000000000044E-2</v>
      </c>
      <c r="CY134" s="89"/>
      <c r="DA134" s="11" t="s">
        <v>940</v>
      </c>
      <c r="DB134" s="36"/>
      <c r="DC134" s="36"/>
      <c r="DD134" s="36"/>
      <c r="DE134" s="36"/>
      <c r="DF134" s="36"/>
      <c r="DG134" s="36"/>
      <c r="DH134" s="36"/>
      <c r="DI134" s="36"/>
      <c r="DJ134" s="175"/>
      <c r="DK134" s="36"/>
      <c r="DL134" s="175"/>
      <c r="DM134" s="36"/>
      <c r="DN134" s="175"/>
      <c r="DO134" s="36" t="s">
        <v>1074</v>
      </c>
      <c r="DP134" s="175"/>
      <c r="DQ134" s="36">
        <v>1</v>
      </c>
      <c r="DR134" s="36">
        <v>0</v>
      </c>
      <c r="DS134" s="36" t="s">
        <v>1074</v>
      </c>
      <c r="DT134" s="36"/>
      <c r="DU134" s="36"/>
      <c r="DV134" s="175"/>
      <c r="DW134" s="36"/>
      <c r="DX134" s="36"/>
      <c r="DY134" s="36"/>
      <c r="DZ134" s="36"/>
      <c r="EA134" s="36"/>
      <c r="EB134" s="114"/>
      <c r="EC134" s="36"/>
      <c r="ED134" s="36"/>
      <c r="EE134" s="91"/>
      <c r="EF134" s="91"/>
      <c r="EG134" s="91"/>
      <c r="EH134" s="91"/>
      <c r="EI134" s="88"/>
      <c r="EJ134" s="88"/>
      <c r="EK134" s="88"/>
      <c r="EL134" s="88"/>
      <c r="EM134" s="88"/>
      <c r="EN134" s="88"/>
      <c r="EO134" s="88"/>
      <c r="EP134" s="88"/>
      <c r="EQ134" s="88">
        <v>0</v>
      </c>
      <c r="ER134" s="88">
        <v>0</v>
      </c>
      <c r="ES134" s="23">
        <v>0</v>
      </c>
      <c r="ET134" s="88">
        <v>0</v>
      </c>
      <c r="EU134" s="88">
        <v>0</v>
      </c>
      <c r="EV134" s="88">
        <v>0</v>
      </c>
      <c r="EW134" s="89">
        <v>0</v>
      </c>
      <c r="EX134" s="89">
        <f t="shared" si="18"/>
        <v>0</v>
      </c>
      <c r="EY134" s="89"/>
      <c r="EZ134"/>
      <c r="FA134" s="36"/>
      <c r="FB134" s="36"/>
      <c r="FC134" s="36"/>
      <c r="FD134" s="36"/>
      <c r="FE134" s="175"/>
      <c r="FF134" s="36"/>
      <c r="FG134" s="175"/>
      <c r="FH134" s="36"/>
      <c r="FI134" s="175"/>
      <c r="FJ134" s="36" t="s">
        <v>1074</v>
      </c>
      <c r="FK134" s="175"/>
      <c r="FL134" s="36">
        <v>1</v>
      </c>
      <c r="FM134" s="36">
        <v>0</v>
      </c>
      <c r="FN134" s="36" t="s">
        <v>1074</v>
      </c>
      <c r="FO134" s="36" t="s">
        <v>1074</v>
      </c>
      <c r="FP134" s="36"/>
      <c r="FQ134" s="175"/>
      <c r="FR134" s="36"/>
      <c r="FS134" s="36"/>
      <c r="FT134" s="36"/>
      <c r="FU134" s="36"/>
      <c r="FV134" s="36"/>
      <c r="FW134" s="114"/>
      <c r="FX134" s="36"/>
      <c r="FY134" s="36"/>
      <c r="FZ134" s="36"/>
      <c r="GA134" s="36"/>
      <c r="GB134" s="36"/>
      <c r="GC134" s="36"/>
      <c r="GD134" s="88"/>
      <c r="GE134" s="88"/>
      <c r="GF134" s="88"/>
      <c r="GG134" s="88"/>
      <c r="GH134" s="88"/>
      <c r="GI134" s="88"/>
      <c r="GJ134" s="88"/>
      <c r="GK134" s="88"/>
      <c r="GL134" s="88">
        <v>-0.66666666666666674</v>
      </c>
      <c r="GM134" s="88">
        <v>0</v>
      </c>
      <c r="GN134" s="88">
        <v>0</v>
      </c>
      <c r="GO134" s="88">
        <v>0</v>
      </c>
      <c r="GP134" s="88">
        <v>0</v>
      </c>
      <c r="GQ134" s="88">
        <v>0</v>
      </c>
      <c r="GR134" s="89">
        <f t="shared" si="13"/>
        <v>0</v>
      </c>
      <c r="GS134" s="89">
        <f t="shared" si="10"/>
        <v>0</v>
      </c>
      <c r="GT134" s="89"/>
      <c r="GU134"/>
    </row>
    <row r="135" spans="1:203" x14ac:dyDescent="0.3">
      <c r="A135" s="11" t="s">
        <v>916</v>
      </c>
      <c r="B135" s="36" t="s">
        <v>1074</v>
      </c>
      <c r="C135" s="36" t="s">
        <v>1074</v>
      </c>
      <c r="D135" s="36">
        <v>0</v>
      </c>
      <c r="E135" s="36" t="s">
        <v>1074</v>
      </c>
      <c r="F135" s="36" t="s">
        <v>1074</v>
      </c>
      <c r="G135" s="36">
        <v>0</v>
      </c>
      <c r="H135" s="36">
        <v>0.5</v>
      </c>
      <c r="I135" s="36">
        <v>0</v>
      </c>
      <c r="J135" s="36">
        <v>0</v>
      </c>
      <c r="K135" s="36">
        <v>0</v>
      </c>
      <c r="L135" s="36">
        <v>0</v>
      </c>
      <c r="M135" s="36">
        <v>0</v>
      </c>
      <c r="N135" s="36">
        <v>0</v>
      </c>
      <c r="O135" s="36">
        <v>0</v>
      </c>
      <c r="P135" s="36">
        <v>0</v>
      </c>
      <c r="Q135" s="36">
        <v>0</v>
      </c>
      <c r="R135" s="36">
        <v>0</v>
      </c>
      <c r="S135" s="36">
        <v>0</v>
      </c>
      <c r="T135" s="36">
        <v>-0.5</v>
      </c>
      <c r="U135" s="36">
        <v>1</v>
      </c>
      <c r="V135" s="90"/>
      <c r="W135" s="36">
        <v>0</v>
      </c>
      <c r="X135" s="36">
        <v>0</v>
      </c>
      <c r="Y135" s="36">
        <v>0</v>
      </c>
      <c r="Z135" s="36">
        <v>0</v>
      </c>
      <c r="AA135" s="36">
        <v>0</v>
      </c>
      <c r="AB135" s="36"/>
      <c r="AC135" s="36">
        <v>0</v>
      </c>
      <c r="AD135" s="36">
        <v>-0.16666666666666663</v>
      </c>
      <c r="AE135" s="36">
        <v>-0.4</v>
      </c>
      <c r="AF135" s="36">
        <v>0</v>
      </c>
      <c r="AG135" s="36">
        <v>0</v>
      </c>
      <c r="AH135" s="36">
        <v>0</v>
      </c>
      <c r="AI135" s="88">
        <v>0</v>
      </c>
      <c r="AJ135" s="88">
        <v>0</v>
      </c>
      <c r="AK135" s="88">
        <v>0</v>
      </c>
      <c r="AL135" s="88">
        <v>0</v>
      </c>
      <c r="AM135" s="88">
        <v>0</v>
      </c>
      <c r="AN135" s="88">
        <v>0</v>
      </c>
      <c r="AO135" s="88">
        <v>0</v>
      </c>
      <c r="AP135" s="88">
        <v>0</v>
      </c>
      <c r="AQ135" s="88">
        <v>0</v>
      </c>
      <c r="AR135" s="88">
        <v>0</v>
      </c>
      <c r="AS135" s="88">
        <v>0</v>
      </c>
      <c r="AT135" s="88">
        <v>0</v>
      </c>
      <c r="AU135" s="88">
        <v>0</v>
      </c>
      <c r="AV135" s="88">
        <v>0</v>
      </c>
      <c r="AW135" s="89">
        <f t="shared" si="11"/>
        <v>0</v>
      </c>
      <c r="AX135" s="89">
        <f t="shared" si="14"/>
        <v>0</v>
      </c>
      <c r="AY135" s="89">
        <f t="shared" si="15"/>
        <v>0</v>
      </c>
      <c r="BA135" s="11" t="s">
        <v>916</v>
      </c>
      <c r="BB135" s="36" t="s">
        <v>1074</v>
      </c>
      <c r="BC135" s="36" t="s">
        <v>1074</v>
      </c>
      <c r="BD135" s="36">
        <v>0</v>
      </c>
      <c r="BE135" s="36" t="s">
        <v>1074</v>
      </c>
      <c r="BF135" s="36" t="s">
        <v>1074</v>
      </c>
      <c r="BG135" s="36">
        <v>0.60000000000000009</v>
      </c>
      <c r="BH135" s="36">
        <v>0</v>
      </c>
      <c r="BI135" s="36">
        <v>-0.25</v>
      </c>
      <c r="BJ135" s="36">
        <v>0</v>
      </c>
      <c r="BK135" s="36">
        <v>0</v>
      </c>
      <c r="BL135" s="36">
        <v>0</v>
      </c>
      <c r="BM135" s="36">
        <v>0</v>
      </c>
      <c r="BN135" s="36">
        <v>-6.6666666666666652E-2</v>
      </c>
      <c r="BO135" s="36">
        <v>3.5714285714285809E-2</v>
      </c>
      <c r="BP135" s="36">
        <v>-3.3333333333333326E-2</v>
      </c>
      <c r="BQ135" s="36">
        <v>3.4482758620689724E-2</v>
      </c>
      <c r="BR135" s="36">
        <v>0</v>
      </c>
      <c r="BS135" s="36">
        <v>0</v>
      </c>
      <c r="BT135" s="36">
        <v>0</v>
      </c>
      <c r="BU135" s="36">
        <v>0</v>
      </c>
      <c r="BV135" s="90"/>
      <c r="BW135" s="36">
        <v>0</v>
      </c>
      <c r="BX135" s="36">
        <v>0</v>
      </c>
      <c r="BY135" s="36">
        <v>0</v>
      </c>
      <c r="BZ135" s="36">
        <v>0.33333333333333326</v>
      </c>
      <c r="CA135" s="36">
        <v>0</v>
      </c>
      <c r="CB135" s="36"/>
      <c r="CC135" s="36">
        <v>0</v>
      </c>
      <c r="CD135" s="36">
        <v>-0.25</v>
      </c>
      <c r="CE135" s="91">
        <v>0</v>
      </c>
      <c r="CF135" s="91">
        <v>0</v>
      </c>
      <c r="CG135" s="91">
        <v>0</v>
      </c>
      <c r="CH135" s="91">
        <v>0</v>
      </c>
      <c r="CI135" s="88">
        <v>0.33333333333333326</v>
      </c>
      <c r="CJ135" s="88">
        <v>0</v>
      </c>
      <c r="CK135" s="88">
        <v>0</v>
      </c>
      <c r="CL135" s="88">
        <v>0</v>
      </c>
      <c r="CM135" s="88">
        <v>0.25</v>
      </c>
      <c r="CN135" s="88">
        <v>-0.19999999999999996</v>
      </c>
      <c r="CO135" s="88">
        <v>0</v>
      </c>
      <c r="CP135" s="88">
        <v>0</v>
      </c>
      <c r="CQ135" s="88">
        <v>0.125</v>
      </c>
      <c r="CR135" s="88">
        <v>0</v>
      </c>
      <c r="CS135" s="23">
        <v>0</v>
      </c>
      <c r="CT135" s="88">
        <v>0</v>
      </c>
      <c r="CU135" s="88">
        <v>0</v>
      </c>
      <c r="CV135" s="88">
        <v>0</v>
      </c>
      <c r="CW135" s="89">
        <f t="shared" si="12"/>
        <v>0</v>
      </c>
      <c r="CX135" s="89">
        <f t="shared" si="16"/>
        <v>0</v>
      </c>
      <c r="CY135" s="89">
        <f t="shared" si="17"/>
        <v>0</v>
      </c>
      <c r="DA135" s="11" t="s">
        <v>916</v>
      </c>
      <c r="DB135" s="36" t="s">
        <v>1074</v>
      </c>
      <c r="DC135" s="36" t="s">
        <v>1074</v>
      </c>
      <c r="DD135" s="36">
        <v>0</v>
      </c>
      <c r="DE135" s="36" t="s">
        <v>1074</v>
      </c>
      <c r="DF135" s="36" t="s">
        <v>1074</v>
      </c>
      <c r="DG135" s="36">
        <v>-0.19999999999999996</v>
      </c>
      <c r="DH135" s="36">
        <v>0.25</v>
      </c>
      <c r="DI135" s="36">
        <v>-0.6</v>
      </c>
      <c r="DJ135" s="175"/>
      <c r="DK135" s="36">
        <v>1</v>
      </c>
      <c r="DL135" s="175"/>
      <c r="DM135" s="36">
        <v>0</v>
      </c>
      <c r="DN135" s="175"/>
      <c r="DO135" s="36">
        <v>0</v>
      </c>
      <c r="DP135" s="175"/>
      <c r="DQ135" s="36">
        <v>0.25</v>
      </c>
      <c r="DR135" s="36">
        <v>-0.19999999999999996</v>
      </c>
      <c r="DS135" s="36">
        <v>0</v>
      </c>
      <c r="DT135" s="36">
        <v>-0.6</v>
      </c>
      <c r="DU135" s="36">
        <v>1.5</v>
      </c>
      <c r="DV135" s="175"/>
      <c r="DW135" s="36">
        <v>0</v>
      </c>
      <c r="DX135" s="36">
        <v>0</v>
      </c>
      <c r="DY135" s="36">
        <v>1</v>
      </c>
      <c r="DZ135" s="36">
        <v>-0.5</v>
      </c>
      <c r="EA135" s="36">
        <v>0</v>
      </c>
      <c r="EB135" s="114"/>
      <c r="EC135" s="36">
        <v>0</v>
      </c>
      <c r="ED135" s="36">
        <v>0</v>
      </c>
      <c r="EE135" s="91">
        <v>0</v>
      </c>
      <c r="EF135" s="91">
        <v>0</v>
      </c>
      <c r="EG135" s="91">
        <v>0</v>
      </c>
      <c r="EH135" s="91">
        <v>0</v>
      </c>
      <c r="EI135" s="88">
        <v>0</v>
      </c>
      <c r="EJ135" s="88">
        <v>0</v>
      </c>
      <c r="EK135" s="88">
        <v>0</v>
      </c>
      <c r="EL135" s="88">
        <v>0</v>
      </c>
      <c r="EM135" s="88">
        <v>0.25</v>
      </c>
      <c r="EN135" s="88">
        <v>4.0000000000000036E-2</v>
      </c>
      <c r="EO135" s="88">
        <v>-7.6923076923076872E-2</v>
      </c>
      <c r="EP135" s="88">
        <v>0</v>
      </c>
      <c r="EQ135" s="88">
        <v>0.25</v>
      </c>
      <c r="ER135" s="88">
        <v>-0.16666666666666663</v>
      </c>
      <c r="ES135" s="23">
        <v>0</v>
      </c>
      <c r="ET135" s="88">
        <v>0</v>
      </c>
      <c r="EU135" s="88">
        <v>0</v>
      </c>
      <c r="EV135" s="88">
        <v>-0.19999999999999996</v>
      </c>
      <c r="EW135" s="89">
        <v>0</v>
      </c>
      <c r="EX135" s="89">
        <f t="shared" si="18"/>
        <v>0</v>
      </c>
      <c r="EY135" s="89">
        <f t="shared" si="19"/>
        <v>0</v>
      </c>
      <c r="EZ135"/>
      <c r="FA135" s="36" t="s">
        <v>1074</v>
      </c>
      <c r="FB135" s="36">
        <v>-0.25</v>
      </c>
      <c r="FC135" s="36">
        <v>0</v>
      </c>
      <c r="FD135" s="36">
        <v>-0.33333333333333337</v>
      </c>
      <c r="FE135" s="175"/>
      <c r="FF135" s="36">
        <v>-0.25</v>
      </c>
      <c r="FG135" s="175"/>
      <c r="FH135" s="36">
        <v>0</v>
      </c>
      <c r="FI135" s="175"/>
      <c r="FJ135" s="36">
        <v>0.60000000000000009</v>
      </c>
      <c r="FK135" s="175"/>
      <c r="FL135" s="36">
        <v>0.25</v>
      </c>
      <c r="FM135" s="36">
        <v>-0.33333333333333337</v>
      </c>
      <c r="FN135" s="36">
        <v>4.4408920985006262E-16</v>
      </c>
      <c r="FO135" s="36">
        <v>-5.5511151231257827E-16</v>
      </c>
      <c r="FP135" s="36">
        <v>0</v>
      </c>
      <c r="FQ135" s="175"/>
      <c r="FR135" s="36">
        <v>0.5</v>
      </c>
      <c r="FS135" s="36">
        <v>0</v>
      </c>
      <c r="FT135" s="36">
        <v>1</v>
      </c>
      <c r="FU135" s="36">
        <v>-0.5</v>
      </c>
      <c r="FV135" s="36">
        <v>0</v>
      </c>
      <c r="FW135" s="114"/>
      <c r="FX135" s="36">
        <v>0</v>
      </c>
      <c r="FY135" s="36">
        <v>-0.33333333333333337</v>
      </c>
      <c r="FZ135" s="36">
        <v>0</v>
      </c>
      <c r="GA135" s="36">
        <v>1</v>
      </c>
      <c r="GB135" s="36">
        <v>0</v>
      </c>
      <c r="GC135" s="36">
        <v>0</v>
      </c>
      <c r="GD135" s="88">
        <v>0</v>
      </c>
      <c r="GE135" s="88">
        <v>0</v>
      </c>
      <c r="GF135" s="88">
        <v>0</v>
      </c>
      <c r="GG135" s="88">
        <v>0</v>
      </c>
      <c r="GH135" s="88">
        <v>0</v>
      </c>
      <c r="GI135" s="88">
        <v>0</v>
      </c>
      <c r="GJ135" s="88">
        <v>0</v>
      </c>
      <c r="GK135" s="88">
        <v>0</v>
      </c>
      <c r="GL135" s="88">
        <v>0</v>
      </c>
      <c r="GM135" s="88">
        <v>0</v>
      </c>
      <c r="GN135" s="88">
        <v>0</v>
      </c>
      <c r="GO135" s="88">
        <v>0</v>
      </c>
      <c r="GP135" s="88">
        <v>0</v>
      </c>
      <c r="GQ135" s="88">
        <v>0</v>
      </c>
      <c r="GR135" s="89">
        <f t="shared" si="13"/>
        <v>0</v>
      </c>
      <c r="GS135" s="89">
        <f t="shared" si="10"/>
        <v>0</v>
      </c>
      <c r="GT135" s="89">
        <f t="shared" si="20"/>
        <v>0</v>
      </c>
      <c r="GU135"/>
    </row>
    <row r="136" spans="1:203" x14ac:dyDescent="0.3">
      <c r="A136" s="11" t="s">
        <v>921</v>
      </c>
      <c r="B136" s="36"/>
      <c r="C136" s="36"/>
      <c r="D136" s="36"/>
      <c r="E136" s="36"/>
      <c r="F136" s="36"/>
      <c r="G136" s="36"/>
      <c r="H136" s="36"/>
      <c r="I136" s="36"/>
      <c r="J136" s="36"/>
      <c r="K136" s="36"/>
      <c r="L136" s="36"/>
      <c r="M136" s="36"/>
      <c r="N136" s="36"/>
      <c r="O136" s="36" t="s">
        <v>1074</v>
      </c>
      <c r="P136" s="36" t="s">
        <v>1074</v>
      </c>
      <c r="Z136" s="36">
        <v>-0.33333333333333337</v>
      </c>
      <c r="AA136" s="36">
        <v>0.5</v>
      </c>
      <c r="AB136" s="36"/>
      <c r="AC136" s="36">
        <v>0</v>
      </c>
      <c r="AD136" s="36">
        <v>0.33333333333333326</v>
      </c>
      <c r="AE136" s="36">
        <v>-0.25</v>
      </c>
      <c r="AF136" s="36">
        <v>6.6666666666666652E-2</v>
      </c>
      <c r="AG136" s="36">
        <v>0.25</v>
      </c>
      <c r="AH136" s="36">
        <v>0</v>
      </c>
      <c r="AI136" s="88">
        <v>-0.25</v>
      </c>
      <c r="AJ136" s="88">
        <v>0</v>
      </c>
      <c r="AK136" s="88">
        <v>0.16666666666666674</v>
      </c>
      <c r="AL136" s="88">
        <v>-0.1428571428571429</v>
      </c>
      <c r="AM136" s="88">
        <v>0.33333333333333326</v>
      </c>
      <c r="AN136" s="88">
        <v>0</v>
      </c>
      <c r="AO136" s="88">
        <v>0</v>
      </c>
      <c r="AP136" s="88">
        <v>0.125</v>
      </c>
      <c r="AQ136" s="88">
        <v>-0.11111111111111116</v>
      </c>
      <c r="AR136" s="88"/>
      <c r="AS136" s="88"/>
      <c r="AT136" s="88">
        <v>0</v>
      </c>
      <c r="AU136" s="88">
        <v>0</v>
      </c>
      <c r="AV136" s="88">
        <v>0.25</v>
      </c>
      <c r="AW136" s="89">
        <f t="shared" si="11"/>
        <v>-0.6</v>
      </c>
      <c r="AX136" s="89">
        <f t="shared" si="14"/>
        <v>1</v>
      </c>
      <c r="AY136" s="89">
        <f t="shared" si="15"/>
        <v>-9.9999999999999978E-2</v>
      </c>
      <c r="BA136" s="11" t="s">
        <v>921</v>
      </c>
      <c r="BB136" s="36"/>
      <c r="BC136" s="36"/>
      <c r="BD136" s="36"/>
      <c r="BE136" s="36"/>
      <c r="BF136" s="36"/>
      <c r="BG136" s="36"/>
      <c r="BH136" s="36"/>
      <c r="BI136" s="36"/>
      <c r="BJ136" s="36"/>
      <c r="BK136" s="36"/>
      <c r="BL136" s="36"/>
      <c r="BM136" s="36"/>
      <c r="BN136" s="36"/>
      <c r="BO136" s="36"/>
      <c r="BP136" s="36"/>
      <c r="BZ136" s="36">
        <v>0</v>
      </c>
      <c r="CA136" s="36">
        <v>0</v>
      </c>
      <c r="CB136" s="36"/>
      <c r="CC136" s="36">
        <v>0.5</v>
      </c>
      <c r="CD136" s="36">
        <v>-0.33333333333333337</v>
      </c>
      <c r="CE136" s="91">
        <v>0</v>
      </c>
      <c r="CF136" s="91">
        <v>0</v>
      </c>
      <c r="CG136" s="91">
        <v>0</v>
      </c>
      <c r="CH136" s="91">
        <v>0</v>
      </c>
      <c r="CI136" s="88">
        <v>0</v>
      </c>
      <c r="CJ136" s="88">
        <v>6.6666666666666652E-2</v>
      </c>
      <c r="CK136" s="88">
        <v>6.25E-2</v>
      </c>
      <c r="CL136" s="88">
        <v>0.17647058823529416</v>
      </c>
      <c r="CM136" s="88">
        <v>0</v>
      </c>
      <c r="CN136" s="88">
        <v>5.0000000000000044E-2</v>
      </c>
      <c r="CO136" s="88">
        <v>7.1428571428571397E-2</v>
      </c>
      <c r="CP136" s="88">
        <v>0</v>
      </c>
      <c r="CQ136" s="88">
        <v>0.11111111111111116</v>
      </c>
      <c r="CR136" s="88"/>
      <c r="CS136" s="23"/>
      <c r="CT136" s="88">
        <v>0</v>
      </c>
      <c r="CU136" s="88">
        <v>0</v>
      </c>
      <c r="CV136" s="88">
        <v>0</v>
      </c>
      <c r="CW136" s="89">
        <f t="shared" si="12"/>
        <v>0</v>
      </c>
      <c r="CX136" s="89">
        <f t="shared" si="16"/>
        <v>-0.25</v>
      </c>
      <c r="CY136" s="89">
        <f t="shared" si="17"/>
        <v>0.25</v>
      </c>
      <c r="DA136" s="11" t="s">
        <v>921</v>
      </c>
      <c r="DB136" s="36"/>
      <c r="DC136" s="36"/>
      <c r="DD136" s="36"/>
      <c r="DE136" s="36"/>
      <c r="DF136" s="36"/>
      <c r="DG136" s="36"/>
      <c r="DH136" s="36"/>
      <c r="DI136" s="36"/>
      <c r="DJ136" s="175"/>
      <c r="DK136" s="36"/>
      <c r="DL136" s="175"/>
      <c r="DM136" s="36"/>
      <c r="DN136" s="175"/>
      <c r="DO136" s="36"/>
      <c r="DP136" s="175"/>
      <c r="DQ136" s="36"/>
      <c r="DV136" s="175"/>
      <c r="DZ136" s="36">
        <v>-4.7619047619047672E-2</v>
      </c>
      <c r="EA136" s="36">
        <v>-9.9999999999999978E-2</v>
      </c>
      <c r="EB136" s="114"/>
      <c r="EC136" s="36">
        <v>0.11111111111111116</v>
      </c>
      <c r="ED136" s="36">
        <v>0</v>
      </c>
      <c r="EE136" s="91">
        <v>0</v>
      </c>
      <c r="EF136" s="91">
        <v>0</v>
      </c>
      <c r="EG136" s="91">
        <v>0</v>
      </c>
      <c r="EH136" s="91">
        <v>0</v>
      </c>
      <c r="EI136" s="88">
        <v>0</v>
      </c>
      <c r="EJ136" s="88">
        <v>0</v>
      </c>
      <c r="EK136" s="88">
        <v>0.25</v>
      </c>
      <c r="EL136" s="88">
        <v>-0.12</v>
      </c>
      <c r="EM136" s="88">
        <v>0.36363636363636354</v>
      </c>
      <c r="EN136" s="88">
        <v>0.33333333333333326</v>
      </c>
      <c r="EO136" s="88">
        <v>0</v>
      </c>
      <c r="EP136" s="88">
        <v>-0.4</v>
      </c>
      <c r="EQ136" s="88">
        <v>0.66666666666666674</v>
      </c>
      <c r="ER136" s="88"/>
      <c r="ES136" s="23"/>
      <c r="ET136" s="88">
        <v>0</v>
      </c>
      <c r="EU136" s="88">
        <v>-0.5</v>
      </c>
      <c r="EV136" s="88">
        <v>0</v>
      </c>
      <c r="EW136" s="89">
        <v>0</v>
      </c>
      <c r="EX136" s="89">
        <f t="shared" si="18"/>
        <v>1</v>
      </c>
      <c r="EY136" s="89">
        <f t="shared" si="19"/>
        <v>0</v>
      </c>
      <c r="EZ136"/>
      <c r="FA136" s="94"/>
      <c r="FB136" s="94"/>
      <c r="FC136" s="94"/>
      <c r="FD136" s="94"/>
      <c r="FE136" s="175"/>
      <c r="FF136" s="94"/>
      <c r="FG136" s="175"/>
      <c r="FH136" s="94"/>
      <c r="FI136" s="175"/>
      <c r="FJ136" s="94"/>
      <c r="FK136" s="175"/>
      <c r="FL136" s="94"/>
      <c r="FQ136" s="175"/>
      <c r="FU136" s="36">
        <v>-2.7777777777777679E-2</v>
      </c>
      <c r="FV136" s="36">
        <v>0.14285714285714279</v>
      </c>
      <c r="FW136" s="114"/>
      <c r="FX136" s="36">
        <v>0</v>
      </c>
      <c r="FY136" s="36">
        <v>5.0000000000000044E-2</v>
      </c>
      <c r="FZ136" s="36">
        <v>0</v>
      </c>
      <c r="GA136" s="36">
        <v>-4.7619047619047672E-2</v>
      </c>
      <c r="GB136" s="36">
        <v>0</v>
      </c>
      <c r="GC136" s="36">
        <v>-0.5</v>
      </c>
      <c r="GD136" s="88">
        <v>0</v>
      </c>
      <c r="GE136" s="88">
        <v>0</v>
      </c>
      <c r="GF136" s="88">
        <v>1</v>
      </c>
      <c r="GG136" s="88">
        <v>0</v>
      </c>
      <c r="GH136" s="88">
        <v>0</v>
      </c>
      <c r="GI136" s="88">
        <v>0.5</v>
      </c>
      <c r="GJ136" s="88">
        <v>0</v>
      </c>
      <c r="GK136" s="88">
        <v>-0.33333333333333337</v>
      </c>
      <c r="GL136" s="88">
        <v>0.5</v>
      </c>
      <c r="GM136" s="88"/>
      <c r="GN136" s="88"/>
      <c r="GO136" s="88">
        <v>-0.5</v>
      </c>
      <c r="GP136" s="88">
        <v>0.33333333333333326</v>
      </c>
      <c r="GQ136" s="88">
        <v>0</v>
      </c>
      <c r="GR136" s="89">
        <f t="shared" si="13"/>
        <v>0</v>
      </c>
      <c r="GS136" s="89">
        <f t="shared" si="10"/>
        <v>-0.25</v>
      </c>
      <c r="GT136" s="89">
        <f t="shared" si="20"/>
        <v>1</v>
      </c>
      <c r="GU136"/>
    </row>
    <row r="137" spans="1:203" x14ac:dyDescent="0.3">
      <c r="A137" s="11" t="s">
        <v>1081</v>
      </c>
      <c r="B137" s="36"/>
      <c r="C137" s="36"/>
      <c r="D137" s="36"/>
      <c r="E137" s="36"/>
      <c r="F137" s="36"/>
      <c r="G137" s="36"/>
      <c r="H137" s="36"/>
      <c r="I137" s="36"/>
      <c r="J137" s="36"/>
      <c r="K137" s="36"/>
      <c r="L137" s="36"/>
      <c r="M137" s="36"/>
      <c r="N137" s="36"/>
      <c r="O137" s="36"/>
      <c r="P137" s="36"/>
      <c r="Q137" s="36">
        <v>0.75</v>
      </c>
      <c r="R137" s="36">
        <v>-0.4285714285714286</v>
      </c>
      <c r="S137" s="36">
        <v>0</v>
      </c>
      <c r="T137" s="36">
        <v>-0.33333333333333337</v>
      </c>
      <c r="U137" s="36">
        <v>0.5</v>
      </c>
      <c r="V137" s="90">
        <v>0</v>
      </c>
      <c r="W137" s="36">
        <v>0</v>
      </c>
      <c r="X137" s="36">
        <v>0</v>
      </c>
      <c r="Y137" s="36">
        <v>0</v>
      </c>
      <c r="Z137" s="36">
        <v>0</v>
      </c>
      <c r="AA137" s="36">
        <v>0</v>
      </c>
      <c r="AB137" s="36"/>
      <c r="AC137" s="36">
        <v>0</v>
      </c>
      <c r="AD137" s="36">
        <v>0</v>
      </c>
      <c r="AE137" s="36">
        <v>0</v>
      </c>
      <c r="AF137" s="36"/>
      <c r="AG137" s="36"/>
      <c r="AH137" s="36">
        <v>0</v>
      </c>
      <c r="AI137" s="88"/>
      <c r="AJ137" s="88"/>
      <c r="AK137" s="88">
        <v>-0.17241379310344829</v>
      </c>
      <c r="AL137" s="88">
        <v>0</v>
      </c>
      <c r="AM137" s="88">
        <v>0</v>
      </c>
      <c r="AN137" s="88"/>
      <c r="AO137" s="88"/>
      <c r="AP137" s="88"/>
      <c r="AQ137" s="88"/>
      <c r="AR137" s="88">
        <v>-0.19999999999999996</v>
      </c>
      <c r="AS137" s="88">
        <v>-0.25</v>
      </c>
      <c r="AT137" s="88">
        <v>0.33333333333333326</v>
      </c>
      <c r="AU137" s="88"/>
      <c r="AV137" s="88"/>
      <c r="AW137" s="89"/>
      <c r="AX137" s="89"/>
      <c r="AY137" s="89"/>
      <c r="BA137" s="11" t="s">
        <v>1081</v>
      </c>
      <c r="BB137" s="36"/>
      <c r="BC137" s="36"/>
      <c r="BD137" s="36"/>
      <c r="BE137" s="36"/>
      <c r="BF137" s="36"/>
      <c r="BG137" s="36"/>
      <c r="BH137" s="36"/>
      <c r="BI137" s="36"/>
      <c r="BJ137" s="36"/>
      <c r="BK137" s="36"/>
      <c r="BL137" s="36"/>
      <c r="BM137" s="36"/>
      <c r="BN137" s="36"/>
      <c r="BO137" s="36" t="s">
        <v>1074</v>
      </c>
      <c r="BP137" s="36" t="s">
        <v>1074</v>
      </c>
      <c r="BQ137" s="36">
        <v>0</v>
      </c>
      <c r="BR137" s="36">
        <v>-0.7</v>
      </c>
      <c r="BS137" s="36">
        <v>1.5</v>
      </c>
      <c r="BT137" s="36">
        <v>-0.19999999999999996</v>
      </c>
      <c r="BU137" s="36">
        <v>0.66666666666666674</v>
      </c>
      <c r="BV137" s="90">
        <v>-0.25</v>
      </c>
      <c r="BW137" s="36">
        <v>0.25</v>
      </c>
      <c r="BX137" s="36">
        <v>0</v>
      </c>
      <c r="BY137" s="36">
        <v>0</v>
      </c>
      <c r="BZ137" s="36">
        <v>0</v>
      </c>
      <c r="CA137" s="36">
        <v>0</v>
      </c>
      <c r="CB137" s="36"/>
      <c r="CC137" s="36">
        <v>0</v>
      </c>
      <c r="CD137" s="36">
        <v>0</v>
      </c>
      <c r="CE137" s="91">
        <v>0</v>
      </c>
      <c r="CF137" s="91"/>
      <c r="CG137" s="91"/>
      <c r="CH137" s="91">
        <v>0</v>
      </c>
      <c r="CI137" s="88"/>
      <c r="CJ137" s="88"/>
      <c r="CK137" s="88">
        <v>0.29032258064516125</v>
      </c>
      <c r="CL137" s="88">
        <v>-0.25</v>
      </c>
      <c r="CM137" s="88">
        <v>0</v>
      </c>
      <c r="CN137" s="88"/>
      <c r="CO137" s="88"/>
      <c r="CP137" s="88"/>
      <c r="CQ137" s="88"/>
      <c r="CR137" s="88">
        <v>0.33333333333333326</v>
      </c>
      <c r="CS137" s="23">
        <v>-0.25</v>
      </c>
      <c r="CT137" s="88">
        <v>0</v>
      </c>
      <c r="CU137" s="88"/>
      <c r="CV137" s="88"/>
      <c r="CW137" s="89"/>
      <c r="CX137" s="89"/>
      <c r="CY137" s="89"/>
      <c r="DA137" s="11" t="s">
        <v>1081</v>
      </c>
      <c r="DB137" s="36"/>
      <c r="DC137" s="36"/>
      <c r="DD137" s="36"/>
      <c r="DE137" s="36"/>
      <c r="DF137" s="36"/>
      <c r="DG137" s="36"/>
      <c r="DH137" s="36"/>
      <c r="DI137" s="36"/>
      <c r="DJ137" s="175"/>
      <c r="DK137" s="36"/>
      <c r="DL137" s="175"/>
      <c r="DM137" s="36"/>
      <c r="DN137" s="175"/>
      <c r="DO137" s="36" t="s">
        <v>1074</v>
      </c>
      <c r="DP137" s="175"/>
      <c r="DQ137" s="36">
        <v>0.30000000000000004</v>
      </c>
      <c r="DR137" s="36">
        <v>-0.38461538461538458</v>
      </c>
      <c r="DS137" s="36">
        <v>0.75</v>
      </c>
      <c r="DT137" s="36">
        <v>-0.77142857142857146</v>
      </c>
      <c r="DU137" s="36">
        <v>2</v>
      </c>
      <c r="DV137" s="175"/>
      <c r="DW137" s="36">
        <v>0.16666666666666674</v>
      </c>
      <c r="DX137" s="36">
        <v>7.1428571428571397E-2</v>
      </c>
      <c r="DY137" s="36">
        <v>-0.33333333333333337</v>
      </c>
      <c r="DZ137" s="36">
        <v>0.5</v>
      </c>
      <c r="EA137" s="36">
        <v>-0.19999999999999996</v>
      </c>
      <c r="EB137" s="114"/>
      <c r="EC137" s="36">
        <v>0</v>
      </c>
      <c r="ED137" s="36">
        <v>0</v>
      </c>
      <c r="EE137" s="91">
        <v>0</v>
      </c>
      <c r="EF137" s="91"/>
      <c r="EG137" s="91"/>
      <c r="EH137" s="91">
        <v>4.3478260869565188E-2</v>
      </c>
      <c r="EI137" s="88"/>
      <c r="EJ137" s="88"/>
      <c r="EK137" s="88">
        <v>0.14285714285714279</v>
      </c>
      <c r="EL137" s="88">
        <v>0</v>
      </c>
      <c r="EM137" s="88">
        <v>0</v>
      </c>
      <c r="EN137" s="88"/>
      <c r="EO137" s="88"/>
      <c r="EP137" s="88"/>
      <c r="EQ137" s="88"/>
      <c r="ER137" s="88">
        <v>0</v>
      </c>
      <c r="ES137" s="23">
        <v>0</v>
      </c>
      <c r="ET137" s="88">
        <v>0</v>
      </c>
      <c r="EU137" s="88"/>
      <c r="EV137" s="88"/>
      <c r="EW137" s="89"/>
      <c r="EX137" s="89"/>
      <c r="EY137" s="89"/>
      <c r="EZ137"/>
      <c r="FA137" s="36"/>
      <c r="FB137" s="36"/>
      <c r="FC137" s="36"/>
      <c r="FD137" s="36"/>
      <c r="FE137" s="175"/>
      <c r="FF137" s="36"/>
      <c r="FG137" s="175"/>
      <c r="FH137" s="36"/>
      <c r="FI137" s="175"/>
      <c r="FJ137" s="36" t="s">
        <v>1074</v>
      </c>
      <c r="FK137" s="175"/>
      <c r="FL137" s="36">
        <v>0.25000000000000022</v>
      </c>
      <c r="FM137" s="36">
        <v>-0.16000000000000003</v>
      </c>
      <c r="FN137" s="36">
        <v>0.6666666666666714</v>
      </c>
      <c r="FO137" s="36">
        <v>-2.7755575615628914E-15</v>
      </c>
      <c r="FP137" s="36">
        <v>-0.48571428571428577</v>
      </c>
      <c r="FQ137" s="175"/>
      <c r="FR137" s="36">
        <v>0.41666666666666674</v>
      </c>
      <c r="FS137" s="36">
        <v>-5.8823529411764719E-2</v>
      </c>
      <c r="FT137" s="36">
        <v>0</v>
      </c>
      <c r="FU137" s="36">
        <v>0</v>
      </c>
      <c r="FV137" s="36">
        <v>0</v>
      </c>
      <c r="FW137" s="114"/>
      <c r="FX137" s="36">
        <v>0</v>
      </c>
      <c r="FY137" s="36">
        <v>0</v>
      </c>
      <c r="FZ137" s="36">
        <v>0</v>
      </c>
      <c r="GA137" s="36">
        <v>-0.16666666666666674</v>
      </c>
      <c r="GB137" s="36"/>
      <c r="GC137" s="36">
        <v>0</v>
      </c>
      <c r="GD137" s="88"/>
      <c r="GE137" s="88"/>
      <c r="GF137" s="88">
        <v>5.0000000000000044E-2</v>
      </c>
      <c r="GG137" s="88">
        <v>0</v>
      </c>
      <c r="GH137" s="88">
        <v>0.14285714285714279</v>
      </c>
      <c r="GI137" s="88"/>
      <c r="GJ137" s="88"/>
      <c r="GK137" s="88"/>
      <c r="GL137" s="88"/>
      <c r="GM137" s="88">
        <v>6.1946902654867131E-2</v>
      </c>
      <c r="GN137" s="88">
        <v>0</v>
      </c>
      <c r="GO137" s="88">
        <v>0</v>
      </c>
      <c r="GP137" s="88"/>
      <c r="GQ137" s="88"/>
      <c r="GR137" s="89"/>
      <c r="GS137" s="89"/>
      <c r="GT137" s="89"/>
      <c r="GU137"/>
    </row>
    <row r="138" spans="1:203" x14ac:dyDescent="0.3">
      <c r="A138" s="11" t="s">
        <v>934</v>
      </c>
      <c r="B138" s="36"/>
      <c r="C138" s="36"/>
      <c r="D138" s="36"/>
      <c r="E138" s="36"/>
      <c r="F138" s="36"/>
      <c r="G138" s="36"/>
      <c r="H138" s="36"/>
      <c r="I138" s="36"/>
      <c r="J138" s="36"/>
      <c r="K138" s="36" t="s">
        <v>1074</v>
      </c>
      <c r="L138" s="36">
        <v>0.5</v>
      </c>
      <c r="M138" s="36">
        <v>0</v>
      </c>
      <c r="N138" s="36" t="s">
        <v>1074</v>
      </c>
      <c r="O138" s="36" t="s">
        <v>1074</v>
      </c>
      <c r="P138" s="36" t="s">
        <v>1074</v>
      </c>
      <c r="Q138" s="36" t="s">
        <v>1074</v>
      </c>
      <c r="R138" s="36">
        <v>0</v>
      </c>
      <c r="S138" s="94">
        <v>0</v>
      </c>
      <c r="T138" s="94" t="s">
        <v>1074</v>
      </c>
      <c r="V138" s="90"/>
      <c r="Z138" s="36"/>
      <c r="AA138" s="36"/>
      <c r="AB138" s="36"/>
      <c r="AC138" s="36"/>
      <c r="AD138" s="36"/>
      <c r="AE138" s="36"/>
      <c r="AF138" s="36"/>
      <c r="AG138" s="36">
        <v>0</v>
      </c>
      <c r="AH138" s="36">
        <v>0</v>
      </c>
      <c r="AI138" s="88">
        <v>0</v>
      </c>
      <c r="AJ138" s="88">
        <v>0</v>
      </c>
      <c r="AK138" s="88">
        <v>0</v>
      </c>
      <c r="AL138" s="88">
        <v>0.5</v>
      </c>
      <c r="AM138" s="88">
        <v>-0.1333333333333333</v>
      </c>
      <c r="AN138" s="88">
        <v>-0.23076923076923073</v>
      </c>
      <c r="AO138" s="88">
        <v>0</v>
      </c>
      <c r="AP138" s="88">
        <v>0</v>
      </c>
      <c r="AQ138" s="88"/>
      <c r="AR138" s="88"/>
      <c r="AS138" s="88">
        <v>0</v>
      </c>
      <c r="AT138" s="88">
        <v>0</v>
      </c>
      <c r="AU138" s="88">
        <v>0</v>
      </c>
      <c r="AV138" s="88">
        <v>2</v>
      </c>
      <c r="AW138" s="89"/>
      <c r="AX138" s="89"/>
      <c r="AY138" s="89"/>
      <c r="BA138" s="11" t="s">
        <v>934</v>
      </c>
      <c r="BB138" s="36"/>
      <c r="BC138" s="36"/>
      <c r="BD138" s="36"/>
      <c r="BE138" s="36"/>
      <c r="BF138" s="36"/>
      <c r="BG138" s="36"/>
      <c r="BH138" s="36"/>
      <c r="BI138" s="36"/>
      <c r="BJ138" s="36"/>
      <c r="BK138" s="36" t="s">
        <v>1074</v>
      </c>
      <c r="BL138" s="36">
        <v>0</v>
      </c>
      <c r="BM138" s="36">
        <v>0</v>
      </c>
      <c r="BN138" s="36" t="s">
        <v>1074</v>
      </c>
      <c r="BO138" s="36" t="s">
        <v>1074</v>
      </c>
      <c r="BP138" s="36" t="s">
        <v>1074</v>
      </c>
      <c r="BQ138" s="36" t="s">
        <v>1074</v>
      </c>
      <c r="BR138" s="36">
        <v>0</v>
      </c>
      <c r="BS138" s="36" t="s">
        <v>1074</v>
      </c>
      <c r="BT138" s="36" t="s">
        <v>1074</v>
      </c>
      <c r="BV138" s="90"/>
      <c r="BZ138" s="36"/>
      <c r="CA138" s="36"/>
      <c r="CB138" s="36"/>
      <c r="CC138" s="36"/>
      <c r="CD138" s="36"/>
      <c r="CE138" s="91"/>
      <c r="CF138" s="91"/>
      <c r="CG138" s="91">
        <v>0</v>
      </c>
      <c r="CH138" s="91">
        <v>0</v>
      </c>
      <c r="CI138" s="88">
        <v>0</v>
      </c>
      <c r="CJ138" s="88">
        <v>-6.6666666666666652E-2</v>
      </c>
      <c r="CK138" s="88">
        <v>0.28571428571428581</v>
      </c>
      <c r="CL138" s="88">
        <v>0.25</v>
      </c>
      <c r="CM138" s="88">
        <v>-0.11111111111111116</v>
      </c>
      <c r="CN138" s="88">
        <v>0</v>
      </c>
      <c r="CO138" s="88">
        <v>0.14999999999999991</v>
      </c>
      <c r="CP138" s="88">
        <v>8.6956521739130377E-2</v>
      </c>
      <c r="CQ138" s="88">
        <v>-0.26</v>
      </c>
      <c r="CR138" s="88"/>
      <c r="CS138" s="23">
        <v>0</v>
      </c>
      <c r="CT138" s="88">
        <v>0</v>
      </c>
      <c r="CU138" s="88">
        <v>0</v>
      </c>
      <c r="CV138" s="88">
        <v>0</v>
      </c>
      <c r="CW138" s="89"/>
      <c r="CX138" s="89"/>
      <c r="CY138" s="89"/>
      <c r="DA138" s="11" t="s">
        <v>934</v>
      </c>
      <c r="DB138" s="36"/>
      <c r="DC138" s="36"/>
      <c r="DD138" s="36"/>
      <c r="DE138" s="36"/>
      <c r="DF138" s="36"/>
      <c r="DG138" s="36"/>
      <c r="DH138" s="36"/>
      <c r="DI138" s="36"/>
      <c r="DJ138" s="175"/>
      <c r="DK138" s="36">
        <v>-0.16666666666666663</v>
      </c>
      <c r="DL138" s="175"/>
      <c r="DM138" s="36">
        <v>1</v>
      </c>
      <c r="DN138" s="175"/>
      <c r="DO138" s="36" t="s">
        <v>1074</v>
      </c>
      <c r="DP138" s="175"/>
      <c r="DQ138" s="36" t="s">
        <v>1074</v>
      </c>
      <c r="DR138" s="36">
        <v>0.19999999999999996</v>
      </c>
      <c r="DS138" s="94"/>
      <c r="DT138" s="36"/>
      <c r="DU138" s="36">
        <v>1.5</v>
      </c>
      <c r="DV138" s="175"/>
      <c r="DY138" s="36"/>
      <c r="DZ138" s="36"/>
      <c r="EA138" s="36"/>
      <c r="EB138" s="114"/>
      <c r="EC138" s="36"/>
      <c r="ED138" s="36"/>
      <c r="EE138" s="91"/>
      <c r="EF138" s="91"/>
      <c r="EG138" s="91">
        <v>0</v>
      </c>
      <c r="EH138" s="91">
        <v>0</v>
      </c>
      <c r="EI138" s="88">
        <v>0</v>
      </c>
      <c r="EJ138" s="88">
        <v>0</v>
      </c>
      <c r="EK138" s="88">
        <v>0</v>
      </c>
      <c r="EL138" s="88">
        <v>0.19999999999999996</v>
      </c>
      <c r="EM138" s="88">
        <v>8.3333333333333259E-2</v>
      </c>
      <c r="EN138" s="88">
        <v>-7.6923076923076872E-2</v>
      </c>
      <c r="EO138" s="88">
        <v>0</v>
      </c>
      <c r="EP138" s="88">
        <v>0</v>
      </c>
      <c r="EQ138" s="88"/>
      <c r="ER138" s="88"/>
      <c r="ES138" s="23">
        <v>0</v>
      </c>
      <c r="ET138" s="88">
        <v>8.3333333333333259E-2</v>
      </c>
      <c r="EU138" s="88">
        <v>-0.23076923076923073</v>
      </c>
      <c r="EV138" s="88">
        <v>0</v>
      </c>
      <c r="EW138" s="89"/>
      <c r="EX138" s="89"/>
      <c r="EY138" s="89"/>
      <c r="EZ138"/>
      <c r="FA138" s="36"/>
      <c r="FB138" s="36"/>
      <c r="FC138" s="36"/>
      <c r="FD138" s="36"/>
      <c r="FE138" s="175"/>
      <c r="FF138" s="36" t="s">
        <v>1074</v>
      </c>
      <c r="FG138" s="175"/>
      <c r="FH138" s="36">
        <v>0</v>
      </c>
      <c r="FI138" s="175"/>
      <c r="FJ138" s="36" t="s">
        <v>1074</v>
      </c>
      <c r="FK138" s="175"/>
      <c r="FL138" s="36" t="s">
        <v>1074</v>
      </c>
      <c r="FM138" s="36">
        <v>-0.25</v>
      </c>
      <c r="FN138" s="94"/>
      <c r="FO138" s="94"/>
      <c r="FP138" s="94">
        <v>0.66666666666666674</v>
      </c>
      <c r="FQ138" s="175"/>
      <c r="FU138" s="36"/>
      <c r="FV138" s="36"/>
      <c r="FW138" s="114"/>
      <c r="FX138" s="36"/>
      <c r="FY138" s="36"/>
      <c r="FZ138" s="36"/>
      <c r="GA138" s="36"/>
      <c r="GB138" s="36">
        <v>0</v>
      </c>
      <c r="GC138" s="36">
        <v>0</v>
      </c>
      <c r="GD138" s="88">
        <v>0</v>
      </c>
      <c r="GE138" s="88">
        <v>0</v>
      </c>
      <c r="GF138" s="88">
        <v>0</v>
      </c>
      <c r="GG138" s="88">
        <v>-0.5</v>
      </c>
      <c r="GH138" s="88">
        <v>0</v>
      </c>
      <c r="GI138" s="88">
        <v>0</v>
      </c>
      <c r="GJ138" s="88">
        <v>0</v>
      </c>
      <c r="GK138" s="88">
        <v>0</v>
      </c>
      <c r="GL138" s="88"/>
      <c r="GM138" s="88"/>
      <c r="GN138" s="88">
        <v>0</v>
      </c>
      <c r="GO138" s="88">
        <v>0</v>
      </c>
      <c r="GP138" s="88">
        <v>1</v>
      </c>
      <c r="GQ138" s="88">
        <v>0</v>
      </c>
      <c r="GR138" s="89"/>
      <c r="GS138" s="89"/>
      <c r="GT138" s="89"/>
      <c r="GU138"/>
    </row>
    <row r="139" spans="1:203" x14ac:dyDescent="0.3">
      <c r="A139" s="11" t="s">
        <v>936</v>
      </c>
      <c r="B139" s="36"/>
      <c r="C139" s="36"/>
      <c r="D139" s="36"/>
      <c r="E139" s="36"/>
      <c r="F139" s="36"/>
      <c r="G139" s="36"/>
      <c r="H139" s="36"/>
      <c r="I139" s="36"/>
      <c r="J139" s="36"/>
      <c r="K139" s="36"/>
      <c r="L139" s="36"/>
      <c r="M139" s="36"/>
      <c r="N139" s="36"/>
      <c r="O139" s="36"/>
      <c r="P139" s="36"/>
      <c r="Q139" s="36"/>
      <c r="R139" s="36"/>
      <c r="S139" s="94"/>
      <c r="T139" s="94"/>
      <c r="V139" s="90"/>
      <c r="Z139" s="36"/>
      <c r="AA139" s="36"/>
      <c r="AB139" s="36"/>
      <c r="AC139" s="36"/>
      <c r="AD139" s="36"/>
      <c r="AE139" s="36"/>
      <c r="AF139" s="36"/>
      <c r="AG139" s="36"/>
      <c r="AH139" s="36"/>
      <c r="AI139" s="88"/>
      <c r="AJ139" s="88"/>
      <c r="AK139" s="88"/>
      <c r="AL139" s="88"/>
      <c r="AM139" s="88"/>
      <c r="AN139" s="88"/>
      <c r="AO139" s="88"/>
      <c r="AP139" s="88"/>
      <c r="AQ139" s="88"/>
      <c r="AR139" s="88"/>
      <c r="AS139" s="88"/>
      <c r="AT139" s="88">
        <v>0</v>
      </c>
      <c r="AU139" s="88">
        <v>0</v>
      </c>
      <c r="AV139" s="88">
        <v>0</v>
      </c>
      <c r="AW139" s="89">
        <f t="shared" si="11"/>
        <v>0.5</v>
      </c>
      <c r="AX139" s="89">
        <f t="shared" si="14"/>
        <v>-0.33333333333333337</v>
      </c>
      <c r="AY139" s="89">
        <f t="shared" si="15"/>
        <v>0</v>
      </c>
      <c r="BA139" s="11" t="s">
        <v>936</v>
      </c>
      <c r="BB139" s="36"/>
      <c r="BC139" s="36"/>
      <c r="BD139" s="36"/>
      <c r="BE139" s="36"/>
      <c r="BF139" s="36"/>
      <c r="BG139" s="36"/>
      <c r="BH139" s="36"/>
      <c r="BI139" s="36"/>
      <c r="BJ139" s="36"/>
      <c r="BK139" s="36"/>
      <c r="BL139" s="36"/>
      <c r="BM139" s="36"/>
      <c r="BN139" s="36"/>
      <c r="BO139" s="36"/>
      <c r="BP139" s="36"/>
      <c r="BQ139" s="36"/>
      <c r="BR139" s="36"/>
      <c r="BS139" s="36"/>
      <c r="BT139" s="36"/>
      <c r="BV139" s="90"/>
      <c r="BZ139" s="36"/>
      <c r="CA139" s="36"/>
      <c r="CB139" s="36"/>
      <c r="CC139" s="36"/>
      <c r="CD139" s="36"/>
      <c r="CE139" s="91"/>
      <c r="CF139" s="91"/>
      <c r="CG139" s="91"/>
      <c r="CH139" s="91"/>
      <c r="CI139" s="88"/>
      <c r="CJ139" s="88"/>
      <c r="CK139" s="88"/>
      <c r="CL139" s="88"/>
      <c r="CM139" s="88"/>
      <c r="CN139" s="88"/>
      <c r="CO139" s="88"/>
      <c r="CP139" s="88"/>
      <c r="CQ139" s="88"/>
      <c r="CR139" s="88"/>
      <c r="CS139" s="23"/>
      <c r="CT139" s="88">
        <v>-0.22058823529411764</v>
      </c>
      <c r="CU139" s="88">
        <v>0.50943396226415105</v>
      </c>
      <c r="CV139" s="88">
        <v>-0.25</v>
      </c>
      <c r="CW139" s="89">
        <f t="shared" si="12"/>
        <v>0.16666666666666674</v>
      </c>
      <c r="CX139" s="89">
        <f t="shared" si="16"/>
        <v>0.14285714285714279</v>
      </c>
      <c r="CY139" s="89">
        <f t="shared" si="17"/>
        <v>-0.25</v>
      </c>
      <c r="DA139" s="11" t="s">
        <v>936</v>
      </c>
      <c r="DB139" s="36"/>
      <c r="DC139" s="36"/>
      <c r="DD139" s="36"/>
      <c r="DE139" s="36"/>
      <c r="DF139" s="36"/>
      <c r="DG139" s="36"/>
      <c r="DH139" s="36"/>
      <c r="DI139" s="36"/>
      <c r="DJ139" s="175"/>
      <c r="DK139" s="36"/>
      <c r="DL139" s="175"/>
      <c r="DM139" s="36"/>
      <c r="DN139" s="175"/>
      <c r="DO139" s="36"/>
      <c r="DP139" s="175"/>
      <c r="DQ139" s="36"/>
      <c r="DR139" s="36"/>
      <c r="DS139" s="94"/>
      <c r="DT139" s="36"/>
      <c r="DU139" s="36"/>
      <c r="DV139" s="175"/>
      <c r="DY139" s="36"/>
      <c r="DZ139" s="36"/>
      <c r="EA139" s="36"/>
      <c r="EB139" s="114"/>
      <c r="EC139" s="36"/>
      <c r="ED139" s="36"/>
      <c r="EE139" s="91"/>
      <c r="EF139" s="91"/>
      <c r="EG139" s="91"/>
      <c r="EH139" s="91"/>
      <c r="EI139" s="88"/>
      <c r="EJ139" s="88"/>
      <c r="EK139" s="88"/>
      <c r="EL139" s="88"/>
      <c r="EM139" s="88"/>
      <c r="EN139" s="88"/>
      <c r="EO139" s="88"/>
      <c r="EP139" s="88"/>
      <c r="EQ139" s="88"/>
      <c r="ER139" s="88"/>
      <c r="ES139" s="23"/>
      <c r="ET139" s="88">
        <v>-2.0833333333333259E-3</v>
      </c>
      <c r="EU139" s="88">
        <v>-8.1419624217119013E-2</v>
      </c>
      <c r="EV139" s="88">
        <v>0.13636363636363646</v>
      </c>
      <c r="EW139" s="89">
        <v>0</v>
      </c>
      <c r="EX139" s="89">
        <f t="shared" si="18"/>
        <v>0.10000000000000009</v>
      </c>
      <c r="EY139" s="89">
        <f t="shared" si="19"/>
        <v>-0.27272727272727271</v>
      </c>
      <c r="EZ139"/>
      <c r="FA139" s="36"/>
      <c r="FB139" s="36"/>
      <c r="FC139" s="36"/>
      <c r="FD139" s="36"/>
      <c r="FE139" s="175"/>
      <c r="FF139" s="36"/>
      <c r="FG139" s="175"/>
      <c r="FH139" s="36"/>
      <c r="FI139" s="175"/>
      <c r="FJ139" s="36"/>
      <c r="FK139" s="175"/>
      <c r="FL139" s="36"/>
      <c r="FM139" s="36"/>
      <c r="FN139" s="94"/>
      <c r="FO139" s="94"/>
      <c r="FP139" s="94"/>
      <c r="FQ139" s="175"/>
      <c r="FU139" s="36"/>
      <c r="FV139" s="36"/>
      <c r="FW139" s="114"/>
      <c r="FX139" s="36"/>
      <c r="FY139" s="36"/>
      <c r="FZ139" s="36"/>
      <c r="GA139" s="36"/>
      <c r="GB139" s="36"/>
      <c r="GC139" s="36"/>
      <c r="GD139" s="88"/>
      <c r="GE139" s="88"/>
      <c r="GF139" s="88"/>
      <c r="GG139" s="88"/>
      <c r="GH139" s="88"/>
      <c r="GI139" s="88"/>
      <c r="GJ139" s="88"/>
      <c r="GK139" s="88"/>
      <c r="GL139" s="88"/>
      <c r="GM139" s="88"/>
      <c r="GN139" s="88"/>
      <c r="GO139" s="88">
        <v>0.5</v>
      </c>
      <c r="GP139" s="88">
        <v>-0.55555333333333334</v>
      </c>
      <c r="GQ139" s="88">
        <v>-0.19000404997975007</v>
      </c>
      <c r="GR139" s="89">
        <f t="shared" si="13"/>
        <v>0</v>
      </c>
      <c r="GS139" s="89">
        <f t="shared" si="10"/>
        <v>-1.8518518518518601E-2</v>
      </c>
      <c r="GT139" s="89">
        <f t="shared" si="20"/>
        <v>0.98113207547169812</v>
      </c>
      <c r="GU139"/>
    </row>
    <row r="140" spans="1:203" x14ac:dyDescent="0.3">
      <c r="A140" s="11" t="s">
        <v>928</v>
      </c>
      <c r="B140" s="36" t="s">
        <v>1074</v>
      </c>
      <c r="C140" s="36" t="s">
        <v>1074</v>
      </c>
      <c r="D140" s="36" t="s">
        <v>1074</v>
      </c>
      <c r="E140" s="36" t="s">
        <v>1074</v>
      </c>
      <c r="F140" s="36">
        <v>0.5</v>
      </c>
      <c r="G140" s="36" t="s">
        <v>1074</v>
      </c>
      <c r="H140" s="36" t="s">
        <v>1074</v>
      </c>
      <c r="I140" s="36" t="s">
        <v>1074</v>
      </c>
      <c r="J140" s="36">
        <v>-0.33333333333333337</v>
      </c>
      <c r="K140" s="36">
        <v>0</v>
      </c>
      <c r="L140" s="36">
        <v>0</v>
      </c>
      <c r="M140" s="36">
        <v>-0.33333333333333337</v>
      </c>
      <c r="N140" s="36" t="s">
        <v>1074</v>
      </c>
      <c r="O140" s="36" t="s">
        <v>1074</v>
      </c>
      <c r="P140" s="36">
        <v>0</v>
      </c>
      <c r="Q140" s="36" t="s">
        <v>1074</v>
      </c>
      <c r="R140" s="36" t="s">
        <v>1074</v>
      </c>
      <c r="S140" s="94" t="s">
        <v>1074</v>
      </c>
      <c r="T140" s="94">
        <v>0</v>
      </c>
      <c r="U140" s="36">
        <v>0</v>
      </c>
      <c r="V140" s="90">
        <v>0</v>
      </c>
      <c r="W140" s="36">
        <v>0</v>
      </c>
      <c r="X140" s="36">
        <v>0</v>
      </c>
      <c r="Y140" s="36">
        <v>0</v>
      </c>
      <c r="Z140" s="36">
        <v>0</v>
      </c>
      <c r="AA140" s="36">
        <v>0</v>
      </c>
      <c r="AB140" s="36">
        <v>1</v>
      </c>
      <c r="AC140" s="36">
        <v>0</v>
      </c>
      <c r="AD140" s="36">
        <v>0</v>
      </c>
      <c r="AE140" s="36">
        <v>0</v>
      </c>
      <c r="AF140" s="36">
        <v>0</v>
      </c>
      <c r="AG140" s="36">
        <v>0</v>
      </c>
      <c r="AH140" s="36">
        <v>1</v>
      </c>
      <c r="AI140" s="88">
        <v>-0.5</v>
      </c>
      <c r="AJ140" s="88">
        <v>0</v>
      </c>
      <c r="AK140" s="88">
        <v>0</v>
      </c>
      <c r="AL140" s="88">
        <v>1</v>
      </c>
      <c r="AM140" s="88">
        <v>0</v>
      </c>
      <c r="AN140" s="88">
        <v>1</v>
      </c>
      <c r="AO140" s="88">
        <v>0</v>
      </c>
      <c r="AP140" s="88">
        <v>0</v>
      </c>
      <c r="AQ140" s="88">
        <v>0.125</v>
      </c>
      <c r="AR140" s="88">
        <v>-0.55555555555555558</v>
      </c>
      <c r="AS140" s="88">
        <v>0</v>
      </c>
      <c r="AT140" s="88">
        <v>0</v>
      </c>
      <c r="AU140" s="88">
        <v>-0.5</v>
      </c>
      <c r="AV140" s="88">
        <v>1.5</v>
      </c>
      <c r="AW140" s="89">
        <f t="shared" si="11"/>
        <v>-0.6</v>
      </c>
      <c r="AX140" s="89">
        <f t="shared" si="14"/>
        <v>1.5</v>
      </c>
      <c r="AY140" s="89">
        <f t="shared" si="15"/>
        <v>0</v>
      </c>
      <c r="BA140" s="11" t="s">
        <v>928</v>
      </c>
      <c r="BB140" s="36" t="s">
        <v>1074</v>
      </c>
      <c r="BC140" s="36" t="s">
        <v>1074</v>
      </c>
      <c r="BD140" s="36" t="s">
        <v>1074</v>
      </c>
      <c r="BE140" s="36" t="s">
        <v>1074</v>
      </c>
      <c r="BF140" s="36">
        <v>0</v>
      </c>
      <c r="BG140" s="36" t="s">
        <v>1074</v>
      </c>
      <c r="BH140" s="36" t="s">
        <v>1074</v>
      </c>
      <c r="BI140" s="36" t="s">
        <v>1074</v>
      </c>
      <c r="BJ140" s="36">
        <v>0</v>
      </c>
      <c r="BK140" s="36">
        <v>0</v>
      </c>
      <c r="BL140" s="36">
        <v>-0.1428571428571429</v>
      </c>
      <c r="BM140" s="36">
        <v>0</v>
      </c>
      <c r="BN140" s="36" t="s">
        <v>1074</v>
      </c>
      <c r="BO140" s="36" t="s">
        <v>1074</v>
      </c>
      <c r="BP140" s="36">
        <v>-3.3333333333333326E-2</v>
      </c>
      <c r="BQ140" s="36" t="s">
        <v>1074</v>
      </c>
      <c r="BR140" s="36" t="s">
        <v>1074</v>
      </c>
      <c r="BS140" s="36">
        <v>0</v>
      </c>
      <c r="BT140" s="36">
        <v>0</v>
      </c>
      <c r="BU140" s="36">
        <v>7.6923076923076872E-2</v>
      </c>
      <c r="BV140" s="90">
        <v>-0.1428571428571429</v>
      </c>
      <c r="BW140" s="94">
        <v>-0.23828571428571432</v>
      </c>
      <c r="BX140" s="94">
        <v>0</v>
      </c>
      <c r="BY140" s="94">
        <v>0</v>
      </c>
      <c r="BZ140" s="36">
        <v>0</v>
      </c>
      <c r="CA140" s="36">
        <v>0.19999999999999996</v>
      </c>
      <c r="CB140" s="36">
        <v>-2.777777777777779E-2</v>
      </c>
      <c r="CC140" s="36">
        <v>0.11111111111111116</v>
      </c>
      <c r="CD140" s="36">
        <v>-0.25</v>
      </c>
      <c r="CE140" s="91">
        <v>0</v>
      </c>
      <c r="CF140" s="91">
        <v>-0.33333333333333337</v>
      </c>
      <c r="CG140" s="91">
        <v>0.5</v>
      </c>
      <c r="CH140" s="91">
        <v>0</v>
      </c>
      <c r="CI140" s="88">
        <v>0</v>
      </c>
      <c r="CJ140" s="88">
        <v>0.1333333333333333</v>
      </c>
      <c r="CK140" s="88">
        <v>2.9411764705882248E-2</v>
      </c>
      <c r="CL140" s="88">
        <v>0.14285714285714279</v>
      </c>
      <c r="CM140" s="88">
        <v>0</v>
      </c>
      <c r="CN140" s="88">
        <v>0.25</v>
      </c>
      <c r="CO140" s="88">
        <v>0</v>
      </c>
      <c r="CP140" s="88">
        <v>0</v>
      </c>
      <c r="CQ140" s="88">
        <v>-0.19999999999999996</v>
      </c>
      <c r="CR140" s="88">
        <v>-0.24</v>
      </c>
      <c r="CS140" s="23">
        <v>5.2631578947368363E-2</v>
      </c>
      <c r="CT140" s="88">
        <v>0</v>
      </c>
      <c r="CU140" s="88">
        <v>0</v>
      </c>
      <c r="CV140" s="88">
        <v>0</v>
      </c>
      <c r="CW140" s="89">
        <f t="shared" si="12"/>
        <v>-8.7500000000000022E-2</v>
      </c>
      <c r="CX140" s="89">
        <f t="shared" si="16"/>
        <v>-0.45205479452054798</v>
      </c>
      <c r="CY140" s="89">
        <f t="shared" si="17"/>
        <v>0</v>
      </c>
      <c r="DA140" s="11" t="s">
        <v>928</v>
      </c>
      <c r="DB140" s="36" t="s">
        <v>1074</v>
      </c>
      <c r="DC140" s="36" t="s">
        <v>1074</v>
      </c>
      <c r="DD140" s="36" t="s">
        <v>1074</v>
      </c>
      <c r="DE140" s="36" t="s">
        <v>1074</v>
      </c>
      <c r="DF140" s="36">
        <v>0</v>
      </c>
      <c r="DG140" s="36" t="s">
        <v>1074</v>
      </c>
      <c r="DH140" s="36" t="s">
        <v>1074</v>
      </c>
      <c r="DI140" s="36" t="s">
        <v>1074</v>
      </c>
      <c r="DJ140" s="175"/>
      <c r="DK140" s="36"/>
      <c r="DL140" s="175"/>
      <c r="DM140" s="36">
        <v>0</v>
      </c>
      <c r="DN140" s="175"/>
      <c r="DO140" s="36">
        <v>0.10000000000000009</v>
      </c>
      <c r="DP140" s="175"/>
      <c r="DQ140" s="36" t="s">
        <v>1074</v>
      </c>
      <c r="DR140" s="36" t="s">
        <v>1074</v>
      </c>
      <c r="DS140" s="94" t="s">
        <v>1074</v>
      </c>
      <c r="DT140" s="36">
        <v>-0.61904761904761907</v>
      </c>
      <c r="DU140" s="36"/>
      <c r="DV140" s="175"/>
      <c r="DW140" s="36">
        <v>0</v>
      </c>
      <c r="DX140" s="36">
        <v>-0.19999999999999996</v>
      </c>
      <c r="DY140" s="36">
        <v>0.25</v>
      </c>
      <c r="DZ140" s="36">
        <v>0</v>
      </c>
      <c r="EA140" s="36">
        <v>0</v>
      </c>
      <c r="EB140" s="114"/>
      <c r="EC140" s="36">
        <v>0</v>
      </c>
      <c r="ED140" s="36">
        <v>0.25</v>
      </c>
      <c r="EE140" s="91">
        <v>0</v>
      </c>
      <c r="EF140" s="91">
        <v>0</v>
      </c>
      <c r="EG140" s="91">
        <v>0</v>
      </c>
      <c r="EH140" s="91">
        <v>-0.19999999999999996</v>
      </c>
      <c r="EI140" s="88">
        <v>0</v>
      </c>
      <c r="EJ140" s="88">
        <v>0</v>
      </c>
      <c r="EK140" s="88">
        <v>0.25</v>
      </c>
      <c r="EL140" s="88">
        <v>0</v>
      </c>
      <c r="EM140" s="88">
        <v>0</v>
      </c>
      <c r="EN140" s="88">
        <v>0</v>
      </c>
      <c r="EO140" s="88">
        <v>0</v>
      </c>
      <c r="EP140" s="88">
        <v>0.19999999999999996</v>
      </c>
      <c r="EQ140" s="88">
        <v>0</v>
      </c>
      <c r="ER140" s="88">
        <v>-0.5</v>
      </c>
      <c r="ES140" s="23">
        <v>0</v>
      </c>
      <c r="ET140" s="88">
        <v>0.66666666666666674</v>
      </c>
      <c r="EU140" s="88">
        <v>0</v>
      </c>
      <c r="EV140" s="88">
        <v>0</v>
      </c>
      <c r="EW140" s="89">
        <v>-0.19999999999999996</v>
      </c>
      <c r="EX140" s="89">
        <f t="shared" si="18"/>
        <v>0</v>
      </c>
      <c r="EY140" s="89">
        <f t="shared" si="19"/>
        <v>0</v>
      </c>
      <c r="EZ140"/>
      <c r="FA140" s="36">
        <v>0</v>
      </c>
      <c r="FB140" s="36" t="s">
        <v>1074</v>
      </c>
      <c r="FC140" s="36" t="s">
        <v>1074</v>
      </c>
      <c r="FD140" s="36" t="s">
        <v>1074</v>
      </c>
      <c r="FE140" s="175"/>
      <c r="FF140" s="36">
        <v>0.5</v>
      </c>
      <c r="FG140" s="175"/>
      <c r="FH140" s="36">
        <v>-0.58000000000000007</v>
      </c>
      <c r="FI140" s="175"/>
      <c r="FJ140" s="36">
        <v>0</v>
      </c>
      <c r="FK140" s="175"/>
      <c r="FL140" s="36" t="s">
        <v>1074</v>
      </c>
      <c r="FM140" s="36" t="s">
        <v>1074</v>
      </c>
      <c r="FN140" s="94" t="s">
        <v>1074</v>
      </c>
      <c r="FO140" s="94" t="s">
        <v>1074</v>
      </c>
      <c r="FP140" s="94"/>
      <c r="FQ140" s="175"/>
      <c r="FR140" s="94">
        <v>-0.247</v>
      </c>
      <c r="FS140" s="94">
        <v>0.32802124833997337</v>
      </c>
      <c r="FT140" s="94">
        <v>-0.33333333333333337</v>
      </c>
      <c r="FU140" s="36">
        <v>0</v>
      </c>
      <c r="FV140" s="36">
        <v>0.5</v>
      </c>
      <c r="FW140" s="114"/>
      <c r="FX140" s="36">
        <v>0</v>
      </c>
      <c r="FY140" s="36">
        <v>0</v>
      </c>
      <c r="FZ140" s="36">
        <v>0.33333333333333326</v>
      </c>
      <c r="GA140" s="36">
        <v>-0.47499999999999998</v>
      </c>
      <c r="GB140" s="36">
        <v>-0.5</v>
      </c>
      <c r="GC140" s="36">
        <v>0.5</v>
      </c>
      <c r="GD140" s="88">
        <v>0</v>
      </c>
      <c r="GE140" s="88">
        <v>0.33333333333333326</v>
      </c>
      <c r="GF140" s="88">
        <v>0</v>
      </c>
      <c r="GG140" s="88">
        <v>-0.25</v>
      </c>
      <c r="GH140" s="88">
        <v>0</v>
      </c>
      <c r="GI140" s="88">
        <v>0</v>
      </c>
      <c r="GJ140" s="88">
        <v>0</v>
      </c>
      <c r="GK140" s="88">
        <v>-0.66666666666666674</v>
      </c>
      <c r="GL140" s="88">
        <v>2</v>
      </c>
      <c r="GM140" s="88">
        <v>-0.33333333333333337</v>
      </c>
      <c r="GN140" s="88">
        <v>0</v>
      </c>
      <c r="GO140" s="88">
        <v>0</v>
      </c>
      <c r="GP140" s="88">
        <v>-0.5</v>
      </c>
      <c r="GQ140" s="88">
        <v>0</v>
      </c>
      <c r="GR140" s="89">
        <f t="shared" si="13"/>
        <v>2</v>
      </c>
      <c r="GS140" s="89">
        <f t="shared" si="10"/>
        <v>-0.66666666666666674</v>
      </c>
      <c r="GT140" s="89">
        <f t="shared" si="20"/>
        <v>0</v>
      </c>
      <c r="GU140"/>
    </row>
    <row r="141" spans="1:203" x14ac:dyDescent="0.3">
      <c r="A141" s="35" t="s">
        <v>1082</v>
      </c>
      <c r="B141" s="36">
        <v>-0.11764705882352944</v>
      </c>
      <c r="C141" s="36" t="s">
        <v>1074</v>
      </c>
      <c r="D141" s="36" t="s">
        <v>1074</v>
      </c>
      <c r="E141" s="36">
        <v>0</v>
      </c>
      <c r="F141" s="36">
        <v>0</v>
      </c>
      <c r="G141" s="36" t="s">
        <v>1074</v>
      </c>
      <c r="H141" s="36" t="s">
        <v>1074</v>
      </c>
      <c r="I141" s="36" t="s">
        <v>1074</v>
      </c>
      <c r="J141" s="36" t="s">
        <v>1074</v>
      </c>
      <c r="K141" s="36">
        <v>0</v>
      </c>
      <c r="L141" s="36">
        <v>0</v>
      </c>
      <c r="M141" s="36">
        <v>0</v>
      </c>
      <c r="N141" s="36">
        <v>0</v>
      </c>
      <c r="O141" s="36">
        <v>0</v>
      </c>
      <c r="P141" s="36">
        <v>0</v>
      </c>
      <c r="Q141" s="36" t="s">
        <v>1074</v>
      </c>
      <c r="R141" s="36" t="s">
        <v>1074</v>
      </c>
      <c r="S141" s="36">
        <v>0</v>
      </c>
      <c r="T141" s="36" t="s">
        <v>1074</v>
      </c>
      <c r="U141" s="36" t="s">
        <v>1074</v>
      </c>
      <c r="V141" s="90"/>
      <c r="W141" s="36">
        <v>0</v>
      </c>
      <c r="X141" s="36">
        <v>0</v>
      </c>
      <c r="Y141" s="36">
        <v>0</v>
      </c>
      <c r="Z141" s="36">
        <v>0</v>
      </c>
      <c r="AA141" s="36">
        <v>0</v>
      </c>
      <c r="AB141" s="36"/>
      <c r="AC141" s="36">
        <v>0</v>
      </c>
      <c r="AD141" s="36">
        <v>0.33333333333333326</v>
      </c>
      <c r="AE141" s="36">
        <v>-0.25</v>
      </c>
      <c r="AF141" s="36">
        <v>6.6666666666666652E-2</v>
      </c>
      <c r="AG141" s="36">
        <v>0.25</v>
      </c>
      <c r="AH141" s="36">
        <v>-0.25</v>
      </c>
      <c r="AI141" s="88"/>
      <c r="AJ141" s="88"/>
      <c r="AK141" s="88">
        <v>0</v>
      </c>
      <c r="AL141" s="88">
        <v>0</v>
      </c>
      <c r="AM141" s="88">
        <v>0</v>
      </c>
      <c r="AN141" s="88">
        <v>0.33333333333333326</v>
      </c>
      <c r="AO141" s="88">
        <v>-0.25</v>
      </c>
      <c r="AP141" s="88">
        <v>0.5</v>
      </c>
      <c r="AQ141" s="88">
        <v>0</v>
      </c>
      <c r="AR141" s="88">
        <v>-0.21111111111111114</v>
      </c>
      <c r="AS141" s="88">
        <v>-0.15492957746478875</v>
      </c>
      <c r="AT141" s="88"/>
      <c r="AU141" s="88"/>
      <c r="AV141" s="88"/>
      <c r="AW141" s="89"/>
      <c r="AX141" s="89">
        <f t="shared" si="14"/>
        <v>0</v>
      </c>
      <c r="AY141" s="89">
        <f t="shared" si="15"/>
        <v>0</v>
      </c>
      <c r="BA141" s="11" t="s">
        <v>1082</v>
      </c>
      <c r="BB141" s="36">
        <v>0</v>
      </c>
      <c r="BC141" s="36" t="s">
        <v>1074</v>
      </c>
      <c r="BD141" s="36" t="s">
        <v>1074</v>
      </c>
      <c r="BE141" s="36">
        <v>0</v>
      </c>
      <c r="BF141" s="36">
        <v>0</v>
      </c>
      <c r="BG141" s="36" t="s">
        <v>1074</v>
      </c>
      <c r="BH141" s="36" t="s">
        <v>1074</v>
      </c>
      <c r="BI141" s="36" t="s">
        <v>1074</v>
      </c>
      <c r="BJ141" s="36" t="s">
        <v>1074</v>
      </c>
      <c r="BK141" s="36">
        <v>0</v>
      </c>
      <c r="BL141" s="36">
        <v>0</v>
      </c>
      <c r="BM141" s="36">
        <v>0</v>
      </c>
      <c r="BN141" s="36">
        <v>0</v>
      </c>
      <c r="BO141" s="36">
        <v>0</v>
      </c>
      <c r="BP141" s="36">
        <v>0</v>
      </c>
      <c r="BQ141" s="36" t="s">
        <v>1074</v>
      </c>
      <c r="BR141" s="36" t="s">
        <v>1074</v>
      </c>
      <c r="BS141" s="36">
        <v>0</v>
      </c>
      <c r="BT141" s="36" t="s">
        <v>1074</v>
      </c>
      <c r="BU141" s="36" t="s">
        <v>1074</v>
      </c>
      <c r="BV141" s="90"/>
      <c r="BW141" s="36">
        <v>0</v>
      </c>
      <c r="BX141" s="36">
        <v>8.3333333333333259E-2</v>
      </c>
      <c r="BY141" s="36">
        <v>-0.19999999999999996</v>
      </c>
      <c r="BZ141" s="36">
        <v>0.25</v>
      </c>
      <c r="CA141" s="36">
        <v>0</v>
      </c>
      <c r="CB141" s="36"/>
      <c r="CC141" s="36">
        <v>0</v>
      </c>
      <c r="CD141" s="36">
        <v>0.1333333333333333</v>
      </c>
      <c r="CE141" s="91">
        <v>-0.11764705882352944</v>
      </c>
      <c r="CF141" s="91">
        <v>0</v>
      </c>
      <c r="CG141" s="91">
        <v>0</v>
      </c>
      <c r="CH141" s="91">
        <v>0</v>
      </c>
      <c r="CI141" s="88"/>
      <c r="CJ141" s="88"/>
      <c r="CK141" s="88">
        <v>0</v>
      </c>
      <c r="CL141" s="88">
        <v>0</v>
      </c>
      <c r="CM141" s="88">
        <v>0</v>
      </c>
      <c r="CN141" s="88">
        <v>0.33333333333333326</v>
      </c>
      <c r="CO141" s="88">
        <v>0</v>
      </c>
      <c r="CP141" s="88">
        <v>-0.25</v>
      </c>
      <c r="CQ141" s="88">
        <v>0.23333333333333339</v>
      </c>
      <c r="CR141" s="88">
        <v>0</v>
      </c>
      <c r="CS141" s="23">
        <v>0</v>
      </c>
      <c r="CT141" s="88"/>
      <c r="CU141" s="88"/>
      <c r="CV141" s="88"/>
      <c r="CW141" s="89"/>
      <c r="CX141" s="89">
        <f t="shared" si="16"/>
        <v>0</v>
      </c>
      <c r="CY141" s="89">
        <f t="shared" si="17"/>
        <v>0</v>
      </c>
      <c r="DA141" s="11" t="s">
        <v>1082</v>
      </c>
      <c r="DB141" s="36">
        <v>0.33333333333333326</v>
      </c>
      <c r="DC141" s="36" t="s">
        <v>1074</v>
      </c>
      <c r="DD141" s="36" t="s">
        <v>1074</v>
      </c>
      <c r="DE141" s="36">
        <v>0</v>
      </c>
      <c r="DF141" s="36">
        <v>0</v>
      </c>
      <c r="DG141" s="36" t="s">
        <v>1074</v>
      </c>
      <c r="DH141" s="36" t="s">
        <v>1074</v>
      </c>
      <c r="DI141" s="36" t="s">
        <v>1074</v>
      </c>
      <c r="DJ141" s="175"/>
      <c r="DK141" s="36"/>
      <c r="DL141" s="175"/>
      <c r="DM141" s="36">
        <v>0</v>
      </c>
      <c r="DN141" s="175"/>
      <c r="DO141" s="36">
        <v>0</v>
      </c>
      <c r="DP141" s="175"/>
      <c r="DQ141" s="36" t="s">
        <v>1074</v>
      </c>
      <c r="DR141" s="36" t="s">
        <v>1074</v>
      </c>
      <c r="DS141" s="36">
        <v>0</v>
      </c>
      <c r="DT141" s="36"/>
      <c r="DU141" s="36"/>
      <c r="DV141" s="175"/>
      <c r="DW141" s="36">
        <v>0</v>
      </c>
      <c r="DX141" s="36">
        <v>0</v>
      </c>
      <c r="DY141" s="36">
        <v>0</v>
      </c>
      <c r="DZ141" s="36">
        <v>0</v>
      </c>
      <c r="EA141" s="36">
        <v>0</v>
      </c>
      <c r="EB141" s="114"/>
      <c r="EC141" s="36">
        <v>0</v>
      </c>
      <c r="ED141" s="36">
        <v>0</v>
      </c>
      <c r="EE141" s="91">
        <v>0</v>
      </c>
      <c r="EF141" s="91">
        <v>0</v>
      </c>
      <c r="EG141" s="91">
        <v>0</v>
      </c>
      <c r="EH141" s="91">
        <v>0</v>
      </c>
      <c r="EI141" s="88"/>
      <c r="EJ141" s="88"/>
      <c r="EK141" s="88">
        <v>0</v>
      </c>
      <c r="EL141" s="88">
        <v>0</v>
      </c>
      <c r="EM141" s="88">
        <v>0.30000000000000004</v>
      </c>
      <c r="EN141" s="88">
        <v>-0.23076923076923073</v>
      </c>
      <c r="EO141" s="88">
        <v>0</v>
      </c>
      <c r="EP141" s="88">
        <v>0</v>
      </c>
      <c r="EQ141" s="88">
        <v>0.25</v>
      </c>
      <c r="ER141" s="88">
        <v>0</v>
      </c>
      <c r="ES141" s="23">
        <v>-0.19999999999999996</v>
      </c>
      <c r="ET141" s="88"/>
      <c r="EU141" s="88"/>
      <c r="EV141" s="88"/>
      <c r="EW141" s="89"/>
      <c r="EX141" s="89">
        <f t="shared" si="18"/>
        <v>0</v>
      </c>
      <c r="EY141" s="89">
        <f t="shared" si="19"/>
        <v>0</v>
      </c>
      <c r="EZ141"/>
      <c r="FA141" s="36">
        <v>0.16666666666666674</v>
      </c>
      <c r="FB141" s="36" t="s">
        <v>1074</v>
      </c>
      <c r="FC141" s="36" t="s">
        <v>1074</v>
      </c>
      <c r="FD141" s="36" t="s">
        <v>1074</v>
      </c>
      <c r="FE141" s="175"/>
      <c r="FF141" s="36" t="s">
        <v>1074</v>
      </c>
      <c r="FG141" s="175"/>
      <c r="FH141" s="36">
        <v>0</v>
      </c>
      <c r="FI141" s="175"/>
      <c r="FJ141" s="36">
        <v>0</v>
      </c>
      <c r="FK141" s="175"/>
      <c r="FL141" s="36" t="s">
        <v>1074</v>
      </c>
      <c r="FM141" s="36" t="s">
        <v>1074</v>
      </c>
      <c r="FN141" s="36">
        <v>7.6190476190475698E-2</v>
      </c>
      <c r="FO141" s="36" t="s">
        <v>1074</v>
      </c>
      <c r="FP141" s="36"/>
      <c r="FQ141" s="175"/>
      <c r="FR141" s="36">
        <v>-6.6666666666666652E-2</v>
      </c>
      <c r="FS141" s="36">
        <v>0.15306122448979598</v>
      </c>
      <c r="FT141" s="36">
        <v>-7.0796460176991149E-2</v>
      </c>
      <c r="FU141" s="36">
        <v>0</v>
      </c>
      <c r="FV141" s="36">
        <v>7.6190476190476142E-2</v>
      </c>
      <c r="FW141" s="114"/>
      <c r="FX141" s="36">
        <v>-7.0796460176991149E-2</v>
      </c>
      <c r="FY141" s="36">
        <v>-0.52380952380952384</v>
      </c>
      <c r="FZ141" s="36">
        <v>1.1000000000000001</v>
      </c>
      <c r="GA141" s="36">
        <v>-0.2857142857142857</v>
      </c>
      <c r="GB141" s="36">
        <v>-0.47</v>
      </c>
      <c r="GC141" s="36">
        <v>3.7735849056603987E-2</v>
      </c>
      <c r="GD141" s="88"/>
      <c r="GE141" s="88"/>
      <c r="GF141" s="88">
        <v>0</v>
      </c>
      <c r="GG141" s="88">
        <v>0</v>
      </c>
      <c r="GH141" s="88">
        <v>-0.44444444444444453</v>
      </c>
      <c r="GI141" s="88">
        <v>0.5</v>
      </c>
      <c r="GJ141" s="88">
        <v>0.33333333333333326</v>
      </c>
      <c r="GK141" s="88">
        <v>0</v>
      </c>
      <c r="GL141" s="88">
        <v>0</v>
      </c>
      <c r="GM141" s="88">
        <v>0</v>
      </c>
      <c r="GN141" s="88">
        <v>0</v>
      </c>
      <c r="GO141" s="88"/>
      <c r="GP141" s="88"/>
      <c r="GQ141" s="88"/>
      <c r="GR141" s="89"/>
      <c r="GS141" s="89">
        <f t="shared" si="10"/>
        <v>0</v>
      </c>
      <c r="GT141" s="89">
        <f t="shared" si="20"/>
        <v>0</v>
      </c>
      <c r="GU141"/>
    </row>
    <row r="142" spans="1:203" x14ac:dyDescent="0.3">
      <c r="A142" s="35" t="s">
        <v>937</v>
      </c>
      <c r="B142" s="36"/>
      <c r="C142" s="36"/>
      <c r="D142" s="36"/>
      <c r="E142" s="36"/>
      <c r="F142" s="36"/>
      <c r="G142" s="36"/>
      <c r="H142" s="36"/>
      <c r="I142" s="36"/>
      <c r="J142" s="36"/>
      <c r="K142" s="36"/>
      <c r="L142" s="36"/>
      <c r="M142" s="36"/>
      <c r="N142" s="36"/>
      <c r="O142" s="36"/>
      <c r="P142" s="36"/>
      <c r="Q142" s="36"/>
      <c r="R142" s="36"/>
      <c r="S142" s="36"/>
      <c r="T142" s="36" t="s">
        <v>1074</v>
      </c>
      <c r="U142" s="36">
        <v>0</v>
      </c>
      <c r="V142" s="90"/>
      <c r="W142" s="36" t="s">
        <v>1074</v>
      </c>
      <c r="X142" s="36"/>
      <c r="Y142" s="36"/>
      <c r="Z142" s="36"/>
      <c r="AA142" s="36"/>
      <c r="AB142" s="36">
        <v>1</v>
      </c>
      <c r="AC142" s="36"/>
      <c r="AD142" s="36"/>
      <c r="AE142" s="36"/>
      <c r="AF142" s="36"/>
      <c r="AG142" s="36"/>
      <c r="AH142" s="36"/>
      <c r="AI142" s="88"/>
      <c r="AJ142" s="88"/>
      <c r="AK142" s="88">
        <v>-3.4749034749034791E-2</v>
      </c>
      <c r="AL142" s="88">
        <v>-0.1428571428571429</v>
      </c>
      <c r="AM142" s="88">
        <v>0.33333333333333326</v>
      </c>
      <c r="AN142" s="88">
        <v>0</v>
      </c>
      <c r="AO142" s="88">
        <v>-0.4375</v>
      </c>
      <c r="AP142" s="88">
        <v>1</v>
      </c>
      <c r="AQ142" s="88">
        <v>0.11111111111111116</v>
      </c>
      <c r="AR142" s="88">
        <v>-0.4</v>
      </c>
      <c r="AS142" s="88">
        <v>0.33333333333333326</v>
      </c>
      <c r="AT142" s="88">
        <v>0</v>
      </c>
      <c r="AU142" s="88">
        <v>0</v>
      </c>
      <c r="AV142" s="88">
        <v>-0.5</v>
      </c>
      <c r="AW142" s="89">
        <f t="shared" si="11"/>
        <v>0</v>
      </c>
      <c r="AX142" s="89"/>
      <c r="AY142" s="89"/>
      <c r="BA142" s="11" t="s">
        <v>937</v>
      </c>
      <c r="BB142" s="36"/>
      <c r="BC142" s="36"/>
      <c r="BD142" s="36"/>
      <c r="BE142" s="36"/>
      <c r="BF142" s="36"/>
      <c r="BG142" s="36"/>
      <c r="BH142" s="36"/>
      <c r="BI142" s="36"/>
      <c r="BJ142" s="36"/>
      <c r="BK142" s="36"/>
      <c r="BL142" s="36"/>
      <c r="BM142" s="36"/>
      <c r="BN142" s="36"/>
      <c r="BO142" s="36"/>
      <c r="BP142" s="36"/>
      <c r="BQ142" s="36"/>
      <c r="BR142" s="36"/>
      <c r="BS142" s="36"/>
      <c r="BT142" s="36"/>
      <c r="BU142" s="36">
        <v>0</v>
      </c>
      <c r="BV142" s="90"/>
      <c r="BW142" s="36" t="s">
        <v>1074</v>
      </c>
      <c r="BX142" s="36"/>
      <c r="BY142" s="36"/>
      <c r="BZ142" s="36"/>
      <c r="CA142" s="36"/>
      <c r="CB142" s="36">
        <v>-0.19999999999999996</v>
      </c>
      <c r="CC142" s="36"/>
      <c r="CD142" s="36"/>
      <c r="CE142" s="91"/>
      <c r="CF142" s="91"/>
      <c r="CG142" s="91"/>
      <c r="CH142" s="91"/>
      <c r="CI142" s="88"/>
      <c r="CJ142" s="88"/>
      <c r="CK142" s="88">
        <v>-0.125</v>
      </c>
      <c r="CL142" s="88">
        <v>-0.1428571428571429</v>
      </c>
      <c r="CM142" s="88">
        <v>0</v>
      </c>
      <c r="CN142" s="88">
        <v>0</v>
      </c>
      <c r="CO142" s="88">
        <v>0.33333333333333326</v>
      </c>
      <c r="CP142" s="88">
        <v>0</v>
      </c>
      <c r="CQ142" s="88">
        <v>0.125</v>
      </c>
      <c r="CR142" s="88">
        <v>-0.18918918918918914</v>
      </c>
      <c r="CS142" s="23">
        <v>0.33333333333333326</v>
      </c>
      <c r="CT142" s="88">
        <v>0</v>
      </c>
      <c r="CU142" s="88">
        <v>0</v>
      </c>
      <c r="CV142" s="88">
        <v>0</v>
      </c>
      <c r="CW142" s="89">
        <f t="shared" si="12"/>
        <v>0</v>
      </c>
      <c r="CX142" s="89"/>
      <c r="CY142" s="89"/>
      <c r="DA142" s="11" t="s">
        <v>937</v>
      </c>
      <c r="DB142" s="36"/>
      <c r="DC142" s="36"/>
      <c r="DD142" s="36"/>
      <c r="DE142" s="36"/>
      <c r="DF142" s="36"/>
      <c r="DG142" s="36"/>
      <c r="DH142" s="36"/>
      <c r="DI142" s="36"/>
      <c r="DJ142" s="175"/>
      <c r="DK142" s="36"/>
      <c r="DL142" s="175"/>
      <c r="DM142" s="36"/>
      <c r="DN142" s="175"/>
      <c r="DO142" s="36"/>
      <c r="DP142" s="175"/>
      <c r="DQ142" s="36"/>
      <c r="DR142" s="36"/>
      <c r="DS142" s="36"/>
      <c r="DT142" s="36"/>
      <c r="DU142" s="36">
        <v>0.875</v>
      </c>
      <c r="DV142" s="175"/>
      <c r="DW142" s="36"/>
      <c r="DX142" s="36"/>
      <c r="DY142" s="36"/>
      <c r="DZ142" s="36"/>
      <c r="EA142" s="36"/>
      <c r="EB142" s="114"/>
      <c r="EC142" s="36"/>
      <c r="ED142" s="36"/>
      <c r="EE142" s="91"/>
      <c r="EF142" s="91"/>
      <c r="EG142" s="91"/>
      <c r="EH142" s="91"/>
      <c r="EI142" s="88"/>
      <c r="EJ142" s="88"/>
      <c r="EK142" s="88">
        <v>0</v>
      </c>
      <c r="EL142" s="88">
        <v>-0.19999999999999996</v>
      </c>
      <c r="EM142" s="88">
        <v>0</v>
      </c>
      <c r="EN142" s="88">
        <v>0</v>
      </c>
      <c r="EO142" s="88">
        <v>0.5</v>
      </c>
      <c r="EP142" s="88">
        <v>-0.5</v>
      </c>
      <c r="EQ142" s="88">
        <v>0.33333333333333326</v>
      </c>
      <c r="ER142" s="88">
        <v>0.19999999999999996</v>
      </c>
      <c r="ES142" s="23">
        <v>0</v>
      </c>
      <c r="ET142" s="88">
        <v>4.1666666666666741E-2</v>
      </c>
      <c r="EU142" s="88">
        <v>0.19999999999999996</v>
      </c>
      <c r="EV142" s="88">
        <v>-0.33333333333333337</v>
      </c>
      <c r="EW142" s="89">
        <v>0</v>
      </c>
      <c r="EX142" s="89"/>
      <c r="EY142" s="89"/>
      <c r="EZ142"/>
      <c r="FA142" s="36"/>
      <c r="FB142" s="36"/>
      <c r="FC142" s="36"/>
      <c r="FD142" s="36"/>
      <c r="FE142" s="175"/>
      <c r="FF142" s="36"/>
      <c r="FG142" s="175"/>
      <c r="FH142" s="36"/>
      <c r="FI142" s="175"/>
      <c r="FJ142" s="36"/>
      <c r="FK142" s="175"/>
      <c r="FL142" s="36"/>
      <c r="FM142" s="36"/>
      <c r="FN142" s="36"/>
      <c r="FO142" s="36"/>
      <c r="FP142" s="36">
        <v>2</v>
      </c>
      <c r="FQ142" s="175"/>
      <c r="FR142" s="36"/>
      <c r="FS142" s="36"/>
      <c r="FT142" s="36"/>
      <c r="FU142" s="36"/>
      <c r="FV142" s="36"/>
      <c r="FW142" s="114"/>
      <c r="FX142" s="36"/>
      <c r="FY142" s="36"/>
      <c r="FZ142" s="36"/>
      <c r="GA142" s="36"/>
      <c r="GB142" s="36"/>
      <c r="GC142" s="36"/>
      <c r="GD142" s="88"/>
      <c r="GE142" s="88"/>
      <c r="GF142" s="88">
        <v>-0.33333333333333337</v>
      </c>
      <c r="GG142" s="88">
        <v>0</v>
      </c>
      <c r="GH142" s="88">
        <v>0</v>
      </c>
      <c r="GI142" s="88">
        <v>0</v>
      </c>
      <c r="GJ142" s="88">
        <v>0</v>
      </c>
      <c r="GK142" s="88">
        <v>0.5</v>
      </c>
      <c r="GL142" s="88">
        <v>-0.33333333333333337</v>
      </c>
      <c r="GM142" s="88">
        <v>0.5</v>
      </c>
      <c r="GN142" s="88">
        <v>-0.33333333333333337</v>
      </c>
      <c r="GO142" s="88">
        <v>-0.25</v>
      </c>
      <c r="GP142" s="88">
        <v>0.55333333333333323</v>
      </c>
      <c r="GQ142" s="88">
        <v>0.28755364806866957</v>
      </c>
      <c r="GR142" s="89">
        <f t="shared" si="13"/>
        <v>0</v>
      </c>
      <c r="GS142" s="89"/>
      <c r="GT142" s="89"/>
      <c r="GU142"/>
    </row>
    <row r="143" spans="1:203" x14ac:dyDescent="0.3">
      <c r="A143" s="35" t="s">
        <v>1083</v>
      </c>
      <c r="Z143" s="36"/>
      <c r="AA143" s="36"/>
      <c r="AB143" s="36"/>
      <c r="AC143" s="36"/>
      <c r="AD143" s="36"/>
      <c r="AE143" s="36"/>
      <c r="AF143" s="36"/>
      <c r="AG143" s="36"/>
      <c r="AH143" s="36">
        <v>0</v>
      </c>
      <c r="AI143" s="88"/>
      <c r="AJ143" s="88"/>
      <c r="AK143" s="88">
        <v>0</v>
      </c>
      <c r="AL143" s="88">
        <v>0</v>
      </c>
      <c r="AM143" s="88">
        <v>0</v>
      </c>
      <c r="AN143" s="88">
        <v>-9.9999999999999978E-2</v>
      </c>
      <c r="AO143" s="88">
        <v>0</v>
      </c>
      <c r="AP143" s="88">
        <v>0</v>
      </c>
      <c r="AQ143" s="88">
        <v>0</v>
      </c>
      <c r="AR143" s="88"/>
      <c r="AS143" s="88"/>
      <c r="AT143" s="88"/>
      <c r="AU143" s="88"/>
      <c r="AV143" s="88"/>
      <c r="AW143" s="89"/>
      <c r="AX143" s="89"/>
      <c r="AY143" s="89"/>
      <c r="BA143" s="11" t="s">
        <v>1083</v>
      </c>
      <c r="BB143" s="36"/>
      <c r="BC143" s="36"/>
      <c r="BD143" s="36"/>
      <c r="BE143" s="36"/>
      <c r="BF143" s="36"/>
      <c r="BG143" s="36"/>
      <c r="BH143" s="36"/>
      <c r="BI143" s="36" t="s">
        <v>1074</v>
      </c>
      <c r="BJ143" s="36" t="s">
        <v>1074</v>
      </c>
      <c r="BK143" s="36" t="s">
        <v>1074</v>
      </c>
      <c r="BL143" s="36" t="s">
        <v>1074</v>
      </c>
      <c r="BM143" s="36" t="s">
        <v>1074</v>
      </c>
      <c r="BN143" s="36" t="s">
        <v>1074</v>
      </c>
      <c r="BO143" s="36" t="s">
        <v>1074</v>
      </c>
      <c r="BP143" s="36" t="s">
        <v>1074</v>
      </c>
      <c r="BQ143" s="36" t="s">
        <v>1074</v>
      </c>
      <c r="BR143" s="36" t="s">
        <v>1074</v>
      </c>
      <c r="BS143" s="36" t="s">
        <v>1074</v>
      </c>
      <c r="BT143" s="36" t="s">
        <v>1074</v>
      </c>
      <c r="BU143" s="36" t="s">
        <v>1074</v>
      </c>
      <c r="BV143" s="90"/>
      <c r="BW143" s="36" t="s">
        <v>1074</v>
      </c>
      <c r="BX143" s="36"/>
      <c r="BY143" s="36"/>
      <c r="BZ143" s="36"/>
      <c r="CA143" s="36"/>
      <c r="CB143" s="36"/>
      <c r="CC143" s="36"/>
      <c r="CD143" s="36"/>
      <c r="CE143" s="91"/>
      <c r="CF143" s="91"/>
      <c r="CG143" s="91"/>
      <c r="CH143" s="91">
        <v>-0.25</v>
      </c>
      <c r="CI143" s="88"/>
      <c r="CJ143" s="88"/>
      <c r="CK143" s="88">
        <v>0.18333333333333335</v>
      </c>
      <c r="CL143" s="88">
        <v>0.54929577464788726</v>
      </c>
      <c r="CM143" s="88">
        <v>-0.27272727272727271</v>
      </c>
      <c r="CN143" s="88">
        <v>0</v>
      </c>
      <c r="CO143" s="88">
        <v>0</v>
      </c>
      <c r="CP143" s="88">
        <v>-9.9999999999999978E-2</v>
      </c>
      <c r="CQ143" s="88">
        <v>0.11111111111111116</v>
      </c>
      <c r="CR143" s="88"/>
      <c r="CS143" s="23"/>
      <c r="CT143" s="88"/>
      <c r="CU143" s="88"/>
      <c r="CV143" s="88"/>
      <c r="CW143" s="89"/>
      <c r="CX143" s="89"/>
      <c r="CY143" s="89"/>
      <c r="DA143" s="11" t="s">
        <v>1083</v>
      </c>
      <c r="DB143" s="36"/>
      <c r="DC143" s="36"/>
      <c r="DD143" s="36"/>
      <c r="DE143" s="36"/>
      <c r="DF143" s="36"/>
      <c r="DG143" s="36"/>
      <c r="DH143" s="36"/>
      <c r="DI143" s="36" t="s">
        <v>1074</v>
      </c>
      <c r="DJ143" s="175"/>
      <c r="DK143" s="36" t="s">
        <v>1074</v>
      </c>
      <c r="DL143" s="175"/>
      <c r="DM143" s="36" t="s">
        <v>1074</v>
      </c>
      <c r="DN143" s="175"/>
      <c r="DO143" s="36" t="s">
        <v>1074</v>
      </c>
      <c r="DP143" s="175"/>
      <c r="DQ143" s="36" t="s">
        <v>1074</v>
      </c>
      <c r="DR143" s="36" t="s">
        <v>1074</v>
      </c>
      <c r="DS143" s="36" t="s">
        <v>1074</v>
      </c>
      <c r="DT143" s="36"/>
      <c r="DU143" s="36"/>
      <c r="DV143" s="175"/>
      <c r="DW143" s="36"/>
      <c r="DX143" s="36"/>
      <c r="DY143" s="36"/>
      <c r="DZ143" s="36"/>
      <c r="EA143" s="36"/>
      <c r="EB143" s="114"/>
      <c r="EC143" s="36"/>
      <c r="ED143" s="36"/>
      <c r="EE143" s="91"/>
      <c r="EF143" s="91"/>
      <c r="EG143" s="91"/>
      <c r="EH143" s="91">
        <v>1.2000000000000002</v>
      </c>
      <c r="EI143" s="88"/>
      <c r="EJ143" s="88"/>
      <c r="EK143" s="88">
        <v>0</v>
      </c>
      <c r="EL143" s="88">
        <v>0</v>
      </c>
      <c r="EM143" s="88">
        <v>0.5</v>
      </c>
      <c r="EN143" s="88">
        <v>0.33333333333333326</v>
      </c>
      <c r="EO143" s="88">
        <v>0.25</v>
      </c>
      <c r="EP143" s="88">
        <v>0.19999999999999996</v>
      </c>
      <c r="EQ143" s="88">
        <v>-0.33333333333333337</v>
      </c>
      <c r="ER143" s="88"/>
      <c r="ES143" s="23"/>
      <c r="ET143" s="88"/>
      <c r="EU143" s="88"/>
      <c r="EV143" s="88"/>
      <c r="EW143" s="89"/>
      <c r="EX143" s="89"/>
      <c r="EY143" s="89"/>
      <c r="EZ143"/>
      <c r="FA143" s="36"/>
      <c r="FB143" s="36"/>
      <c r="FC143" s="36"/>
      <c r="FD143" s="36" t="s">
        <v>1074</v>
      </c>
      <c r="FE143" s="175"/>
      <c r="FF143" s="36" t="s">
        <v>1074</v>
      </c>
      <c r="FG143" s="175"/>
      <c r="FH143" s="36" t="s">
        <v>1074</v>
      </c>
      <c r="FI143" s="175"/>
      <c r="FJ143" s="36" t="s">
        <v>1074</v>
      </c>
      <c r="FK143" s="175"/>
      <c r="FL143" s="36" t="s">
        <v>1074</v>
      </c>
      <c r="FM143" s="36" t="s">
        <v>1074</v>
      </c>
      <c r="FN143" s="36" t="s">
        <v>1074</v>
      </c>
      <c r="FO143" s="36" t="s">
        <v>1074</v>
      </c>
      <c r="FP143" s="36"/>
      <c r="FQ143" s="175"/>
      <c r="FR143" s="36"/>
      <c r="FS143" s="36"/>
      <c r="FT143" s="36"/>
      <c r="FU143" s="36"/>
      <c r="FV143" s="36"/>
      <c r="FW143" s="114"/>
      <c r="FX143" s="36"/>
      <c r="FY143" s="36"/>
      <c r="FZ143" s="36"/>
      <c r="GA143" s="36"/>
      <c r="GB143" s="36"/>
      <c r="GC143" s="36">
        <v>0.33333333333333326</v>
      </c>
      <c r="GD143" s="88"/>
      <c r="GE143" s="88"/>
      <c r="GF143" s="88">
        <v>0</v>
      </c>
      <c r="GG143" s="88">
        <v>0</v>
      </c>
      <c r="GH143" s="88">
        <v>1</v>
      </c>
      <c r="GI143" s="88">
        <v>0</v>
      </c>
      <c r="GJ143" s="88">
        <v>0</v>
      </c>
      <c r="GK143" s="88">
        <v>0</v>
      </c>
      <c r="GL143" s="88">
        <v>-0.25</v>
      </c>
      <c r="GM143" s="88"/>
      <c r="GN143" s="88"/>
      <c r="GO143" s="88"/>
      <c r="GP143" s="88"/>
      <c r="GQ143" s="88"/>
      <c r="GR143" s="89"/>
      <c r="GS143" s="89"/>
      <c r="GT143" s="89"/>
      <c r="GU143"/>
    </row>
    <row r="144" spans="1:203" x14ac:dyDescent="0.3">
      <c r="A144" s="11" t="s">
        <v>1084</v>
      </c>
      <c r="B144" s="36"/>
      <c r="C144" s="36"/>
      <c r="D144" s="36"/>
      <c r="E144" s="36"/>
      <c r="F144" s="36"/>
      <c r="G144" s="36"/>
      <c r="H144" s="36"/>
      <c r="I144" s="36"/>
      <c r="J144" s="36"/>
      <c r="K144" s="36"/>
      <c r="L144" s="36"/>
      <c r="M144" s="36" t="s">
        <v>1074</v>
      </c>
      <c r="N144" s="36" t="s">
        <v>1074</v>
      </c>
      <c r="O144" s="36" t="s">
        <v>1074</v>
      </c>
      <c r="P144" s="36" t="s">
        <v>1074</v>
      </c>
      <c r="Q144" s="36" t="s">
        <v>1074</v>
      </c>
      <c r="R144" s="36">
        <v>-0.61904761904761907</v>
      </c>
      <c r="S144" s="36">
        <v>0</v>
      </c>
      <c r="T144" s="36">
        <v>0</v>
      </c>
      <c r="U144" s="36">
        <v>0</v>
      </c>
      <c r="V144" s="90"/>
      <c r="W144" s="36">
        <v>0</v>
      </c>
      <c r="X144" s="36"/>
      <c r="Y144" s="36"/>
      <c r="Z144" s="36"/>
      <c r="AA144" s="36"/>
      <c r="AB144" s="36"/>
      <c r="AC144" s="36"/>
      <c r="AD144" s="36"/>
      <c r="AE144" s="36"/>
      <c r="AF144" s="36"/>
      <c r="AG144" s="36"/>
      <c r="AH144" s="36"/>
      <c r="AI144" s="88"/>
      <c r="AJ144" s="88"/>
      <c r="AK144" s="88"/>
      <c r="AL144" s="88"/>
      <c r="AM144" s="88"/>
      <c r="AN144" s="88"/>
      <c r="AO144" s="88"/>
      <c r="AP144" s="88"/>
      <c r="AQ144" s="88"/>
      <c r="AR144" s="88"/>
      <c r="AS144" s="88"/>
      <c r="AT144" s="88"/>
      <c r="AU144" s="88"/>
      <c r="AV144" s="88"/>
      <c r="AW144" s="89"/>
      <c r="AX144" s="89"/>
      <c r="AY144" s="89"/>
      <c r="BA144" s="11" t="s">
        <v>1084</v>
      </c>
      <c r="BB144" s="36"/>
      <c r="BC144" s="36"/>
      <c r="BD144" s="36"/>
      <c r="BE144" s="36"/>
      <c r="BF144" s="36"/>
      <c r="BG144" s="36"/>
      <c r="BH144" s="36"/>
      <c r="BI144" s="36"/>
      <c r="BJ144" s="36"/>
      <c r="BK144" s="36"/>
      <c r="BL144" s="36"/>
      <c r="BM144" s="36" t="s">
        <v>1074</v>
      </c>
      <c r="BN144" s="36" t="s">
        <v>1074</v>
      </c>
      <c r="BO144" s="36" t="s">
        <v>1074</v>
      </c>
      <c r="BP144" s="36" t="s">
        <v>1074</v>
      </c>
      <c r="BQ144" s="36" t="s">
        <v>1074</v>
      </c>
      <c r="BR144" s="36">
        <v>0</v>
      </c>
      <c r="BS144" s="36">
        <v>0</v>
      </c>
      <c r="BT144" s="36">
        <v>-0.33333333333333337</v>
      </c>
      <c r="BU144" s="36">
        <v>0.5</v>
      </c>
      <c r="BV144" s="90"/>
      <c r="BW144" s="36">
        <v>0.16666666666666674</v>
      </c>
      <c r="BX144" s="36"/>
      <c r="BY144" s="36"/>
      <c r="BZ144" s="36"/>
      <c r="CA144" s="36"/>
      <c r="CB144" s="36"/>
      <c r="CC144" s="36"/>
      <c r="CD144" s="36"/>
      <c r="CE144" s="91"/>
      <c r="CF144" s="91"/>
      <c r="CG144" s="91"/>
      <c r="CH144" s="91"/>
      <c r="CI144" s="88"/>
      <c r="CJ144" s="88"/>
      <c r="CK144" s="88"/>
      <c r="CL144" s="88"/>
      <c r="CM144" s="88"/>
      <c r="CN144" s="88"/>
      <c r="CO144" s="88"/>
      <c r="CP144" s="88"/>
      <c r="CQ144" s="88"/>
      <c r="CR144" s="88"/>
      <c r="CS144" s="23"/>
      <c r="CT144" s="88"/>
      <c r="CU144" s="88"/>
      <c r="CV144" s="88"/>
      <c r="CW144" s="89"/>
      <c r="CX144" s="89"/>
      <c r="CY144" s="89"/>
      <c r="DA144" s="11" t="s">
        <v>1084</v>
      </c>
      <c r="DB144" s="36"/>
      <c r="DC144" s="36"/>
      <c r="DD144" s="36"/>
      <c r="DE144" s="36"/>
      <c r="DF144" s="36"/>
      <c r="DG144" s="36"/>
      <c r="DH144" s="36"/>
      <c r="DI144" s="36"/>
      <c r="DJ144" s="175"/>
      <c r="DK144" s="36"/>
      <c r="DL144" s="175"/>
      <c r="DM144" s="36" t="s">
        <v>1074</v>
      </c>
      <c r="DN144" s="175"/>
      <c r="DO144" s="36" t="s">
        <v>1074</v>
      </c>
      <c r="DP144" s="175"/>
      <c r="DQ144" s="36" t="s">
        <v>1074</v>
      </c>
      <c r="DR144" s="36">
        <v>-9.9999999999999978E-2</v>
      </c>
      <c r="DS144" s="36">
        <v>0.11111111111111116</v>
      </c>
      <c r="DT144" s="36">
        <v>0.11111111111111116</v>
      </c>
      <c r="DU144" s="36">
        <v>0.66666666666666674</v>
      </c>
      <c r="DV144" s="175"/>
      <c r="DW144" s="36">
        <v>0.25</v>
      </c>
      <c r="DX144" s="36"/>
      <c r="DY144" s="36"/>
      <c r="DZ144" s="36"/>
      <c r="EA144" s="36"/>
      <c r="EB144" s="114"/>
      <c r="EC144" s="36"/>
      <c r="ED144" s="36"/>
      <c r="EE144" s="91"/>
      <c r="EF144" s="91"/>
      <c r="EG144" s="91"/>
      <c r="EH144" s="91"/>
      <c r="EI144" s="88"/>
      <c r="EJ144" s="88"/>
      <c r="EK144" s="88"/>
      <c r="EL144" s="88"/>
      <c r="EM144" s="88"/>
      <c r="EN144" s="88"/>
      <c r="EO144" s="88"/>
      <c r="EP144" s="88"/>
      <c r="EQ144" s="88"/>
      <c r="ER144" s="88"/>
      <c r="ES144" s="23"/>
      <c r="ET144" s="88"/>
      <c r="EU144" s="88"/>
      <c r="EV144" s="88"/>
      <c r="EW144" s="89"/>
      <c r="EX144" s="89"/>
      <c r="EY144" s="89"/>
      <c r="EZ144"/>
      <c r="FA144" s="36"/>
      <c r="FB144" s="36"/>
      <c r="FC144" s="36"/>
      <c r="FD144" s="36"/>
      <c r="FE144" s="175"/>
      <c r="FF144" s="36"/>
      <c r="FG144" s="175"/>
      <c r="FH144" s="36" t="s">
        <v>1074</v>
      </c>
      <c r="FI144" s="175"/>
      <c r="FJ144" s="36" t="s">
        <v>1074</v>
      </c>
      <c r="FK144" s="175"/>
      <c r="FL144" s="36" t="s">
        <v>1074</v>
      </c>
      <c r="FM144" s="36">
        <v>-0.41999999999999993</v>
      </c>
      <c r="FN144" s="36">
        <v>0.72413793103448354</v>
      </c>
      <c r="FO144" s="36">
        <v>0.49999999999999933</v>
      </c>
      <c r="FP144" s="36">
        <v>-0.58000000000000007</v>
      </c>
      <c r="FQ144" s="175"/>
      <c r="FR144" s="36">
        <v>0.58730158730158721</v>
      </c>
      <c r="FS144" s="36"/>
      <c r="FT144" s="36"/>
      <c r="FU144" s="36"/>
      <c r="FV144" s="36"/>
      <c r="FW144" s="114"/>
      <c r="FX144" s="36"/>
      <c r="FY144" s="36"/>
      <c r="FZ144" s="36"/>
      <c r="GA144" s="36"/>
      <c r="GB144" s="36"/>
      <c r="GC144" s="36"/>
      <c r="GD144" s="88"/>
      <c r="GE144" s="88"/>
      <c r="GF144" s="88"/>
      <c r="GG144" s="88"/>
      <c r="GH144" s="88"/>
      <c r="GI144" s="88"/>
      <c r="GJ144" s="88"/>
      <c r="GK144" s="88"/>
      <c r="GL144" s="88"/>
      <c r="GM144" s="88"/>
      <c r="GN144" s="88"/>
      <c r="GO144" s="88"/>
      <c r="GP144" s="88"/>
      <c r="GQ144" s="88"/>
      <c r="GR144" s="89"/>
      <c r="GS144" s="89"/>
      <c r="GT144" s="89"/>
      <c r="GU144"/>
    </row>
    <row r="145" spans="1:322" x14ac:dyDescent="0.3">
      <c r="A145" s="11" t="s">
        <v>913</v>
      </c>
      <c r="Z145" s="36">
        <v>0</v>
      </c>
      <c r="AA145" s="36">
        <v>0</v>
      </c>
      <c r="AB145" s="36"/>
      <c r="AC145" s="36">
        <v>0</v>
      </c>
      <c r="AD145" s="36">
        <v>0</v>
      </c>
      <c r="AE145" s="36">
        <v>0</v>
      </c>
      <c r="AF145" s="36">
        <v>0</v>
      </c>
      <c r="AG145" s="36">
        <v>0</v>
      </c>
      <c r="AH145" s="36">
        <v>0</v>
      </c>
      <c r="AI145" s="88">
        <v>0</v>
      </c>
      <c r="AJ145" s="88">
        <v>0</v>
      </c>
      <c r="AK145" s="88">
        <v>0</v>
      </c>
      <c r="AL145" s="88">
        <v>0</v>
      </c>
      <c r="AM145" s="95" t="s">
        <v>947</v>
      </c>
      <c r="AN145" s="88">
        <v>0</v>
      </c>
      <c r="AO145" s="88">
        <v>0</v>
      </c>
      <c r="AP145" s="88">
        <v>0</v>
      </c>
      <c r="AQ145" s="88">
        <v>0.66666666666666674</v>
      </c>
      <c r="AR145" s="88">
        <v>-0.4</v>
      </c>
      <c r="AS145" s="88">
        <v>0</v>
      </c>
      <c r="AT145" s="88">
        <v>0</v>
      </c>
      <c r="AU145" s="88">
        <v>0.33333333333333326</v>
      </c>
      <c r="AV145" s="88">
        <v>-0.25</v>
      </c>
      <c r="AW145" s="89">
        <f t="shared" si="11"/>
        <v>0</v>
      </c>
      <c r="AX145" s="89">
        <f t="shared" si="14"/>
        <v>0</v>
      </c>
      <c r="AY145" s="89">
        <f t="shared" si="15"/>
        <v>0</v>
      </c>
      <c r="BA145" s="11" t="s">
        <v>913</v>
      </c>
      <c r="BZ145" s="36">
        <v>-2.777777777777779E-2</v>
      </c>
      <c r="CA145" s="36">
        <v>-0.1428571428571429</v>
      </c>
      <c r="CB145" s="36"/>
      <c r="CC145" s="36">
        <v>0</v>
      </c>
      <c r="CD145" s="36">
        <v>0.33333333333333326</v>
      </c>
      <c r="CE145" s="91">
        <v>-0.25</v>
      </c>
      <c r="CF145" s="91">
        <v>0.33333333333333326</v>
      </c>
      <c r="CG145" s="91">
        <v>0</v>
      </c>
      <c r="CH145" s="91">
        <v>0</v>
      </c>
      <c r="CI145" s="88">
        <v>-0.25</v>
      </c>
      <c r="CJ145" s="88">
        <v>0.33333333333333326</v>
      </c>
      <c r="CK145" s="88">
        <v>0.125</v>
      </c>
      <c r="CL145" s="88">
        <v>0.11111111111111116</v>
      </c>
      <c r="CM145" s="95" t="s">
        <v>947</v>
      </c>
      <c r="CN145" s="88">
        <v>0</v>
      </c>
      <c r="CO145" s="88">
        <v>0</v>
      </c>
      <c r="CP145" s="88">
        <v>0</v>
      </c>
      <c r="CQ145" s="88">
        <v>0</v>
      </c>
      <c r="CR145" s="88">
        <v>-1.2499999999999956E-2</v>
      </c>
      <c r="CS145" s="23">
        <v>0.139240506329114</v>
      </c>
      <c r="CT145" s="88">
        <v>-0.11111111111111116</v>
      </c>
      <c r="CU145" s="88">
        <v>0</v>
      </c>
      <c r="CV145" s="88">
        <v>0</v>
      </c>
      <c r="CW145" s="89">
        <f t="shared" si="12"/>
        <v>0</v>
      </c>
      <c r="CX145" s="89">
        <f t="shared" si="16"/>
        <v>0</v>
      </c>
      <c r="CY145" s="89">
        <f t="shared" si="17"/>
        <v>0</v>
      </c>
      <c r="DA145" s="11" t="s">
        <v>913</v>
      </c>
      <c r="DJ145" s="175"/>
      <c r="DL145" s="175"/>
      <c r="DN145" s="175"/>
      <c r="DP145" s="175"/>
      <c r="DV145" s="175"/>
      <c r="DZ145" s="36">
        <v>0</v>
      </c>
      <c r="EA145" s="36">
        <v>0</v>
      </c>
      <c r="EB145" s="114"/>
      <c r="EC145" s="36">
        <v>0</v>
      </c>
      <c r="ED145" s="36">
        <v>0.25</v>
      </c>
      <c r="EE145" s="91">
        <v>-0.19999999999999996</v>
      </c>
      <c r="EF145" s="91">
        <v>0</v>
      </c>
      <c r="EG145" s="91">
        <v>0</v>
      </c>
      <c r="EH145" s="91">
        <v>0</v>
      </c>
      <c r="EI145" s="88">
        <v>0</v>
      </c>
      <c r="EJ145" s="88">
        <v>0.25</v>
      </c>
      <c r="EK145" s="88">
        <v>0</v>
      </c>
      <c r="EL145" s="88">
        <v>0</v>
      </c>
      <c r="EM145" s="95" t="s">
        <v>947</v>
      </c>
      <c r="EN145" s="88">
        <v>0</v>
      </c>
      <c r="EO145" s="88">
        <v>0</v>
      </c>
      <c r="EP145" s="88">
        <v>0</v>
      </c>
      <c r="EQ145" s="88">
        <v>0.33333333333333326</v>
      </c>
      <c r="ER145" s="88">
        <v>-0.25</v>
      </c>
      <c r="ES145" s="23">
        <v>0.33333333333333326</v>
      </c>
      <c r="ET145" s="88">
        <v>0.25</v>
      </c>
      <c r="EU145" s="88">
        <v>-4.0000000000000036E-2</v>
      </c>
      <c r="EV145" s="88">
        <v>-0.16666666666666663</v>
      </c>
      <c r="EW145" s="89">
        <v>0</v>
      </c>
      <c r="EX145" s="89">
        <f t="shared" si="18"/>
        <v>0</v>
      </c>
      <c r="EY145" s="89">
        <f t="shared" si="19"/>
        <v>0.25</v>
      </c>
      <c r="EZ145"/>
      <c r="FE145" s="175"/>
      <c r="FG145" s="175"/>
      <c r="FI145" s="175"/>
      <c r="FK145" s="175"/>
      <c r="FQ145" s="175"/>
      <c r="FU145" s="36">
        <v>-8.333333333333337E-2</v>
      </c>
      <c r="FV145" s="36">
        <v>-0.27272727272727271</v>
      </c>
      <c r="FW145" s="114"/>
      <c r="FX145" s="36">
        <v>0</v>
      </c>
      <c r="FY145" s="36">
        <v>0.25000000000000022</v>
      </c>
      <c r="FZ145" s="36">
        <v>-0.20000000000000007</v>
      </c>
      <c r="GA145" s="36">
        <v>0</v>
      </c>
      <c r="GB145" s="36">
        <v>0</v>
      </c>
      <c r="GC145" s="36">
        <v>0</v>
      </c>
      <c r="GD145" s="88">
        <v>0</v>
      </c>
      <c r="GE145" s="88">
        <v>0</v>
      </c>
      <c r="GF145" s="88">
        <v>0</v>
      </c>
      <c r="GG145" s="88">
        <v>0</v>
      </c>
      <c r="GH145" s="95" t="s">
        <v>947</v>
      </c>
      <c r="GI145" s="88">
        <v>-0.16666666666666663</v>
      </c>
      <c r="GJ145" s="88">
        <v>0.19999999999999996</v>
      </c>
      <c r="GK145" s="88">
        <v>0</v>
      </c>
      <c r="GL145" s="88">
        <v>0</v>
      </c>
      <c r="GM145" s="88">
        <v>0</v>
      </c>
      <c r="GN145" s="88">
        <v>0.33333333333333326</v>
      </c>
      <c r="GO145" s="88">
        <v>-0.625</v>
      </c>
      <c r="GP145" s="88">
        <v>-0.19999999999999996</v>
      </c>
      <c r="GQ145" s="88">
        <v>2.333333333333333</v>
      </c>
      <c r="GR145" s="89">
        <f t="shared" si="13"/>
        <v>0</v>
      </c>
      <c r="GS145" s="89">
        <f t="shared" si="10"/>
        <v>-0.25</v>
      </c>
      <c r="GT145" s="89">
        <f t="shared" si="20"/>
        <v>0.33333333333333326</v>
      </c>
      <c r="GU145"/>
    </row>
    <row r="146" spans="1:322" x14ac:dyDescent="0.3">
      <c r="A146" s="35" t="s">
        <v>1085</v>
      </c>
      <c r="Z146" s="36"/>
      <c r="AA146" s="36"/>
      <c r="AB146" s="36"/>
      <c r="AC146" s="36"/>
      <c r="AD146" s="36"/>
      <c r="AE146" s="36"/>
      <c r="AF146" s="36"/>
      <c r="AG146" s="36"/>
      <c r="AH146" s="36"/>
      <c r="AI146" s="88"/>
      <c r="AJ146" s="88"/>
      <c r="AK146" s="88"/>
      <c r="AL146" s="88"/>
      <c r="AM146" s="88"/>
      <c r="AN146" s="88"/>
      <c r="AO146" s="88"/>
      <c r="AP146" s="88"/>
      <c r="AQ146" s="88"/>
      <c r="AR146" s="88"/>
      <c r="AS146" s="88"/>
      <c r="AT146" s="88"/>
      <c r="AU146" s="88"/>
      <c r="AV146" s="88"/>
      <c r="AW146" s="89"/>
      <c r="AX146" s="89"/>
      <c r="AY146" s="89"/>
      <c r="BA146" s="11" t="s">
        <v>1085</v>
      </c>
      <c r="BB146" s="36"/>
      <c r="BC146" s="36"/>
      <c r="BD146" s="36"/>
      <c r="BE146" s="36"/>
      <c r="BF146" s="36"/>
      <c r="BG146" s="36"/>
      <c r="BH146" s="36" t="s">
        <v>1074</v>
      </c>
      <c r="BI146" s="36" t="s">
        <v>1074</v>
      </c>
      <c r="BJ146" s="36" t="s">
        <v>1074</v>
      </c>
      <c r="BK146" s="36" t="s">
        <v>1074</v>
      </c>
      <c r="BL146" s="36" t="s">
        <v>1074</v>
      </c>
      <c r="BM146" s="36" t="s">
        <v>1074</v>
      </c>
      <c r="BN146" s="36" t="s">
        <v>1074</v>
      </c>
      <c r="BO146" s="36" t="s">
        <v>1074</v>
      </c>
      <c r="BP146" s="36" t="s">
        <v>1074</v>
      </c>
      <c r="BQ146" s="36" t="s">
        <v>1074</v>
      </c>
      <c r="BR146" s="36" t="s">
        <v>1074</v>
      </c>
      <c r="BS146" s="36" t="s">
        <v>1074</v>
      </c>
      <c r="BT146" s="36" t="s">
        <v>1074</v>
      </c>
      <c r="BU146" s="36" t="s">
        <v>1074</v>
      </c>
      <c r="BV146" s="90"/>
      <c r="BW146" s="36" t="s">
        <v>1074</v>
      </c>
      <c r="BX146" s="36"/>
      <c r="BY146" s="36"/>
      <c r="BZ146" s="36"/>
      <c r="CA146" s="36"/>
      <c r="CB146" s="36"/>
      <c r="CC146" s="36"/>
      <c r="CD146" s="36"/>
      <c r="CE146" s="91"/>
      <c r="CF146" s="91"/>
      <c r="CG146" s="91"/>
      <c r="CH146" s="91"/>
      <c r="CI146" s="88"/>
      <c r="CJ146" s="88"/>
      <c r="CK146" s="88"/>
      <c r="CL146" s="88"/>
      <c r="CM146" s="88"/>
      <c r="CN146" s="88"/>
      <c r="CO146" s="88"/>
      <c r="CP146" s="88"/>
      <c r="CQ146" s="88"/>
      <c r="CR146" s="88"/>
      <c r="CS146" s="23"/>
      <c r="CT146" s="88"/>
      <c r="CU146" s="88"/>
      <c r="CV146" s="88"/>
      <c r="CW146" s="89"/>
      <c r="CX146" s="89"/>
      <c r="CY146" s="89"/>
      <c r="DA146" s="11" t="s">
        <v>1085</v>
      </c>
      <c r="DB146" s="36"/>
      <c r="DC146" s="36"/>
      <c r="DD146" s="36"/>
      <c r="DE146" s="36"/>
      <c r="DF146" s="36"/>
      <c r="DG146" s="36"/>
      <c r="DH146" s="36" t="s">
        <v>1074</v>
      </c>
      <c r="DI146" s="36" t="s">
        <v>1074</v>
      </c>
      <c r="DJ146" s="175"/>
      <c r="DK146" s="36" t="s">
        <v>1074</v>
      </c>
      <c r="DL146" s="175"/>
      <c r="DM146" s="36" t="s">
        <v>1074</v>
      </c>
      <c r="DN146" s="175"/>
      <c r="DO146" s="36" t="s">
        <v>1074</v>
      </c>
      <c r="DP146" s="175"/>
      <c r="DQ146" s="36" t="s">
        <v>1074</v>
      </c>
      <c r="DR146" s="36" t="s">
        <v>1074</v>
      </c>
      <c r="DS146" s="36" t="s">
        <v>1074</v>
      </c>
      <c r="DT146" s="36" t="s">
        <v>1074</v>
      </c>
      <c r="DU146" s="36" t="s">
        <v>1074</v>
      </c>
      <c r="DV146" s="175"/>
      <c r="DW146" s="36" t="s">
        <v>1074</v>
      </c>
      <c r="DX146" s="36" t="s">
        <v>1074</v>
      </c>
      <c r="DY146" s="36"/>
      <c r="DZ146" s="36"/>
      <c r="EA146" s="36"/>
      <c r="EB146" s="114"/>
      <c r="EC146" s="36"/>
      <c r="ED146" s="36"/>
      <c r="EE146" s="91"/>
      <c r="EF146" s="91"/>
      <c r="EG146" s="91"/>
      <c r="EH146" s="91"/>
      <c r="EI146" s="88"/>
      <c r="EJ146" s="88"/>
      <c r="EK146" s="88"/>
      <c r="EL146" s="88"/>
      <c r="EM146" s="88"/>
      <c r="EN146" s="88"/>
      <c r="EO146" s="88"/>
      <c r="EP146" s="88"/>
      <c r="EQ146" s="88"/>
      <c r="ER146" s="88"/>
      <c r="ES146" s="23"/>
      <c r="ET146" s="88"/>
      <c r="EU146" s="88"/>
      <c r="EV146" s="88"/>
      <c r="EW146" s="89"/>
      <c r="EX146" s="89"/>
      <c r="EY146" s="89"/>
      <c r="EZ146"/>
      <c r="FA146" s="36"/>
      <c r="FB146" s="36"/>
      <c r="FC146" s="36" t="s">
        <v>1074</v>
      </c>
      <c r="FD146" s="36" t="s">
        <v>1074</v>
      </c>
      <c r="FE146" s="175"/>
      <c r="FF146" s="36" t="s">
        <v>1074</v>
      </c>
      <c r="FG146" s="175"/>
      <c r="FH146" s="36" t="s">
        <v>1074</v>
      </c>
      <c r="FI146" s="175"/>
      <c r="FJ146" s="36" t="s">
        <v>1074</v>
      </c>
      <c r="FK146" s="175"/>
      <c r="FL146" s="36" t="s">
        <v>1074</v>
      </c>
      <c r="FM146" s="36" t="s">
        <v>1074</v>
      </c>
      <c r="FN146" s="36" t="s">
        <v>1074</v>
      </c>
      <c r="FO146" s="36" t="s">
        <v>1074</v>
      </c>
      <c r="FP146" s="36" t="s">
        <v>1074</v>
      </c>
      <c r="FQ146" s="175"/>
      <c r="FR146" s="36" t="s">
        <v>1074</v>
      </c>
      <c r="FS146" s="36" t="s">
        <v>1074</v>
      </c>
      <c r="FT146" s="36"/>
      <c r="FU146" s="36"/>
      <c r="FV146" s="36"/>
      <c r="FW146" s="114"/>
      <c r="FX146" s="36"/>
      <c r="FY146" s="36"/>
      <c r="FZ146" s="36"/>
      <c r="GA146" s="36"/>
      <c r="GB146" s="36"/>
      <c r="GC146" s="36"/>
      <c r="GD146" s="88"/>
      <c r="GE146" s="88"/>
      <c r="GF146" s="88"/>
      <c r="GG146" s="88"/>
      <c r="GH146" s="88"/>
      <c r="GI146" s="88"/>
      <c r="GJ146" s="88"/>
      <c r="GK146" s="88"/>
      <c r="GL146" s="88"/>
      <c r="GM146" s="88"/>
      <c r="GN146" s="88"/>
      <c r="GO146" s="88"/>
      <c r="GP146" s="88"/>
      <c r="GQ146" s="88"/>
      <c r="GR146" s="89"/>
      <c r="GS146" s="89"/>
      <c r="GT146" s="89"/>
      <c r="GU146"/>
    </row>
    <row r="147" spans="1:322" x14ac:dyDescent="0.3">
      <c r="A147" s="11" t="s">
        <v>1086</v>
      </c>
      <c r="B147" s="36">
        <v>4.1666666666666741E-2</v>
      </c>
      <c r="C147" s="36">
        <v>-9.9999999999999978E-2</v>
      </c>
      <c r="D147" s="36" t="s">
        <v>1074</v>
      </c>
      <c r="E147" s="36" t="s">
        <v>1074</v>
      </c>
      <c r="F147" s="36" t="s">
        <v>1074</v>
      </c>
      <c r="G147" s="36" t="s">
        <v>1074</v>
      </c>
      <c r="H147" s="36" t="s">
        <v>1074</v>
      </c>
      <c r="I147" s="36" t="s">
        <v>1074</v>
      </c>
      <c r="J147" s="36" t="s">
        <v>1074</v>
      </c>
      <c r="K147" s="36" t="s">
        <v>1074</v>
      </c>
      <c r="L147" s="36" t="s">
        <v>1074</v>
      </c>
      <c r="M147" s="36" t="s">
        <v>1074</v>
      </c>
      <c r="N147" s="36" t="s">
        <v>1074</v>
      </c>
      <c r="O147" s="36" t="s">
        <v>1074</v>
      </c>
      <c r="P147" s="36" t="s">
        <v>1074</v>
      </c>
      <c r="Q147" s="36" t="s">
        <v>1074</v>
      </c>
      <c r="R147" s="36" t="s">
        <v>1074</v>
      </c>
      <c r="S147" s="36">
        <v>0</v>
      </c>
      <c r="T147" s="36" t="s">
        <v>1074</v>
      </c>
      <c r="U147" s="36" t="s">
        <v>1074</v>
      </c>
      <c r="V147" s="90"/>
      <c r="W147" s="36" t="s">
        <v>1074</v>
      </c>
      <c r="X147" s="36">
        <v>0.41666666666666674</v>
      </c>
      <c r="Y147" s="36">
        <v>-0.29411764705882348</v>
      </c>
      <c r="Z147" s="36">
        <v>0</v>
      </c>
      <c r="AA147" s="36">
        <v>0</v>
      </c>
      <c r="AB147" s="36"/>
      <c r="AC147" s="36">
        <v>0</v>
      </c>
      <c r="AD147" s="36">
        <v>0.33333333333333326</v>
      </c>
      <c r="AE147" s="36">
        <v>-0.25</v>
      </c>
      <c r="AF147" s="36">
        <v>6.6666666666666652E-2</v>
      </c>
      <c r="AG147" s="36">
        <v>0.25</v>
      </c>
      <c r="AH147" s="36">
        <v>0</v>
      </c>
      <c r="AI147" s="88">
        <v>0.125</v>
      </c>
      <c r="AJ147" s="88">
        <v>-0.19422222222222219</v>
      </c>
      <c r="AK147" s="88">
        <v>-3.4749034749034791E-2</v>
      </c>
      <c r="AL147" s="88">
        <v>0.14285714285714279</v>
      </c>
      <c r="AM147" s="88">
        <v>0</v>
      </c>
      <c r="AN147" s="88">
        <v>0</v>
      </c>
      <c r="AO147" s="88">
        <v>0</v>
      </c>
      <c r="AP147" s="88">
        <v>0.125</v>
      </c>
      <c r="AQ147" s="88">
        <v>0.11111111111111116</v>
      </c>
      <c r="AR147" s="88">
        <v>-0.19999999999999996</v>
      </c>
      <c r="AS147" s="88">
        <v>0</v>
      </c>
      <c r="AT147" s="88">
        <v>0</v>
      </c>
      <c r="AU147" s="88">
        <v>-0.25</v>
      </c>
      <c r="AV147" s="88">
        <v>0.33333333333333326</v>
      </c>
      <c r="AW147" s="89">
        <f t="shared" si="11"/>
        <v>0</v>
      </c>
      <c r="AX147" s="89">
        <f t="shared" si="14"/>
        <v>0</v>
      </c>
      <c r="AY147" s="89">
        <f t="shared" si="15"/>
        <v>-5.0000000000000044E-2</v>
      </c>
      <c r="BA147" s="11" t="s">
        <v>1086</v>
      </c>
      <c r="BB147" s="36">
        <v>0</v>
      </c>
      <c r="BC147" s="36">
        <v>0</v>
      </c>
      <c r="BD147" s="36" t="s">
        <v>1074</v>
      </c>
      <c r="BE147" s="36" t="s">
        <v>1074</v>
      </c>
      <c r="BF147" s="36" t="s">
        <v>1074</v>
      </c>
      <c r="BG147" s="36" t="s">
        <v>1074</v>
      </c>
      <c r="BH147" s="36" t="s">
        <v>1074</v>
      </c>
      <c r="BI147" s="36" t="s">
        <v>1074</v>
      </c>
      <c r="BJ147" s="36" t="s">
        <v>1074</v>
      </c>
      <c r="BK147" s="36" t="s">
        <v>1074</v>
      </c>
      <c r="BL147" s="36" t="s">
        <v>1074</v>
      </c>
      <c r="BM147" s="36" t="s">
        <v>1074</v>
      </c>
      <c r="BN147" s="36" t="s">
        <v>1074</v>
      </c>
      <c r="BO147" s="36" t="s">
        <v>1074</v>
      </c>
      <c r="BP147" s="36" t="s">
        <v>1074</v>
      </c>
      <c r="BQ147" s="36" t="s">
        <v>1074</v>
      </c>
      <c r="BR147" s="36" t="s">
        <v>1074</v>
      </c>
      <c r="BS147" s="36">
        <v>4.1666666666666741E-2</v>
      </c>
      <c r="BT147" s="36" t="s">
        <v>1074</v>
      </c>
      <c r="BU147" s="36" t="s">
        <v>1074</v>
      </c>
      <c r="BV147" s="90"/>
      <c r="BW147" s="36" t="s">
        <v>1074</v>
      </c>
      <c r="BX147" s="36">
        <v>1</v>
      </c>
      <c r="BY147" s="36">
        <v>0.33333333333333326</v>
      </c>
      <c r="BZ147" s="36">
        <v>0</v>
      </c>
      <c r="CA147" s="36">
        <v>0</v>
      </c>
      <c r="CB147" s="36"/>
      <c r="CC147" s="36">
        <v>0</v>
      </c>
      <c r="CD147" s="36">
        <v>0</v>
      </c>
      <c r="CE147" s="91">
        <v>0.5</v>
      </c>
      <c r="CF147" s="91">
        <v>0</v>
      </c>
      <c r="CG147" s="91">
        <v>0</v>
      </c>
      <c r="CH147" s="91">
        <v>0</v>
      </c>
      <c r="CI147" s="88">
        <v>-8.333333333333337E-2</v>
      </c>
      <c r="CJ147" s="88">
        <v>9.0909090909090828E-2</v>
      </c>
      <c r="CK147" s="88">
        <v>0</v>
      </c>
      <c r="CL147" s="88">
        <v>0</v>
      </c>
      <c r="CM147" s="88">
        <v>0</v>
      </c>
      <c r="CN147" s="88">
        <v>0</v>
      </c>
      <c r="CO147" s="88">
        <v>0</v>
      </c>
      <c r="CP147" s="88">
        <v>0</v>
      </c>
      <c r="CQ147" s="88">
        <v>-1</v>
      </c>
      <c r="CR147" s="88">
        <v>0.35135135135135132</v>
      </c>
      <c r="CS147" s="23">
        <v>0.19999999999999996</v>
      </c>
      <c r="CT147" s="88">
        <v>0</v>
      </c>
      <c r="CU147" s="88">
        <v>-0.16666666666666663</v>
      </c>
      <c r="CV147" s="88">
        <v>0.10000000000000009</v>
      </c>
      <c r="CW147" s="89">
        <f t="shared" si="12"/>
        <v>9.0909090909090828E-2</v>
      </c>
      <c r="CX147" s="89">
        <f t="shared" si="16"/>
        <v>0</v>
      </c>
      <c r="CY147" s="89">
        <f t="shared" si="17"/>
        <v>0.33333333333333326</v>
      </c>
      <c r="DA147" s="11" t="s">
        <v>1086</v>
      </c>
      <c r="DB147" s="36">
        <v>-0.5</v>
      </c>
      <c r="DC147" s="36">
        <v>0.5</v>
      </c>
      <c r="DD147" s="36" t="s">
        <v>1074</v>
      </c>
      <c r="DE147" s="36" t="s">
        <v>1074</v>
      </c>
      <c r="DF147" s="36" t="s">
        <v>1074</v>
      </c>
      <c r="DG147" s="36" t="s">
        <v>1074</v>
      </c>
      <c r="DH147" s="36" t="s">
        <v>1074</v>
      </c>
      <c r="DI147" s="36" t="s">
        <v>1074</v>
      </c>
      <c r="DJ147" s="175"/>
      <c r="DK147" s="36" t="s">
        <v>1074</v>
      </c>
      <c r="DL147" s="175"/>
      <c r="DM147" s="36" t="s">
        <v>1074</v>
      </c>
      <c r="DN147" s="175"/>
      <c r="DO147" s="36" t="s">
        <v>1074</v>
      </c>
      <c r="DP147" s="175"/>
      <c r="DQ147" s="36" t="s">
        <v>1074</v>
      </c>
      <c r="DR147" s="36" t="s">
        <v>1074</v>
      </c>
      <c r="DS147" s="36">
        <v>-0.38704028021015757</v>
      </c>
      <c r="DT147" s="36">
        <v>-0.38704028021015757</v>
      </c>
      <c r="DU147" s="36"/>
      <c r="DV147" s="175"/>
      <c r="DW147" s="36"/>
      <c r="DX147" s="36">
        <v>-0.5</v>
      </c>
      <c r="DY147" s="36">
        <v>0</v>
      </c>
      <c r="DZ147" s="36">
        <v>-0.14200000000000002</v>
      </c>
      <c r="EA147" s="36">
        <v>-0.30069930069930073</v>
      </c>
      <c r="EB147" s="114"/>
      <c r="EC147" s="36">
        <v>0.33333333333333326</v>
      </c>
      <c r="ED147" s="36">
        <v>0</v>
      </c>
      <c r="EE147" s="91">
        <v>1</v>
      </c>
      <c r="EF147" s="91">
        <v>-0.125</v>
      </c>
      <c r="EG147" s="91">
        <v>0</v>
      </c>
      <c r="EH147" s="91">
        <v>0</v>
      </c>
      <c r="EI147" s="88">
        <v>0</v>
      </c>
      <c r="EJ147" s="88">
        <v>0</v>
      </c>
      <c r="EK147" s="88">
        <v>0.14285714285714279</v>
      </c>
      <c r="EL147" s="88">
        <v>-0.75</v>
      </c>
      <c r="EM147" s="88">
        <v>0</v>
      </c>
      <c r="EN147" s="88">
        <v>3</v>
      </c>
      <c r="EO147" s="88">
        <v>0</v>
      </c>
      <c r="EP147" s="88">
        <v>0</v>
      </c>
      <c r="EQ147" s="88">
        <v>-0.5</v>
      </c>
      <c r="ER147" s="88">
        <v>-0.5</v>
      </c>
      <c r="ES147" s="23">
        <v>0.8</v>
      </c>
      <c r="ET147" s="88">
        <v>0</v>
      </c>
      <c r="EU147" s="88">
        <v>0.11111111111111116</v>
      </c>
      <c r="EV147" s="88">
        <v>0</v>
      </c>
      <c r="EW147" s="89">
        <v>2.4999999999999911E-2</v>
      </c>
      <c r="EX147" s="89">
        <f t="shared" si="18"/>
        <v>-2.4390243902439046E-2</v>
      </c>
      <c r="EY147" s="89">
        <f t="shared" si="19"/>
        <v>0.25</v>
      </c>
      <c r="EZ147"/>
      <c r="FA147" s="36" t="s">
        <v>1074</v>
      </c>
      <c r="FB147" s="36" t="s">
        <v>1074</v>
      </c>
      <c r="FC147" s="36" t="s">
        <v>1074</v>
      </c>
      <c r="FD147" s="36" t="s">
        <v>1074</v>
      </c>
      <c r="FE147" s="175"/>
      <c r="FF147" s="36" t="s">
        <v>1074</v>
      </c>
      <c r="FG147" s="175"/>
      <c r="FH147" s="36" t="s">
        <v>1074</v>
      </c>
      <c r="FI147" s="175"/>
      <c r="FJ147" s="36" t="s">
        <v>1074</v>
      </c>
      <c r="FK147" s="175"/>
      <c r="FL147" s="36" t="s">
        <v>1074</v>
      </c>
      <c r="FM147" s="36" t="s">
        <v>1074</v>
      </c>
      <c r="FN147" s="36">
        <v>-0.25373134328358204</v>
      </c>
      <c r="FO147" s="36" t="s">
        <v>1074</v>
      </c>
      <c r="FP147" s="36"/>
      <c r="FQ147" s="175"/>
      <c r="FR147" s="36"/>
      <c r="FS147" s="36">
        <v>0.33333333333333326</v>
      </c>
      <c r="FT147" s="36">
        <v>0</v>
      </c>
      <c r="FU147" s="36">
        <v>-0.25</v>
      </c>
      <c r="FV147" s="36">
        <v>0</v>
      </c>
      <c r="FW147" s="114"/>
      <c r="FX147" s="36">
        <v>0</v>
      </c>
      <c r="FY147" s="36">
        <v>0</v>
      </c>
      <c r="FZ147" s="36">
        <v>0.33333333333333326</v>
      </c>
      <c r="GA147" s="36">
        <v>0</v>
      </c>
      <c r="GB147" s="36">
        <v>0</v>
      </c>
      <c r="GC147" s="36">
        <v>0</v>
      </c>
      <c r="GD147" s="88">
        <v>0</v>
      </c>
      <c r="GE147" s="88">
        <v>0</v>
      </c>
      <c r="GF147" s="88">
        <v>-0.66666666666666674</v>
      </c>
      <c r="GG147" s="88">
        <v>3.5</v>
      </c>
      <c r="GH147" s="88">
        <v>0</v>
      </c>
      <c r="GI147" s="88">
        <v>0</v>
      </c>
      <c r="GJ147" s="88">
        <v>0</v>
      </c>
      <c r="GK147" s="88">
        <v>0</v>
      </c>
      <c r="GL147" s="88">
        <v>-0.66666666666666674</v>
      </c>
      <c r="GM147" s="88">
        <v>0</v>
      </c>
      <c r="GN147" s="88">
        <v>0.5</v>
      </c>
      <c r="GO147" s="88">
        <v>-0.33333333333333337</v>
      </c>
      <c r="GP147" s="88">
        <v>0.5</v>
      </c>
      <c r="GQ147" s="88">
        <v>-0.33333333333333337</v>
      </c>
      <c r="GR147" s="89">
        <f t="shared" si="13"/>
        <v>0</v>
      </c>
      <c r="GS147" s="89">
        <f t="shared" si="10"/>
        <v>0</v>
      </c>
      <c r="GT147" s="89">
        <f t="shared" si="20"/>
        <v>0</v>
      </c>
      <c r="GU147"/>
    </row>
    <row r="148" spans="1:322" x14ac:dyDescent="0.3">
      <c r="A148" s="11" t="s">
        <v>1087</v>
      </c>
      <c r="B148" s="36">
        <v>0</v>
      </c>
      <c r="C148" s="36">
        <v>0</v>
      </c>
      <c r="D148" s="36">
        <v>0</v>
      </c>
      <c r="E148" s="36" t="s">
        <v>1074</v>
      </c>
      <c r="F148" s="36" t="s">
        <v>1074</v>
      </c>
      <c r="G148" s="36" t="s">
        <v>1074</v>
      </c>
      <c r="H148" s="36" t="s">
        <v>1074</v>
      </c>
      <c r="I148" s="36" t="s">
        <v>1074</v>
      </c>
      <c r="J148" s="36" t="s">
        <v>1074</v>
      </c>
      <c r="K148" s="36" t="s">
        <v>1074</v>
      </c>
      <c r="L148" s="36" t="s">
        <v>1074</v>
      </c>
      <c r="M148" s="36" t="s">
        <v>1074</v>
      </c>
      <c r="N148" s="36" t="s">
        <v>1074</v>
      </c>
      <c r="O148" s="36" t="s">
        <v>1074</v>
      </c>
      <c r="P148" s="36" t="s">
        <v>1074</v>
      </c>
      <c r="Q148" s="36" t="s">
        <v>1074</v>
      </c>
      <c r="R148" s="36" t="s">
        <v>1074</v>
      </c>
      <c r="S148" s="36">
        <v>0.5</v>
      </c>
      <c r="T148" s="36" t="s">
        <v>1074</v>
      </c>
      <c r="U148" s="36" t="s">
        <v>1074</v>
      </c>
      <c r="V148" s="90"/>
      <c r="W148" s="36">
        <v>0</v>
      </c>
      <c r="X148" s="36">
        <v>0</v>
      </c>
      <c r="Y148" s="36">
        <v>0</v>
      </c>
      <c r="Z148" s="36"/>
      <c r="AA148" s="36"/>
      <c r="AB148" s="36">
        <v>0</v>
      </c>
      <c r="AC148" s="36">
        <v>-0.5</v>
      </c>
      <c r="AD148" s="36">
        <v>1</v>
      </c>
      <c r="AE148" s="36">
        <v>0.25</v>
      </c>
      <c r="AF148" s="36">
        <v>-0.19999999999999996</v>
      </c>
      <c r="AG148" s="36">
        <v>0</v>
      </c>
      <c r="AH148" s="36">
        <v>0</v>
      </c>
      <c r="AI148" s="88">
        <v>-0.5</v>
      </c>
      <c r="AJ148" s="88">
        <v>1</v>
      </c>
      <c r="AK148" s="88">
        <v>0</v>
      </c>
      <c r="AL148" s="88">
        <v>-0.25</v>
      </c>
      <c r="AM148" s="88">
        <v>0.33333333333333326</v>
      </c>
      <c r="AN148" s="88">
        <v>0</v>
      </c>
      <c r="AO148" s="88">
        <v>0.25</v>
      </c>
      <c r="AP148" s="88">
        <v>0</v>
      </c>
      <c r="AQ148" s="88">
        <v>0</v>
      </c>
      <c r="AR148" s="88">
        <v>-0.19999999999999996</v>
      </c>
      <c r="AS148" s="88">
        <v>0</v>
      </c>
      <c r="AT148" s="88">
        <v>0</v>
      </c>
      <c r="AU148" s="88"/>
      <c r="AV148" s="88"/>
      <c r="AW148" s="89"/>
      <c r="AX148" s="89"/>
      <c r="AY148" s="89"/>
      <c r="BA148" s="11" t="s">
        <v>1087</v>
      </c>
      <c r="BB148" s="36">
        <v>0</v>
      </c>
      <c r="BC148" s="36">
        <v>0</v>
      </c>
      <c r="BD148" s="36">
        <v>0</v>
      </c>
      <c r="BE148" s="36" t="s">
        <v>1074</v>
      </c>
      <c r="BF148" s="36" t="s">
        <v>1074</v>
      </c>
      <c r="BG148" s="36" t="s">
        <v>1074</v>
      </c>
      <c r="BH148" s="36" t="s">
        <v>1074</v>
      </c>
      <c r="BI148" s="36" t="s">
        <v>1074</v>
      </c>
      <c r="BJ148" s="36" t="s">
        <v>1074</v>
      </c>
      <c r="BK148" s="36" t="s">
        <v>1074</v>
      </c>
      <c r="BL148" s="36" t="s">
        <v>1074</v>
      </c>
      <c r="BM148" s="36" t="s">
        <v>1074</v>
      </c>
      <c r="BN148" s="36" t="s">
        <v>1074</v>
      </c>
      <c r="BO148" s="36" t="s">
        <v>1074</v>
      </c>
      <c r="BP148" s="36" t="s">
        <v>1074</v>
      </c>
      <c r="BQ148" s="36" t="s">
        <v>1074</v>
      </c>
      <c r="BR148" s="36" t="s">
        <v>1074</v>
      </c>
      <c r="BS148" s="36">
        <v>0</v>
      </c>
      <c r="BT148" s="36" t="s">
        <v>1074</v>
      </c>
      <c r="BU148" s="36" t="s">
        <v>1074</v>
      </c>
      <c r="BV148" s="90"/>
      <c r="BW148" s="36">
        <v>0</v>
      </c>
      <c r="BX148" s="36">
        <v>0</v>
      </c>
      <c r="BY148" s="36">
        <v>8.3333333333333259E-2</v>
      </c>
      <c r="BZ148" s="36"/>
      <c r="CA148" s="36"/>
      <c r="CB148" s="36">
        <v>-0.16666666666666663</v>
      </c>
      <c r="CC148" s="36">
        <v>0</v>
      </c>
      <c r="CD148" s="36">
        <v>0</v>
      </c>
      <c r="CE148" s="91">
        <v>6.6666666666666652E-2</v>
      </c>
      <c r="CF148" s="91">
        <v>-6.25E-2</v>
      </c>
      <c r="CG148" s="91">
        <v>0</v>
      </c>
      <c r="CH148" s="91">
        <v>0</v>
      </c>
      <c r="CI148" s="88">
        <v>0</v>
      </c>
      <c r="CJ148" s="88">
        <v>0</v>
      </c>
      <c r="CK148" s="88">
        <v>0.33333333333333326</v>
      </c>
      <c r="CL148" s="88">
        <v>0</v>
      </c>
      <c r="CM148" s="88">
        <v>0</v>
      </c>
      <c r="CN148" s="88">
        <v>0.25</v>
      </c>
      <c r="CO148" s="88">
        <v>-0.36</v>
      </c>
      <c r="CP148" s="88">
        <v>0.40625</v>
      </c>
      <c r="CQ148" s="88"/>
      <c r="CR148" s="88">
        <v>-0.11111111111111116</v>
      </c>
      <c r="CS148" s="23">
        <v>0</v>
      </c>
      <c r="CT148" s="88">
        <v>0</v>
      </c>
      <c r="CU148" s="88"/>
      <c r="CV148" s="88"/>
      <c r="CW148" s="89"/>
      <c r="CX148" s="89"/>
      <c r="CY148" s="89"/>
      <c r="DA148" s="11" t="s">
        <v>1087</v>
      </c>
      <c r="DB148" s="36">
        <v>0</v>
      </c>
      <c r="DC148" s="36">
        <v>0</v>
      </c>
      <c r="DD148" s="36">
        <v>0</v>
      </c>
      <c r="DE148" s="36" t="s">
        <v>1074</v>
      </c>
      <c r="DF148" s="36" t="s">
        <v>1074</v>
      </c>
      <c r="DG148" s="36" t="s">
        <v>1074</v>
      </c>
      <c r="DH148" s="36" t="s">
        <v>1074</v>
      </c>
      <c r="DI148" s="36" t="s">
        <v>1074</v>
      </c>
      <c r="DJ148" s="175"/>
      <c r="DK148" s="36" t="s">
        <v>1074</v>
      </c>
      <c r="DL148" s="175"/>
      <c r="DM148" s="36" t="s">
        <v>1074</v>
      </c>
      <c r="DN148" s="175"/>
      <c r="DO148" s="36" t="s">
        <v>1074</v>
      </c>
      <c r="DP148" s="175"/>
      <c r="DQ148" s="36" t="s">
        <v>1074</v>
      </c>
      <c r="DR148" s="36" t="s">
        <v>1074</v>
      </c>
      <c r="DS148" s="36">
        <v>0</v>
      </c>
      <c r="DT148" s="36"/>
      <c r="DU148" s="36"/>
      <c r="DV148" s="175"/>
      <c r="DW148" s="36">
        <v>0</v>
      </c>
      <c r="DX148" s="36">
        <v>0</v>
      </c>
      <c r="DY148" s="36">
        <v>0</v>
      </c>
      <c r="DZ148" s="36"/>
      <c r="EA148" s="36"/>
      <c r="EB148" s="114"/>
      <c r="EC148" s="36">
        <v>0</v>
      </c>
      <c r="ED148" s="36">
        <v>0</v>
      </c>
      <c r="EE148" s="91">
        <v>0</v>
      </c>
      <c r="EF148" s="91">
        <v>-0.15000000000000002</v>
      </c>
      <c r="EG148" s="91">
        <v>0.17647058823529416</v>
      </c>
      <c r="EH148" s="91">
        <v>0</v>
      </c>
      <c r="EI148" s="88">
        <v>0</v>
      </c>
      <c r="EJ148" s="88">
        <v>0</v>
      </c>
      <c r="EK148" s="88">
        <v>0</v>
      </c>
      <c r="EL148" s="88">
        <v>0</v>
      </c>
      <c r="EM148" s="88">
        <v>0</v>
      </c>
      <c r="EN148" s="88">
        <v>0.10000000000000009</v>
      </c>
      <c r="EO148" s="88">
        <v>0</v>
      </c>
      <c r="EP148" s="88">
        <v>-9.0909090909090939E-2</v>
      </c>
      <c r="EQ148" s="88">
        <v>0</v>
      </c>
      <c r="ER148" s="88">
        <v>0.19999999999999996</v>
      </c>
      <c r="ES148" s="23">
        <v>0</v>
      </c>
      <c r="ET148" s="88">
        <v>-0.16666666666666663</v>
      </c>
      <c r="EU148" s="88"/>
      <c r="EV148" s="88"/>
      <c r="EW148" s="89"/>
      <c r="EX148" s="89"/>
      <c r="EY148" s="89"/>
      <c r="EZ148"/>
      <c r="FA148" s="36" t="s">
        <v>1074</v>
      </c>
      <c r="FB148" s="36" t="s">
        <v>1074</v>
      </c>
      <c r="FC148" s="36" t="s">
        <v>1074</v>
      </c>
      <c r="FD148" s="36" t="s">
        <v>1074</v>
      </c>
      <c r="FE148" s="175"/>
      <c r="FF148" s="36" t="s">
        <v>1074</v>
      </c>
      <c r="FG148" s="175"/>
      <c r="FH148" s="36" t="s">
        <v>1074</v>
      </c>
      <c r="FI148" s="175"/>
      <c r="FJ148" s="36" t="s">
        <v>1074</v>
      </c>
      <c r="FK148" s="175"/>
      <c r="FL148" s="36" t="s">
        <v>1074</v>
      </c>
      <c r="FM148" s="36" t="s">
        <v>1074</v>
      </c>
      <c r="FN148" s="36">
        <v>1.0000000000000009</v>
      </c>
      <c r="FO148" s="36" t="s">
        <v>1074</v>
      </c>
      <c r="FP148" s="36"/>
      <c r="FQ148" s="175"/>
      <c r="FR148" s="36">
        <v>0</v>
      </c>
      <c r="FS148" s="36">
        <v>0</v>
      </c>
      <c r="FT148" s="36">
        <v>0</v>
      </c>
      <c r="FU148" s="36"/>
      <c r="FV148" s="36"/>
      <c r="FW148" s="114"/>
      <c r="FX148" s="36">
        <v>0</v>
      </c>
      <c r="FY148" s="36">
        <v>0</v>
      </c>
      <c r="FZ148" s="36">
        <v>0</v>
      </c>
      <c r="GA148" s="36">
        <v>1.6315789473684208</v>
      </c>
      <c r="GB148" s="36">
        <v>-0.57999999999999996</v>
      </c>
      <c r="GC148" s="36">
        <v>0</v>
      </c>
      <c r="GD148" s="88">
        <v>1.2857142857142856</v>
      </c>
      <c r="GE148" s="88">
        <v>-0.5625</v>
      </c>
      <c r="GF148" s="88">
        <v>0</v>
      </c>
      <c r="GG148" s="88">
        <v>0</v>
      </c>
      <c r="GH148" s="88">
        <v>0</v>
      </c>
      <c r="GI148" s="88">
        <v>9.5238095238095344E-2</v>
      </c>
      <c r="GJ148" s="88">
        <v>0.63043478260869557</v>
      </c>
      <c r="GK148" s="88">
        <v>-0.33333333333333337</v>
      </c>
      <c r="GL148" s="88">
        <v>0</v>
      </c>
      <c r="GM148" s="88">
        <v>-0.15999999999999992</v>
      </c>
      <c r="GN148" s="88">
        <v>0</v>
      </c>
      <c r="GO148" s="88">
        <v>0.28571428571428581</v>
      </c>
      <c r="GP148" s="88"/>
      <c r="GQ148" s="88"/>
      <c r="GR148" s="89"/>
      <c r="GS148" s="89"/>
      <c r="GT148" s="89"/>
      <c r="GU148"/>
    </row>
    <row r="149" spans="1:322" x14ac:dyDescent="0.3">
      <c r="A149" s="35" t="s">
        <v>1088</v>
      </c>
      <c r="Z149" s="36"/>
      <c r="AA149" s="36"/>
      <c r="AB149" s="36"/>
      <c r="AC149" s="36"/>
      <c r="AD149" s="36"/>
      <c r="AE149" s="36"/>
      <c r="AF149" s="36"/>
      <c r="AG149" s="36"/>
      <c r="AH149" s="36"/>
      <c r="AI149" s="88"/>
      <c r="AJ149" s="88"/>
      <c r="AK149" s="88"/>
      <c r="AL149" s="88"/>
      <c r="AM149" s="88"/>
      <c r="AN149" s="88"/>
      <c r="AO149" s="88"/>
      <c r="AP149" s="88"/>
      <c r="AQ149" s="88"/>
      <c r="AR149" s="88"/>
      <c r="AS149" s="88"/>
      <c r="AT149" s="88"/>
      <c r="AU149" s="88"/>
      <c r="AV149" s="88"/>
      <c r="AW149" s="89"/>
      <c r="AX149" s="89"/>
      <c r="AY149" s="89"/>
      <c r="BA149" s="11" t="s">
        <v>1088</v>
      </c>
      <c r="BB149" s="36"/>
      <c r="BC149" s="36"/>
      <c r="BD149" s="36"/>
      <c r="BE149" s="36"/>
      <c r="BF149" s="36"/>
      <c r="BG149" s="36"/>
      <c r="BH149" s="36"/>
      <c r="BI149" s="36"/>
      <c r="BJ149" s="36"/>
      <c r="BK149" s="36"/>
      <c r="BL149" s="36"/>
      <c r="BM149" s="36"/>
      <c r="BN149" s="36"/>
      <c r="BO149" s="36"/>
      <c r="BP149" s="36"/>
      <c r="BQ149" s="36"/>
      <c r="BR149" s="36"/>
      <c r="BS149" s="36"/>
      <c r="BT149" s="36"/>
      <c r="BU149" s="36" t="s">
        <v>1074</v>
      </c>
      <c r="BV149" s="90"/>
      <c r="BW149" s="36" t="s">
        <v>1074</v>
      </c>
      <c r="BX149" s="36"/>
      <c r="BY149" s="36"/>
      <c r="BZ149" s="36"/>
      <c r="CA149" s="36"/>
      <c r="CB149" s="36"/>
      <c r="CC149" s="36"/>
      <c r="CD149" s="36"/>
      <c r="CE149" s="91"/>
      <c r="CF149" s="91"/>
      <c r="CG149" s="91"/>
      <c r="CH149" s="91"/>
      <c r="CI149" s="88"/>
      <c r="CJ149" s="88"/>
      <c r="CK149" s="88"/>
      <c r="CL149" s="88"/>
      <c r="CM149" s="88"/>
      <c r="CN149" s="88"/>
      <c r="CO149" s="88"/>
      <c r="CP149" s="88"/>
      <c r="CQ149" s="88"/>
      <c r="CR149" s="88"/>
      <c r="CS149" s="23"/>
      <c r="CT149" s="88"/>
      <c r="CU149" s="88"/>
      <c r="CV149" s="88"/>
      <c r="CW149" s="89"/>
      <c r="CX149" s="89"/>
      <c r="CY149" s="89"/>
      <c r="DA149" s="11" t="s">
        <v>1088</v>
      </c>
      <c r="DB149" s="36"/>
      <c r="DC149" s="36"/>
      <c r="DD149" s="36"/>
      <c r="DE149" s="36"/>
      <c r="DF149" s="36"/>
      <c r="DG149" s="36"/>
      <c r="DH149" s="36"/>
      <c r="DI149" s="36"/>
      <c r="DJ149" s="175"/>
      <c r="DK149" s="36"/>
      <c r="DL149" s="175"/>
      <c r="DM149" s="36"/>
      <c r="DN149" s="175"/>
      <c r="DO149" s="36"/>
      <c r="DP149" s="175"/>
      <c r="DQ149" s="36"/>
      <c r="DR149" s="36"/>
      <c r="DS149" s="36"/>
      <c r="DT149" s="36"/>
      <c r="DU149" s="36"/>
      <c r="DV149" s="175"/>
      <c r="DW149" s="36" t="s">
        <v>1074</v>
      </c>
      <c r="DX149" s="36" t="s">
        <v>1074</v>
      </c>
      <c r="DY149" s="36"/>
      <c r="DZ149" s="36"/>
      <c r="EA149" s="36"/>
      <c r="EB149" s="114"/>
      <c r="EC149" s="36"/>
      <c r="ED149" s="36"/>
      <c r="EE149" s="91"/>
      <c r="EF149" s="91"/>
      <c r="EG149" s="91"/>
      <c r="EH149" s="91"/>
      <c r="EI149" s="88"/>
      <c r="EJ149" s="88"/>
      <c r="EK149" s="88"/>
      <c r="EL149" s="88"/>
      <c r="EM149" s="88"/>
      <c r="EN149" s="88"/>
      <c r="EO149" s="88"/>
      <c r="EP149" s="88"/>
      <c r="EQ149" s="88"/>
      <c r="ER149" s="88"/>
      <c r="ES149" s="23"/>
      <c r="ET149" s="88"/>
      <c r="EU149" s="88"/>
      <c r="EV149" s="88"/>
      <c r="EW149" s="89"/>
      <c r="EX149" s="89"/>
      <c r="EY149" s="89"/>
      <c r="EZ149"/>
      <c r="FA149" s="36"/>
      <c r="FB149" s="36"/>
      <c r="FC149" s="36"/>
      <c r="FD149" s="36"/>
      <c r="FE149" s="175"/>
      <c r="FF149" s="36"/>
      <c r="FG149" s="175"/>
      <c r="FH149" s="36"/>
      <c r="FI149" s="175"/>
      <c r="FJ149" s="36"/>
      <c r="FK149" s="175"/>
      <c r="FL149" s="36"/>
      <c r="FM149" s="36"/>
      <c r="FN149" s="36"/>
      <c r="FO149" s="36"/>
      <c r="FP149" s="36"/>
      <c r="FQ149" s="175"/>
      <c r="FR149" s="36"/>
      <c r="FS149" s="36"/>
      <c r="FT149" s="36"/>
      <c r="FU149" s="36"/>
      <c r="FV149" s="36"/>
      <c r="FW149" s="114"/>
      <c r="FX149" s="36"/>
      <c r="FY149" s="36"/>
      <c r="FZ149" s="36"/>
      <c r="GA149" s="36"/>
      <c r="GB149" s="36"/>
      <c r="GC149" s="36"/>
      <c r="GD149" s="88"/>
      <c r="GE149" s="88"/>
      <c r="GF149" s="88"/>
      <c r="GG149" s="88"/>
      <c r="GH149" s="88"/>
      <c r="GI149" s="88"/>
      <c r="GJ149" s="88"/>
      <c r="GK149" s="88"/>
      <c r="GL149" s="88"/>
      <c r="GM149" s="88"/>
      <c r="GN149" s="88"/>
      <c r="GO149" s="88"/>
      <c r="GP149" s="88"/>
      <c r="GQ149" s="88"/>
      <c r="GR149" s="89"/>
      <c r="GS149" s="89"/>
      <c r="GT149" s="89"/>
      <c r="GU149"/>
    </row>
    <row r="150" spans="1:322" x14ac:dyDescent="0.3">
      <c r="A150" s="11" t="s">
        <v>1089</v>
      </c>
      <c r="B150" s="36">
        <v>0.25</v>
      </c>
      <c r="C150" s="36" t="s">
        <v>1074</v>
      </c>
      <c r="D150" s="36" t="s">
        <v>1074</v>
      </c>
      <c r="E150" s="36" t="s">
        <v>1074</v>
      </c>
      <c r="F150" s="36" t="s">
        <v>1074</v>
      </c>
      <c r="G150" s="36">
        <v>0.33333333333333326</v>
      </c>
      <c r="H150" s="36">
        <v>0</v>
      </c>
      <c r="I150" s="36" t="s">
        <v>1074</v>
      </c>
      <c r="J150" s="36" t="s">
        <v>1074</v>
      </c>
      <c r="K150" s="36" t="s">
        <v>1074</v>
      </c>
      <c r="L150" s="36">
        <v>0</v>
      </c>
      <c r="M150" s="36" t="s">
        <v>1074</v>
      </c>
      <c r="N150" s="36" t="s">
        <v>1074</v>
      </c>
      <c r="O150" s="36" t="s">
        <v>1074</v>
      </c>
      <c r="P150" s="36" t="s">
        <v>1074</v>
      </c>
      <c r="Q150" s="36" t="s">
        <v>1074</v>
      </c>
      <c r="R150" s="36">
        <v>-0.33333333333333337</v>
      </c>
      <c r="S150" s="36" t="s">
        <v>1074</v>
      </c>
      <c r="T150" s="36" t="s">
        <v>1074</v>
      </c>
      <c r="U150" s="36" t="s">
        <v>1074</v>
      </c>
      <c r="V150" s="90"/>
      <c r="W150" s="36" t="s">
        <v>1074</v>
      </c>
      <c r="X150" s="36"/>
      <c r="Y150" s="36"/>
      <c r="Z150" s="36"/>
      <c r="AA150" s="36"/>
      <c r="AB150" s="36"/>
      <c r="AC150" s="36"/>
      <c r="AD150" s="36"/>
      <c r="AE150" s="36"/>
      <c r="AF150" s="36"/>
      <c r="AG150" s="36">
        <v>0</v>
      </c>
      <c r="AH150" s="36">
        <v>0</v>
      </c>
      <c r="AI150" s="88"/>
      <c r="AJ150" s="88"/>
      <c r="AK150" s="88">
        <v>-0.125</v>
      </c>
      <c r="AL150" s="88">
        <v>-0.4285714285714286</v>
      </c>
      <c r="AM150" s="88">
        <v>0</v>
      </c>
      <c r="AN150" s="88">
        <v>0</v>
      </c>
      <c r="AO150" s="88">
        <v>0</v>
      </c>
      <c r="AP150" s="88">
        <v>0</v>
      </c>
      <c r="AQ150" s="88">
        <v>0</v>
      </c>
      <c r="AR150" s="88">
        <v>0</v>
      </c>
      <c r="AS150" s="88">
        <v>0</v>
      </c>
      <c r="AT150" s="88">
        <v>0</v>
      </c>
      <c r="AU150" s="88">
        <v>0</v>
      </c>
      <c r="AV150" s="88">
        <v>0</v>
      </c>
      <c r="AW150" s="89">
        <f t="shared" si="11"/>
        <v>0</v>
      </c>
      <c r="AX150" s="89"/>
      <c r="AY150" s="89"/>
      <c r="BA150" s="11" t="s">
        <v>1089</v>
      </c>
      <c r="BB150" s="36">
        <v>0</v>
      </c>
      <c r="BC150" s="36" t="s">
        <v>1074</v>
      </c>
      <c r="BD150" s="36" t="s">
        <v>1074</v>
      </c>
      <c r="BE150" s="36" t="s">
        <v>1074</v>
      </c>
      <c r="BF150" s="36" t="s">
        <v>1074</v>
      </c>
      <c r="BG150" s="36">
        <v>0</v>
      </c>
      <c r="BH150" s="36">
        <v>0</v>
      </c>
      <c r="BI150" s="36" t="s">
        <v>1074</v>
      </c>
      <c r="BJ150" s="36" t="s">
        <v>1074</v>
      </c>
      <c r="BK150" s="36">
        <v>-0.16666666666666663</v>
      </c>
      <c r="BL150" s="36">
        <v>0</v>
      </c>
      <c r="BM150" s="36" t="s">
        <v>1074</v>
      </c>
      <c r="BN150" s="36" t="s">
        <v>1074</v>
      </c>
      <c r="BO150" s="36" t="s">
        <v>1074</v>
      </c>
      <c r="BP150" s="36" t="s">
        <v>1074</v>
      </c>
      <c r="BQ150" s="36" t="s">
        <v>1074</v>
      </c>
      <c r="BR150" s="36">
        <v>-7.6923076923076872E-2</v>
      </c>
      <c r="BS150" s="36" t="s">
        <v>1074</v>
      </c>
      <c r="BT150" s="36" t="s">
        <v>1074</v>
      </c>
      <c r="BU150" s="36" t="s">
        <v>1074</v>
      </c>
      <c r="BV150" s="90"/>
      <c r="BW150" s="36" t="s">
        <v>1074</v>
      </c>
      <c r="BX150" s="36"/>
      <c r="BY150" s="36"/>
      <c r="BZ150" s="36"/>
      <c r="CA150" s="36"/>
      <c r="CB150" s="36"/>
      <c r="CC150" s="36"/>
      <c r="CD150" s="36"/>
      <c r="CE150" s="91"/>
      <c r="CF150" s="91"/>
      <c r="CG150" s="91">
        <v>0</v>
      </c>
      <c r="CH150" s="91">
        <v>0</v>
      </c>
      <c r="CI150" s="88"/>
      <c r="CJ150" s="88"/>
      <c r="CK150" s="88">
        <v>0</v>
      </c>
      <c r="CL150" s="88">
        <v>0.33333333333333326</v>
      </c>
      <c r="CM150" s="88">
        <v>0</v>
      </c>
      <c r="CN150" s="88">
        <v>0</v>
      </c>
      <c r="CO150" s="88">
        <v>0</v>
      </c>
      <c r="CP150" s="88">
        <v>0</v>
      </c>
      <c r="CQ150" s="88">
        <v>-1.0000085714285714</v>
      </c>
      <c r="CR150" s="88">
        <v>0</v>
      </c>
      <c r="CS150" s="23">
        <v>0</v>
      </c>
      <c r="CT150" s="88">
        <v>0</v>
      </c>
      <c r="CU150" s="88">
        <v>0</v>
      </c>
      <c r="CV150" s="88">
        <v>0</v>
      </c>
      <c r="CW150" s="89">
        <f t="shared" si="12"/>
        <v>-9.9999999999999978E-2</v>
      </c>
      <c r="CX150" s="89"/>
      <c r="CY150" s="89"/>
      <c r="DA150" s="11" t="s">
        <v>1089</v>
      </c>
      <c r="DB150" s="36">
        <v>4.1666666666666741E-2</v>
      </c>
      <c r="DC150" s="36" t="s">
        <v>1074</v>
      </c>
      <c r="DD150" s="36" t="s">
        <v>1074</v>
      </c>
      <c r="DE150" s="36" t="s">
        <v>1074</v>
      </c>
      <c r="DF150" s="36" t="s">
        <v>1074</v>
      </c>
      <c r="DG150" s="36">
        <v>0</v>
      </c>
      <c r="DH150" s="36">
        <v>0</v>
      </c>
      <c r="DI150" s="36" t="s">
        <v>1074</v>
      </c>
      <c r="DJ150" s="175"/>
      <c r="DK150" s="36"/>
      <c r="DL150" s="175"/>
      <c r="DM150" s="36" t="s">
        <v>1074</v>
      </c>
      <c r="DN150" s="175"/>
      <c r="DO150" s="36" t="s">
        <v>1074</v>
      </c>
      <c r="DP150" s="175"/>
      <c r="DQ150" s="36" t="s">
        <v>1074</v>
      </c>
      <c r="DR150" s="36">
        <v>-0.33333333333333337</v>
      </c>
      <c r="DS150" s="36" t="s">
        <v>1074</v>
      </c>
      <c r="DT150" s="36"/>
      <c r="DU150" s="36"/>
      <c r="DV150" s="175"/>
      <c r="DW150" s="36" t="s">
        <v>1074</v>
      </c>
      <c r="DX150" s="36" t="s">
        <v>1074</v>
      </c>
      <c r="DY150" s="36"/>
      <c r="DZ150" s="36"/>
      <c r="EA150" s="36"/>
      <c r="EB150" s="114"/>
      <c r="EC150" s="36"/>
      <c r="ED150" s="36"/>
      <c r="EE150" s="91"/>
      <c r="EF150" s="91"/>
      <c r="EG150" s="91">
        <v>-4.0000000000000036E-2</v>
      </c>
      <c r="EH150" s="91">
        <v>0</v>
      </c>
      <c r="EI150" s="88"/>
      <c r="EJ150" s="88"/>
      <c r="EK150" s="88">
        <v>-4.0000000000000036E-2</v>
      </c>
      <c r="EL150" s="88">
        <v>0</v>
      </c>
      <c r="EM150" s="88">
        <v>0</v>
      </c>
      <c r="EN150" s="88">
        <v>0</v>
      </c>
      <c r="EO150" s="88">
        <v>0</v>
      </c>
      <c r="EP150" s="88">
        <v>0</v>
      </c>
      <c r="EQ150" s="88">
        <v>0</v>
      </c>
      <c r="ER150" s="88">
        <v>-0.16666666666666663</v>
      </c>
      <c r="ES150" s="23">
        <v>0.19999999999999996</v>
      </c>
      <c r="ET150" s="88">
        <v>0</v>
      </c>
      <c r="EU150" s="88">
        <v>0</v>
      </c>
      <c r="EV150" s="88">
        <v>0</v>
      </c>
      <c r="EW150" s="89">
        <v>0</v>
      </c>
      <c r="EX150" s="89"/>
      <c r="EY150" s="89"/>
      <c r="EZ150"/>
      <c r="FA150" s="36" t="s">
        <v>1074</v>
      </c>
      <c r="FB150" s="36">
        <v>-0.5</v>
      </c>
      <c r="FC150" s="36">
        <v>0</v>
      </c>
      <c r="FD150" s="36" t="s">
        <v>1074</v>
      </c>
      <c r="FE150" s="175"/>
      <c r="FF150" s="36"/>
      <c r="FG150" s="175"/>
      <c r="FH150" s="36" t="s">
        <v>1074</v>
      </c>
      <c r="FI150" s="175"/>
      <c r="FJ150" s="36" t="s">
        <v>1074</v>
      </c>
      <c r="FK150" s="175"/>
      <c r="FL150" s="36" t="s">
        <v>1074</v>
      </c>
      <c r="FM150" s="36">
        <v>0.33333333333333298</v>
      </c>
      <c r="FN150" s="36" t="s">
        <v>1074</v>
      </c>
      <c r="FO150" s="36"/>
      <c r="FP150" s="36"/>
      <c r="FQ150" s="175"/>
      <c r="FR150" s="36"/>
      <c r="FS150" s="36"/>
      <c r="FT150" s="36"/>
      <c r="FU150" s="36"/>
      <c r="FV150" s="36"/>
      <c r="FW150" s="114"/>
      <c r="FX150" s="36"/>
      <c r="FY150" s="36"/>
      <c r="FZ150" s="36"/>
      <c r="GA150" s="36"/>
      <c r="GB150" s="36">
        <v>4.7619047619047672E-2</v>
      </c>
      <c r="GC150" s="36">
        <v>9.0909090909090828E-2</v>
      </c>
      <c r="GD150" s="88"/>
      <c r="GE150" s="88"/>
      <c r="GF150" s="88">
        <v>0</v>
      </c>
      <c r="GG150" s="88">
        <v>0.5</v>
      </c>
      <c r="GH150" s="88">
        <v>0</v>
      </c>
      <c r="GI150" s="88">
        <v>0</v>
      </c>
      <c r="GJ150" s="88">
        <v>0</v>
      </c>
      <c r="GK150" s="88">
        <v>0</v>
      </c>
      <c r="GL150" s="88">
        <v>0</v>
      </c>
      <c r="GM150" s="88">
        <v>-0.33333333333333337</v>
      </c>
      <c r="GN150" s="88">
        <v>0</v>
      </c>
      <c r="GO150" s="88">
        <v>-0.25</v>
      </c>
      <c r="GP150" s="88">
        <v>0</v>
      </c>
      <c r="GQ150" s="88">
        <v>0</v>
      </c>
      <c r="GR150" s="89">
        <f t="shared" si="13"/>
        <v>0</v>
      </c>
      <c r="GS150" s="89"/>
      <c r="GT150" s="89"/>
      <c r="GU150"/>
    </row>
    <row r="151" spans="1:322" ht="17" thickBot="1" x14ac:dyDescent="0.35">
      <c r="A151" s="11" t="s">
        <v>919</v>
      </c>
      <c r="B151" s="36" t="s">
        <v>1074</v>
      </c>
      <c r="C151" s="36" t="s">
        <v>1074</v>
      </c>
      <c r="D151" s="36" t="s">
        <v>1074</v>
      </c>
      <c r="E151" s="36" t="s">
        <v>1074</v>
      </c>
      <c r="F151" s="36" t="s">
        <v>1074</v>
      </c>
      <c r="G151" s="36">
        <v>0</v>
      </c>
      <c r="H151" s="36">
        <v>0</v>
      </c>
      <c r="I151" s="36">
        <v>0</v>
      </c>
      <c r="J151" s="36">
        <v>0</v>
      </c>
      <c r="K151" s="36">
        <v>0.33333333333333326</v>
      </c>
      <c r="L151" s="36">
        <v>0</v>
      </c>
      <c r="M151" s="36">
        <v>-0.25</v>
      </c>
      <c r="N151" s="36">
        <v>0</v>
      </c>
      <c r="O151" s="36">
        <v>0</v>
      </c>
      <c r="P151" s="36">
        <v>0</v>
      </c>
      <c r="Q151" s="36">
        <v>0</v>
      </c>
      <c r="R151" s="36">
        <v>0</v>
      </c>
      <c r="S151" s="36">
        <v>0</v>
      </c>
      <c r="T151" s="36">
        <v>0</v>
      </c>
      <c r="U151" s="36">
        <v>0</v>
      </c>
      <c r="V151" s="90"/>
      <c r="W151" s="36">
        <v>0</v>
      </c>
      <c r="X151" s="36">
        <v>0</v>
      </c>
      <c r="Y151" s="36">
        <v>0</v>
      </c>
      <c r="Z151" s="36">
        <v>0</v>
      </c>
      <c r="AA151" s="36">
        <v>0</v>
      </c>
      <c r="AB151" s="36"/>
      <c r="AC151" s="36">
        <v>0</v>
      </c>
      <c r="AD151" s="36">
        <v>0</v>
      </c>
      <c r="AE151" s="36">
        <v>0</v>
      </c>
      <c r="AF151" s="36">
        <v>0</v>
      </c>
      <c r="AG151" s="36">
        <v>0</v>
      </c>
      <c r="AH151" s="36">
        <v>0</v>
      </c>
      <c r="AI151" s="88">
        <v>0</v>
      </c>
      <c r="AJ151" s="88">
        <v>0.33333333333333326</v>
      </c>
      <c r="AK151" s="88">
        <v>0</v>
      </c>
      <c r="AL151" s="88">
        <v>-0.25</v>
      </c>
      <c r="AM151" s="88">
        <v>0</v>
      </c>
      <c r="AN151" s="88">
        <v>0.33333333333333326</v>
      </c>
      <c r="AO151" s="88">
        <v>0</v>
      </c>
      <c r="AP151" s="88"/>
      <c r="AQ151" s="88"/>
      <c r="AR151" s="88">
        <v>0</v>
      </c>
      <c r="AS151" s="88">
        <v>-0.25</v>
      </c>
      <c r="AT151" s="88">
        <v>0.33333333333333326</v>
      </c>
      <c r="AU151" s="88">
        <v>0</v>
      </c>
      <c r="AV151" s="88">
        <v>0</v>
      </c>
      <c r="AW151" s="89">
        <f t="shared" si="11"/>
        <v>-0.25</v>
      </c>
      <c r="AX151" s="89">
        <f t="shared" si="14"/>
        <v>0</v>
      </c>
      <c r="AY151" s="89">
        <f t="shared" si="15"/>
        <v>0</v>
      </c>
      <c r="BA151" s="11" t="s">
        <v>919</v>
      </c>
      <c r="BB151" s="36" t="s">
        <v>1074</v>
      </c>
      <c r="BC151" s="36" t="s">
        <v>1074</v>
      </c>
      <c r="BD151" s="36" t="s">
        <v>1074</v>
      </c>
      <c r="BE151" s="36" t="s">
        <v>1074</v>
      </c>
      <c r="BF151" s="36" t="s">
        <v>1074</v>
      </c>
      <c r="BG151" s="36">
        <v>-0.33333333333333337</v>
      </c>
      <c r="BH151" s="36">
        <v>0</v>
      </c>
      <c r="BI151" s="36">
        <v>0.5</v>
      </c>
      <c r="BJ151" s="36">
        <v>0</v>
      </c>
      <c r="BK151" s="36">
        <v>-0.16666666666666663</v>
      </c>
      <c r="BL151" s="36">
        <v>0.19999999999999996</v>
      </c>
      <c r="BM151" s="36">
        <v>-0.16666666666666663</v>
      </c>
      <c r="BN151" s="36">
        <v>0</v>
      </c>
      <c r="BO151" s="36">
        <v>0</v>
      </c>
      <c r="BP151" s="36">
        <v>0</v>
      </c>
      <c r="BQ151" s="36">
        <v>0</v>
      </c>
      <c r="BR151" s="36">
        <v>-0.4</v>
      </c>
      <c r="BS151" s="36">
        <v>0</v>
      </c>
      <c r="BT151" s="36">
        <v>0.33333333333333326</v>
      </c>
      <c r="BU151" s="36">
        <v>-0.25</v>
      </c>
      <c r="BV151" s="90"/>
      <c r="BW151" s="36">
        <v>0.33333333333333326</v>
      </c>
      <c r="BX151" s="36">
        <v>0</v>
      </c>
      <c r="BY151" s="36">
        <v>0</v>
      </c>
      <c r="BZ151" s="36">
        <v>0</v>
      </c>
      <c r="CA151" s="36">
        <v>0.25</v>
      </c>
      <c r="CB151" s="36"/>
      <c r="CC151" s="36">
        <v>-7.999999999999996E-2</v>
      </c>
      <c r="CD151" s="36">
        <v>-0.13043478260869568</v>
      </c>
      <c r="CE151" s="91">
        <v>0</v>
      </c>
      <c r="CF151" s="91">
        <v>0</v>
      </c>
      <c r="CG151" s="91">
        <v>0</v>
      </c>
      <c r="CH151" s="91">
        <v>0.25</v>
      </c>
      <c r="CI151" s="88">
        <v>0</v>
      </c>
      <c r="CJ151" s="88">
        <v>-0.19999999999999996</v>
      </c>
      <c r="CK151" s="88">
        <v>0</v>
      </c>
      <c r="CL151" s="88">
        <v>0</v>
      </c>
      <c r="CM151" s="88">
        <v>0.75</v>
      </c>
      <c r="CN151" s="88">
        <v>-0.1428571428571429</v>
      </c>
      <c r="CO151" s="88">
        <v>0.16666666666666674</v>
      </c>
      <c r="CP151" s="88"/>
      <c r="CQ151" s="88"/>
      <c r="CR151" s="88">
        <v>0</v>
      </c>
      <c r="CS151" s="23">
        <v>0</v>
      </c>
      <c r="CT151" s="88">
        <v>0</v>
      </c>
      <c r="CU151" s="88">
        <v>0</v>
      </c>
      <c r="CV151" s="88">
        <v>0</v>
      </c>
      <c r="CW151" s="89">
        <f t="shared" si="12"/>
        <v>-0.33333333333333337</v>
      </c>
      <c r="CX151" s="89">
        <f t="shared" si="16"/>
        <v>0</v>
      </c>
      <c r="CY151" s="89">
        <f t="shared" si="17"/>
        <v>0</v>
      </c>
      <c r="DA151" s="11" t="s">
        <v>919</v>
      </c>
      <c r="DB151" s="36" t="s">
        <v>1074</v>
      </c>
      <c r="DC151" s="36" t="s">
        <v>1074</v>
      </c>
      <c r="DD151" s="36" t="s">
        <v>1074</v>
      </c>
      <c r="DE151" s="36" t="s">
        <v>1074</v>
      </c>
      <c r="DF151" s="36" t="s">
        <v>1074</v>
      </c>
      <c r="DG151" s="36">
        <v>-0.25</v>
      </c>
      <c r="DH151" s="36">
        <v>0</v>
      </c>
      <c r="DI151" s="36">
        <v>0</v>
      </c>
      <c r="DJ151" s="175"/>
      <c r="DK151" s="36">
        <v>0</v>
      </c>
      <c r="DL151" s="175"/>
      <c r="DM151" s="36">
        <v>0</v>
      </c>
      <c r="DN151" s="175"/>
      <c r="DO151" s="36">
        <v>0</v>
      </c>
      <c r="DP151" s="175"/>
      <c r="DQ151" s="36">
        <v>0</v>
      </c>
      <c r="DR151" s="36">
        <v>0</v>
      </c>
      <c r="DS151" s="36">
        <v>0</v>
      </c>
      <c r="DT151" s="36">
        <v>0</v>
      </c>
      <c r="DU151" s="36">
        <v>0</v>
      </c>
      <c r="DV151" s="175"/>
      <c r="DW151" s="36">
        <v>0</v>
      </c>
      <c r="DX151" s="36">
        <v>0.19999999999999996</v>
      </c>
      <c r="DY151" s="36">
        <v>-0.16666666666666663</v>
      </c>
      <c r="DZ151" s="36">
        <v>-0.1333333333333333</v>
      </c>
      <c r="EA151" s="36">
        <v>7.6923076923076872E-2</v>
      </c>
      <c r="EB151" s="114"/>
      <c r="EC151" s="36">
        <v>7.1428571428571397E-2</v>
      </c>
      <c r="ED151" s="36">
        <v>0</v>
      </c>
      <c r="EE151" s="91">
        <v>0.33333333333333326</v>
      </c>
      <c r="EF151" s="91">
        <v>0</v>
      </c>
      <c r="EG151" s="91">
        <v>0</v>
      </c>
      <c r="EH151" s="91">
        <v>-5.0000000000000044E-2</v>
      </c>
      <c r="EI151" s="88">
        <v>-0.21052631578947367</v>
      </c>
      <c r="EJ151" s="88">
        <v>0</v>
      </c>
      <c r="EK151" s="88">
        <v>-6.6666666666666652E-2</v>
      </c>
      <c r="EL151" s="88">
        <v>0</v>
      </c>
      <c r="EM151" s="88">
        <v>7.1428571428571397E-2</v>
      </c>
      <c r="EN151" s="88">
        <v>0</v>
      </c>
      <c r="EO151" s="88">
        <v>0</v>
      </c>
      <c r="EP151" s="88"/>
      <c r="EQ151" s="88"/>
      <c r="ER151" s="88">
        <v>-0.19999999999999996</v>
      </c>
      <c r="ES151" s="23">
        <v>0</v>
      </c>
      <c r="ET151" s="88">
        <v>0.25</v>
      </c>
      <c r="EU151" s="88">
        <v>-0.6</v>
      </c>
      <c r="EV151" s="88">
        <v>0</v>
      </c>
      <c r="EW151" s="89">
        <v>0</v>
      </c>
      <c r="EX151" s="89">
        <f t="shared" si="18"/>
        <v>1</v>
      </c>
      <c r="EY151" s="89">
        <f t="shared" si="19"/>
        <v>0</v>
      </c>
      <c r="EZ151"/>
      <c r="FA151" s="36" t="s">
        <v>1074</v>
      </c>
      <c r="FB151" s="36">
        <v>-6.6666666666666652E-2</v>
      </c>
      <c r="FC151" s="36">
        <v>0</v>
      </c>
      <c r="FD151" s="36">
        <v>0.14285714285714279</v>
      </c>
      <c r="FE151" s="175"/>
      <c r="FF151" s="36">
        <v>-0.61808333333333332</v>
      </c>
      <c r="FG151" s="175"/>
      <c r="FH151" s="36">
        <v>0</v>
      </c>
      <c r="FI151" s="175"/>
      <c r="FJ151" s="36">
        <v>-0.13586956521739135</v>
      </c>
      <c r="FK151" s="175"/>
      <c r="FL151" s="36">
        <v>4.817610062893074E-2</v>
      </c>
      <c r="FM151" s="36">
        <v>-3.9601584063361228E-3</v>
      </c>
      <c r="FN151" s="36">
        <v>-6.6613381477509392E-16</v>
      </c>
      <c r="FO151" s="36">
        <v>6.6613381477509392E-16</v>
      </c>
      <c r="FP151" s="36">
        <v>0.50602409638554224</v>
      </c>
      <c r="FQ151" s="175"/>
      <c r="FR151" s="36">
        <v>0.35200000000000009</v>
      </c>
      <c r="FS151" s="36">
        <v>-1.183431952662739E-2</v>
      </c>
      <c r="FT151" s="36">
        <v>0.79640718562874269</v>
      </c>
      <c r="FU151" s="36">
        <v>-0.5</v>
      </c>
      <c r="FV151" s="36">
        <v>0</v>
      </c>
      <c r="FW151" s="114"/>
      <c r="FX151" s="36">
        <v>-0.4</v>
      </c>
      <c r="FY151" s="36">
        <v>-7.7777777777777724E-2</v>
      </c>
      <c r="FZ151" s="36">
        <v>0</v>
      </c>
      <c r="GA151" s="36">
        <v>-9.6385542168674787E-2</v>
      </c>
      <c r="GB151" s="36">
        <v>0.12000000000000011</v>
      </c>
      <c r="GC151" s="36">
        <v>0.19047619047619047</v>
      </c>
      <c r="GD151" s="88">
        <v>-0.16999999999999993</v>
      </c>
      <c r="GE151" s="88">
        <v>0.20481927710843362</v>
      </c>
      <c r="GF151" s="88">
        <v>0</v>
      </c>
      <c r="GG151" s="88">
        <v>0</v>
      </c>
      <c r="GH151" s="88">
        <v>0</v>
      </c>
      <c r="GI151" s="88">
        <v>0</v>
      </c>
      <c r="GJ151" s="88">
        <v>0</v>
      </c>
      <c r="GK151" s="88"/>
      <c r="GL151" s="88"/>
      <c r="GM151" s="88">
        <v>-0.625</v>
      </c>
      <c r="GN151" s="88">
        <v>1</v>
      </c>
      <c r="GO151" s="88">
        <v>1</v>
      </c>
      <c r="GP151" s="88">
        <v>-0.5</v>
      </c>
      <c r="GQ151" s="88">
        <v>0</v>
      </c>
      <c r="GR151" s="89">
        <f t="shared" si="13"/>
        <v>0</v>
      </c>
      <c r="GS151" s="89">
        <f t="shared" si="10"/>
        <v>0</v>
      </c>
      <c r="GT151" s="89">
        <f t="shared" si="20"/>
        <v>0</v>
      </c>
      <c r="GU151"/>
    </row>
    <row r="152" spans="1:322" ht="17" thickBot="1" x14ac:dyDescent="0.35">
      <c r="A152" s="77" t="s">
        <v>1174</v>
      </c>
      <c r="B152" s="101">
        <v>0.14583333333333326</v>
      </c>
      <c r="C152" s="101">
        <v>-0.18181818181818177</v>
      </c>
      <c r="D152" s="101">
        <v>-0.11111111111111116</v>
      </c>
      <c r="E152" s="101">
        <v>0.39999999999999991</v>
      </c>
      <c r="F152" s="101">
        <v>7.1428571428571397E-2</v>
      </c>
      <c r="G152" s="101">
        <v>0.33333333333333326</v>
      </c>
      <c r="H152" s="101">
        <v>-0.25</v>
      </c>
      <c r="I152" s="101">
        <v>0</v>
      </c>
      <c r="J152" s="101">
        <v>0</v>
      </c>
      <c r="K152" s="101">
        <v>0</v>
      </c>
      <c r="L152" s="101">
        <v>0.33333333333333326</v>
      </c>
      <c r="M152" s="101">
        <v>-0.25</v>
      </c>
      <c r="N152" s="101">
        <v>0.66666666666666674</v>
      </c>
      <c r="O152" s="101">
        <v>-0.4</v>
      </c>
      <c r="P152" s="101">
        <v>0</v>
      </c>
      <c r="Q152" s="101">
        <v>0.75</v>
      </c>
      <c r="R152" s="101">
        <v>-0.4285714285714286</v>
      </c>
      <c r="S152" s="101">
        <v>0</v>
      </c>
      <c r="T152" s="101">
        <v>0</v>
      </c>
      <c r="U152" s="101">
        <v>0</v>
      </c>
      <c r="V152" s="101">
        <v>0</v>
      </c>
      <c r="W152" s="101">
        <v>0</v>
      </c>
      <c r="X152" s="101">
        <v>0.41666666666666674</v>
      </c>
      <c r="Y152" s="105">
        <v>-0.29411764705882348</v>
      </c>
      <c r="Z152" s="110">
        <v>0</v>
      </c>
      <c r="AA152" s="110">
        <v>0</v>
      </c>
      <c r="AB152" s="110">
        <v>0.33333333333333326</v>
      </c>
      <c r="AC152" s="110">
        <v>0</v>
      </c>
      <c r="AD152" s="110">
        <v>0.33333333333333326</v>
      </c>
      <c r="AE152" s="101">
        <v>-0.25</v>
      </c>
      <c r="AF152" s="101">
        <v>6.6666666666666652E-2</v>
      </c>
      <c r="AG152" s="101">
        <v>0.25</v>
      </c>
      <c r="AH152" s="101">
        <v>0</v>
      </c>
      <c r="AI152" s="101">
        <v>-0.125</v>
      </c>
      <c r="AJ152" s="101">
        <v>3.5714285714285809E-2</v>
      </c>
      <c r="AK152" s="101">
        <v>-3.4482758620689613E-2</v>
      </c>
      <c r="AL152" s="101">
        <v>-0.1428571428571429</v>
      </c>
      <c r="AM152" s="102">
        <v>0.33333333333333326</v>
      </c>
      <c r="AN152" s="102">
        <v>0</v>
      </c>
      <c r="AO152" s="102">
        <v>0</v>
      </c>
      <c r="AP152" s="102">
        <v>0.125</v>
      </c>
      <c r="AQ152" s="102">
        <v>0.11111111111111116</v>
      </c>
      <c r="AR152" s="102">
        <v>-0.19999999999999996</v>
      </c>
      <c r="AS152" s="102">
        <v>0</v>
      </c>
      <c r="AT152" s="102">
        <v>0</v>
      </c>
      <c r="AU152" s="102">
        <v>0</v>
      </c>
      <c r="AV152" s="102">
        <v>0.25</v>
      </c>
      <c r="AW152" s="102">
        <f>AW117/AV117-1</f>
        <v>-0.4</v>
      </c>
      <c r="AX152" s="102">
        <f>AX117/AW117-1</f>
        <v>0</v>
      </c>
      <c r="AY152" s="102">
        <f>AY117/AX117-1</f>
        <v>0.26666666666666661</v>
      </c>
      <c r="BA152" s="77" t="s">
        <v>1174</v>
      </c>
      <c r="BB152" s="101">
        <v>0.10052910052910047</v>
      </c>
      <c r="BC152" s="101">
        <v>-0.23076923076923073</v>
      </c>
      <c r="BD152" s="101">
        <v>0</v>
      </c>
      <c r="BE152" s="101">
        <v>0</v>
      </c>
      <c r="BF152" s="101">
        <v>0.125</v>
      </c>
      <c r="BG152" s="101">
        <v>0.33333333333333326</v>
      </c>
      <c r="BH152" s="101">
        <v>0</v>
      </c>
      <c r="BI152" s="101">
        <v>0</v>
      </c>
      <c r="BJ152" s="101">
        <v>0</v>
      </c>
      <c r="BK152" s="101">
        <v>0</v>
      </c>
      <c r="BL152" s="101">
        <v>0</v>
      </c>
      <c r="BM152" s="101">
        <v>0</v>
      </c>
      <c r="BN152" s="101">
        <v>-5.0000000000000044E-2</v>
      </c>
      <c r="BO152" s="101">
        <v>-3.5087719298245612E-2</v>
      </c>
      <c r="BP152" s="101">
        <v>-8.333333333333337E-2</v>
      </c>
      <c r="BQ152" s="101">
        <v>-5.4545454545454564E-2</v>
      </c>
      <c r="BR152" s="101">
        <v>0</v>
      </c>
      <c r="BS152" s="101">
        <v>0.15384615384615374</v>
      </c>
      <c r="BT152" s="101">
        <v>-0.19999999999999996</v>
      </c>
      <c r="BU152" s="101">
        <v>0.14583333333333326</v>
      </c>
      <c r="BV152" s="101">
        <v>9.0909090909090828E-2</v>
      </c>
      <c r="BW152" s="101">
        <v>9.0909090909090828E-2</v>
      </c>
      <c r="BX152" s="101">
        <v>0</v>
      </c>
      <c r="BY152" s="105">
        <v>0</v>
      </c>
      <c r="BZ152" s="105">
        <v>0</v>
      </c>
      <c r="CA152" s="105">
        <v>0</v>
      </c>
      <c r="CB152" s="105">
        <v>0</v>
      </c>
      <c r="CC152" s="105">
        <v>0</v>
      </c>
      <c r="CD152" s="105">
        <v>0</v>
      </c>
      <c r="CE152" s="105">
        <v>0</v>
      </c>
      <c r="CF152" s="105">
        <v>0</v>
      </c>
      <c r="CG152" s="105">
        <v>0</v>
      </c>
      <c r="CH152" s="105">
        <v>0</v>
      </c>
      <c r="CI152" s="101">
        <v>0</v>
      </c>
      <c r="CJ152" s="101">
        <v>3.3333333333333437E-2</v>
      </c>
      <c r="CK152" s="101">
        <v>0.13709677419354849</v>
      </c>
      <c r="CL152" s="101">
        <v>0.13475177304964547</v>
      </c>
      <c r="CM152" s="102">
        <v>0</v>
      </c>
      <c r="CN152" s="102">
        <v>0</v>
      </c>
      <c r="CO152" s="102">
        <v>0</v>
      </c>
      <c r="CP152" s="102">
        <v>0</v>
      </c>
      <c r="CQ152" s="102">
        <v>-7.4999999999999956E-2</v>
      </c>
      <c r="CR152" s="102">
        <v>8.1081081081081141E-2</v>
      </c>
      <c r="CS152" s="102">
        <v>0</v>
      </c>
      <c r="CT152" s="102">
        <v>0</v>
      </c>
      <c r="CU152" s="102">
        <v>0</v>
      </c>
      <c r="CV152" s="102">
        <v>0</v>
      </c>
      <c r="CW152" s="102">
        <f>CW117/CV117-1</f>
        <v>0</v>
      </c>
      <c r="CX152" s="102">
        <f>CX117/CW117-1</f>
        <v>0</v>
      </c>
      <c r="CY152" s="102">
        <f>CY117/CX117-1</f>
        <v>-3.125E-2</v>
      </c>
      <c r="DA152" s="77" t="s">
        <v>1174</v>
      </c>
      <c r="DB152" s="101">
        <v>0</v>
      </c>
      <c r="DC152" s="101">
        <v>0</v>
      </c>
      <c r="DD152" s="101">
        <v>0</v>
      </c>
      <c r="DE152" s="101">
        <v>0</v>
      </c>
      <c r="DF152" s="101">
        <v>0.125</v>
      </c>
      <c r="DG152" s="101">
        <v>-0.11111111111111116</v>
      </c>
      <c r="DH152" s="101">
        <v>0.19999999999999996</v>
      </c>
      <c r="DI152" s="101">
        <v>0</v>
      </c>
      <c r="DJ152" s="176"/>
      <c r="DK152" s="101">
        <v>-0.16666666666666663</v>
      </c>
      <c r="DL152" s="176"/>
      <c r="DM152" s="101">
        <v>0</v>
      </c>
      <c r="DN152" s="176"/>
      <c r="DO152" s="101">
        <v>5.0000000000000044E-2</v>
      </c>
      <c r="DP152" s="176"/>
      <c r="DQ152" s="101">
        <v>0.19047619047619047</v>
      </c>
      <c r="DR152" s="101">
        <v>-0.19999999999999996</v>
      </c>
      <c r="DS152" s="101">
        <v>0</v>
      </c>
      <c r="DT152" s="101">
        <v>0</v>
      </c>
      <c r="DU152" s="101">
        <v>0</v>
      </c>
      <c r="DV152" s="176"/>
      <c r="DW152" s="101">
        <v>0.19999999999999996</v>
      </c>
      <c r="DX152" s="101">
        <v>-0.16666666666666663</v>
      </c>
      <c r="DY152" s="101">
        <v>0.19999999999999996</v>
      </c>
      <c r="DZ152" s="105">
        <v>-0.16666666666666663</v>
      </c>
      <c r="EA152" s="105">
        <v>0</v>
      </c>
      <c r="EB152" s="171"/>
      <c r="EC152" s="105">
        <v>-1</v>
      </c>
      <c r="ED152" s="105">
        <v>0.19999999999999996</v>
      </c>
      <c r="EE152" s="101">
        <v>0</v>
      </c>
      <c r="EF152" s="101">
        <v>0</v>
      </c>
      <c r="EG152" s="101">
        <v>-4.166666666666663E-2</v>
      </c>
      <c r="EH152" s="101">
        <v>-4.3478260869565188E-2</v>
      </c>
      <c r="EI152" s="101">
        <v>-9.0909090909090939E-2</v>
      </c>
      <c r="EJ152" s="101">
        <v>5.0000000000000044E-2</v>
      </c>
      <c r="EK152" s="101">
        <v>9.5238095238095344E-2</v>
      </c>
      <c r="EL152" s="101">
        <v>-4.3478260869565188E-2</v>
      </c>
      <c r="EM152" s="102">
        <v>0.11363636363636354</v>
      </c>
      <c r="EN152" s="102">
        <v>-2.0408163265306145E-2</v>
      </c>
      <c r="EO152" s="102">
        <v>2.0833333333333259E-2</v>
      </c>
      <c r="EP152" s="102">
        <v>-2.0408163265306145E-2</v>
      </c>
      <c r="EQ152" s="102">
        <v>4.1666666666666741E-2</v>
      </c>
      <c r="ER152" s="102">
        <v>-4.0000000000000036E-2</v>
      </c>
      <c r="ES152" s="102">
        <v>0</v>
      </c>
      <c r="ET152" s="102">
        <v>4.1666666666666741E-2</v>
      </c>
      <c r="EU152" s="102">
        <v>-4.0000000000000036E-2</v>
      </c>
      <c r="EV152" s="102">
        <v>-0.16666666666666663</v>
      </c>
      <c r="EW152" s="102">
        <v>0</v>
      </c>
      <c r="EX152" s="102">
        <f>EX117/EW117-1</f>
        <v>0</v>
      </c>
      <c r="EY152" s="102">
        <f>EY117/EX117-1</f>
        <v>0</v>
      </c>
      <c r="EZ152"/>
      <c r="FA152" s="101">
        <v>0.53333333333333344</v>
      </c>
      <c r="FB152" s="101">
        <v>-0.13043478260869579</v>
      </c>
      <c r="FC152" s="101">
        <v>2.5000000000000133E-2</v>
      </c>
      <c r="FD152" s="101">
        <v>-2.4390243902439157E-2</v>
      </c>
      <c r="FE152" s="176"/>
      <c r="FF152" s="101">
        <v>-4.1699999999999959E-2</v>
      </c>
      <c r="FG152" s="176"/>
      <c r="FH152" s="101">
        <v>-0.2173640822289471</v>
      </c>
      <c r="FI152" s="176"/>
      <c r="FJ152" s="101">
        <v>0</v>
      </c>
      <c r="FK152" s="176"/>
      <c r="FL152" s="101">
        <v>0</v>
      </c>
      <c r="FM152" s="101">
        <v>0.29333333333333322</v>
      </c>
      <c r="FN152" s="101">
        <v>3.0927835051546948E-2</v>
      </c>
      <c r="FO152" s="101">
        <v>-0.17000000000000037</v>
      </c>
      <c r="FP152" s="101">
        <v>0.20481927710843362</v>
      </c>
      <c r="FQ152" s="176"/>
      <c r="FR152" s="101">
        <v>9.000000000000008E-2</v>
      </c>
      <c r="FS152" s="101">
        <v>-3.669724770642202E-2</v>
      </c>
      <c r="FT152" s="101">
        <v>-4.7619047619047672E-2</v>
      </c>
      <c r="FU152" s="105">
        <v>-4.9975012493763682E-4</v>
      </c>
      <c r="FV152" s="105">
        <v>0</v>
      </c>
      <c r="FW152" s="171"/>
      <c r="FX152" s="105">
        <v>0</v>
      </c>
      <c r="FY152" s="105">
        <v>0</v>
      </c>
      <c r="FZ152" s="105">
        <v>0</v>
      </c>
      <c r="GA152" s="105">
        <v>0</v>
      </c>
      <c r="GB152" s="105">
        <v>0</v>
      </c>
      <c r="GC152" s="105">
        <v>0</v>
      </c>
      <c r="GD152" s="101">
        <v>0</v>
      </c>
      <c r="GE152" s="101">
        <v>0</v>
      </c>
      <c r="GF152" s="101">
        <v>0</v>
      </c>
      <c r="GG152" s="101">
        <v>0</v>
      </c>
      <c r="GH152" s="102">
        <v>0</v>
      </c>
      <c r="GI152" s="102">
        <v>0</v>
      </c>
      <c r="GJ152" s="102">
        <v>0</v>
      </c>
      <c r="GK152" s="102">
        <v>0</v>
      </c>
      <c r="GL152" s="102">
        <v>0</v>
      </c>
      <c r="GM152" s="102">
        <v>0</v>
      </c>
      <c r="GN152" s="102">
        <v>0</v>
      </c>
      <c r="GO152" s="102">
        <v>-0.25</v>
      </c>
      <c r="GP152" s="102">
        <v>0.33333333333333326</v>
      </c>
      <c r="GQ152" s="102">
        <v>0</v>
      </c>
      <c r="GR152" s="102">
        <f>GR117/GQ117-1</f>
        <v>0</v>
      </c>
      <c r="GS152" s="102">
        <f t="shared" si="10"/>
        <v>0.5</v>
      </c>
      <c r="GT152" s="102">
        <f>GT117/GS117-1</f>
        <v>-0.30000000000000004</v>
      </c>
      <c r="GU152"/>
    </row>
    <row r="156" spans="1:322" x14ac:dyDescent="0.3">
      <c r="A156" s="389" t="s">
        <v>1265</v>
      </c>
      <c r="B156" s="389"/>
      <c r="C156" s="389"/>
      <c r="D156" s="389"/>
      <c r="E156" s="389"/>
      <c r="F156" s="389"/>
      <c r="G156" s="389"/>
      <c r="H156" s="389"/>
      <c r="I156" s="389"/>
      <c r="J156" s="389"/>
      <c r="K156" s="389"/>
      <c r="L156" s="389"/>
      <c r="M156" s="389"/>
      <c r="N156" s="389"/>
      <c r="O156" s="389"/>
      <c r="P156" s="389"/>
      <c r="Q156" s="389"/>
      <c r="R156" s="389"/>
      <c r="S156" s="389"/>
      <c r="T156" s="389"/>
      <c r="U156" s="389"/>
      <c r="V156" s="389"/>
      <c r="W156" s="389"/>
      <c r="X156" s="389"/>
      <c r="Y156" s="389"/>
      <c r="Z156" s="389"/>
      <c r="AA156" s="389"/>
      <c r="AB156" s="389"/>
      <c r="AC156" s="389"/>
      <c r="AD156" s="389"/>
      <c r="AE156" s="389"/>
      <c r="AF156" s="389"/>
      <c r="AG156" s="389"/>
      <c r="AH156" s="389"/>
      <c r="AI156" s="389"/>
      <c r="AJ156" s="389"/>
      <c r="AK156" s="389"/>
      <c r="AL156" s="389"/>
      <c r="AM156" s="389"/>
      <c r="AN156" s="389"/>
      <c r="AO156" s="389"/>
      <c r="AP156" s="389"/>
      <c r="AQ156" s="389"/>
      <c r="AR156" s="389"/>
      <c r="AS156" s="389"/>
      <c r="AT156" s="389"/>
      <c r="AU156" s="389"/>
      <c r="AV156" s="389"/>
      <c r="AW156" s="389"/>
      <c r="AX156" s="389"/>
      <c r="AY156" s="389"/>
      <c r="AZ156" s="389"/>
      <c r="BA156" s="389"/>
      <c r="BB156" s="389"/>
      <c r="BC156" s="389"/>
      <c r="BD156" s="389"/>
      <c r="BE156" s="389"/>
      <c r="BF156" s="389"/>
      <c r="BG156" s="389"/>
      <c r="BH156" s="389"/>
      <c r="BI156" s="389"/>
      <c r="BJ156" s="389"/>
      <c r="BK156" s="389"/>
      <c r="BL156" s="389"/>
      <c r="BM156" s="389"/>
      <c r="BN156" s="389"/>
      <c r="BO156" s="389"/>
      <c r="BP156" s="389"/>
      <c r="BQ156" s="389"/>
      <c r="BR156" s="389"/>
      <c r="BS156" s="389"/>
      <c r="BT156" s="389"/>
      <c r="BU156" s="389"/>
      <c r="BV156" s="389"/>
      <c r="BW156" s="389"/>
      <c r="BX156" s="389"/>
      <c r="BY156" s="389"/>
      <c r="BZ156" s="389"/>
      <c r="CA156" s="389"/>
      <c r="CB156" s="389"/>
      <c r="CC156" s="389"/>
      <c r="CD156" s="389"/>
      <c r="CE156" s="389"/>
      <c r="CF156" s="389"/>
      <c r="CG156" s="389"/>
      <c r="CH156" s="389"/>
      <c r="CI156" s="389"/>
      <c r="CJ156" s="389"/>
      <c r="CK156" s="389"/>
      <c r="CL156" s="389"/>
      <c r="CM156" s="389"/>
      <c r="CN156" s="389"/>
      <c r="CO156" s="389"/>
      <c r="CP156" s="389"/>
      <c r="CQ156" s="389"/>
      <c r="CR156" s="389"/>
      <c r="CS156" s="389"/>
      <c r="CT156" s="389"/>
      <c r="CU156" s="389"/>
      <c r="CV156" s="389"/>
      <c r="CW156" s="389"/>
      <c r="CX156" s="389"/>
      <c r="CY156" s="389"/>
      <c r="CZ156" s="389"/>
      <c r="DA156" s="389"/>
      <c r="DB156" s="389"/>
      <c r="DC156" s="389"/>
      <c r="DD156" s="389"/>
      <c r="DE156" s="389"/>
      <c r="DF156" s="389"/>
      <c r="DG156" s="389"/>
      <c r="DH156" s="389"/>
      <c r="DI156" s="389"/>
      <c r="DJ156" s="389"/>
      <c r="DK156" s="389"/>
      <c r="DL156" s="389"/>
      <c r="DM156" s="389"/>
      <c r="DN156" s="389"/>
      <c r="DO156" s="389"/>
      <c r="DP156" s="389"/>
      <c r="DQ156" s="389"/>
      <c r="DR156" s="389"/>
      <c r="DS156" s="389"/>
      <c r="DT156" s="389"/>
      <c r="DU156" s="389"/>
      <c r="DV156" s="389"/>
      <c r="DW156" s="389"/>
      <c r="DX156" s="389"/>
      <c r="DY156" s="389"/>
      <c r="DZ156" s="389"/>
      <c r="EA156" s="389"/>
      <c r="EB156" s="389"/>
      <c r="EC156" s="389"/>
      <c r="ED156" s="389"/>
      <c r="EE156" s="389"/>
      <c r="EF156" s="389"/>
      <c r="EG156" s="389"/>
      <c r="EH156" s="389"/>
      <c r="EI156" s="389"/>
      <c r="EJ156" s="389"/>
      <c r="EK156" s="389"/>
      <c r="EL156" s="389"/>
      <c r="EM156" s="389"/>
      <c r="EN156" s="389"/>
      <c r="EO156" s="389"/>
      <c r="EP156" s="389"/>
      <c r="EQ156" s="389"/>
      <c r="ER156" s="389"/>
      <c r="ES156" s="389"/>
      <c r="ET156" s="389"/>
      <c r="EU156" s="389"/>
      <c r="EV156" s="389"/>
      <c r="EW156" s="389"/>
      <c r="EX156" s="389"/>
      <c r="EY156" s="389"/>
      <c r="EZ156" s="389"/>
      <c r="FA156" s="389"/>
      <c r="FB156" s="389"/>
      <c r="FC156" s="389"/>
      <c r="FD156" s="389"/>
      <c r="FE156" s="389"/>
      <c r="FF156" s="389"/>
      <c r="FG156" s="389"/>
      <c r="FH156" s="389"/>
      <c r="FI156" s="389"/>
      <c r="FJ156" s="389"/>
      <c r="FK156" s="389"/>
      <c r="FL156" s="389"/>
      <c r="FM156" s="389"/>
      <c r="FN156" s="389"/>
      <c r="FO156" s="389"/>
      <c r="FP156" s="389"/>
      <c r="FQ156" s="389"/>
      <c r="FR156" s="389"/>
      <c r="FS156" s="389"/>
      <c r="FT156" s="389"/>
      <c r="FU156" s="389"/>
      <c r="FV156" s="389"/>
      <c r="FW156" s="389"/>
      <c r="FX156" s="389"/>
      <c r="FY156" s="389"/>
      <c r="FZ156" s="389"/>
      <c r="GA156" s="389"/>
      <c r="GB156" s="389"/>
      <c r="GC156" s="389"/>
      <c r="GD156" s="389"/>
      <c r="GE156" s="389"/>
      <c r="GF156" s="389"/>
      <c r="GG156" s="389"/>
      <c r="GH156" s="389"/>
      <c r="GI156" s="389"/>
      <c r="GJ156" s="389"/>
      <c r="GK156" s="389"/>
      <c r="GL156" s="389"/>
      <c r="GM156" s="389"/>
      <c r="GN156" s="389"/>
      <c r="GO156" s="389"/>
      <c r="GP156" s="389"/>
      <c r="GQ156" s="389"/>
      <c r="GR156" s="389"/>
      <c r="GS156" s="389"/>
      <c r="GT156" s="389"/>
      <c r="GU156" s="389"/>
      <c r="GV156" s="389"/>
      <c r="GW156" s="389"/>
      <c r="GX156" s="389"/>
      <c r="GY156" s="389"/>
      <c r="GZ156" s="389"/>
      <c r="HA156" s="389"/>
      <c r="HB156" s="389"/>
      <c r="HC156" s="389"/>
      <c r="HD156" s="389"/>
      <c r="HE156" s="389"/>
      <c r="HF156" s="389"/>
      <c r="HG156" s="389"/>
      <c r="HH156" s="389"/>
      <c r="HI156" s="389"/>
      <c r="HJ156" s="389"/>
      <c r="HK156" s="389"/>
      <c r="HL156" s="389"/>
      <c r="HM156" s="389"/>
      <c r="HN156" s="389"/>
      <c r="HO156" s="389"/>
      <c r="HP156" s="389"/>
      <c r="HQ156" s="389"/>
      <c r="HR156" s="389"/>
      <c r="HS156" s="389"/>
      <c r="HT156" s="389"/>
      <c r="HU156" s="389"/>
      <c r="HV156" s="389"/>
      <c r="HW156" s="389"/>
      <c r="HX156" s="389"/>
      <c r="HY156" s="389"/>
      <c r="HZ156" s="389"/>
      <c r="IA156" s="389"/>
      <c r="IB156" s="389"/>
      <c r="IC156" s="389"/>
      <c r="ID156" s="389"/>
      <c r="IE156" s="389"/>
      <c r="IF156" s="389"/>
      <c r="IG156" s="389"/>
      <c r="IH156" s="389"/>
      <c r="II156" s="389"/>
      <c r="IJ156" s="389"/>
      <c r="IK156" s="389"/>
      <c r="IL156" s="389"/>
      <c r="IM156" s="389"/>
      <c r="IN156" s="389"/>
      <c r="IO156" s="389"/>
      <c r="IP156" s="389"/>
      <c r="IQ156" s="389"/>
      <c r="IR156" s="389"/>
      <c r="IS156" s="389"/>
      <c r="IT156" s="389"/>
      <c r="IU156" s="389"/>
      <c r="IV156" s="389"/>
      <c r="IW156" s="389"/>
      <c r="IX156" s="389"/>
      <c r="IY156" s="389"/>
      <c r="IZ156" s="389"/>
      <c r="JA156" s="389"/>
      <c r="JB156" s="389"/>
      <c r="JC156" s="389"/>
      <c r="JD156" s="389"/>
      <c r="JE156" s="389"/>
      <c r="JF156" s="389"/>
      <c r="JG156" s="389"/>
      <c r="JH156" s="389"/>
      <c r="JI156" s="389"/>
      <c r="JJ156" s="389"/>
      <c r="JK156" s="389"/>
      <c r="JL156" s="389"/>
      <c r="JM156" s="389"/>
      <c r="JN156" s="389"/>
      <c r="JO156" s="389"/>
      <c r="JP156" s="389"/>
      <c r="JQ156" s="389"/>
      <c r="JR156" s="389"/>
      <c r="JS156" s="389"/>
      <c r="JT156" s="389"/>
      <c r="JU156" s="389"/>
      <c r="JV156" s="389"/>
      <c r="JW156" s="389"/>
      <c r="JX156" s="389"/>
      <c r="JY156" s="389"/>
      <c r="JZ156" s="389"/>
      <c r="KA156" s="389"/>
      <c r="KB156" s="389"/>
      <c r="KC156" s="389"/>
      <c r="KD156" s="389"/>
      <c r="KE156" s="389"/>
      <c r="KF156" s="389"/>
      <c r="KG156" s="389"/>
      <c r="KH156" s="389"/>
      <c r="KI156" s="389"/>
      <c r="KJ156" s="389"/>
      <c r="KK156" s="389"/>
      <c r="KL156" s="389"/>
      <c r="KM156" s="389"/>
      <c r="KN156" s="389"/>
      <c r="KO156" s="389"/>
      <c r="KP156" s="389"/>
      <c r="KQ156" s="389"/>
      <c r="KR156" s="389"/>
      <c r="KS156" s="389"/>
      <c r="KT156" s="389"/>
      <c r="KU156" s="389"/>
      <c r="KV156" s="389"/>
      <c r="KW156" s="389"/>
      <c r="KX156" s="389"/>
      <c r="KY156" s="389"/>
      <c r="KZ156" s="389"/>
      <c r="LA156" s="389"/>
      <c r="LB156" s="389"/>
      <c r="LC156" s="389"/>
      <c r="LD156" s="389"/>
      <c r="LE156" s="389"/>
      <c r="LF156" s="389"/>
      <c r="LG156" s="389"/>
      <c r="LH156" s="389"/>
      <c r="LI156" s="389"/>
      <c r="LJ156" s="389"/>
    </row>
    <row r="158" spans="1:322" x14ac:dyDescent="0.3">
      <c r="A158" s="364" t="s">
        <v>35</v>
      </c>
      <c r="B158" s="364"/>
      <c r="C158" s="364"/>
      <c r="D158" s="364"/>
      <c r="E158" s="364"/>
      <c r="F158" s="364"/>
      <c r="G158" s="364"/>
      <c r="H158" s="364"/>
      <c r="I158" s="364"/>
      <c r="J158" s="364"/>
      <c r="K158" s="364"/>
      <c r="L158" s="364"/>
      <c r="M158" s="364"/>
      <c r="N158" s="364"/>
      <c r="O158" s="364"/>
      <c r="P158" s="364"/>
      <c r="Q158" s="364"/>
      <c r="R158" s="364"/>
      <c r="S158" s="364"/>
      <c r="T158" s="364"/>
      <c r="U158" s="364"/>
      <c r="V158" s="364"/>
      <c r="W158" s="364"/>
      <c r="X158" s="364"/>
      <c r="Y158" s="364"/>
      <c r="Z158" s="364"/>
      <c r="AA158" s="364"/>
      <c r="AB158" s="364"/>
      <c r="AC158" s="364"/>
      <c r="AD158" s="364"/>
      <c r="AE158" s="364"/>
      <c r="AF158" s="364"/>
      <c r="AG158" s="364"/>
      <c r="AH158" s="364"/>
      <c r="AI158" s="364"/>
      <c r="AJ158" s="364"/>
      <c r="AK158" s="364"/>
      <c r="AL158" s="364"/>
      <c r="AM158" s="364"/>
      <c r="AN158" s="364"/>
      <c r="AO158" s="364"/>
      <c r="AP158" s="364"/>
      <c r="AQ158" s="364"/>
      <c r="AR158" s="364"/>
      <c r="AS158" s="364"/>
      <c r="AT158" s="364"/>
      <c r="AU158" s="364"/>
      <c r="AV158" s="364"/>
      <c r="AW158" s="364"/>
      <c r="AX158" s="364"/>
      <c r="AY158" s="364"/>
      <c r="BA158" s="364" t="s">
        <v>36</v>
      </c>
      <c r="BB158" s="364"/>
      <c r="BC158" s="364"/>
      <c r="BD158" s="364"/>
      <c r="BE158" s="364"/>
      <c r="BF158" s="364"/>
      <c r="BG158" s="364"/>
      <c r="BH158" s="364"/>
      <c r="BI158" s="364"/>
      <c r="BJ158" s="364"/>
      <c r="BK158" s="364"/>
      <c r="BL158" s="364"/>
      <c r="BM158" s="364"/>
      <c r="BN158" s="364"/>
      <c r="BO158" s="364"/>
      <c r="BP158" s="364"/>
      <c r="BQ158" s="364"/>
      <c r="BR158" s="364"/>
      <c r="BS158" s="364"/>
      <c r="BT158" s="364"/>
      <c r="BU158" s="364"/>
      <c r="BV158" s="364"/>
      <c r="BW158" s="364"/>
      <c r="BX158" s="364"/>
      <c r="BY158" s="364"/>
      <c r="BZ158" s="364"/>
      <c r="CA158" s="364"/>
      <c r="CB158" s="364"/>
      <c r="CC158" s="364"/>
      <c r="CD158" s="364"/>
      <c r="CE158" s="364"/>
      <c r="CF158" s="364"/>
      <c r="CG158" s="364"/>
      <c r="CH158" s="364"/>
      <c r="CI158" s="364"/>
      <c r="CJ158" s="364"/>
      <c r="CK158" s="364"/>
      <c r="CL158" s="364"/>
      <c r="CM158" s="364"/>
      <c r="CN158" s="364"/>
      <c r="CO158" s="364"/>
      <c r="CP158" s="364"/>
      <c r="CQ158" s="364"/>
      <c r="CR158" s="364"/>
      <c r="CS158" s="364"/>
      <c r="CT158" s="364"/>
      <c r="CU158" s="364"/>
      <c r="CV158" s="364"/>
      <c r="CW158" s="364"/>
      <c r="CX158" s="364"/>
      <c r="CY158" s="364"/>
      <c r="DA158" s="390" t="s">
        <v>37</v>
      </c>
      <c r="DB158" s="390"/>
      <c r="DC158" s="390"/>
      <c r="DD158" s="390"/>
      <c r="DE158" s="390"/>
      <c r="DF158" s="390"/>
      <c r="DG158" s="390"/>
      <c r="DH158" s="390"/>
      <c r="DI158" s="390"/>
      <c r="DJ158" s="390"/>
      <c r="DK158" s="390"/>
      <c r="DL158" s="390"/>
      <c r="DM158" s="390"/>
      <c r="DN158" s="390"/>
      <c r="DO158" s="390"/>
      <c r="DP158" s="390"/>
      <c r="DQ158" s="390"/>
      <c r="DR158" s="390"/>
      <c r="DS158" s="390"/>
      <c r="DT158" s="390"/>
      <c r="DU158" s="390"/>
      <c r="DV158" s="390"/>
      <c r="DW158" s="390"/>
      <c r="DX158" s="390"/>
      <c r="DY158" s="390"/>
      <c r="DZ158" s="390"/>
      <c r="EA158" s="390"/>
      <c r="EB158" s="390"/>
      <c r="EC158" s="390"/>
      <c r="ED158" s="390"/>
      <c r="EE158" s="390"/>
      <c r="EF158" s="390"/>
      <c r="EG158" s="390"/>
      <c r="EH158" s="390"/>
      <c r="EI158" s="390"/>
      <c r="EJ158" s="390"/>
      <c r="EK158" s="390"/>
      <c r="EL158" s="390"/>
      <c r="EM158" s="390"/>
      <c r="EN158" s="390"/>
      <c r="EO158" s="390"/>
      <c r="EP158" s="390"/>
      <c r="EQ158" s="390"/>
      <c r="ER158" s="390"/>
      <c r="ES158" s="390"/>
      <c r="ET158" s="390"/>
      <c r="EU158" s="390"/>
      <c r="EV158" s="390"/>
      <c r="EW158" s="390"/>
      <c r="EX158" s="390"/>
      <c r="EY158" s="390"/>
      <c r="FA158" s="390" t="s">
        <v>39</v>
      </c>
      <c r="FB158" s="390"/>
      <c r="FC158" s="390"/>
      <c r="FD158" s="390"/>
      <c r="FE158" s="390"/>
      <c r="FF158" s="390"/>
      <c r="FG158" s="390"/>
      <c r="FH158" s="390"/>
      <c r="FI158" s="390"/>
      <c r="FJ158" s="390"/>
      <c r="FK158" s="390"/>
      <c r="FL158" s="390"/>
      <c r="FM158" s="390"/>
      <c r="FN158" s="390"/>
      <c r="FO158" s="390"/>
      <c r="FP158" s="390"/>
      <c r="FQ158" s="390"/>
      <c r="FR158" s="390"/>
      <c r="FS158" s="390"/>
      <c r="FT158" s="390"/>
      <c r="FU158" s="390"/>
      <c r="FV158" s="390"/>
      <c r="FW158" s="390"/>
      <c r="FX158" s="390"/>
      <c r="FY158" s="390"/>
      <c r="FZ158" s="390"/>
      <c r="GA158" s="390"/>
      <c r="GB158" s="390"/>
      <c r="GC158" s="390"/>
      <c r="GD158" s="390"/>
      <c r="GE158" s="390"/>
      <c r="GF158" s="390"/>
      <c r="GG158" s="390"/>
      <c r="GH158" s="390"/>
      <c r="GI158" s="390"/>
      <c r="GJ158" s="390"/>
      <c r="GK158" s="390"/>
      <c r="GL158" s="390"/>
      <c r="GM158" s="390"/>
      <c r="GN158" s="390"/>
      <c r="GO158" s="390"/>
      <c r="GP158" s="390"/>
      <c r="GQ158" s="390"/>
      <c r="GR158" s="390"/>
      <c r="GS158" s="390"/>
      <c r="GT158" s="390"/>
      <c r="GU158"/>
      <c r="GV158" s="364" t="s">
        <v>40</v>
      </c>
      <c r="GW158" s="364"/>
      <c r="GX158" s="364"/>
      <c r="GY158" s="364"/>
      <c r="GZ158" s="364"/>
      <c r="HA158" s="364"/>
      <c r="HB158" s="364"/>
      <c r="HC158" s="364"/>
      <c r="HD158" s="364"/>
      <c r="HE158" s="364"/>
      <c r="HF158" s="364"/>
      <c r="HG158" s="364"/>
      <c r="HH158" s="364"/>
      <c r="HI158" s="364"/>
      <c r="HJ158" s="364"/>
      <c r="HK158" s="364"/>
      <c r="HL158" s="364"/>
      <c r="HM158" s="364"/>
      <c r="HN158" s="364"/>
      <c r="HO158" s="364"/>
      <c r="HP158" s="364"/>
      <c r="HQ158" s="364"/>
      <c r="HR158" s="364"/>
      <c r="HS158" s="364"/>
      <c r="HT158" s="364"/>
      <c r="HU158" s="364"/>
      <c r="HV158" s="364"/>
      <c r="HW158" s="364"/>
      <c r="HX158" s="364"/>
      <c r="HY158" s="364"/>
      <c r="HZ158" s="364"/>
      <c r="IA158" s="364"/>
      <c r="IB158" s="364"/>
      <c r="IC158" s="364"/>
      <c r="ID158" s="364"/>
      <c r="IE158" s="364"/>
      <c r="IF158" s="364"/>
      <c r="IG158" s="364"/>
      <c r="IH158" s="364"/>
      <c r="II158" s="364"/>
      <c r="IJ158" s="364"/>
      <c r="IK158" s="364"/>
      <c r="IL158" s="364"/>
      <c r="IM158" s="364"/>
      <c r="IN158" s="364"/>
      <c r="IO158" s="364"/>
      <c r="IP158" s="364"/>
      <c r="IQ158" s="364"/>
      <c r="IR158" s="364"/>
      <c r="IS158" s="364"/>
      <c r="IT158" s="364"/>
      <c r="IV158" s="364" t="s">
        <v>41</v>
      </c>
      <c r="IW158" s="364"/>
      <c r="IX158" s="364"/>
      <c r="IY158" s="364"/>
      <c r="IZ158" s="364"/>
      <c r="JA158" s="364"/>
      <c r="JB158" s="364"/>
      <c r="JC158" s="364"/>
      <c r="JD158" s="364"/>
      <c r="JE158" s="364"/>
      <c r="JF158" s="364"/>
      <c r="JG158" s="364"/>
      <c r="JH158" s="364"/>
      <c r="JI158" s="364"/>
      <c r="JJ158" s="364"/>
      <c r="JK158" s="364"/>
      <c r="JL158" s="364"/>
      <c r="JM158" s="364"/>
      <c r="JN158" s="364"/>
      <c r="JO158" s="364"/>
      <c r="JP158" s="364"/>
      <c r="JQ158" s="364"/>
      <c r="JR158" s="364"/>
      <c r="JS158" s="364"/>
      <c r="JT158" s="364"/>
      <c r="JU158" s="364"/>
      <c r="JV158" s="364"/>
      <c r="JW158" s="364"/>
      <c r="JX158" s="364"/>
      <c r="JY158" s="364"/>
      <c r="JZ158" s="364"/>
      <c r="KA158" s="364"/>
      <c r="KB158" s="364"/>
      <c r="KC158" s="364"/>
      <c r="KD158" s="364"/>
      <c r="KE158" s="364"/>
      <c r="KF158" s="364"/>
      <c r="KG158" s="364"/>
      <c r="KH158" s="364"/>
      <c r="KI158" s="364"/>
      <c r="KJ158" s="364"/>
      <c r="KK158" s="364"/>
      <c r="KL158" s="364"/>
      <c r="KM158" s="364"/>
      <c r="KN158" s="364"/>
      <c r="KO158" s="364"/>
      <c r="KP158" s="364"/>
      <c r="KQ158" s="364"/>
      <c r="KR158" s="364"/>
      <c r="KS158" s="364"/>
      <c r="KT158" s="364"/>
    </row>
    <row r="159" spans="1:322" x14ac:dyDescent="0.3">
      <c r="GQ159" s="11"/>
      <c r="GS159"/>
      <c r="GT159"/>
    </row>
    <row r="160" spans="1:322" ht="49.5" x14ac:dyDescent="0.3">
      <c r="A160" s="31" t="s">
        <v>984</v>
      </c>
      <c r="B160" s="32" t="s">
        <v>1130</v>
      </c>
      <c r="C160" s="32" t="s">
        <v>1131</v>
      </c>
      <c r="D160" s="32" t="s">
        <v>1132</v>
      </c>
      <c r="E160" s="32" t="s">
        <v>1133</v>
      </c>
      <c r="F160" s="32" t="s">
        <v>1134</v>
      </c>
      <c r="G160" s="32" t="s">
        <v>991</v>
      </c>
      <c r="H160" s="32" t="s">
        <v>993</v>
      </c>
      <c r="I160" s="32" t="s">
        <v>995</v>
      </c>
      <c r="J160" s="43" t="s">
        <v>996</v>
      </c>
      <c r="K160" s="44" t="s">
        <v>1135</v>
      </c>
      <c r="L160" s="32" t="s">
        <v>1136</v>
      </c>
      <c r="M160" s="44" t="s">
        <v>1137</v>
      </c>
      <c r="N160" s="32" t="s">
        <v>1138</v>
      </c>
      <c r="O160" s="44" t="s">
        <v>1139</v>
      </c>
      <c r="P160" s="32" t="s">
        <v>1140</v>
      </c>
      <c r="Q160" s="32" t="s">
        <v>1141</v>
      </c>
      <c r="R160" s="32" t="s">
        <v>1142</v>
      </c>
      <c r="S160" s="32" t="s">
        <v>1143</v>
      </c>
      <c r="T160" s="32" t="s">
        <v>1144</v>
      </c>
      <c r="U160" s="32" t="s">
        <v>1145</v>
      </c>
      <c r="V160" s="44" t="s">
        <v>1171</v>
      </c>
      <c r="W160" s="32" t="s">
        <v>1147</v>
      </c>
      <c r="X160" s="32" t="s">
        <v>1148</v>
      </c>
      <c r="Y160" s="32" t="s">
        <v>1149</v>
      </c>
      <c r="Z160" s="32" t="s">
        <v>1150</v>
      </c>
      <c r="AA160" s="32" t="s">
        <v>1151</v>
      </c>
      <c r="AB160" s="44" t="s">
        <v>1152</v>
      </c>
      <c r="AC160" s="32" t="s">
        <v>1153</v>
      </c>
      <c r="AD160" s="32" t="s">
        <v>1154</v>
      </c>
      <c r="AE160" s="32" t="s">
        <v>1155</v>
      </c>
      <c r="AF160" s="32" t="s">
        <v>1156</v>
      </c>
      <c r="AG160" s="32" t="s">
        <v>1157</v>
      </c>
      <c r="AH160" s="32" t="s">
        <v>1158</v>
      </c>
      <c r="AI160" s="32" t="s">
        <v>1159</v>
      </c>
      <c r="AJ160" s="32" t="s">
        <v>1160</v>
      </c>
      <c r="AK160" s="32" t="s">
        <v>1161</v>
      </c>
      <c r="AL160" s="32" t="s">
        <v>1162</v>
      </c>
      <c r="AM160" s="32" t="s">
        <v>1163</v>
      </c>
      <c r="AN160" s="32" t="s">
        <v>1164</v>
      </c>
      <c r="AO160" s="32" t="s">
        <v>1165</v>
      </c>
      <c r="AP160" s="32" t="s">
        <v>1166</v>
      </c>
      <c r="AQ160" s="32" t="s">
        <v>1167</v>
      </c>
      <c r="AR160" s="32" t="s">
        <v>1168</v>
      </c>
      <c r="AS160" s="32" t="s">
        <v>1169</v>
      </c>
      <c r="AT160" s="32" t="s">
        <v>1170</v>
      </c>
      <c r="AU160" s="32" t="s">
        <v>1028</v>
      </c>
      <c r="AV160" s="32" t="s">
        <v>1029</v>
      </c>
      <c r="AW160" s="32" t="s">
        <v>2063</v>
      </c>
      <c r="AX160" s="30" t="s">
        <v>2190</v>
      </c>
      <c r="AY160" s="32" t="s">
        <v>2244</v>
      </c>
      <c r="BA160" s="31" t="s">
        <v>984</v>
      </c>
      <c r="BB160" s="32" t="s">
        <v>1130</v>
      </c>
      <c r="BC160" s="32" t="s">
        <v>1131</v>
      </c>
      <c r="BD160" s="32" t="s">
        <v>1132</v>
      </c>
      <c r="BE160" s="32" t="s">
        <v>1133</v>
      </c>
      <c r="BF160" s="32" t="s">
        <v>1134</v>
      </c>
      <c r="BG160" s="32" t="s">
        <v>991</v>
      </c>
      <c r="BH160" s="32" t="s">
        <v>993</v>
      </c>
      <c r="BI160" s="32" t="s">
        <v>995</v>
      </c>
      <c r="BJ160" s="43" t="s">
        <v>996</v>
      </c>
      <c r="BK160" s="44" t="s">
        <v>1135</v>
      </c>
      <c r="BL160" s="32" t="s">
        <v>1136</v>
      </c>
      <c r="BM160" s="44" t="s">
        <v>1137</v>
      </c>
      <c r="BN160" s="32" t="s">
        <v>1138</v>
      </c>
      <c r="BO160" s="44" t="s">
        <v>1139</v>
      </c>
      <c r="BP160" s="32" t="s">
        <v>1140</v>
      </c>
      <c r="BQ160" s="32" t="s">
        <v>1141</v>
      </c>
      <c r="BR160" s="32" t="s">
        <v>1142</v>
      </c>
      <c r="BS160" s="32" t="s">
        <v>1143</v>
      </c>
      <c r="BT160" s="32" t="s">
        <v>1144</v>
      </c>
      <c r="BU160" s="32" t="s">
        <v>1145</v>
      </c>
      <c r="BV160" s="44" t="s">
        <v>1171</v>
      </c>
      <c r="BW160" s="32" t="s">
        <v>1147</v>
      </c>
      <c r="BX160" s="32" t="s">
        <v>1148</v>
      </c>
      <c r="BY160" s="32" t="s">
        <v>1149</v>
      </c>
      <c r="BZ160" s="32" t="s">
        <v>1150</v>
      </c>
      <c r="CA160" s="32" t="s">
        <v>1151</v>
      </c>
      <c r="CB160" s="44" t="s">
        <v>1152</v>
      </c>
      <c r="CC160" s="32" t="s">
        <v>1153</v>
      </c>
      <c r="CD160" s="32" t="s">
        <v>1154</v>
      </c>
      <c r="CE160" s="32" t="s">
        <v>1142</v>
      </c>
      <c r="CF160" s="32" t="s">
        <v>1156</v>
      </c>
      <c r="CG160" s="32" t="s">
        <v>1157</v>
      </c>
      <c r="CH160" s="32" t="s">
        <v>1158</v>
      </c>
      <c r="CI160" s="32" t="s">
        <v>1159</v>
      </c>
      <c r="CJ160" s="32" t="s">
        <v>1160</v>
      </c>
      <c r="CK160" s="32" t="s">
        <v>1161</v>
      </c>
      <c r="CL160" s="32" t="s">
        <v>1162</v>
      </c>
      <c r="CM160" s="32" t="s">
        <v>1163</v>
      </c>
      <c r="CN160" s="32" t="s">
        <v>1164</v>
      </c>
      <c r="CO160" s="32" t="s">
        <v>1165</v>
      </c>
      <c r="CP160" s="32" t="s">
        <v>1166</v>
      </c>
      <c r="CQ160" s="32" t="s">
        <v>1167</v>
      </c>
      <c r="CR160" s="32" t="s">
        <v>1168</v>
      </c>
      <c r="CS160" s="32" t="s">
        <v>1169</v>
      </c>
      <c r="CT160" s="32" t="s">
        <v>1170</v>
      </c>
      <c r="CU160" s="43" t="s">
        <v>1028</v>
      </c>
      <c r="CV160" s="32" t="s">
        <v>1029</v>
      </c>
      <c r="CW160" s="32" t="s">
        <v>2063</v>
      </c>
      <c r="CX160" s="30" t="s">
        <v>2190</v>
      </c>
      <c r="CY160" s="32" t="s">
        <v>2244</v>
      </c>
      <c r="DA160" s="31" t="s">
        <v>984</v>
      </c>
      <c r="DB160" s="32" t="s">
        <v>1130</v>
      </c>
      <c r="DC160" s="32" t="s">
        <v>1131</v>
      </c>
      <c r="DD160" s="32" t="s">
        <v>1132</v>
      </c>
      <c r="DE160" s="32" t="s">
        <v>1133</v>
      </c>
      <c r="DF160" s="32" t="s">
        <v>1134</v>
      </c>
      <c r="DG160" s="32" t="s">
        <v>991</v>
      </c>
      <c r="DH160" s="32" t="s">
        <v>993</v>
      </c>
      <c r="DI160" s="32" t="s">
        <v>995</v>
      </c>
      <c r="DJ160" s="43" t="s">
        <v>996</v>
      </c>
      <c r="DK160" s="44" t="s">
        <v>1135</v>
      </c>
      <c r="DL160" s="32" t="s">
        <v>1136</v>
      </c>
      <c r="DM160" s="44" t="s">
        <v>1137</v>
      </c>
      <c r="DN160" s="32" t="s">
        <v>1138</v>
      </c>
      <c r="DO160" s="44" t="s">
        <v>1139</v>
      </c>
      <c r="DP160" s="32" t="s">
        <v>1140</v>
      </c>
      <c r="DQ160" s="32" t="s">
        <v>1141</v>
      </c>
      <c r="DR160" s="32" t="s">
        <v>1142</v>
      </c>
      <c r="DS160" s="32" t="s">
        <v>1143</v>
      </c>
      <c r="DT160" s="32" t="s">
        <v>1144</v>
      </c>
      <c r="DU160" s="32" t="s">
        <v>1145</v>
      </c>
      <c r="DV160" s="44" t="s">
        <v>1171</v>
      </c>
      <c r="DW160" s="32" t="s">
        <v>1147</v>
      </c>
      <c r="DX160" s="32" t="s">
        <v>1148</v>
      </c>
      <c r="DY160" s="32" t="s">
        <v>1149</v>
      </c>
      <c r="DZ160" s="32" t="s">
        <v>1150</v>
      </c>
      <c r="EA160" s="32" t="s">
        <v>1151</v>
      </c>
      <c r="EB160" s="44" t="s">
        <v>1152</v>
      </c>
      <c r="EC160" s="32" t="s">
        <v>1153</v>
      </c>
      <c r="ED160" s="32" t="s">
        <v>1154</v>
      </c>
      <c r="EE160" s="32" t="s">
        <v>1155</v>
      </c>
      <c r="EF160" s="32" t="s">
        <v>1156</v>
      </c>
      <c r="EG160" s="32" t="s">
        <v>1157</v>
      </c>
      <c r="EH160" s="32" t="s">
        <v>1158</v>
      </c>
      <c r="EI160" s="32" t="s">
        <v>1159</v>
      </c>
      <c r="EJ160" s="32" t="s">
        <v>1160</v>
      </c>
      <c r="EK160" s="32" t="s">
        <v>1161</v>
      </c>
      <c r="EL160" s="32" t="s">
        <v>1162</v>
      </c>
      <c r="EM160" s="32" t="s">
        <v>1163</v>
      </c>
      <c r="EN160" s="32" t="s">
        <v>1164</v>
      </c>
      <c r="EO160" s="32" t="s">
        <v>1165</v>
      </c>
      <c r="EP160" s="32" t="s">
        <v>1166</v>
      </c>
      <c r="EQ160" s="32" t="s">
        <v>1167</v>
      </c>
      <c r="ER160" s="32" t="s">
        <v>1156</v>
      </c>
      <c r="ES160" s="32" t="s">
        <v>1169</v>
      </c>
      <c r="ET160" s="32" t="s">
        <v>1170</v>
      </c>
      <c r="EU160" s="32" t="s">
        <v>1028</v>
      </c>
      <c r="EV160" s="32" t="s">
        <v>1029</v>
      </c>
      <c r="EW160" s="32" t="s">
        <v>2063</v>
      </c>
      <c r="EX160" s="30" t="s">
        <v>2190</v>
      </c>
      <c r="EY160" s="32" t="s">
        <v>2244</v>
      </c>
      <c r="EZ160"/>
      <c r="FA160" s="32" t="s">
        <v>1134</v>
      </c>
      <c r="FB160" s="32" t="s">
        <v>991</v>
      </c>
      <c r="FC160" s="32" t="s">
        <v>993</v>
      </c>
      <c r="FD160" s="32" t="s">
        <v>995</v>
      </c>
      <c r="FE160" s="43" t="s">
        <v>996</v>
      </c>
      <c r="FF160" s="44" t="s">
        <v>1135</v>
      </c>
      <c r="FG160" s="32" t="s">
        <v>1136</v>
      </c>
      <c r="FH160" s="44" t="s">
        <v>1137</v>
      </c>
      <c r="FI160" s="32" t="s">
        <v>1138</v>
      </c>
      <c r="FJ160" s="44" t="s">
        <v>1139</v>
      </c>
      <c r="FK160" s="32" t="s">
        <v>1140</v>
      </c>
      <c r="FL160" s="32" t="s">
        <v>1141</v>
      </c>
      <c r="FM160" s="32" t="s">
        <v>1142</v>
      </c>
      <c r="FN160" s="32" t="s">
        <v>1143</v>
      </c>
      <c r="FO160" s="32" t="s">
        <v>1144</v>
      </c>
      <c r="FP160" s="32" t="s">
        <v>1145</v>
      </c>
      <c r="FQ160" s="44" t="s">
        <v>1171</v>
      </c>
      <c r="FR160" s="32" t="s">
        <v>1147</v>
      </c>
      <c r="FS160" s="32" t="s">
        <v>1148</v>
      </c>
      <c r="FT160" s="32" t="s">
        <v>1149</v>
      </c>
      <c r="FU160" s="32" t="s">
        <v>1150</v>
      </c>
      <c r="FV160" s="32" t="s">
        <v>1151</v>
      </c>
      <c r="FW160" s="44" t="s">
        <v>1152</v>
      </c>
      <c r="FX160" s="32" t="s">
        <v>1153</v>
      </c>
      <c r="FY160" s="32" t="s">
        <v>1154</v>
      </c>
      <c r="FZ160" s="32" t="s">
        <v>1155</v>
      </c>
      <c r="GA160" s="32" t="s">
        <v>1156</v>
      </c>
      <c r="GB160" s="32" t="s">
        <v>1157</v>
      </c>
      <c r="GC160" s="32" t="s">
        <v>1158</v>
      </c>
      <c r="GD160" s="32" t="s">
        <v>1159</v>
      </c>
      <c r="GE160" s="32" t="s">
        <v>1160</v>
      </c>
      <c r="GF160" s="32" t="s">
        <v>1161</v>
      </c>
      <c r="GG160" s="32" t="s">
        <v>1162</v>
      </c>
      <c r="GH160" s="32" t="s">
        <v>1163</v>
      </c>
      <c r="GI160" s="32" t="s">
        <v>1164</v>
      </c>
      <c r="GJ160" s="32" t="s">
        <v>1165</v>
      </c>
      <c r="GK160" s="32" t="s">
        <v>1166</v>
      </c>
      <c r="GL160" s="32" t="s">
        <v>1167</v>
      </c>
      <c r="GM160" s="32" t="s">
        <v>1168</v>
      </c>
      <c r="GN160" s="32" t="s">
        <v>1169</v>
      </c>
      <c r="GO160" s="32" t="s">
        <v>1170</v>
      </c>
      <c r="GP160" s="32" t="s">
        <v>1028</v>
      </c>
      <c r="GQ160" s="32" t="s">
        <v>1029</v>
      </c>
      <c r="GR160" s="32" t="s">
        <v>2063</v>
      </c>
      <c r="GS160" s="30" t="s">
        <v>2190</v>
      </c>
      <c r="GT160" s="32" t="s">
        <v>2244</v>
      </c>
      <c r="GU160"/>
      <c r="GV160" s="31" t="s">
        <v>984</v>
      </c>
      <c r="GW160" s="32" t="s">
        <v>1130</v>
      </c>
      <c r="GX160" s="32" t="s">
        <v>1131</v>
      </c>
      <c r="GY160" s="32" t="s">
        <v>1132</v>
      </c>
      <c r="GZ160" s="32" t="s">
        <v>1133</v>
      </c>
      <c r="HA160" s="32" t="s">
        <v>1134</v>
      </c>
      <c r="HB160" s="32" t="s">
        <v>991</v>
      </c>
      <c r="HC160" s="32" t="s">
        <v>993</v>
      </c>
      <c r="HD160" s="32" t="s">
        <v>995</v>
      </c>
      <c r="HE160" s="43" t="s">
        <v>996</v>
      </c>
      <c r="HF160" s="44" t="s">
        <v>1135</v>
      </c>
      <c r="HG160" s="32" t="s">
        <v>1136</v>
      </c>
      <c r="HH160" s="44" t="s">
        <v>1137</v>
      </c>
      <c r="HI160" s="32" t="s">
        <v>1138</v>
      </c>
      <c r="HJ160" s="44" t="s">
        <v>1139</v>
      </c>
      <c r="HK160" s="32" t="s">
        <v>1140</v>
      </c>
      <c r="HL160" s="32" t="s">
        <v>1141</v>
      </c>
      <c r="HM160" s="32" t="s">
        <v>1142</v>
      </c>
      <c r="HN160" s="32" t="s">
        <v>1143</v>
      </c>
      <c r="HO160" s="32" t="s">
        <v>1144</v>
      </c>
      <c r="HP160" s="32" t="s">
        <v>1145</v>
      </c>
      <c r="HQ160" s="44" t="s">
        <v>1171</v>
      </c>
      <c r="HR160" s="32" t="s">
        <v>1147</v>
      </c>
      <c r="HS160" s="32" t="s">
        <v>1148</v>
      </c>
      <c r="HT160" s="32" t="s">
        <v>1149</v>
      </c>
      <c r="HU160" s="32" t="s">
        <v>1150</v>
      </c>
      <c r="HV160" s="32" t="s">
        <v>1150</v>
      </c>
      <c r="HW160" s="44" t="s">
        <v>1152</v>
      </c>
      <c r="HX160" s="32" t="s">
        <v>1153</v>
      </c>
      <c r="HY160" s="32" t="s">
        <v>1154</v>
      </c>
      <c r="HZ160" s="32" t="s">
        <v>1155</v>
      </c>
      <c r="IA160" s="32" t="s">
        <v>1156</v>
      </c>
      <c r="IB160" s="32" t="s">
        <v>1157</v>
      </c>
      <c r="IC160" s="32" t="s">
        <v>1158</v>
      </c>
      <c r="ID160" s="32" t="s">
        <v>1159</v>
      </c>
      <c r="IE160" s="32" t="s">
        <v>1160</v>
      </c>
      <c r="IF160" s="32" t="s">
        <v>1161</v>
      </c>
      <c r="IG160" s="32" t="s">
        <v>1162</v>
      </c>
      <c r="IH160" s="32" t="s">
        <v>1163</v>
      </c>
      <c r="II160" s="32" t="s">
        <v>1164</v>
      </c>
      <c r="IJ160" s="32" t="s">
        <v>1165</v>
      </c>
      <c r="IK160" s="32" t="s">
        <v>1166</v>
      </c>
      <c r="IL160" s="32" t="s">
        <v>1167</v>
      </c>
      <c r="IM160" s="32" t="s">
        <v>1168</v>
      </c>
      <c r="IN160" s="32" t="s">
        <v>1169</v>
      </c>
      <c r="IO160" s="32" t="s">
        <v>1170</v>
      </c>
      <c r="IP160" s="32" t="s">
        <v>1028</v>
      </c>
      <c r="IQ160" s="32" t="s">
        <v>1029</v>
      </c>
      <c r="IR160" s="32" t="s">
        <v>2063</v>
      </c>
      <c r="IS160" s="32" t="s">
        <v>2190</v>
      </c>
      <c r="IT160" s="32" t="s">
        <v>2244</v>
      </c>
      <c r="IV160" s="31" t="s">
        <v>984</v>
      </c>
      <c r="IW160" s="32" t="s">
        <v>1130</v>
      </c>
      <c r="IX160" s="32" t="s">
        <v>1131</v>
      </c>
      <c r="IY160" s="32" t="s">
        <v>1132</v>
      </c>
      <c r="IZ160" s="32" t="s">
        <v>1133</v>
      </c>
      <c r="JA160" s="32" t="s">
        <v>1134</v>
      </c>
      <c r="JB160" s="32" t="s">
        <v>991</v>
      </c>
      <c r="JC160" s="32" t="s">
        <v>993</v>
      </c>
      <c r="JD160" s="32" t="s">
        <v>995</v>
      </c>
      <c r="JE160" s="43" t="s">
        <v>996</v>
      </c>
      <c r="JF160" s="44" t="s">
        <v>1135</v>
      </c>
      <c r="JG160" s="32" t="s">
        <v>1136</v>
      </c>
      <c r="JH160" s="44" t="s">
        <v>1137</v>
      </c>
      <c r="JI160" s="32" t="s">
        <v>1138</v>
      </c>
      <c r="JJ160" s="44" t="s">
        <v>1139</v>
      </c>
      <c r="JK160" s="32" t="s">
        <v>1140</v>
      </c>
      <c r="JL160" s="32" t="s">
        <v>1141</v>
      </c>
      <c r="JM160" s="32" t="s">
        <v>1142</v>
      </c>
      <c r="JN160" s="32" t="s">
        <v>1143</v>
      </c>
      <c r="JO160" s="32" t="s">
        <v>1144</v>
      </c>
      <c r="JP160" s="32" t="s">
        <v>1145</v>
      </c>
      <c r="JQ160" s="44" t="s">
        <v>1171</v>
      </c>
      <c r="JR160" s="32" t="s">
        <v>1147</v>
      </c>
      <c r="JS160" s="32" t="s">
        <v>1148</v>
      </c>
      <c r="JT160" s="32" t="s">
        <v>1149</v>
      </c>
      <c r="JU160" s="32" t="s">
        <v>1150</v>
      </c>
      <c r="JV160" s="32" t="s">
        <v>1151</v>
      </c>
      <c r="JW160" s="44" t="s">
        <v>1152</v>
      </c>
      <c r="JX160" s="32" t="s">
        <v>1153</v>
      </c>
      <c r="JY160" s="32" t="s">
        <v>1154</v>
      </c>
      <c r="JZ160" s="32" t="s">
        <v>1155</v>
      </c>
      <c r="KA160" s="32" t="s">
        <v>1156</v>
      </c>
      <c r="KB160" s="32" t="s">
        <v>1157</v>
      </c>
      <c r="KC160" s="32" t="s">
        <v>1158</v>
      </c>
      <c r="KD160" s="32" t="s">
        <v>1159</v>
      </c>
      <c r="KE160" s="32" t="s">
        <v>1160</v>
      </c>
      <c r="KF160" s="32" t="s">
        <v>1161</v>
      </c>
      <c r="KG160" s="32" t="s">
        <v>1162</v>
      </c>
      <c r="KH160" s="32" t="s">
        <v>1163</v>
      </c>
      <c r="KI160" s="32" t="s">
        <v>1164</v>
      </c>
      <c r="KJ160" s="32" t="s">
        <v>1165</v>
      </c>
      <c r="KK160" s="32" t="s">
        <v>1166</v>
      </c>
      <c r="KL160" s="32" t="s">
        <v>1167</v>
      </c>
      <c r="KM160" s="32" t="s">
        <v>1168</v>
      </c>
      <c r="KN160" s="32" t="s">
        <v>1169</v>
      </c>
      <c r="KO160" s="32" t="s">
        <v>1170</v>
      </c>
      <c r="KP160" s="32" t="s">
        <v>1028</v>
      </c>
      <c r="KQ160" s="32" t="s">
        <v>1029</v>
      </c>
      <c r="KR160" s="32" t="s">
        <v>2063</v>
      </c>
      <c r="KS160" s="32" t="s">
        <v>2190</v>
      </c>
      <c r="KT160" s="32" t="s">
        <v>2244</v>
      </c>
    </row>
    <row r="161" spans="1:306" ht="16.5" customHeight="1" x14ac:dyDescent="0.3">
      <c r="A161" s="11" t="s">
        <v>1071</v>
      </c>
      <c r="B161" s="46" t="s">
        <v>1072</v>
      </c>
      <c r="C161" s="46" t="s">
        <v>1072</v>
      </c>
      <c r="D161" s="46" t="s">
        <v>1072</v>
      </c>
      <c r="E161" s="46" t="s">
        <v>1072</v>
      </c>
      <c r="F161" s="46" t="s">
        <v>1072</v>
      </c>
      <c r="G161" s="46" t="s">
        <v>1072</v>
      </c>
      <c r="H161" s="46" t="s">
        <v>1072</v>
      </c>
      <c r="I161" s="55">
        <v>166.66666666666666</v>
      </c>
      <c r="J161" s="55">
        <v>166.66666666666666</v>
      </c>
      <c r="K161" s="169" t="s">
        <v>1256</v>
      </c>
      <c r="L161" s="55">
        <v>166.66666666666666</v>
      </c>
      <c r="M161" s="169" t="s">
        <v>1256</v>
      </c>
      <c r="N161" s="55">
        <v>166.66666666666666</v>
      </c>
      <c r="O161" s="169" t="s">
        <v>1256</v>
      </c>
      <c r="P161" s="58">
        <v>166.66666666666666</v>
      </c>
      <c r="Q161" s="58">
        <v>166.66666666666666</v>
      </c>
      <c r="R161" s="58">
        <v>166.66666666666666</v>
      </c>
      <c r="S161" s="51">
        <v>166.66666666666666</v>
      </c>
      <c r="T161" s="51">
        <v>166.66666666666666</v>
      </c>
      <c r="U161" s="55">
        <v>166.66666666666666</v>
      </c>
      <c r="V161" s="177" t="s">
        <v>1256</v>
      </c>
      <c r="W161" s="55">
        <v>166.66666666666666</v>
      </c>
      <c r="X161" s="55">
        <v>250</v>
      </c>
      <c r="Y161" s="55">
        <v>208.33333333333334</v>
      </c>
      <c r="Z161" s="51">
        <v>166.66666666666666</v>
      </c>
      <c r="AA161" s="51">
        <v>166.66666666666666</v>
      </c>
      <c r="AB161" s="169" t="s">
        <v>1256</v>
      </c>
      <c r="AC161" s="46" t="s">
        <v>1072</v>
      </c>
      <c r="AD161" s="46" t="s">
        <v>1072</v>
      </c>
      <c r="AE161" s="51">
        <v>250</v>
      </c>
      <c r="AF161" s="51">
        <v>166.66666666666666</v>
      </c>
      <c r="AG161" s="51">
        <v>166.66666666666666</v>
      </c>
      <c r="AH161" s="51">
        <v>250</v>
      </c>
      <c r="AI161" s="46" t="s">
        <v>1072</v>
      </c>
      <c r="AJ161" s="51">
        <v>208.33333333333334</v>
      </c>
      <c r="AK161" s="51">
        <v>333.33333333333331</v>
      </c>
      <c r="AL161" s="55">
        <v>250</v>
      </c>
      <c r="AM161" s="47">
        <v>208.33333333333334</v>
      </c>
      <c r="AN161" s="51">
        <v>250</v>
      </c>
      <c r="AO161" s="51">
        <v>250</v>
      </c>
      <c r="AP161" s="51">
        <v>250</v>
      </c>
      <c r="AQ161" s="46" t="s">
        <v>1072</v>
      </c>
      <c r="AR161" s="51">
        <v>333.33333333333331</v>
      </c>
      <c r="AS161" s="51">
        <v>333.33333333333331</v>
      </c>
      <c r="AT161" s="38" t="s">
        <v>1072</v>
      </c>
      <c r="AU161" s="52">
        <v>133.33333333333334</v>
      </c>
      <c r="AV161" s="38" t="s">
        <v>1072</v>
      </c>
      <c r="AW161" s="52">
        <v>208.33333333333334</v>
      </c>
      <c r="AX161" s="52">
        <v>250</v>
      </c>
      <c r="AY161" s="52">
        <f>'Coût médian du PMAS'!C8</f>
        <v>250</v>
      </c>
      <c r="BA161" s="11" t="s">
        <v>1071</v>
      </c>
      <c r="BB161" s="46" t="s">
        <v>1072</v>
      </c>
      <c r="BC161" s="46" t="s">
        <v>1072</v>
      </c>
      <c r="BD161" s="46" t="s">
        <v>1072</v>
      </c>
      <c r="BE161" s="46" t="s">
        <v>1072</v>
      </c>
      <c r="BF161" s="46" t="s">
        <v>1072</v>
      </c>
      <c r="BG161" s="46" t="s">
        <v>1072</v>
      </c>
      <c r="BH161" s="46" t="s">
        <v>1072</v>
      </c>
      <c r="BI161" s="55">
        <v>333.33333333333331</v>
      </c>
      <c r="BJ161" s="55">
        <v>266.66666666666669</v>
      </c>
      <c r="BK161" s="169" t="s">
        <v>1256</v>
      </c>
      <c r="BL161" s="55">
        <v>266.66666666666669</v>
      </c>
      <c r="BM161" s="169" t="s">
        <v>1256</v>
      </c>
      <c r="BN161" s="55">
        <v>266.66666666666669</v>
      </c>
      <c r="BO161" s="169" t="s">
        <v>1256</v>
      </c>
      <c r="BP161" s="58">
        <v>266.66666666666669</v>
      </c>
      <c r="BQ161" s="58">
        <v>266.66666666666669</v>
      </c>
      <c r="BR161" s="51">
        <v>266.66666666666669</v>
      </c>
      <c r="BS161" s="51">
        <v>266.66666666666703</v>
      </c>
      <c r="BT161" s="51">
        <v>333.33333333333331</v>
      </c>
      <c r="BU161" s="55">
        <v>266.66666666666669</v>
      </c>
      <c r="BV161" s="169" t="s">
        <v>1256</v>
      </c>
      <c r="BW161" s="55">
        <v>333.33333333333331</v>
      </c>
      <c r="BX161" s="55">
        <v>366.66666666666669</v>
      </c>
      <c r="BY161" s="55">
        <v>366.66666666666669</v>
      </c>
      <c r="BZ161" s="51">
        <v>333.33333333333331</v>
      </c>
      <c r="CA161" s="51">
        <v>416.66666666666669</v>
      </c>
      <c r="CB161" s="169" t="s">
        <v>1256</v>
      </c>
      <c r="CC161" s="46" t="s">
        <v>1072</v>
      </c>
      <c r="CD161" s="46" t="s">
        <v>1072</v>
      </c>
      <c r="CE161" s="51">
        <v>333.33333333333331</v>
      </c>
      <c r="CF161" s="51">
        <v>333.33333333333331</v>
      </c>
      <c r="CG161" s="51">
        <v>333.33333333333331</v>
      </c>
      <c r="CH161" s="51">
        <v>333.33333333333331</v>
      </c>
      <c r="CI161" s="46" t="s">
        <v>1072</v>
      </c>
      <c r="CJ161" s="51">
        <v>333.33333333333331</v>
      </c>
      <c r="CK161" s="51">
        <v>333.33333333333331</v>
      </c>
      <c r="CL161" s="55">
        <v>400</v>
      </c>
      <c r="CM161" s="50">
        <v>250</v>
      </c>
      <c r="CN161" s="51">
        <v>416.66666666666669</v>
      </c>
      <c r="CO161" s="51">
        <v>416.66666666666669</v>
      </c>
      <c r="CP161" s="51">
        <v>500</v>
      </c>
      <c r="CQ161" s="46" t="s">
        <v>1072</v>
      </c>
      <c r="CR161" s="51">
        <v>466.66666666666669</v>
      </c>
      <c r="CS161" s="51">
        <v>500</v>
      </c>
      <c r="CT161" s="38" t="s">
        <v>1072</v>
      </c>
      <c r="CU161" s="123">
        <v>258.33333333333331</v>
      </c>
      <c r="CV161" s="38" t="s">
        <v>1072</v>
      </c>
      <c r="CW161" s="52">
        <v>416.66666666666669</v>
      </c>
      <c r="CX161" s="299">
        <v>500</v>
      </c>
      <c r="CY161" s="52">
        <f>'Coût médian du PMAS'!D7</f>
        <v>225</v>
      </c>
      <c r="DA161" s="11" t="s">
        <v>1071</v>
      </c>
      <c r="DB161" s="46" t="s">
        <v>1072</v>
      </c>
      <c r="DC161" s="46" t="s">
        <v>1072</v>
      </c>
      <c r="DD161" s="46" t="s">
        <v>1072</v>
      </c>
      <c r="DE161" s="46" t="s">
        <v>1072</v>
      </c>
      <c r="DF161" s="46" t="s">
        <v>1072</v>
      </c>
      <c r="DG161" s="46" t="s">
        <v>1072</v>
      </c>
      <c r="DH161" s="46" t="s">
        <v>1072</v>
      </c>
      <c r="DI161" s="55">
        <v>416.66666666666669</v>
      </c>
      <c r="DJ161" s="55">
        <v>416.66666666666669</v>
      </c>
      <c r="DK161" s="169" t="s">
        <v>1256</v>
      </c>
      <c r="DL161" s="55">
        <v>333.33333333333331</v>
      </c>
      <c r="DM161" s="169" t="s">
        <v>1256</v>
      </c>
      <c r="DN161" s="55">
        <v>416.66666666666669</v>
      </c>
      <c r="DO161" s="169" t="s">
        <v>1256</v>
      </c>
      <c r="DP161" s="58">
        <v>333.33333333333331</v>
      </c>
      <c r="DQ161" s="58">
        <v>333.33333333333331</v>
      </c>
      <c r="DR161" s="51">
        <v>416.66666666666669</v>
      </c>
      <c r="DS161" s="51">
        <v>416.66666666666703</v>
      </c>
      <c r="DT161" s="51">
        <v>416.66666666666669</v>
      </c>
      <c r="DU161" s="51">
        <v>416.66666666666669</v>
      </c>
      <c r="DV161" s="169" t="s">
        <v>1256</v>
      </c>
      <c r="DW161" s="55">
        <v>416.66666666666669</v>
      </c>
      <c r="DX161" s="55">
        <v>500</v>
      </c>
      <c r="DY161" s="55">
        <v>416.66666666666669</v>
      </c>
      <c r="DZ161" s="51">
        <v>416.66666666666669</v>
      </c>
      <c r="EA161" s="51">
        <v>416.66666666666669</v>
      </c>
      <c r="EB161" s="169" t="s">
        <v>1256</v>
      </c>
      <c r="EC161" s="46" t="s">
        <v>1072</v>
      </c>
      <c r="ED161" s="46" t="s">
        <v>1072</v>
      </c>
      <c r="EE161" s="51">
        <v>500</v>
      </c>
      <c r="EF161" s="51">
        <v>416.66666666666669</v>
      </c>
      <c r="EG161" s="51">
        <v>416.66666666666669</v>
      </c>
      <c r="EH161" s="51">
        <v>416.66666666666669</v>
      </c>
      <c r="EI161" s="46" t="s">
        <v>1072</v>
      </c>
      <c r="EJ161" s="51">
        <v>416.66666666666669</v>
      </c>
      <c r="EK161" s="51">
        <v>416.66666666666669</v>
      </c>
      <c r="EL161" s="51">
        <v>500</v>
      </c>
      <c r="EM161" s="51">
        <v>500</v>
      </c>
      <c r="EN161" s="51">
        <v>500</v>
      </c>
      <c r="EO161" s="51">
        <v>500</v>
      </c>
      <c r="EP161" s="51">
        <v>416.66666666666669</v>
      </c>
      <c r="EQ161" s="46" t="s">
        <v>1072</v>
      </c>
      <c r="ER161" s="51">
        <v>416.66666666666669</v>
      </c>
      <c r="ES161" s="51">
        <v>416.66666666666669</v>
      </c>
      <c r="ET161" s="38" t="s">
        <v>1072</v>
      </c>
      <c r="EU161" s="50">
        <v>500</v>
      </c>
      <c r="EV161" s="38" t="s">
        <v>1072</v>
      </c>
      <c r="EW161" s="299">
        <v>916.66666666666663</v>
      </c>
      <c r="EX161" s="299">
        <v>1333</v>
      </c>
      <c r="EY161" s="299">
        <f>'Coût médian du PMAS'!E8</f>
        <v>1333.3333333333333</v>
      </c>
      <c r="EZ161"/>
      <c r="FA161" s="46" t="s">
        <v>1072</v>
      </c>
      <c r="FB161" s="46" t="s">
        <v>1072</v>
      </c>
      <c r="FC161" s="46" t="s">
        <v>1072</v>
      </c>
      <c r="FD161" s="55">
        <v>416.66666666666669</v>
      </c>
      <c r="FE161" s="55">
        <v>500</v>
      </c>
      <c r="FF161" s="169" t="s">
        <v>1256</v>
      </c>
      <c r="FG161" s="55">
        <v>500</v>
      </c>
      <c r="FH161" s="169" t="s">
        <v>1256</v>
      </c>
      <c r="FI161" s="55">
        <v>583.33333333333337</v>
      </c>
      <c r="FJ161" s="169" t="s">
        <v>1256</v>
      </c>
      <c r="FK161" s="58">
        <v>500</v>
      </c>
      <c r="FL161" s="58">
        <v>500</v>
      </c>
      <c r="FM161" s="51">
        <v>416.66666666666669</v>
      </c>
      <c r="FN161" s="51">
        <v>500</v>
      </c>
      <c r="FO161" s="51">
        <v>583.33333333333337</v>
      </c>
      <c r="FP161" s="51">
        <v>583.33333333333337</v>
      </c>
      <c r="FQ161" s="169" t="s">
        <v>1256</v>
      </c>
      <c r="FR161" s="51">
        <v>583.33333333333337</v>
      </c>
      <c r="FS161" s="51">
        <v>583.33333333333337</v>
      </c>
      <c r="FT161" s="51">
        <v>666.66666666666663</v>
      </c>
      <c r="FU161" s="51">
        <v>583.33333333333337</v>
      </c>
      <c r="FV161" s="51">
        <v>583.33333333333337</v>
      </c>
      <c r="FW161" s="169" t="s">
        <v>1256</v>
      </c>
      <c r="FX161" s="46" t="s">
        <v>1072</v>
      </c>
      <c r="FY161" s="46" t="s">
        <v>1072</v>
      </c>
      <c r="FZ161" s="51">
        <v>583.33333333333337</v>
      </c>
      <c r="GA161" s="51">
        <v>583.33333333333337</v>
      </c>
      <c r="GB161" s="51">
        <v>583.33333333333337</v>
      </c>
      <c r="GC161" s="51">
        <v>583.33333333333337</v>
      </c>
      <c r="GD161" s="46" t="s">
        <v>1072</v>
      </c>
      <c r="GE161" s="51">
        <v>583.33333333333337</v>
      </c>
      <c r="GF161" s="51">
        <v>583.33333333333337</v>
      </c>
      <c r="GG161" s="51">
        <v>500</v>
      </c>
      <c r="GH161" s="51">
        <v>500</v>
      </c>
      <c r="GI161" s="51">
        <v>583.33333333333337</v>
      </c>
      <c r="GJ161" s="51">
        <v>583.33333333333337</v>
      </c>
      <c r="GK161" s="51">
        <v>583.33333333333337</v>
      </c>
      <c r="GL161" s="46" t="s">
        <v>1072</v>
      </c>
      <c r="GM161" s="51">
        <v>666.66666666666663</v>
      </c>
      <c r="GN161" s="51">
        <v>583.33333333333337</v>
      </c>
      <c r="GO161" s="46" t="s">
        <v>1072</v>
      </c>
      <c r="GP161" s="52">
        <v>666.66666666666663</v>
      </c>
      <c r="GQ161" s="38" t="s">
        <v>1072</v>
      </c>
      <c r="GR161" s="52">
        <v>916.66666666666663</v>
      </c>
      <c r="GS161" s="299">
        <v>500</v>
      </c>
      <c r="GT161" s="52">
        <f>'Coût médian du PMAS'!F8</f>
        <v>666.66666666666663</v>
      </c>
      <c r="GU161"/>
      <c r="GV161" s="11" t="s">
        <v>1071</v>
      </c>
      <c r="GW161" s="46" t="s">
        <v>1072</v>
      </c>
      <c r="GX161" s="46" t="s">
        <v>1072</v>
      </c>
      <c r="GY161" s="46" t="s">
        <v>1072</v>
      </c>
      <c r="GZ161" s="46" t="s">
        <v>1072</v>
      </c>
      <c r="HA161" s="46" t="s">
        <v>1072</v>
      </c>
      <c r="HB161" s="46" t="s">
        <v>1072</v>
      </c>
      <c r="HC161" s="46" t="s">
        <v>1072</v>
      </c>
      <c r="HD161" s="55">
        <v>1666.6666666666667</v>
      </c>
      <c r="HE161" s="55">
        <v>1666.6666666666667</v>
      </c>
      <c r="HF161" s="169" t="s">
        <v>1256</v>
      </c>
      <c r="HG161" s="55">
        <v>1666.6666666666667</v>
      </c>
      <c r="HH161" s="169" t="s">
        <v>1256</v>
      </c>
      <c r="HI161" s="55">
        <v>1666.6666666666667</v>
      </c>
      <c r="HJ161" s="169" t="s">
        <v>1256</v>
      </c>
      <c r="HK161" s="58">
        <v>1666.6666666666667</v>
      </c>
      <c r="HL161" s="58">
        <v>1666.6666666666667</v>
      </c>
      <c r="HM161" s="51">
        <v>1666.6666666666667</v>
      </c>
      <c r="HN161" s="51">
        <v>1666.6666666666699</v>
      </c>
      <c r="HO161" s="51">
        <v>1666.6666666666667</v>
      </c>
      <c r="HP161" s="51">
        <v>1666.6666666666667</v>
      </c>
      <c r="HQ161" s="169" t="s">
        <v>1256</v>
      </c>
      <c r="HR161" s="51">
        <v>2500</v>
      </c>
      <c r="HS161" s="65">
        <v>2500</v>
      </c>
      <c r="HT161" s="51">
        <v>2583.3333333333335</v>
      </c>
      <c r="HU161" s="51">
        <v>2083.3333333333335</v>
      </c>
      <c r="HV161" s="51">
        <v>2500</v>
      </c>
      <c r="HW161" s="169" t="s">
        <v>1256</v>
      </c>
      <c r="HX161" s="46" t="s">
        <v>1072</v>
      </c>
      <c r="HY161" s="46" t="s">
        <v>1072</v>
      </c>
      <c r="HZ161" s="51">
        <v>1666.6666666666667</v>
      </c>
      <c r="IA161" s="51">
        <v>2500</v>
      </c>
      <c r="IB161" s="51">
        <v>2500</v>
      </c>
      <c r="IC161" s="51">
        <v>2500</v>
      </c>
      <c r="ID161" s="46" t="s">
        <v>1072</v>
      </c>
      <c r="IE161" s="51">
        <v>1666.6666666666667</v>
      </c>
      <c r="IF161" s="51">
        <v>1666.6666666666667</v>
      </c>
      <c r="IG161" s="51">
        <v>2083.3333333333335</v>
      </c>
      <c r="IH161" s="51">
        <v>2083.3333333333335</v>
      </c>
      <c r="II161" s="51">
        <v>2500</v>
      </c>
      <c r="IJ161" s="51">
        <v>2500</v>
      </c>
      <c r="IK161" s="51">
        <v>2166.6666666666665</v>
      </c>
      <c r="IL161" s="46" t="s">
        <v>1072</v>
      </c>
      <c r="IM161" s="51">
        <v>2166.6666666666665</v>
      </c>
      <c r="IN161" s="51">
        <v>2500</v>
      </c>
      <c r="IO161" s="38" t="s">
        <v>1072</v>
      </c>
      <c r="IP161" s="50">
        <v>1750</v>
      </c>
      <c r="IQ161" s="38" t="s">
        <v>1072</v>
      </c>
      <c r="IR161" s="52">
        <v>958.33333333333337</v>
      </c>
      <c r="IS161" s="299">
        <v>1666.6666666666667</v>
      </c>
      <c r="IT161" s="52">
        <f>'Coût médian du PMAS'!G8</f>
        <v>1666.6666666666667</v>
      </c>
      <c r="IV161" s="11" t="s">
        <v>1071</v>
      </c>
      <c r="IW161" s="46" t="s">
        <v>1072</v>
      </c>
      <c r="IX161" s="46" t="s">
        <v>1072</v>
      </c>
      <c r="IY161" s="46" t="s">
        <v>1072</v>
      </c>
      <c r="IZ161" s="46" t="s">
        <v>1072</v>
      </c>
      <c r="JA161" s="46" t="s">
        <v>1072</v>
      </c>
      <c r="JB161" s="46" t="s">
        <v>1072</v>
      </c>
      <c r="JC161" s="46" t="s">
        <v>1072</v>
      </c>
      <c r="JD161" s="55">
        <v>500</v>
      </c>
      <c r="JE161" s="55">
        <v>583.33333333333337</v>
      </c>
      <c r="JF161" s="169" t="s">
        <v>1256</v>
      </c>
      <c r="JG161" s="55">
        <v>583.33333333333337</v>
      </c>
      <c r="JH161" s="169" t="s">
        <v>1256</v>
      </c>
      <c r="JI161" s="55">
        <v>583.33333333333337</v>
      </c>
      <c r="JJ161" s="169" t="s">
        <v>1256</v>
      </c>
      <c r="JK161" s="58">
        <v>583.33333333333337</v>
      </c>
      <c r="JL161" s="58">
        <v>583.33333333333337</v>
      </c>
      <c r="JM161" s="51">
        <v>583.33333333333337</v>
      </c>
      <c r="JN161" s="51">
        <v>583.33333333333303</v>
      </c>
      <c r="JO161" s="51">
        <v>583.33333333333337</v>
      </c>
      <c r="JP161" s="57">
        <v>583</v>
      </c>
      <c r="JQ161" s="169" t="s">
        <v>1256</v>
      </c>
      <c r="JR161" s="51">
        <v>583.33333333333337</v>
      </c>
      <c r="JS161" s="51">
        <v>583.33333333333337</v>
      </c>
      <c r="JT161" s="51">
        <v>666.66666666666663</v>
      </c>
      <c r="JU161" s="51">
        <v>666.66666666666663</v>
      </c>
      <c r="JV161" s="51">
        <v>583.33333333333337</v>
      </c>
      <c r="JW161" s="169" t="s">
        <v>1256</v>
      </c>
      <c r="JX161" s="46" t="s">
        <v>1072</v>
      </c>
      <c r="JY161" s="46" t="s">
        <v>1072</v>
      </c>
      <c r="JZ161" s="51">
        <v>583.33333333333337</v>
      </c>
      <c r="KA161" s="51">
        <v>583.33333333333337</v>
      </c>
      <c r="KB161" s="51">
        <v>583.33333333333337</v>
      </c>
      <c r="KC161" s="51">
        <v>583.33333333333337</v>
      </c>
      <c r="KD161" s="46" t="s">
        <v>1072</v>
      </c>
      <c r="KE161" s="51">
        <v>541.66666666666663</v>
      </c>
      <c r="KF161" s="51">
        <v>583.33333333333337</v>
      </c>
      <c r="KG161" s="51">
        <v>666.66666666666663</v>
      </c>
      <c r="KH161" s="51">
        <v>666.66666666666663</v>
      </c>
      <c r="KI161" s="51">
        <v>666.66666666666663</v>
      </c>
      <c r="KJ161" s="51">
        <v>666.66666666666663</v>
      </c>
      <c r="KK161" s="51">
        <v>666.66666666666663</v>
      </c>
      <c r="KL161" s="46" t="s">
        <v>1072</v>
      </c>
      <c r="KM161" s="51">
        <v>666.66666666666663</v>
      </c>
      <c r="KN161" s="51">
        <v>666.66666666666663</v>
      </c>
      <c r="KO161" s="38" t="s">
        <v>1072</v>
      </c>
      <c r="KP161" s="47">
        <v>833.33333333333337</v>
      </c>
      <c r="KQ161" s="38" t="s">
        <v>1072</v>
      </c>
      <c r="KR161" s="52">
        <v>833.33333333333337</v>
      </c>
      <c r="KS161" s="302">
        <v>333.33333333333331</v>
      </c>
      <c r="KT161" s="39">
        <f>'Coût médian du PMAS'!H8</f>
        <v>833.33333333333337</v>
      </c>
    </row>
    <row r="162" spans="1:306" ht="14.4" customHeight="1" x14ac:dyDescent="0.3">
      <c r="A162" s="11" t="s">
        <v>933</v>
      </c>
      <c r="B162" s="66">
        <v>166.66666666666666</v>
      </c>
      <c r="C162" s="62">
        <v>125</v>
      </c>
      <c r="D162" s="62">
        <v>166.66666666666666</v>
      </c>
      <c r="E162" s="62">
        <v>166.66666666666666</v>
      </c>
      <c r="F162" s="66">
        <v>166.666666666667</v>
      </c>
      <c r="G162" s="46" t="s">
        <v>1072</v>
      </c>
      <c r="H162" s="55">
        <v>166.66666666666666</v>
      </c>
      <c r="I162" s="55">
        <v>166.66666666666666</v>
      </c>
      <c r="J162" s="55">
        <v>166.66666666666666</v>
      </c>
      <c r="K162" s="114"/>
      <c r="L162" s="55">
        <v>166.66666666666666</v>
      </c>
      <c r="M162" s="114"/>
      <c r="N162" s="58">
        <v>166.66666666666666</v>
      </c>
      <c r="O162" s="114"/>
      <c r="P162" s="46" t="s">
        <v>1072</v>
      </c>
      <c r="Q162" s="58">
        <v>166.66666666666666</v>
      </c>
      <c r="R162" s="51">
        <v>166.66666666666666</v>
      </c>
      <c r="S162" s="51">
        <v>166.66666666666666</v>
      </c>
      <c r="T162" s="51">
        <v>166.66666666666666</v>
      </c>
      <c r="U162" s="55">
        <v>166.66666666666666</v>
      </c>
      <c r="V162" s="178"/>
      <c r="W162" s="55">
        <v>166.66666666666666</v>
      </c>
      <c r="X162" s="55">
        <v>166.66666666666666</v>
      </c>
      <c r="Y162" s="55">
        <v>166.66666666666666</v>
      </c>
      <c r="Z162" s="51">
        <v>166.66666666666666</v>
      </c>
      <c r="AA162" s="51">
        <v>250</v>
      </c>
      <c r="AB162" s="114"/>
      <c r="AC162" s="46" t="s">
        <v>1072</v>
      </c>
      <c r="AD162" s="51">
        <v>166.66666666666666</v>
      </c>
      <c r="AE162" s="51">
        <v>166.66666666666666</v>
      </c>
      <c r="AF162" s="51">
        <v>166.66666666666666</v>
      </c>
      <c r="AG162" s="47">
        <v>225</v>
      </c>
      <c r="AH162" s="51">
        <v>208.33333333333334</v>
      </c>
      <c r="AI162" s="46" t="s">
        <v>1072</v>
      </c>
      <c r="AJ162" s="51">
        <v>166.66666666666666</v>
      </c>
      <c r="AK162" s="51">
        <v>250</v>
      </c>
      <c r="AL162" s="55">
        <v>183.33333333333334</v>
      </c>
      <c r="AM162" s="51">
        <v>187.5</v>
      </c>
      <c r="AN162" s="51">
        <v>266.66666666666669</v>
      </c>
      <c r="AO162" s="51">
        <v>208.33333333333334</v>
      </c>
      <c r="AP162" s="51">
        <v>208.33333333333334</v>
      </c>
      <c r="AQ162" s="51">
        <v>208.33333333333334</v>
      </c>
      <c r="AR162" s="51">
        <v>166.66666666666666</v>
      </c>
      <c r="AS162" s="51">
        <v>166.66666666666666</v>
      </c>
      <c r="AT162" s="52">
        <v>333.33333333333331</v>
      </c>
      <c r="AU162" s="52">
        <v>166.66666666666666</v>
      </c>
      <c r="AV162" s="52">
        <v>250</v>
      </c>
      <c r="AW162" s="52">
        <v>250</v>
      </c>
      <c r="AX162" s="38" t="s">
        <v>1072</v>
      </c>
      <c r="AY162" s="38" t="s">
        <v>1072</v>
      </c>
      <c r="BA162" s="11" t="s">
        <v>933</v>
      </c>
      <c r="BB162" s="55">
        <v>250</v>
      </c>
      <c r="BC162" s="62">
        <v>200</v>
      </c>
      <c r="BD162" s="62">
        <v>270.83333333333331</v>
      </c>
      <c r="BE162" s="47">
        <v>166.66666666666666</v>
      </c>
      <c r="BF162" s="47">
        <v>302.16666666666669</v>
      </c>
      <c r="BG162" s="46" t="s">
        <v>1072</v>
      </c>
      <c r="BH162" s="57">
        <v>250</v>
      </c>
      <c r="BI162" s="55">
        <v>183.33333333333334</v>
      </c>
      <c r="BJ162" s="55">
        <v>166.66666666666666</v>
      </c>
      <c r="BK162" s="114"/>
      <c r="BL162" s="55">
        <v>166.66666666666666</v>
      </c>
      <c r="BM162" s="114"/>
      <c r="BN162" s="58">
        <v>208.33333333333334</v>
      </c>
      <c r="BO162" s="114"/>
      <c r="BP162" s="46" t="s">
        <v>1072</v>
      </c>
      <c r="BQ162" s="51">
        <v>200</v>
      </c>
      <c r="BR162" s="51">
        <v>250</v>
      </c>
      <c r="BS162" s="51">
        <v>166.666666666667</v>
      </c>
      <c r="BT162" s="51">
        <v>166.66666666666666</v>
      </c>
      <c r="BU162" s="55">
        <v>166.66666666666666</v>
      </c>
      <c r="BV162" s="114"/>
      <c r="BW162" s="55">
        <v>166.66666666666666</v>
      </c>
      <c r="BX162" s="55">
        <v>166.66666666666666</v>
      </c>
      <c r="BY162" s="55">
        <v>166.66666666666666</v>
      </c>
      <c r="BZ162" s="51">
        <v>166.66666666666666</v>
      </c>
      <c r="CA162" s="51">
        <v>250</v>
      </c>
      <c r="CB162" s="114"/>
      <c r="CC162" s="46" t="s">
        <v>1072</v>
      </c>
      <c r="CD162" s="51">
        <v>166.66666666666666</v>
      </c>
      <c r="CE162" s="51">
        <v>166.66666666666666</v>
      </c>
      <c r="CF162" s="51">
        <v>166.66666666666666</v>
      </c>
      <c r="CG162" s="51">
        <v>229.16666666666666</v>
      </c>
      <c r="CH162" s="51">
        <v>216.66666666666666</v>
      </c>
      <c r="CI162" s="46" t="s">
        <v>1072</v>
      </c>
      <c r="CJ162" s="51">
        <v>166.66666666666666</v>
      </c>
      <c r="CK162" s="51">
        <v>241.66666666666666</v>
      </c>
      <c r="CL162" s="55">
        <v>208.33333333333334</v>
      </c>
      <c r="CM162" s="51">
        <v>233.33333333333334</v>
      </c>
      <c r="CN162" s="51">
        <v>233.33333333333334</v>
      </c>
      <c r="CO162" s="51">
        <v>216.66666666666666</v>
      </c>
      <c r="CP162" s="51">
        <v>208.33333333333334</v>
      </c>
      <c r="CQ162" s="51">
        <v>166.66666666666666</v>
      </c>
      <c r="CR162" s="51">
        <v>166.66666666666666</v>
      </c>
      <c r="CS162" s="51">
        <v>166.66666666666666</v>
      </c>
      <c r="CT162" s="52">
        <v>500</v>
      </c>
      <c r="CU162" s="61">
        <v>166.66666666666666</v>
      </c>
      <c r="CV162" s="52">
        <v>333.33333333333331</v>
      </c>
      <c r="CW162" s="52">
        <v>208.33333333333334</v>
      </c>
      <c r="CX162" s="300" t="s">
        <v>1072</v>
      </c>
      <c r="CY162" s="300" t="s">
        <v>1072</v>
      </c>
      <c r="DA162" s="11" t="s">
        <v>933</v>
      </c>
      <c r="DB162" s="55">
        <v>500</v>
      </c>
      <c r="DC162" s="66">
        <v>416.66666666666669</v>
      </c>
      <c r="DD162" s="66">
        <v>583.33333333333337</v>
      </c>
      <c r="DE162" s="62">
        <v>416.66666666666669</v>
      </c>
      <c r="DF162" s="62">
        <v>333.33333333333331</v>
      </c>
      <c r="DG162" s="46" t="s">
        <v>1072</v>
      </c>
      <c r="DH162" s="55">
        <v>833.33333333333337</v>
      </c>
      <c r="DI162" s="55">
        <v>500</v>
      </c>
      <c r="DJ162" s="55">
        <v>416.66666666666669</v>
      </c>
      <c r="DK162" s="113"/>
      <c r="DL162" s="55">
        <v>500</v>
      </c>
      <c r="DM162" s="113"/>
      <c r="DN162" s="58">
        <v>500</v>
      </c>
      <c r="DO162" s="113"/>
      <c r="DP162" s="46" t="s">
        <v>1072</v>
      </c>
      <c r="DQ162" s="51">
        <v>833.33333333333337</v>
      </c>
      <c r="DR162" s="51">
        <v>583.33333333333337</v>
      </c>
      <c r="DS162" s="51">
        <v>416.66666666666703</v>
      </c>
      <c r="DT162" s="51">
        <v>583.33333333333337</v>
      </c>
      <c r="DU162" s="51">
        <v>583.33333333333337</v>
      </c>
      <c r="DV162" s="113"/>
      <c r="DW162" s="55">
        <v>666.66666666666663</v>
      </c>
      <c r="DX162" s="55">
        <v>583.33333333333337</v>
      </c>
      <c r="DY162" s="55">
        <v>583.33333333333337</v>
      </c>
      <c r="DZ162" s="51">
        <v>583.33333333333337</v>
      </c>
      <c r="EA162" s="51">
        <v>583.33333333333337</v>
      </c>
      <c r="EB162" s="113"/>
      <c r="EC162" s="46" t="s">
        <v>1072</v>
      </c>
      <c r="ED162" s="51">
        <v>583.33333333333337</v>
      </c>
      <c r="EE162" s="51">
        <v>583.33333333333337</v>
      </c>
      <c r="EF162" s="51">
        <v>583.33333333333337</v>
      </c>
      <c r="EG162" s="51">
        <v>583.33333333333337</v>
      </c>
      <c r="EH162" s="51">
        <v>583.33333333333337</v>
      </c>
      <c r="EI162" s="46" t="s">
        <v>1072</v>
      </c>
      <c r="EJ162" s="51">
        <v>500</v>
      </c>
      <c r="EK162" s="51">
        <v>479.16666666666669</v>
      </c>
      <c r="EL162" s="51">
        <v>500</v>
      </c>
      <c r="EM162" s="51">
        <v>458.33333333333331</v>
      </c>
      <c r="EN162" s="51">
        <v>500</v>
      </c>
      <c r="EO162" s="51">
        <v>500</v>
      </c>
      <c r="EP162" s="51">
        <v>500</v>
      </c>
      <c r="EQ162" s="51">
        <v>500</v>
      </c>
      <c r="ER162" s="51">
        <v>500</v>
      </c>
      <c r="ES162" s="51">
        <v>500</v>
      </c>
      <c r="ET162" s="52">
        <v>416.66666666666669</v>
      </c>
      <c r="EU162" s="52">
        <v>500</v>
      </c>
      <c r="EV162" s="52">
        <v>500</v>
      </c>
      <c r="EW162" s="299">
        <v>500</v>
      </c>
      <c r="EX162" s="300" t="s">
        <v>1072</v>
      </c>
      <c r="EY162" s="300" t="s">
        <v>1072</v>
      </c>
      <c r="EZ162"/>
      <c r="FA162" s="62">
        <v>500</v>
      </c>
      <c r="FB162" s="46" t="s">
        <v>1072</v>
      </c>
      <c r="FC162" s="55">
        <v>500</v>
      </c>
      <c r="FD162" s="55">
        <v>500</v>
      </c>
      <c r="FE162" s="55">
        <v>500</v>
      </c>
      <c r="FF162" s="113"/>
      <c r="FG162" s="55">
        <v>500</v>
      </c>
      <c r="FH162" s="113"/>
      <c r="FI162" s="58">
        <v>500</v>
      </c>
      <c r="FJ162" s="113"/>
      <c r="FK162" s="46" t="s">
        <v>1072</v>
      </c>
      <c r="FL162" s="51">
        <v>625</v>
      </c>
      <c r="FM162" s="51">
        <v>666.66666666666663</v>
      </c>
      <c r="FN162" s="51">
        <v>500</v>
      </c>
      <c r="FO162" s="51">
        <v>583.33333333333337</v>
      </c>
      <c r="FP162" s="51">
        <v>583.33333333333337</v>
      </c>
      <c r="FQ162" s="113"/>
      <c r="FR162" s="51">
        <v>583.33333333333337</v>
      </c>
      <c r="FS162" s="51">
        <v>583.33333333333337</v>
      </c>
      <c r="FT162" s="51">
        <v>583.33333333333337</v>
      </c>
      <c r="FU162" s="51">
        <v>500</v>
      </c>
      <c r="FV162" s="51">
        <v>500</v>
      </c>
      <c r="FW162" s="113"/>
      <c r="FX162" s="46" t="s">
        <v>1072</v>
      </c>
      <c r="FY162" s="51">
        <v>500</v>
      </c>
      <c r="FZ162" s="51">
        <v>500</v>
      </c>
      <c r="GA162" s="51">
        <v>500</v>
      </c>
      <c r="GB162" s="51">
        <v>500</v>
      </c>
      <c r="GC162" s="51">
        <v>500</v>
      </c>
      <c r="GD162" s="46" t="s">
        <v>1072</v>
      </c>
      <c r="GE162" s="51">
        <v>500</v>
      </c>
      <c r="GF162" s="51">
        <v>520.83333333333337</v>
      </c>
      <c r="GG162" s="51">
        <v>500</v>
      </c>
      <c r="GH162" s="51">
        <v>500</v>
      </c>
      <c r="GI162" s="51">
        <v>533.33333333333337</v>
      </c>
      <c r="GJ162" s="51">
        <v>466.66666666666669</v>
      </c>
      <c r="GK162" s="51">
        <v>500</v>
      </c>
      <c r="GL162" s="51">
        <v>500</v>
      </c>
      <c r="GM162" s="51">
        <v>500</v>
      </c>
      <c r="GN162" s="51">
        <v>500</v>
      </c>
      <c r="GO162" s="52">
        <v>583.33333333333337</v>
      </c>
      <c r="GP162" s="52">
        <v>500</v>
      </c>
      <c r="GQ162" s="52">
        <v>500</v>
      </c>
      <c r="GR162" s="52">
        <v>500</v>
      </c>
      <c r="GS162" s="300" t="s">
        <v>1072</v>
      </c>
      <c r="GT162" s="300" t="s">
        <v>1072</v>
      </c>
      <c r="GU162"/>
      <c r="GV162" s="11" t="s">
        <v>933</v>
      </c>
      <c r="GW162" s="55">
        <v>1000</v>
      </c>
      <c r="GX162" s="66">
        <v>1041.6666666666667</v>
      </c>
      <c r="GY162" s="66">
        <v>1083.3333333333333</v>
      </c>
      <c r="GZ162" s="66">
        <v>1166.6666666666667</v>
      </c>
      <c r="HA162" s="66">
        <v>1250</v>
      </c>
      <c r="HB162" s="46" t="s">
        <v>1072</v>
      </c>
      <c r="HC162" s="55">
        <v>666.66666666666663</v>
      </c>
      <c r="HD162" s="55">
        <v>1583.3333333333333</v>
      </c>
      <c r="HE162" s="55">
        <v>1416.6666666666667</v>
      </c>
      <c r="HF162" s="113"/>
      <c r="HG162" s="55">
        <v>833.33333333333337</v>
      </c>
      <c r="HH162" s="113"/>
      <c r="HI162" s="58">
        <v>833.33333333333337</v>
      </c>
      <c r="HJ162" s="113"/>
      <c r="HK162" s="46" t="s">
        <v>1072</v>
      </c>
      <c r="HL162" s="50">
        <v>1833.3333333333333</v>
      </c>
      <c r="HM162" s="51">
        <v>1500</v>
      </c>
      <c r="HN162" s="51">
        <v>1500</v>
      </c>
      <c r="HO162" s="51">
        <v>1666.6666666666667</v>
      </c>
      <c r="HP162" s="51">
        <v>1666.6666666666667</v>
      </c>
      <c r="HQ162" s="113"/>
      <c r="HR162" s="51">
        <v>1666.6666666666667</v>
      </c>
      <c r="HS162" s="50">
        <v>2500</v>
      </c>
      <c r="HT162" s="51">
        <v>2083.3333333333335</v>
      </c>
      <c r="HU162" s="51">
        <v>2166.6666666666665</v>
      </c>
      <c r="HV162" s="51">
        <v>2333.3333333333335</v>
      </c>
      <c r="HW162" s="113"/>
      <c r="HX162" s="46" t="s">
        <v>1072</v>
      </c>
      <c r="HY162" s="51">
        <v>2333.3333333333335</v>
      </c>
      <c r="HZ162" s="51">
        <v>2166.6666666666665</v>
      </c>
      <c r="IA162" s="51">
        <v>2166.6666666666665</v>
      </c>
      <c r="IB162" s="51">
        <v>2500</v>
      </c>
      <c r="IC162" s="51">
        <v>2500</v>
      </c>
      <c r="ID162" s="46" t="s">
        <v>1072</v>
      </c>
      <c r="IE162" s="51">
        <v>1583.3333333333333</v>
      </c>
      <c r="IF162" s="51">
        <v>1583.3333333333333</v>
      </c>
      <c r="IG162" s="51">
        <v>1500</v>
      </c>
      <c r="IH162" s="51">
        <v>1708.3333333333333</v>
      </c>
      <c r="II162" s="51">
        <v>1500</v>
      </c>
      <c r="IJ162" s="51">
        <v>1416.6666666666667</v>
      </c>
      <c r="IK162" s="51">
        <v>1500</v>
      </c>
      <c r="IL162" s="51">
        <v>1500</v>
      </c>
      <c r="IM162" s="51">
        <v>1500</v>
      </c>
      <c r="IN162" s="51">
        <v>1500</v>
      </c>
      <c r="IO162" s="52">
        <v>2500</v>
      </c>
      <c r="IP162" s="52">
        <v>1583.3333333333333</v>
      </c>
      <c r="IQ162" s="52">
        <v>1833.3333333333333</v>
      </c>
      <c r="IR162" s="52">
        <v>1833.3333333333333</v>
      </c>
      <c r="IS162" s="300" t="s">
        <v>1072</v>
      </c>
      <c r="IT162" s="300" t="s">
        <v>1072</v>
      </c>
      <c r="IV162" s="11" t="s">
        <v>933</v>
      </c>
      <c r="IW162" s="55">
        <v>1250</v>
      </c>
      <c r="IX162" s="66">
        <v>750</v>
      </c>
      <c r="IY162" s="66">
        <v>791.66666666666663</v>
      </c>
      <c r="IZ162" s="66">
        <v>583.33333333333337</v>
      </c>
      <c r="JA162" s="47">
        <v>750</v>
      </c>
      <c r="JB162" s="46" t="s">
        <v>1072</v>
      </c>
      <c r="JC162" s="55">
        <v>833.33333333333337</v>
      </c>
      <c r="JD162" s="55">
        <v>583.33333333333337</v>
      </c>
      <c r="JE162" s="55">
        <v>500</v>
      </c>
      <c r="JF162" s="114"/>
      <c r="JG162" s="55">
        <v>500</v>
      </c>
      <c r="JH162" s="114"/>
      <c r="JI162" s="58">
        <v>583.33333333333337</v>
      </c>
      <c r="JJ162" s="114"/>
      <c r="JK162" s="46" t="s">
        <v>1072</v>
      </c>
      <c r="JL162" s="51">
        <v>750</v>
      </c>
      <c r="JM162" s="51">
        <v>583.33333333333337</v>
      </c>
      <c r="JN162" s="51">
        <v>416.66666666666703</v>
      </c>
      <c r="JO162" s="51">
        <v>416.66666666666669</v>
      </c>
      <c r="JP162" s="51">
        <v>416.66666666666669</v>
      </c>
      <c r="JQ162" s="114"/>
      <c r="JR162" s="51">
        <v>458.33333333333331</v>
      </c>
      <c r="JS162" s="51">
        <v>416.66666666666669</v>
      </c>
      <c r="JT162" s="51">
        <v>416.66666666666669</v>
      </c>
      <c r="JU162" s="51">
        <v>500</v>
      </c>
      <c r="JV162" s="51">
        <v>500</v>
      </c>
      <c r="JW162" s="114"/>
      <c r="JX162" s="46" t="s">
        <v>1072</v>
      </c>
      <c r="JY162" s="51">
        <v>416.66666666666669</v>
      </c>
      <c r="JZ162" s="51">
        <v>416.66666666666669</v>
      </c>
      <c r="KA162" s="51">
        <v>416.66666666666669</v>
      </c>
      <c r="KB162" s="47">
        <v>708.33333333333337</v>
      </c>
      <c r="KC162" s="51">
        <v>708.33333333333337</v>
      </c>
      <c r="KD162" s="46" t="s">
        <v>1072</v>
      </c>
      <c r="KE162" s="51">
        <v>416.66666666666669</v>
      </c>
      <c r="KF162" s="51">
        <v>416.66666666666669</v>
      </c>
      <c r="KG162" s="51">
        <v>454.83333333333331</v>
      </c>
      <c r="KH162" s="51">
        <v>458.33333333333331</v>
      </c>
      <c r="KI162" s="51">
        <v>416.66666666666669</v>
      </c>
      <c r="KJ162" s="51">
        <v>390.66666666666669</v>
      </c>
      <c r="KK162" s="51">
        <v>375</v>
      </c>
      <c r="KL162" s="51">
        <v>375</v>
      </c>
      <c r="KM162" s="51">
        <v>375</v>
      </c>
      <c r="KN162" s="51">
        <v>375</v>
      </c>
      <c r="KO162" s="52">
        <v>666.66666666666663</v>
      </c>
      <c r="KP162" s="52">
        <v>500</v>
      </c>
      <c r="KQ162" s="52">
        <v>500</v>
      </c>
      <c r="KR162" s="52">
        <v>500</v>
      </c>
      <c r="KS162" s="303" t="s">
        <v>1072</v>
      </c>
      <c r="KT162" s="300" t="s">
        <v>1072</v>
      </c>
    </row>
    <row r="163" spans="1:306" ht="14.4" customHeight="1" x14ac:dyDescent="0.3">
      <c r="A163" s="11" t="s">
        <v>926</v>
      </c>
      <c r="B163" s="66">
        <v>166.66666666666666</v>
      </c>
      <c r="C163" s="66">
        <v>166.666666666667</v>
      </c>
      <c r="D163" s="46" t="s">
        <v>1072</v>
      </c>
      <c r="E163" s="62">
        <v>166.66666666666666</v>
      </c>
      <c r="F163" s="66">
        <v>166.666666666667</v>
      </c>
      <c r="G163" s="47">
        <v>208.33333333333334</v>
      </c>
      <c r="H163" s="55">
        <v>166.66666666666666</v>
      </c>
      <c r="I163" s="47">
        <v>166.66666666666666</v>
      </c>
      <c r="J163" s="47">
        <v>166.66666666666666</v>
      </c>
      <c r="K163" s="114"/>
      <c r="L163" s="55">
        <v>250</v>
      </c>
      <c r="M163" s="114"/>
      <c r="N163" s="75">
        <v>166.66666666666666</v>
      </c>
      <c r="O163" s="114"/>
      <c r="P163" s="58">
        <v>166.66666666666666</v>
      </c>
      <c r="Q163" s="50">
        <v>166.66666666666666</v>
      </c>
      <c r="R163" s="51">
        <v>291.66666666666669</v>
      </c>
      <c r="S163" s="51">
        <v>250</v>
      </c>
      <c r="T163" s="50">
        <v>166.66666666666666</v>
      </c>
      <c r="U163" s="50">
        <v>166.66666666666666</v>
      </c>
      <c r="V163" s="178"/>
      <c r="W163" s="47">
        <v>250</v>
      </c>
      <c r="X163" s="47">
        <v>250</v>
      </c>
      <c r="Y163" s="47">
        <v>229.16666666666666</v>
      </c>
      <c r="Z163" s="46" t="s">
        <v>1072</v>
      </c>
      <c r="AA163" s="46" t="s">
        <v>1072</v>
      </c>
      <c r="AB163" s="114"/>
      <c r="AC163" s="47">
        <v>250</v>
      </c>
      <c r="AD163" s="51">
        <v>250</v>
      </c>
      <c r="AE163" s="51">
        <v>208.33333333333334</v>
      </c>
      <c r="AF163" s="47">
        <v>166.66666666666666</v>
      </c>
      <c r="AG163" s="47">
        <v>225</v>
      </c>
      <c r="AH163" s="47">
        <v>250</v>
      </c>
      <c r="AI163" s="51">
        <v>208.33333333333334</v>
      </c>
      <c r="AJ163" s="47">
        <v>208.33333333333334</v>
      </c>
      <c r="AK163" s="47">
        <v>250</v>
      </c>
      <c r="AL163" s="47">
        <v>191.66666666666666</v>
      </c>
      <c r="AM163" s="51">
        <v>208.33333333333334</v>
      </c>
      <c r="AN163" s="51">
        <v>250</v>
      </c>
      <c r="AO163" s="47">
        <v>250</v>
      </c>
      <c r="AP163" s="47">
        <v>250</v>
      </c>
      <c r="AQ163" s="47">
        <v>250</v>
      </c>
      <c r="AR163" s="51">
        <v>333.33333333333331</v>
      </c>
      <c r="AS163" s="50">
        <v>250</v>
      </c>
      <c r="AT163" s="50">
        <v>333.33333333333331</v>
      </c>
      <c r="AU163" s="50">
        <v>166.66666666666666</v>
      </c>
      <c r="AV163" s="52">
        <v>250</v>
      </c>
      <c r="AW163" s="39">
        <v>250</v>
      </c>
      <c r="AX163" s="39">
        <v>333.33333333333331</v>
      </c>
      <c r="AY163" s="52">
        <f>'Coût médian du PMAS'!C13</f>
        <v>166.66666666666666</v>
      </c>
      <c r="BA163" s="11" t="s">
        <v>926</v>
      </c>
      <c r="BB163" s="47">
        <v>333</v>
      </c>
      <c r="BC163" s="62">
        <v>416.66666666666669</v>
      </c>
      <c r="BD163" s="46" t="s">
        <v>1072</v>
      </c>
      <c r="BE163" s="62">
        <v>166.66666666666666</v>
      </c>
      <c r="BF163" s="62">
        <v>416.66666666666669</v>
      </c>
      <c r="BG163" s="47">
        <v>250</v>
      </c>
      <c r="BH163" s="57">
        <v>400</v>
      </c>
      <c r="BI163" s="55">
        <v>333.33333333333331</v>
      </c>
      <c r="BJ163" s="47">
        <v>250</v>
      </c>
      <c r="BK163" s="114"/>
      <c r="BL163" s="55">
        <v>458.33333333333331</v>
      </c>
      <c r="BM163" s="114"/>
      <c r="BN163" s="75">
        <v>238</v>
      </c>
      <c r="BO163" s="114"/>
      <c r="BP163" s="58">
        <v>333.33333333333331</v>
      </c>
      <c r="BQ163" s="51">
        <v>375</v>
      </c>
      <c r="BR163" s="51">
        <v>416.66666666666669</v>
      </c>
      <c r="BS163" s="51">
        <v>416.66666666666703</v>
      </c>
      <c r="BT163" s="50">
        <v>291.66666666666669</v>
      </c>
      <c r="BU163" s="55">
        <v>375</v>
      </c>
      <c r="BV163" s="114"/>
      <c r="BW163" s="47">
        <v>291.66666666666669</v>
      </c>
      <c r="BX163" s="47">
        <v>291.66666666666669</v>
      </c>
      <c r="BY163" s="47">
        <v>250</v>
      </c>
      <c r="BZ163" s="46" t="s">
        <v>1072</v>
      </c>
      <c r="CA163" s="46" t="s">
        <v>1072</v>
      </c>
      <c r="CB163" s="114"/>
      <c r="CC163" s="66">
        <v>250</v>
      </c>
      <c r="CD163" s="51">
        <v>400</v>
      </c>
      <c r="CE163" s="51">
        <v>583.33333333333337</v>
      </c>
      <c r="CF163" s="47">
        <v>250</v>
      </c>
      <c r="CG163" s="47">
        <v>250</v>
      </c>
      <c r="CH163" s="51">
        <v>416.66666666666669</v>
      </c>
      <c r="CI163" s="51">
        <v>416.66666666666669</v>
      </c>
      <c r="CJ163" s="51">
        <v>458.33333333333331</v>
      </c>
      <c r="CK163" s="51">
        <v>416.66666666666669</v>
      </c>
      <c r="CL163" s="55">
        <v>416.66666666666669</v>
      </c>
      <c r="CM163" s="51">
        <v>441.66666666666669</v>
      </c>
      <c r="CN163" s="51">
        <v>416.66666666666669</v>
      </c>
      <c r="CO163" s="51">
        <v>500</v>
      </c>
      <c r="CP163" s="51">
        <v>500</v>
      </c>
      <c r="CQ163" s="51">
        <v>500</v>
      </c>
      <c r="CR163" s="51">
        <v>458.33333333333331</v>
      </c>
      <c r="CS163" s="51">
        <v>500</v>
      </c>
      <c r="CT163" s="52">
        <v>500</v>
      </c>
      <c r="CU163" s="61">
        <v>500</v>
      </c>
      <c r="CV163" s="52">
        <v>500</v>
      </c>
      <c r="CW163" s="39">
        <v>300</v>
      </c>
      <c r="CX163" s="39">
        <v>333.33333333333331</v>
      </c>
      <c r="CY163" s="52">
        <f>'Coût médian du PMAS'!D13</f>
        <v>500</v>
      </c>
      <c r="DA163" s="11" t="s">
        <v>926</v>
      </c>
      <c r="DB163" s="55">
        <v>666.66666666666663</v>
      </c>
      <c r="DC163" s="62">
        <v>416.66666666666669</v>
      </c>
      <c r="DD163" s="46" t="s">
        <v>1072</v>
      </c>
      <c r="DE163" s="66">
        <v>500</v>
      </c>
      <c r="DF163" s="62">
        <v>750</v>
      </c>
      <c r="DG163" s="47">
        <v>666.66666666666663</v>
      </c>
      <c r="DH163" s="55">
        <v>541.66666666666663</v>
      </c>
      <c r="DI163" s="55">
        <v>2416.6666666666665</v>
      </c>
      <c r="DJ163" s="55">
        <v>666.66666666666663</v>
      </c>
      <c r="DK163" s="113"/>
      <c r="DL163" s="55">
        <v>1083.3333333333333</v>
      </c>
      <c r="DM163" s="113"/>
      <c r="DN163" s="76">
        <v>1000</v>
      </c>
      <c r="DO163" s="113"/>
      <c r="DP163" s="58">
        <v>1083.3333333333333</v>
      </c>
      <c r="DQ163" s="50">
        <v>645.83333333333337</v>
      </c>
      <c r="DR163" s="51">
        <v>916.66666666666663</v>
      </c>
      <c r="DS163" s="51">
        <v>1166.6666666666699</v>
      </c>
      <c r="DT163" s="50">
        <v>625</v>
      </c>
      <c r="DU163" s="50">
        <v>500</v>
      </c>
      <c r="DV163" s="113"/>
      <c r="DW163" s="55">
        <v>625</v>
      </c>
      <c r="DX163" s="47">
        <v>500</v>
      </c>
      <c r="DY163" s="47">
        <v>500</v>
      </c>
      <c r="DZ163" s="46" t="s">
        <v>1072</v>
      </c>
      <c r="EA163" s="46" t="s">
        <v>1072</v>
      </c>
      <c r="EB163" s="113"/>
      <c r="EC163" s="51">
        <v>666.66666666666663</v>
      </c>
      <c r="ED163" s="51">
        <v>666.66666666666663</v>
      </c>
      <c r="EE163" s="51">
        <v>750</v>
      </c>
      <c r="EF163" s="51">
        <v>833.33333333333337</v>
      </c>
      <c r="EG163" s="47">
        <v>500</v>
      </c>
      <c r="EH163" s="47">
        <v>500</v>
      </c>
      <c r="EI163" s="51">
        <v>583.33333333333337</v>
      </c>
      <c r="EJ163" s="51">
        <v>604.16666666666663</v>
      </c>
      <c r="EK163" s="51">
        <v>583.33333333333337</v>
      </c>
      <c r="EL163" s="51">
        <v>583.33333333333337</v>
      </c>
      <c r="EM163" s="51">
        <v>583.33333333333337</v>
      </c>
      <c r="EN163" s="51">
        <v>583.33333333333337</v>
      </c>
      <c r="EO163" s="51">
        <v>583.33333333333337</v>
      </c>
      <c r="EP163" s="51">
        <v>583.33333333333337</v>
      </c>
      <c r="EQ163" s="51">
        <v>583.33333333333337</v>
      </c>
      <c r="ER163" s="51">
        <v>666.66666666666663</v>
      </c>
      <c r="ES163" s="51">
        <v>750</v>
      </c>
      <c r="ET163" s="52">
        <v>500</v>
      </c>
      <c r="EU163" s="52">
        <v>500</v>
      </c>
      <c r="EV163" s="52">
        <v>625</v>
      </c>
      <c r="EW163" s="147">
        <v>583.33333333333337</v>
      </c>
      <c r="EX163" s="299">
        <v>750</v>
      </c>
      <c r="EY163" s="299">
        <f>'Coût médian du PMAS'!D13</f>
        <v>500</v>
      </c>
      <c r="EZ163"/>
      <c r="FA163" s="47">
        <v>500</v>
      </c>
      <c r="FB163" s="47">
        <v>500</v>
      </c>
      <c r="FC163" s="55">
        <v>666.66666666666663</v>
      </c>
      <c r="FD163" s="47">
        <v>500</v>
      </c>
      <c r="FE163" s="55">
        <v>666.66666666666663</v>
      </c>
      <c r="FF163" s="113"/>
      <c r="FG163" s="55">
        <v>750</v>
      </c>
      <c r="FH163" s="113"/>
      <c r="FI163" s="76">
        <v>833.33333333333337</v>
      </c>
      <c r="FJ163" s="113"/>
      <c r="FK163" s="50">
        <v>500</v>
      </c>
      <c r="FL163" s="58">
        <v>666.66666666666663</v>
      </c>
      <c r="FM163" s="51">
        <v>666.66666666666663</v>
      </c>
      <c r="FN163" s="51">
        <v>666.66666666666697</v>
      </c>
      <c r="FO163" s="51">
        <v>666.66666666666663</v>
      </c>
      <c r="FP163" s="51">
        <v>666.66666666666663</v>
      </c>
      <c r="FQ163" s="113"/>
      <c r="FR163" s="51">
        <v>625</v>
      </c>
      <c r="FS163" s="51">
        <v>583.33333333333337</v>
      </c>
      <c r="FT163" s="51">
        <v>583.33333333333337</v>
      </c>
      <c r="FU163" s="46" t="s">
        <v>1072</v>
      </c>
      <c r="FV163" s="46" t="s">
        <v>1072</v>
      </c>
      <c r="FW163" s="113"/>
      <c r="FX163" s="51">
        <v>833.33333333333337</v>
      </c>
      <c r="FY163" s="51">
        <v>750</v>
      </c>
      <c r="FZ163" s="51">
        <v>833.33333333333337</v>
      </c>
      <c r="GA163" s="51">
        <v>750</v>
      </c>
      <c r="GB163" s="51">
        <v>833.33333333333337</v>
      </c>
      <c r="GC163" s="51">
        <v>750</v>
      </c>
      <c r="GD163" s="51">
        <v>750</v>
      </c>
      <c r="GE163" s="51">
        <v>708.33333333333337</v>
      </c>
      <c r="GF163" s="51">
        <v>666.66666666666663</v>
      </c>
      <c r="GG163" s="51">
        <v>666.66666666666663</v>
      </c>
      <c r="GH163" s="51">
        <v>666.66666666666663</v>
      </c>
      <c r="GI163" s="51">
        <v>666.66666666666663</v>
      </c>
      <c r="GJ163" s="51">
        <v>666.66666666666663</v>
      </c>
      <c r="GK163" s="51">
        <v>666.66666666666663</v>
      </c>
      <c r="GL163" s="51">
        <v>666.66666666666663</v>
      </c>
      <c r="GM163" s="51">
        <v>666.66666666666663</v>
      </c>
      <c r="GN163" s="51">
        <v>708.33333333333337</v>
      </c>
      <c r="GO163" s="52">
        <v>833.33333333333337</v>
      </c>
      <c r="GP163" s="52">
        <v>750</v>
      </c>
      <c r="GQ163" s="52">
        <v>708.33333333333337</v>
      </c>
      <c r="GR163" s="147">
        <v>583.33333333333337</v>
      </c>
      <c r="GS163" s="299">
        <v>750</v>
      </c>
      <c r="GT163" s="52">
        <f>'Coût médian du PMAS'!F13</f>
        <v>583.33333333333337</v>
      </c>
      <c r="GU163"/>
      <c r="GV163" s="11" t="s">
        <v>926</v>
      </c>
      <c r="GW163" s="47">
        <v>1041.6666666666667</v>
      </c>
      <c r="GX163" s="50">
        <v>1041.6666666666667</v>
      </c>
      <c r="GY163" s="46" t="s">
        <v>1072</v>
      </c>
      <c r="GZ163" s="66">
        <v>1166.6666666666667</v>
      </c>
      <c r="HA163" s="66">
        <v>1250</v>
      </c>
      <c r="HB163" s="47">
        <v>854.16666666666663</v>
      </c>
      <c r="HC163" s="55">
        <v>1041.6666666666667</v>
      </c>
      <c r="HD163" s="47">
        <v>1979.1666666666667</v>
      </c>
      <c r="HE163" s="47">
        <v>1666.6666666666667</v>
      </c>
      <c r="HF163" s="113"/>
      <c r="HG163" s="55">
        <v>2083.3333333333335</v>
      </c>
      <c r="HH163" s="113"/>
      <c r="HI163" s="75">
        <v>2500</v>
      </c>
      <c r="HJ163" s="113"/>
      <c r="HK163" s="50">
        <v>1666.6666666666667</v>
      </c>
      <c r="HL163" s="50">
        <v>1833.3333333333333</v>
      </c>
      <c r="HM163" s="51">
        <v>1833.3333333333333</v>
      </c>
      <c r="HN163" s="51">
        <v>1375</v>
      </c>
      <c r="HO163" s="50">
        <v>1666.6666666666667</v>
      </c>
      <c r="HP163" s="51">
        <v>2000</v>
      </c>
      <c r="HQ163" s="113"/>
      <c r="HR163" s="50">
        <v>2041.6666666666667</v>
      </c>
      <c r="HS163" s="50">
        <v>2500</v>
      </c>
      <c r="HT163" s="50">
        <v>2000</v>
      </c>
      <c r="HU163" s="46" t="s">
        <v>1072</v>
      </c>
      <c r="HV163" s="46" t="s">
        <v>1072</v>
      </c>
      <c r="HW163" s="113"/>
      <c r="HX163" s="51">
        <v>1666.6666666666667</v>
      </c>
      <c r="HY163" s="51">
        <v>1666.6666666666667</v>
      </c>
      <c r="HZ163" s="51">
        <v>1666.6666666666667</v>
      </c>
      <c r="IA163" s="51">
        <v>1500</v>
      </c>
      <c r="IB163" s="51">
        <v>1958.3333333333333</v>
      </c>
      <c r="IC163" s="51">
        <v>2000</v>
      </c>
      <c r="ID163" s="51">
        <v>1666.6666666666667</v>
      </c>
      <c r="IE163" s="51">
        <v>1666.6666666666667</v>
      </c>
      <c r="IF163" s="47">
        <v>2083.3333333333335</v>
      </c>
      <c r="IG163" s="51">
        <v>2083.3333333333335</v>
      </c>
      <c r="IH163" s="51">
        <v>2000</v>
      </c>
      <c r="II163" s="51">
        <v>2000</v>
      </c>
      <c r="IJ163" s="47">
        <v>2208.3333333333335</v>
      </c>
      <c r="IK163" s="47">
        <v>2166.6666666666665</v>
      </c>
      <c r="IL163" s="47">
        <v>2166.6666666666665</v>
      </c>
      <c r="IM163" s="51">
        <v>1666.6666666666667</v>
      </c>
      <c r="IN163" s="51">
        <v>1666.6666666666667</v>
      </c>
      <c r="IO163" s="50">
        <v>2125</v>
      </c>
      <c r="IP163" s="50">
        <v>1750</v>
      </c>
      <c r="IQ163" s="52">
        <v>1666.6666666666667</v>
      </c>
      <c r="IR163" s="39">
        <v>1983.3333333333333</v>
      </c>
      <c r="IS163" s="39">
        <v>1833.3333333333333</v>
      </c>
      <c r="IT163" s="52">
        <f>'Coût médian du PMAS'!G13</f>
        <v>1916.6666666666667</v>
      </c>
      <c r="IV163" s="11" t="s">
        <v>926</v>
      </c>
      <c r="IW163" s="47">
        <v>958.33333333333337</v>
      </c>
      <c r="IX163" s="66">
        <v>750</v>
      </c>
      <c r="IY163" s="46" t="s">
        <v>1072</v>
      </c>
      <c r="IZ163" s="66">
        <v>583.33333333333337</v>
      </c>
      <c r="JA163" s="62">
        <v>1166.6666666666667</v>
      </c>
      <c r="JB163" s="47">
        <v>541.66666666666663</v>
      </c>
      <c r="JC163" s="55">
        <v>875</v>
      </c>
      <c r="JD163" s="55">
        <v>833.33333333333337</v>
      </c>
      <c r="JE163" s="55">
        <v>604.16666666666663</v>
      </c>
      <c r="JF163" s="114"/>
      <c r="JG163" s="55">
        <v>1166.6666666666667</v>
      </c>
      <c r="JH163" s="114"/>
      <c r="JI163" s="76">
        <v>729.16666666666663</v>
      </c>
      <c r="JJ163" s="114"/>
      <c r="JK163" s="58">
        <v>916.66666666666663</v>
      </c>
      <c r="JL163" s="50">
        <v>625</v>
      </c>
      <c r="JM163" s="51">
        <v>1083.3333333333333</v>
      </c>
      <c r="JN163" s="51">
        <v>1000</v>
      </c>
      <c r="JO163" s="50">
        <v>583.33333333333337</v>
      </c>
      <c r="JP163" s="51">
        <v>1166.6666666666667</v>
      </c>
      <c r="JQ163" s="114"/>
      <c r="JR163" s="50">
        <v>625</v>
      </c>
      <c r="JS163" s="50">
        <v>833.33333333333337</v>
      </c>
      <c r="JT163" s="50">
        <v>645.83333333333337</v>
      </c>
      <c r="JU163" s="46" t="s">
        <v>1072</v>
      </c>
      <c r="JV163" s="46" t="s">
        <v>1072</v>
      </c>
      <c r="JW163" s="114"/>
      <c r="JX163" s="50">
        <v>583.33333333333337</v>
      </c>
      <c r="JY163" s="47">
        <v>625</v>
      </c>
      <c r="JZ163" s="51">
        <v>1250</v>
      </c>
      <c r="KA163" s="51">
        <v>1166.6666666666667</v>
      </c>
      <c r="KB163" s="47">
        <v>708.33333333333337</v>
      </c>
      <c r="KC163" s="51">
        <v>666.66666666666663</v>
      </c>
      <c r="KD163" s="51">
        <v>833.33333333333337</v>
      </c>
      <c r="KE163" s="47">
        <v>770.83333333333337</v>
      </c>
      <c r="KF163" s="51">
        <v>833.33333333333337</v>
      </c>
      <c r="KG163" s="47">
        <v>666.66666666666663</v>
      </c>
      <c r="KH163" s="51">
        <v>708.33333333333337</v>
      </c>
      <c r="KI163" s="51">
        <v>750</v>
      </c>
      <c r="KJ163" s="47">
        <v>750</v>
      </c>
      <c r="KK163" s="47">
        <v>708.33333333333337</v>
      </c>
      <c r="KL163" s="51">
        <v>708.33333333333337</v>
      </c>
      <c r="KM163" s="51">
        <v>1000</v>
      </c>
      <c r="KN163" s="51">
        <v>1000</v>
      </c>
      <c r="KO163" s="47">
        <v>750</v>
      </c>
      <c r="KP163" s="52">
        <v>833.33333333333337</v>
      </c>
      <c r="KQ163" s="52">
        <v>708.33333333333337</v>
      </c>
      <c r="KR163" s="147">
        <v>833.33333333333337</v>
      </c>
      <c r="KS163" s="39">
        <v>791.66666666666663</v>
      </c>
      <c r="KT163" s="39">
        <f>'Coût médian du PMAS'!H13</f>
        <v>833.33333333333337</v>
      </c>
    </row>
    <row r="164" spans="1:306" ht="14.4" customHeight="1" x14ac:dyDescent="0.3">
      <c r="A164" s="11" t="s">
        <v>914</v>
      </c>
      <c r="B164" s="46" t="s">
        <v>1072</v>
      </c>
      <c r="C164" s="46" t="s">
        <v>1072</v>
      </c>
      <c r="D164" s="46" t="s">
        <v>1072</v>
      </c>
      <c r="E164" s="46" t="s">
        <v>1072</v>
      </c>
      <c r="F164" s="66">
        <v>166.666666666667</v>
      </c>
      <c r="G164" s="47">
        <v>208.33333333333334</v>
      </c>
      <c r="H164" s="55">
        <v>208.33333333333334</v>
      </c>
      <c r="I164" s="46" t="s">
        <v>1072</v>
      </c>
      <c r="J164" s="46" t="s">
        <v>1072</v>
      </c>
      <c r="K164" s="114"/>
      <c r="L164" s="58">
        <v>333.33333333333331</v>
      </c>
      <c r="M164" s="114"/>
      <c r="N164" s="58">
        <v>166.66666666666666</v>
      </c>
      <c r="O164" s="114"/>
      <c r="P164" s="51">
        <v>250</v>
      </c>
      <c r="Q164" s="50">
        <v>166.66666666666666</v>
      </c>
      <c r="R164" s="51">
        <v>250</v>
      </c>
      <c r="S164" s="50">
        <v>166.66666666666666</v>
      </c>
      <c r="T164" s="51">
        <v>166.66666666666666</v>
      </c>
      <c r="U164" s="55">
        <v>83.333333333333329</v>
      </c>
      <c r="V164" s="178"/>
      <c r="W164" s="55">
        <v>208.33333333333334</v>
      </c>
      <c r="X164" s="55">
        <v>208.33333333333334</v>
      </c>
      <c r="Y164" s="55">
        <v>250</v>
      </c>
      <c r="Z164" s="51">
        <v>250</v>
      </c>
      <c r="AA164" s="47">
        <v>250</v>
      </c>
      <c r="AB164" s="114"/>
      <c r="AC164" s="47">
        <v>250</v>
      </c>
      <c r="AD164" s="51">
        <v>166.66666666666666</v>
      </c>
      <c r="AE164" s="51">
        <v>166.66666666666666</v>
      </c>
      <c r="AF164" s="51">
        <v>166.66666666666666</v>
      </c>
      <c r="AG164" s="51">
        <v>166.66666666666666</v>
      </c>
      <c r="AH164" s="51">
        <v>166.66666666666666</v>
      </c>
      <c r="AI164" s="51">
        <v>166.66666666666666</v>
      </c>
      <c r="AJ164" s="51">
        <v>166.66666666666666</v>
      </c>
      <c r="AK164" s="51">
        <v>208.33333333333334</v>
      </c>
      <c r="AL164" s="55">
        <v>125</v>
      </c>
      <c r="AM164" s="51">
        <v>125</v>
      </c>
      <c r="AN164" s="51">
        <v>125</v>
      </c>
      <c r="AO164" s="51">
        <v>166.66666666666666</v>
      </c>
      <c r="AP164" s="51">
        <v>166.66666666666666</v>
      </c>
      <c r="AQ164" s="51">
        <v>166.66666666666666</v>
      </c>
      <c r="AR164" s="51">
        <v>166.66666666666666</v>
      </c>
      <c r="AS164" s="51">
        <v>166.66666666666666</v>
      </c>
      <c r="AT164" s="52">
        <v>333.33333333333331</v>
      </c>
      <c r="AU164" s="52">
        <v>166.66666666666666</v>
      </c>
      <c r="AV164" s="52">
        <v>166.66666666666666</v>
      </c>
      <c r="AW164" s="52">
        <v>166.66666666666666</v>
      </c>
      <c r="AX164" s="52">
        <v>166.66666666666666</v>
      </c>
      <c r="AY164" s="39">
        <f>'Coût médian du PMAS'!C7</f>
        <v>208.33333333333334</v>
      </c>
      <c r="BA164" s="11" t="s">
        <v>914</v>
      </c>
      <c r="BB164" s="46" t="s">
        <v>1072</v>
      </c>
      <c r="BC164" s="46" t="s">
        <v>1072</v>
      </c>
      <c r="BD164" s="46" t="s">
        <v>1072</v>
      </c>
      <c r="BE164" s="46" t="s">
        <v>1072</v>
      </c>
      <c r="BF164" s="62">
        <v>166.66666666666666</v>
      </c>
      <c r="BG164" s="57">
        <v>250</v>
      </c>
      <c r="BH164" s="57">
        <v>166.66666666666666</v>
      </c>
      <c r="BI164" s="46" t="s">
        <v>1072</v>
      </c>
      <c r="BJ164" s="46" t="s">
        <v>1072</v>
      </c>
      <c r="BK164" s="114"/>
      <c r="BL164" s="58">
        <v>166.66666666666666</v>
      </c>
      <c r="BM164" s="114"/>
      <c r="BN164" s="58">
        <v>133.33333333333334</v>
      </c>
      <c r="BO164" s="114"/>
      <c r="BP164" s="51">
        <v>133.33333333333334</v>
      </c>
      <c r="BQ164" s="51">
        <v>166.66666666666666</v>
      </c>
      <c r="BR164" s="51">
        <v>166.66666666666666</v>
      </c>
      <c r="BS164" s="51">
        <v>166.666666666667</v>
      </c>
      <c r="BT164" s="51">
        <v>160</v>
      </c>
      <c r="BU164" s="55">
        <v>166.66666666666666</v>
      </c>
      <c r="BV164" s="114"/>
      <c r="BW164" s="55">
        <v>250</v>
      </c>
      <c r="BX164" s="55">
        <v>166.66666666666666</v>
      </c>
      <c r="BY164" s="55">
        <v>166.66666666666666</v>
      </c>
      <c r="BZ164" s="51">
        <v>208.33333333333334</v>
      </c>
      <c r="CA164" s="51">
        <v>204.16666666666666</v>
      </c>
      <c r="CB164" s="114"/>
      <c r="CC164" s="51">
        <v>250</v>
      </c>
      <c r="CD164" s="51">
        <v>250</v>
      </c>
      <c r="CE164" s="51">
        <v>250</v>
      </c>
      <c r="CF164" s="51">
        <v>160</v>
      </c>
      <c r="CG164" s="51">
        <v>166.66666666666666</v>
      </c>
      <c r="CH164" s="51">
        <v>183.33333333333334</v>
      </c>
      <c r="CI164" s="51">
        <v>250</v>
      </c>
      <c r="CJ164" s="51">
        <v>250</v>
      </c>
      <c r="CK164" s="51">
        <v>166.66666666666666</v>
      </c>
      <c r="CL164" s="55">
        <v>250</v>
      </c>
      <c r="CM164" s="51">
        <v>176.66666666666666</v>
      </c>
      <c r="CN164" s="51">
        <v>250</v>
      </c>
      <c r="CO164" s="51">
        <v>250</v>
      </c>
      <c r="CP164" s="51">
        <v>250</v>
      </c>
      <c r="CQ164" s="51">
        <v>291.66666666666669</v>
      </c>
      <c r="CR164" s="50">
        <v>333.33333333333331</v>
      </c>
      <c r="CS164" s="51">
        <v>333.33333333333331</v>
      </c>
      <c r="CT164" s="52">
        <v>166.66666666666666</v>
      </c>
      <c r="CU164" s="61">
        <v>266.66666666666669</v>
      </c>
      <c r="CV164" s="52">
        <v>250</v>
      </c>
      <c r="CW164" s="52">
        <v>300</v>
      </c>
      <c r="CX164" s="299">
        <v>250</v>
      </c>
      <c r="CY164" s="52">
        <f>'Coût médian du PMAS'!D7</f>
        <v>225</v>
      </c>
      <c r="DA164" s="11" t="s">
        <v>914</v>
      </c>
      <c r="DB164" s="46" t="s">
        <v>1072</v>
      </c>
      <c r="DC164" s="46" t="s">
        <v>1072</v>
      </c>
      <c r="DD164" s="46" t="s">
        <v>1072</v>
      </c>
      <c r="DE164" s="46" t="s">
        <v>1072</v>
      </c>
      <c r="DF164" s="62">
        <v>1083.3333333333333</v>
      </c>
      <c r="DG164" s="57">
        <v>1083.3333333333333</v>
      </c>
      <c r="DH164" s="55">
        <v>833.33333333333337</v>
      </c>
      <c r="DI164" s="46" t="s">
        <v>1072</v>
      </c>
      <c r="DJ164" s="46" t="s">
        <v>1072</v>
      </c>
      <c r="DK164" s="113"/>
      <c r="DL164" s="58">
        <v>1083.3333333333333</v>
      </c>
      <c r="DM164" s="113"/>
      <c r="DN164" s="58">
        <v>833.33333333333337</v>
      </c>
      <c r="DO164" s="113"/>
      <c r="DP164" s="51">
        <v>833.33333333333337</v>
      </c>
      <c r="DQ164" s="50">
        <v>645.83333333333337</v>
      </c>
      <c r="DR164" s="51">
        <v>666.66666666666663</v>
      </c>
      <c r="DS164" s="50">
        <v>500</v>
      </c>
      <c r="DT164" s="51">
        <v>625</v>
      </c>
      <c r="DU164" s="51">
        <v>250</v>
      </c>
      <c r="DV164" s="113"/>
      <c r="DW164" s="55">
        <v>475</v>
      </c>
      <c r="DX164" s="55">
        <v>500</v>
      </c>
      <c r="DY164" s="55">
        <v>500</v>
      </c>
      <c r="DZ164" s="51">
        <v>541.66666666666663</v>
      </c>
      <c r="EA164" s="51">
        <v>333.33333333333331</v>
      </c>
      <c r="EB164" s="113"/>
      <c r="EC164" s="51">
        <v>375</v>
      </c>
      <c r="ED164" s="51">
        <v>416.66666666666669</v>
      </c>
      <c r="EE164" s="51">
        <v>416.66666666666669</v>
      </c>
      <c r="EF164" s="51">
        <v>416.66666666666669</v>
      </c>
      <c r="EG164" s="51">
        <v>416.66666666666669</v>
      </c>
      <c r="EH164" s="51">
        <v>416.66666666666669</v>
      </c>
      <c r="EI164" s="51">
        <v>416.66666666666669</v>
      </c>
      <c r="EJ164" s="51">
        <v>416.66666666666669</v>
      </c>
      <c r="EK164" s="51">
        <v>416.66666666666669</v>
      </c>
      <c r="EL164" s="51">
        <v>416.66666666666669</v>
      </c>
      <c r="EM164" s="51">
        <v>416.66666666666669</v>
      </c>
      <c r="EN164" s="51">
        <v>416.66666666666669</v>
      </c>
      <c r="EO164" s="51">
        <v>416.66666666666669</v>
      </c>
      <c r="EP164" s="51">
        <v>416.66666666666669</v>
      </c>
      <c r="EQ164" s="51">
        <v>416.66666666666669</v>
      </c>
      <c r="ER164" s="51">
        <v>416.66666666666669</v>
      </c>
      <c r="ES164" s="51">
        <v>416.66666666666669</v>
      </c>
      <c r="ET164" s="52">
        <v>416.66666666666669</v>
      </c>
      <c r="EU164" s="52">
        <v>416.66666666666669</v>
      </c>
      <c r="EV164" s="52">
        <v>416.66666666666669</v>
      </c>
      <c r="EW164" s="299">
        <v>416.66666666666669</v>
      </c>
      <c r="EX164" s="299">
        <v>333</v>
      </c>
      <c r="EY164" s="299">
        <f>'Coût médian du PMAS'!D7</f>
        <v>225</v>
      </c>
      <c r="EZ164"/>
      <c r="FA164" s="62">
        <v>500</v>
      </c>
      <c r="FB164" s="57">
        <v>416.66666666666669</v>
      </c>
      <c r="FC164" s="55">
        <v>416.66666666666669</v>
      </c>
      <c r="FD164" s="46" t="s">
        <v>1072</v>
      </c>
      <c r="FE164" s="46" t="s">
        <v>1072</v>
      </c>
      <c r="FF164" s="113"/>
      <c r="FG164" s="58">
        <v>466.66666666666669</v>
      </c>
      <c r="FH164" s="113"/>
      <c r="FI164" s="58">
        <v>500</v>
      </c>
      <c r="FJ164" s="113"/>
      <c r="FK164" s="51">
        <v>500</v>
      </c>
      <c r="FL164" s="50">
        <v>583.33333333333337</v>
      </c>
      <c r="FM164" s="51">
        <v>583.33333333333337</v>
      </c>
      <c r="FN164" s="50">
        <v>500</v>
      </c>
      <c r="FO164" s="51">
        <v>500</v>
      </c>
      <c r="FP164" s="51">
        <v>333.33333333333331</v>
      </c>
      <c r="FQ164" s="113"/>
      <c r="FR164" s="51">
        <v>333.33333333333331</v>
      </c>
      <c r="FS164" s="51">
        <v>333.33333333333331</v>
      </c>
      <c r="FT164" s="51">
        <v>500</v>
      </c>
      <c r="FU164" s="51">
        <v>500</v>
      </c>
      <c r="FV164" s="51">
        <v>500</v>
      </c>
      <c r="FW164" s="113"/>
      <c r="FX164" s="51">
        <v>416.66666666666669</v>
      </c>
      <c r="FY164" s="51">
        <v>250</v>
      </c>
      <c r="FZ164" s="51">
        <v>250</v>
      </c>
      <c r="GA164" s="51">
        <v>250</v>
      </c>
      <c r="GB164" s="51">
        <v>416.66666666666669</v>
      </c>
      <c r="GC164" s="51">
        <v>416.66666666666669</v>
      </c>
      <c r="GD164" s="51">
        <v>250</v>
      </c>
      <c r="GE164" s="51">
        <v>250</v>
      </c>
      <c r="GF164" s="51">
        <v>250</v>
      </c>
      <c r="GG164" s="51">
        <v>416.66666666666669</v>
      </c>
      <c r="GH164" s="51">
        <v>395.83333333333331</v>
      </c>
      <c r="GI164" s="51">
        <v>333.33333333333331</v>
      </c>
      <c r="GJ164" s="51">
        <v>333.33333333333331</v>
      </c>
      <c r="GK164" s="51">
        <v>333.33333333333331</v>
      </c>
      <c r="GL164" s="51">
        <v>333.33333333333331</v>
      </c>
      <c r="GM164" s="51">
        <v>333.33333333333331</v>
      </c>
      <c r="GN164" s="51">
        <v>333.33333333333331</v>
      </c>
      <c r="GO164" s="52">
        <v>250</v>
      </c>
      <c r="GP164" s="52">
        <v>333.33333333333331</v>
      </c>
      <c r="GQ164" s="52">
        <v>333.33333333333331</v>
      </c>
      <c r="GR164" s="52">
        <v>416.66666666666669</v>
      </c>
      <c r="GS164" s="299">
        <v>500</v>
      </c>
      <c r="GT164" s="52">
        <f>'Coût médian du PMAS'!F7</f>
        <v>500</v>
      </c>
      <c r="GU164"/>
      <c r="GV164" s="11" t="s">
        <v>914</v>
      </c>
      <c r="GW164" s="46" t="s">
        <v>1072</v>
      </c>
      <c r="GX164" s="46" t="s">
        <v>1072</v>
      </c>
      <c r="GY164" s="46" t="s">
        <v>1072</v>
      </c>
      <c r="GZ164" s="46" t="s">
        <v>1072</v>
      </c>
      <c r="HA164" s="66">
        <v>1250</v>
      </c>
      <c r="HB164" s="47">
        <v>854.16666666666663</v>
      </c>
      <c r="HC164" s="55">
        <v>1250</v>
      </c>
      <c r="HD164" s="46" t="s">
        <v>1072</v>
      </c>
      <c r="HE164" s="46" t="s">
        <v>1072</v>
      </c>
      <c r="HF164" s="113"/>
      <c r="HG164" s="58">
        <v>1833.3333333333333</v>
      </c>
      <c r="HH164" s="113"/>
      <c r="HI164" s="58">
        <v>3666.6666666666665</v>
      </c>
      <c r="HJ164" s="113"/>
      <c r="HK164" s="51">
        <v>1916.6666666666667</v>
      </c>
      <c r="HL164" s="50">
        <v>1833.3333333333333</v>
      </c>
      <c r="HM164" s="51">
        <v>1833.3333333333333</v>
      </c>
      <c r="HN164" s="50">
        <v>2000</v>
      </c>
      <c r="HO164" s="50">
        <v>1666.6666666666667</v>
      </c>
      <c r="HP164" s="51">
        <v>1458.3333333333333</v>
      </c>
      <c r="HQ164" s="113"/>
      <c r="HR164" s="51">
        <v>2416.6666666666665</v>
      </c>
      <c r="HS164" s="65">
        <v>2500</v>
      </c>
      <c r="HT164" s="51">
        <v>2500</v>
      </c>
      <c r="HU164" s="51">
        <v>2500</v>
      </c>
      <c r="HV164" s="51">
        <v>2500</v>
      </c>
      <c r="HW164" s="113"/>
      <c r="HX164" s="50">
        <v>2083.3333333333335</v>
      </c>
      <c r="HY164" s="51">
        <v>2500</v>
      </c>
      <c r="HZ164" s="51">
        <v>2500</v>
      </c>
      <c r="IA164" s="51">
        <v>2250</v>
      </c>
      <c r="IB164" s="51">
        <v>2500</v>
      </c>
      <c r="IC164" s="51">
        <v>2500</v>
      </c>
      <c r="ID164" s="47">
        <v>2000</v>
      </c>
      <c r="IE164" s="47">
        <v>1875</v>
      </c>
      <c r="IF164" s="51">
        <v>2500</v>
      </c>
      <c r="IG164" s="47">
        <v>2083.3333333333335</v>
      </c>
      <c r="IH164" s="47">
        <v>2083.3333333333335</v>
      </c>
      <c r="II164" s="47">
        <v>2166.6666666666665</v>
      </c>
      <c r="IJ164" s="47">
        <v>2208.3333333333335</v>
      </c>
      <c r="IK164" s="47">
        <v>2166.6666666666665</v>
      </c>
      <c r="IL164" s="47">
        <v>2166.6666666666665</v>
      </c>
      <c r="IM164" s="50">
        <v>1666.6666666666667</v>
      </c>
      <c r="IN164" s="50">
        <v>2000</v>
      </c>
      <c r="IO164" s="52">
        <v>2500</v>
      </c>
      <c r="IP164" s="52">
        <v>1666.6666666666667</v>
      </c>
      <c r="IQ164" s="52">
        <v>1833.3333333333333</v>
      </c>
      <c r="IR164" s="52">
        <v>1333.3333333333333</v>
      </c>
      <c r="IS164" s="299">
        <v>1250</v>
      </c>
      <c r="IT164" s="52">
        <f>'Coût médian du PMAS'!G7</f>
        <v>1333.3333333333333</v>
      </c>
      <c r="IV164" s="11" t="s">
        <v>914</v>
      </c>
      <c r="IW164" s="46" t="s">
        <v>1072</v>
      </c>
      <c r="IX164" s="46" t="s">
        <v>1072</v>
      </c>
      <c r="IY164" s="46" t="s">
        <v>1072</v>
      </c>
      <c r="IZ164" s="46" t="s">
        <v>1072</v>
      </c>
      <c r="JA164" s="62">
        <v>666.66666666666663</v>
      </c>
      <c r="JB164" s="57">
        <v>416.66666666666669</v>
      </c>
      <c r="JC164" s="55">
        <v>625</v>
      </c>
      <c r="JD164" s="46" t="s">
        <v>1072</v>
      </c>
      <c r="JE164" s="46" t="s">
        <v>1072</v>
      </c>
      <c r="JF164" s="114"/>
      <c r="JG164" s="58">
        <v>583.33333333333337</v>
      </c>
      <c r="JH164" s="114"/>
      <c r="JI164" s="58">
        <v>333.33333333333331</v>
      </c>
      <c r="JJ164" s="114"/>
      <c r="JK164" s="58">
        <v>416.66666666666669</v>
      </c>
      <c r="JL164" s="50">
        <v>625</v>
      </c>
      <c r="JM164" s="51">
        <v>583.33333333333337</v>
      </c>
      <c r="JN164" s="50">
        <v>750</v>
      </c>
      <c r="JO164" s="51">
        <v>333.33333333333331</v>
      </c>
      <c r="JP164" s="51">
        <v>583.33333333333337</v>
      </c>
      <c r="JQ164" s="114"/>
      <c r="JR164" s="51">
        <v>583.33333333333337</v>
      </c>
      <c r="JS164" s="51">
        <v>583.33333333333337</v>
      </c>
      <c r="JT164" s="51">
        <v>583.33333333333337</v>
      </c>
      <c r="JU164" s="51">
        <v>750</v>
      </c>
      <c r="JV164" s="50">
        <v>583.33333333333337</v>
      </c>
      <c r="JW164" s="114"/>
      <c r="JX164" s="51">
        <v>583.33333333333337</v>
      </c>
      <c r="JY164" s="51">
        <v>583.33333333333337</v>
      </c>
      <c r="JZ164" s="51">
        <v>583.33333333333337</v>
      </c>
      <c r="KA164" s="51">
        <v>583.33333333333337</v>
      </c>
      <c r="KB164" s="47">
        <v>708.33333333333337</v>
      </c>
      <c r="KC164" s="51">
        <v>541.66666666666663</v>
      </c>
      <c r="KD164" s="51">
        <v>583.33333333333337</v>
      </c>
      <c r="KE164" s="51">
        <v>583.33333333333337</v>
      </c>
      <c r="KF164" s="51">
        <v>583.33333333333337</v>
      </c>
      <c r="KG164" s="51">
        <v>666.66666666666663</v>
      </c>
      <c r="KH164" s="51">
        <v>666.66666666666663</v>
      </c>
      <c r="KI164" s="51">
        <v>583.33333333333337</v>
      </c>
      <c r="KJ164" s="51">
        <v>583.33333333333337</v>
      </c>
      <c r="KK164" s="51">
        <v>583.33333333333337</v>
      </c>
      <c r="KL164" s="51">
        <v>583.33333333333337</v>
      </c>
      <c r="KM164" s="51">
        <v>583.33333333333337</v>
      </c>
      <c r="KN164" s="51">
        <v>583.33333333333337</v>
      </c>
      <c r="KO164" s="52">
        <v>666.66666666666663</v>
      </c>
      <c r="KP164" s="52">
        <v>666.66666666666663</v>
      </c>
      <c r="KQ164" s="52">
        <v>666.66666666666663</v>
      </c>
      <c r="KR164" s="52">
        <v>583.33333333333337</v>
      </c>
      <c r="KS164" s="302">
        <v>583.33333333333337</v>
      </c>
      <c r="KT164" s="52">
        <f>'Coût médian du PMAS'!H7</f>
        <v>583.33333333333337</v>
      </c>
    </row>
    <row r="165" spans="1:306" ht="14.4" customHeight="1" x14ac:dyDescent="0.3">
      <c r="A165" s="11" t="s">
        <v>1076</v>
      </c>
      <c r="B165" s="46" t="s">
        <v>1072</v>
      </c>
      <c r="C165" s="46" t="s">
        <v>1072</v>
      </c>
      <c r="D165" s="46" t="s">
        <v>1072</v>
      </c>
      <c r="E165" s="46" t="s">
        <v>1072</v>
      </c>
      <c r="F165" s="46" t="s">
        <v>1072</v>
      </c>
      <c r="G165" s="46" t="s">
        <v>1072</v>
      </c>
      <c r="H165" s="46" t="s">
        <v>1072</v>
      </c>
      <c r="I165" s="46" t="s">
        <v>1072</v>
      </c>
      <c r="J165" s="46" t="s">
        <v>1072</v>
      </c>
      <c r="K165" s="114"/>
      <c r="L165" s="46" t="s">
        <v>1072</v>
      </c>
      <c r="M165" s="114"/>
      <c r="N165" s="46" t="s">
        <v>1072</v>
      </c>
      <c r="O165" s="114"/>
      <c r="P165" s="46" t="s">
        <v>1072</v>
      </c>
      <c r="Q165" s="46" t="s">
        <v>1072</v>
      </c>
      <c r="R165" s="46" t="s">
        <v>1072</v>
      </c>
      <c r="S165" s="46" t="s">
        <v>1072</v>
      </c>
      <c r="T165" s="46" t="s">
        <v>1072</v>
      </c>
      <c r="U165" s="46" t="s">
        <v>1072</v>
      </c>
      <c r="V165" s="178"/>
      <c r="W165" s="46" t="s">
        <v>1072</v>
      </c>
      <c r="X165" s="46" t="s">
        <v>1072</v>
      </c>
      <c r="Y165" s="46" t="s">
        <v>1072</v>
      </c>
      <c r="Z165" s="46" t="s">
        <v>1072</v>
      </c>
      <c r="AA165" s="46" t="s">
        <v>1072</v>
      </c>
      <c r="AB165" s="114"/>
      <c r="AC165" s="51">
        <v>83</v>
      </c>
      <c r="AD165" s="47">
        <v>250</v>
      </c>
      <c r="AE165" s="47">
        <v>250</v>
      </c>
      <c r="AF165" s="47">
        <v>166.66666666666666</v>
      </c>
      <c r="AG165" s="47">
        <v>225</v>
      </c>
      <c r="AH165" s="47">
        <v>250</v>
      </c>
      <c r="AI165" s="46" t="s">
        <v>1072</v>
      </c>
      <c r="AJ165" s="51">
        <v>208.33333333333334</v>
      </c>
      <c r="AK165" s="51">
        <v>208.33333333333334</v>
      </c>
      <c r="AL165" s="55">
        <v>208.33333333333334</v>
      </c>
      <c r="AM165" s="51">
        <v>208.33333333333334</v>
      </c>
      <c r="AN165" s="51">
        <v>208.33333333333334</v>
      </c>
      <c r="AO165" s="47">
        <v>250</v>
      </c>
      <c r="AP165" s="47">
        <v>250</v>
      </c>
      <c r="AQ165" s="47">
        <v>250</v>
      </c>
      <c r="AR165" s="51">
        <v>208.33333333333334</v>
      </c>
      <c r="AS165" s="51">
        <v>250</v>
      </c>
      <c r="AT165" s="38" t="s">
        <v>1072</v>
      </c>
      <c r="AU165" s="38" t="s">
        <v>1072</v>
      </c>
      <c r="AV165" s="38" t="s">
        <v>1072</v>
      </c>
      <c r="AW165" s="52">
        <v>166.66666666666666</v>
      </c>
      <c r="AX165" s="52">
        <v>208.33333333333334</v>
      </c>
      <c r="AY165" s="38" t="s">
        <v>1072</v>
      </c>
      <c r="BA165" s="11" t="s">
        <v>1076</v>
      </c>
      <c r="BB165" s="46" t="s">
        <v>1072</v>
      </c>
      <c r="BC165" s="46" t="s">
        <v>1072</v>
      </c>
      <c r="BD165" s="46" t="s">
        <v>1072</v>
      </c>
      <c r="BE165" s="46" t="s">
        <v>1072</v>
      </c>
      <c r="BF165" s="46" t="s">
        <v>1072</v>
      </c>
      <c r="BG165" s="46" t="s">
        <v>1072</v>
      </c>
      <c r="BH165" s="46" t="s">
        <v>1072</v>
      </c>
      <c r="BI165" s="46" t="s">
        <v>1072</v>
      </c>
      <c r="BJ165" s="46" t="s">
        <v>1072</v>
      </c>
      <c r="BK165" s="114"/>
      <c r="BL165" s="46" t="s">
        <v>1072</v>
      </c>
      <c r="BM165" s="114"/>
      <c r="BN165" s="46" t="s">
        <v>1072</v>
      </c>
      <c r="BO165" s="114"/>
      <c r="BP165" s="46" t="s">
        <v>1072</v>
      </c>
      <c r="BQ165" s="46" t="s">
        <v>1072</v>
      </c>
      <c r="BR165" s="46" t="s">
        <v>1072</v>
      </c>
      <c r="BS165" s="46" t="s">
        <v>1072</v>
      </c>
      <c r="BT165" s="46" t="s">
        <v>1072</v>
      </c>
      <c r="BU165" s="46" t="s">
        <v>1072</v>
      </c>
      <c r="BV165" s="114"/>
      <c r="BW165" s="46" t="s">
        <v>1072</v>
      </c>
      <c r="BX165" s="46" t="s">
        <v>1072</v>
      </c>
      <c r="BY165" s="46" t="s">
        <v>1072</v>
      </c>
      <c r="BZ165" s="46" t="s">
        <v>1072</v>
      </c>
      <c r="CA165" s="46" t="s">
        <v>1072</v>
      </c>
      <c r="CB165" s="114"/>
      <c r="CC165" s="51">
        <v>417</v>
      </c>
      <c r="CD165" s="47">
        <v>250</v>
      </c>
      <c r="CE165" s="47">
        <v>250</v>
      </c>
      <c r="CF165" s="47">
        <v>250</v>
      </c>
      <c r="CG165" s="47">
        <v>250</v>
      </c>
      <c r="CH165" s="47">
        <v>250</v>
      </c>
      <c r="CI165" s="46" t="s">
        <v>1072</v>
      </c>
      <c r="CJ165" s="51">
        <v>416.66666666666669</v>
      </c>
      <c r="CK165" s="47">
        <v>250</v>
      </c>
      <c r="CL165" s="55">
        <v>416.66666666666669</v>
      </c>
      <c r="CM165" s="51">
        <v>416.66666666666669</v>
      </c>
      <c r="CN165" s="51">
        <v>416.66666666666669</v>
      </c>
      <c r="CO165" s="47">
        <v>250</v>
      </c>
      <c r="CP165" s="47">
        <v>250</v>
      </c>
      <c r="CQ165" s="47">
        <v>291.66666666666669</v>
      </c>
      <c r="CR165" s="51">
        <v>416.66666666666669</v>
      </c>
      <c r="CS165" s="51">
        <v>333.33333333333331</v>
      </c>
      <c r="CT165" s="38" t="s">
        <v>1072</v>
      </c>
      <c r="CU165" s="69" t="s">
        <v>1072</v>
      </c>
      <c r="CV165" s="38" t="s">
        <v>1072</v>
      </c>
      <c r="CW165" s="52">
        <v>333.33333333333331</v>
      </c>
      <c r="CX165" s="299">
        <v>416.66666666666669</v>
      </c>
      <c r="CY165" s="300" t="s">
        <v>1072</v>
      </c>
      <c r="DA165" s="11" t="s">
        <v>1076</v>
      </c>
      <c r="DB165" s="46" t="s">
        <v>1072</v>
      </c>
      <c r="DC165" s="46" t="s">
        <v>1072</v>
      </c>
      <c r="DD165" s="46" t="s">
        <v>1072</v>
      </c>
      <c r="DE165" s="46" t="s">
        <v>1072</v>
      </c>
      <c r="DF165" s="46" t="s">
        <v>1072</v>
      </c>
      <c r="DG165" s="46" t="s">
        <v>1072</v>
      </c>
      <c r="DH165" s="46" t="s">
        <v>1072</v>
      </c>
      <c r="DI165" s="46" t="s">
        <v>1072</v>
      </c>
      <c r="DJ165" s="46" t="s">
        <v>1072</v>
      </c>
      <c r="DK165" s="113"/>
      <c r="DL165" s="46" t="s">
        <v>1072</v>
      </c>
      <c r="DM165" s="113"/>
      <c r="DN165" s="46" t="s">
        <v>1072</v>
      </c>
      <c r="DO165" s="113"/>
      <c r="DP165" s="46" t="s">
        <v>1072</v>
      </c>
      <c r="DQ165" s="46" t="s">
        <v>1072</v>
      </c>
      <c r="DR165" s="46" t="s">
        <v>1072</v>
      </c>
      <c r="DS165" s="46" t="s">
        <v>1072</v>
      </c>
      <c r="DT165" s="46" t="s">
        <v>1072</v>
      </c>
      <c r="DU165" s="46" t="s">
        <v>1072</v>
      </c>
      <c r="DV165" s="113"/>
      <c r="DW165" s="46" t="s">
        <v>1072</v>
      </c>
      <c r="DX165" s="46" t="s">
        <v>1072</v>
      </c>
      <c r="DY165" s="46" t="s">
        <v>1072</v>
      </c>
      <c r="DZ165" s="46" t="s">
        <v>1072</v>
      </c>
      <c r="EA165" s="46" t="s">
        <v>1072</v>
      </c>
      <c r="EB165" s="113"/>
      <c r="EC165" s="51">
        <v>833</v>
      </c>
      <c r="ED165" s="51">
        <v>1041.6666666666667</v>
      </c>
      <c r="EE165" s="47">
        <v>583.33333333333337</v>
      </c>
      <c r="EF165" s="51">
        <v>583.33333333333337</v>
      </c>
      <c r="EG165" s="51">
        <v>1083.3333333333333</v>
      </c>
      <c r="EH165" s="51">
        <v>1083.3333333333333</v>
      </c>
      <c r="EI165" s="46" t="s">
        <v>1072</v>
      </c>
      <c r="EJ165" s="51">
        <v>1500</v>
      </c>
      <c r="EK165" s="51">
        <v>1500</v>
      </c>
      <c r="EL165" s="51">
        <v>1500</v>
      </c>
      <c r="EM165" s="51">
        <v>1500</v>
      </c>
      <c r="EN165" s="51">
        <v>1500</v>
      </c>
      <c r="EO165" s="51">
        <v>1500</v>
      </c>
      <c r="EP165" s="51">
        <v>1500</v>
      </c>
      <c r="EQ165" s="51">
        <v>1500</v>
      </c>
      <c r="ER165" s="51">
        <v>1500</v>
      </c>
      <c r="ES165" s="51">
        <v>1500</v>
      </c>
      <c r="ET165" s="38" t="s">
        <v>1072</v>
      </c>
      <c r="EU165" s="38" t="s">
        <v>1072</v>
      </c>
      <c r="EV165" s="38" t="s">
        <v>1072</v>
      </c>
      <c r="EW165" s="299">
        <v>333.33333333333331</v>
      </c>
      <c r="EX165" s="299">
        <v>708</v>
      </c>
      <c r="EY165" s="300" t="s">
        <v>1072</v>
      </c>
      <c r="EZ165"/>
      <c r="FA165" s="46" t="s">
        <v>1072</v>
      </c>
      <c r="FB165" s="46" t="s">
        <v>1072</v>
      </c>
      <c r="FC165" s="46" t="s">
        <v>1072</v>
      </c>
      <c r="FD165" s="46" t="s">
        <v>1072</v>
      </c>
      <c r="FE165" s="46" t="s">
        <v>1072</v>
      </c>
      <c r="FF165" s="113"/>
      <c r="FG165" s="46" t="s">
        <v>1072</v>
      </c>
      <c r="FH165" s="113"/>
      <c r="FI165" s="46" t="s">
        <v>1072</v>
      </c>
      <c r="FJ165" s="113"/>
      <c r="FK165" s="46" t="s">
        <v>1072</v>
      </c>
      <c r="FL165" s="46" t="s">
        <v>1072</v>
      </c>
      <c r="FM165" s="46" t="s">
        <v>1072</v>
      </c>
      <c r="FN165" s="46" t="s">
        <v>1072</v>
      </c>
      <c r="FO165" s="46" t="s">
        <v>1072</v>
      </c>
      <c r="FP165" s="46" t="s">
        <v>1072</v>
      </c>
      <c r="FQ165" s="113"/>
      <c r="FR165" s="46" t="s">
        <v>1072</v>
      </c>
      <c r="FS165" s="46" t="s">
        <v>1072</v>
      </c>
      <c r="FT165" s="46" t="s">
        <v>1072</v>
      </c>
      <c r="FU165" s="46" t="s">
        <v>1072</v>
      </c>
      <c r="FV165" s="46" t="s">
        <v>1072</v>
      </c>
      <c r="FW165" s="113"/>
      <c r="FX165" s="51">
        <v>500</v>
      </c>
      <c r="FY165" s="51">
        <v>333.33333333333331</v>
      </c>
      <c r="FZ165" s="47">
        <v>500</v>
      </c>
      <c r="GA165" s="51">
        <v>500</v>
      </c>
      <c r="GB165" s="51">
        <v>416.66666666666669</v>
      </c>
      <c r="GC165" s="51">
        <v>416.66666666666669</v>
      </c>
      <c r="GD165" s="46" t="s">
        <v>1072</v>
      </c>
      <c r="GE165" s="51">
        <v>416.66666666666669</v>
      </c>
      <c r="GF165" s="51">
        <v>416.66666666666669</v>
      </c>
      <c r="GG165" s="51">
        <v>416.66666666666669</v>
      </c>
      <c r="GH165" s="51">
        <v>416.66666666666669</v>
      </c>
      <c r="GI165" s="51">
        <v>416.66666666666669</v>
      </c>
      <c r="GJ165" s="51">
        <v>416.66666666666669</v>
      </c>
      <c r="GK165" s="51">
        <v>416.66666666666669</v>
      </c>
      <c r="GL165" s="51">
        <v>416.66666666666669</v>
      </c>
      <c r="GM165" s="51">
        <v>416.66666666666669</v>
      </c>
      <c r="GN165" s="51">
        <v>416.66666666666669</v>
      </c>
      <c r="GO165" s="46" t="s">
        <v>1072</v>
      </c>
      <c r="GP165" s="38" t="s">
        <v>1072</v>
      </c>
      <c r="GQ165" s="38" t="s">
        <v>1072</v>
      </c>
      <c r="GR165" s="52">
        <v>333.33333333333331</v>
      </c>
      <c r="GS165" s="299">
        <v>500</v>
      </c>
      <c r="GT165" s="300" t="s">
        <v>1072</v>
      </c>
      <c r="GU165"/>
      <c r="GV165" s="11" t="s">
        <v>1076</v>
      </c>
      <c r="GW165" s="46" t="s">
        <v>1072</v>
      </c>
      <c r="GX165" s="46" t="s">
        <v>1072</v>
      </c>
      <c r="GY165" s="46" t="s">
        <v>1072</v>
      </c>
      <c r="GZ165" s="46" t="s">
        <v>1072</v>
      </c>
      <c r="HA165" s="46" t="s">
        <v>1072</v>
      </c>
      <c r="HB165" s="46" t="s">
        <v>1072</v>
      </c>
      <c r="HC165" s="46" t="s">
        <v>1072</v>
      </c>
      <c r="HD165" s="46" t="s">
        <v>1072</v>
      </c>
      <c r="HE165" s="46" t="s">
        <v>1072</v>
      </c>
      <c r="HF165" s="113"/>
      <c r="HG165" s="46" t="s">
        <v>1072</v>
      </c>
      <c r="HH165" s="113"/>
      <c r="HI165" s="46" t="s">
        <v>1072</v>
      </c>
      <c r="HJ165" s="113"/>
      <c r="HK165" s="46" t="s">
        <v>1072</v>
      </c>
      <c r="HL165" s="46" t="s">
        <v>1072</v>
      </c>
      <c r="HM165" s="46" t="s">
        <v>1072</v>
      </c>
      <c r="HN165" s="46" t="s">
        <v>1072</v>
      </c>
      <c r="HO165" s="46" t="s">
        <v>1072</v>
      </c>
      <c r="HP165" s="46" t="s">
        <v>1072</v>
      </c>
      <c r="HQ165" s="113"/>
      <c r="HR165" s="46" t="s">
        <v>1072</v>
      </c>
      <c r="HS165" s="46" t="s">
        <v>1072</v>
      </c>
      <c r="HT165" s="46" t="s">
        <v>1072</v>
      </c>
      <c r="HU165" s="46" t="s">
        <v>1072</v>
      </c>
      <c r="HV165" s="46" t="s">
        <v>1072</v>
      </c>
      <c r="HW165" s="113"/>
      <c r="HX165" s="51">
        <v>2500</v>
      </c>
      <c r="HY165" s="47">
        <v>2166.6666666666665</v>
      </c>
      <c r="HZ165" s="47">
        <v>2041.6666666666667</v>
      </c>
      <c r="IA165" s="47">
        <v>2208.3333333333335</v>
      </c>
      <c r="IB165" s="47">
        <v>2291.6666666666665</v>
      </c>
      <c r="IC165" s="51">
        <v>2083.3333333333335</v>
      </c>
      <c r="ID165" s="46" t="s">
        <v>1072</v>
      </c>
      <c r="IE165" s="51">
        <v>2500</v>
      </c>
      <c r="IF165" s="47">
        <v>2083.3333333333335</v>
      </c>
      <c r="IG165" s="47">
        <v>2083.3333333333335</v>
      </c>
      <c r="IH165" s="51">
        <v>2833.3333333333335</v>
      </c>
      <c r="II165" s="51">
        <v>2833.3333333333335</v>
      </c>
      <c r="IJ165" s="47">
        <v>2208.3333333333335</v>
      </c>
      <c r="IK165" s="51">
        <v>2833.3333333333335</v>
      </c>
      <c r="IL165" s="51">
        <v>2833.3333333333335</v>
      </c>
      <c r="IM165" s="51">
        <v>2833.3333333333335</v>
      </c>
      <c r="IN165" s="51">
        <v>2916.6666666666665</v>
      </c>
      <c r="IO165" s="38" t="s">
        <v>1072</v>
      </c>
      <c r="IP165" s="38" t="s">
        <v>1072</v>
      </c>
      <c r="IQ165" s="38" t="s">
        <v>1072</v>
      </c>
      <c r="IR165" s="52">
        <v>2500</v>
      </c>
      <c r="IS165" s="299">
        <v>2500</v>
      </c>
      <c r="IT165" s="300" t="s">
        <v>1072</v>
      </c>
      <c r="IV165" s="11" t="s">
        <v>1076</v>
      </c>
      <c r="IW165" s="46" t="s">
        <v>1072</v>
      </c>
      <c r="IX165" s="46" t="s">
        <v>1072</v>
      </c>
      <c r="IY165" s="46" t="s">
        <v>1072</v>
      </c>
      <c r="IZ165" s="46" t="s">
        <v>1072</v>
      </c>
      <c r="JA165" s="46" t="s">
        <v>1072</v>
      </c>
      <c r="JB165" s="46" t="s">
        <v>1072</v>
      </c>
      <c r="JC165" s="46" t="s">
        <v>1072</v>
      </c>
      <c r="JD165" s="46" t="s">
        <v>1072</v>
      </c>
      <c r="JE165" s="46" t="s">
        <v>1072</v>
      </c>
      <c r="JF165" s="114"/>
      <c r="JG165" s="46" t="s">
        <v>1072</v>
      </c>
      <c r="JH165" s="114"/>
      <c r="JI165" s="46" t="s">
        <v>1072</v>
      </c>
      <c r="JJ165" s="114"/>
      <c r="JK165" s="46" t="s">
        <v>1072</v>
      </c>
      <c r="JL165" s="46" t="s">
        <v>1072</v>
      </c>
      <c r="JM165" s="46" t="s">
        <v>1072</v>
      </c>
      <c r="JN165" s="46" t="s">
        <v>1072</v>
      </c>
      <c r="JO165" s="46" t="s">
        <v>1072</v>
      </c>
      <c r="JP165" s="46" t="s">
        <v>1072</v>
      </c>
      <c r="JQ165" s="114"/>
      <c r="JR165" s="46" t="s">
        <v>1072</v>
      </c>
      <c r="JS165" s="46" t="s">
        <v>1072</v>
      </c>
      <c r="JT165" s="46" t="s">
        <v>1072</v>
      </c>
      <c r="JU165" s="46" t="s">
        <v>1072</v>
      </c>
      <c r="JV165" s="46" t="s">
        <v>1072</v>
      </c>
      <c r="JW165" s="114"/>
      <c r="JX165" s="51">
        <v>333</v>
      </c>
      <c r="JY165" s="47">
        <v>625</v>
      </c>
      <c r="JZ165" s="47">
        <v>833.33333333333337</v>
      </c>
      <c r="KA165" s="47">
        <v>750</v>
      </c>
      <c r="KB165" s="51">
        <v>666.66666666666663</v>
      </c>
      <c r="KC165" s="47">
        <v>750</v>
      </c>
      <c r="KD165" s="46" t="s">
        <v>1072</v>
      </c>
      <c r="KE165" s="47">
        <v>770.83333333333337</v>
      </c>
      <c r="KF165" s="47">
        <v>791.66666666666663</v>
      </c>
      <c r="KG165" s="47">
        <v>666.66666666666663</v>
      </c>
      <c r="KH165" s="51">
        <v>583.33333333333337</v>
      </c>
      <c r="KI165" s="47">
        <v>750</v>
      </c>
      <c r="KJ165" s="51">
        <v>750</v>
      </c>
      <c r="KK165" s="47">
        <v>708.33333333333337</v>
      </c>
      <c r="KL165" s="51">
        <v>750</v>
      </c>
      <c r="KM165" s="51">
        <v>750</v>
      </c>
      <c r="KN165" s="51">
        <v>750</v>
      </c>
      <c r="KO165" s="38" t="s">
        <v>1072</v>
      </c>
      <c r="KP165" s="38" t="s">
        <v>1072</v>
      </c>
      <c r="KQ165" s="38" t="s">
        <v>1072</v>
      </c>
      <c r="KR165" s="52">
        <v>333.33333333333331</v>
      </c>
      <c r="KS165" s="302">
        <v>333.33333333333331</v>
      </c>
      <c r="KT165" s="300" t="s">
        <v>1072</v>
      </c>
    </row>
    <row r="166" spans="1:306" ht="14.4" customHeight="1" x14ac:dyDescent="0.3">
      <c r="A166" s="11" t="s">
        <v>1077</v>
      </c>
      <c r="B166" s="46" t="s">
        <v>1072</v>
      </c>
      <c r="C166" s="46" t="s">
        <v>1072</v>
      </c>
      <c r="D166" s="46" t="s">
        <v>1072</v>
      </c>
      <c r="E166" s="46" t="s">
        <v>1072</v>
      </c>
      <c r="F166" s="46" t="s">
        <v>1072</v>
      </c>
      <c r="G166" s="46" t="s">
        <v>1072</v>
      </c>
      <c r="H166" s="46" t="s">
        <v>1072</v>
      </c>
      <c r="I166" s="46" t="s">
        <v>1072</v>
      </c>
      <c r="J166" s="46" t="s">
        <v>1072</v>
      </c>
      <c r="K166" s="114"/>
      <c r="L166" s="46" t="s">
        <v>1072</v>
      </c>
      <c r="M166" s="114"/>
      <c r="N166" s="46" t="s">
        <v>1072</v>
      </c>
      <c r="O166" s="114"/>
      <c r="P166" s="51">
        <v>125</v>
      </c>
      <c r="Q166" s="46" t="s">
        <v>1072</v>
      </c>
      <c r="R166" s="46" t="s">
        <v>1072</v>
      </c>
      <c r="S166" s="46" t="s">
        <v>1072</v>
      </c>
      <c r="T166" s="51">
        <v>250</v>
      </c>
      <c r="U166" s="46" t="s">
        <v>1072</v>
      </c>
      <c r="V166" s="178"/>
      <c r="W166" s="46" t="s">
        <v>1072</v>
      </c>
      <c r="X166" s="47">
        <v>250</v>
      </c>
      <c r="Y166" s="46" t="s">
        <v>1072</v>
      </c>
      <c r="Z166" s="46" t="s">
        <v>1072</v>
      </c>
      <c r="AA166" s="46" t="s">
        <v>1072</v>
      </c>
      <c r="AB166" s="114"/>
      <c r="AC166" s="46" t="s">
        <v>1072</v>
      </c>
      <c r="AD166" s="46" t="s">
        <v>1072</v>
      </c>
      <c r="AE166" s="46" t="s">
        <v>1072</v>
      </c>
      <c r="AF166" s="46" t="s">
        <v>1072</v>
      </c>
      <c r="AG166" s="46" t="s">
        <v>1072</v>
      </c>
      <c r="AH166" s="46" t="s">
        <v>1072</v>
      </c>
      <c r="AI166" s="46" t="s">
        <v>1072</v>
      </c>
      <c r="AJ166" s="46" t="s">
        <v>1072</v>
      </c>
      <c r="AK166" s="46" t="s">
        <v>1072</v>
      </c>
      <c r="AL166" s="46" t="s">
        <v>1072</v>
      </c>
      <c r="AM166" s="46" t="s">
        <v>1072</v>
      </c>
      <c r="AN166" s="46" t="s">
        <v>1072</v>
      </c>
      <c r="AO166" s="46" t="s">
        <v>1072</v>
      </c>
      <c r="AP166" s="46" t="s">
        <v>1072</v>
      </c>
      <c r="AQ166" s="46" t="s">
        <v>1072</v>
      </c>
      <c r="AR166" s="46" t="s">
        <v>1072</v>
      </c>
      <c r="AS166" s="46" t="s">
        <v>1072</v>
      </c>
      <c r="AT166" s="38" t="s">
        <v>1072</v>
      </c>
      <c r="AU166" s="38" t="s">
        <v>1072</v>
      </c>
      <c r="AV166" s="38" t="s">
        <v>1072</v>
      </c>
      <c r="AW166" s="38" t="s">
        <v>1072</v>
      </c>
      <c r="AX166" s="38" t="s">
        <v>1072</v>
      </c>
      <c r="AY166" s="38" t="s">
        <v>1072</v>
      </c>
      <c r="BA166" s="11" t="s">
        <v>1077</v>
      </c>
      <c r="BB166" s="46" t="s">
        <v>1072</v>
      </c>
      <c r="BC166" s="46" t="s">
        <v>1072</v>
      </c>
      <c r="BD166" s="46" t="s">
        <v>1072</v>
      </c>
      <c r="BE166" s="46" t="s">
        <v>1072</v>
      </c>
      <c r="BF166" s="46" t="s">
        <v>1072</v>
      </c>
      <c r="BG166" s="46" t="s">
        <v>1072</v>
      </c>
      <c r="BH166" s="46" t="s">
        <v>1072</v>
      </c>
      <c r="BI166" s="46" t="s">
        <v>1072</v>
      </c>
      <c r="BJ166" s="46" t="s">
        <v>1072</v>
      </c>
      <c r="BK166" s="114"/>
      <c r="BL166" s="46" t="s">
        <v>1072</v>
      </c>
      <c r="BM166" s="114"/>
      <c r="BN166" s="46" t="s">
        <v>1072</v>
      </c>
      <c r="BO166" s="114"/>
      <c r="BP166" s="51">
        <v>146.66666666666666</v>
      </c>
      <c r="BQ166" s="46" t="s">
        <v>1072</v>
      </c>
      <c r="BR166" s="46" t="s">
        <v>1072</v>
      </c>
      <c r="BS166" s="46" t="s">
        <v>1072</v>
      </c>
      <c r="BT166" s="51">
        <v>166.66666666666666</v>
      </c>
      <c r="BU166" s="46" t="s">
        <v>1072</v>
      </c>
      <c r="BV166" s="114"/>
      <c r="BW166" s="46" t="s">
        <v>1072</v>
      </c>
      <c r="BX166" s="55">
        <v>166.66666666666666</v>
      </c>
      <c r="BY166" s="46" t="s">
        <v>1072</v>
      </c>
      <c r="BZ166" s="46" t="s">
        <v>1072</v>
      </c>
      <c r="CA166" s="46" t="s">
        <v>1072</v>
      </c>
      <c r="CB166" s="114"/>
      <c r="CC166" s="46" t="s">
        <v>1072</v>
      </c>
      <c r="CD166" s="46" t="s">
        <v>1072</v>
      </c>
      <c r="CE166" s="46" t="s">
        <v>1072</v>
      </c>
      <c r="CF166" s="46" t="s">
        <v>1072</v>
      </c>
      <c r="CG166" s="46" t="s">
        <v>1072</v>
      </c>
      <c r="CH166" s="46" t="s">
        <v>1072</v>
      </c>
      <c r="CI166" s="46" t="s">
        <v>1072</v>
      </c>
      <c r="CJ166" s="46" t="s">
        <v>1072</v>
      </c>
      <c r="CK166" s="46" t="s">
        <v>1072</v>
      </c>
      <c r="CL166" s="46" t="s">
        <v>1072</v>
      </c>
      <c r="CM166" s="46" t="s">
        <v>1072</v>
      </c>
      <c r="CN166" s="46" t="s">
        <v>1072</v>
      </c>
      <c r="CO166" s="46" t="s">
        <v>1072</v>
      </c>
      <c r="CP166" s="46" t="s">
        <v>1072</v>
      </c>
      <c r="CQ166" s="46" t="s">
        <v>1072</v>
      </c>
      <c r="CR166" s="46" t="s">
        <v>1072</v>
      </c>
      <c r="CS166" s="46" t="s">
        <v>1072</v>
      </c>
      <c r="CT166" s="38" t="s">
        <v>1072</v>
      </c>
      <c r="CU166" s="69" t="s">
        <v>1072</v>
      </c>
      <c r="CV166" s="38" t="s">
        <v>1072</v>
      </c>
      <c r="CW166" s="38" t="s">
        <v>1072</v>
      </c>
      <c r="CX166" s="300" t="s">
        <v>1072</v>
      </c>
      <c r="CY166" s="300" t="s">
        <v>1072</v>
      </c>
      <c r="DA166" s="11" t="s">
        <v>1077</v>
      </c>
      <c r="DB166" s="46" t="s">
        <v>1072</v>
      </c>
      <c r="DC166" s="46" t="s">
        <v>1072</v>
      </c>
      <c r="DD166" s="46" t="s">
        <v>1072</v>
      </c>
      <c r="DE166" s="46" t="s">
        <v>1072</v>
      </c>
      <c r="DF166" s="46" t="s">
        <v>1072</v>
      </c>
      <c r="DG166" s="46" t="s">
        <v>1072</v>
      </c>
      <c r="DH166" s="46" t="s">
        <v>1072</v>
      </c>
      <c r="DI166" s="46" t="s">
        <v>1072</v>
      </c>
      <c r="DJ166" s="46" t="s">
        <v>1072</v>
      </c>
      <c r="DK166" s="113"/>
      <c r="DL166" s="46" t="s">
        <v>1072</v>
      </c>
      <c r="DM166" s="113"/>
      <c r="DN166" s="46" t="s">
        <v>1072</v>
      </c>
      <c r="DO166" s="113"/>
      <c r="DP166" s="51">
        <v>750</v>
      </c>
      <c r="DQ166" s="46" t="s">
        <v>1072</v>
      </c>
      <c r="DR166" s="46" t="s">
        <v>1072</v>
      </c>
      <c r="DS166" s="46" t="s">
        <v>1072</v>
      </c>
      <c r="DT166" s="51">
        <v>750</v>
      </c>
      <c r="DU166" s="46" t="s">
        <v>1072</v>
      </c>
      <c r="DV166" s="113"/>
      <c r="DW166" s="46" t="s">
        <v>1072</v>
      </c>
      <c r="DX166" s="47">
        <v>500</v>
      </c>
      <c r="DY166" s="46" t="s">
        <v>1072</v>
      </c>
      <c r="DZ166" s="46" t="s">
        <v>1072</v>
      </c>
      <c r="EA166" s="46" t="s">
        <v>1072</v>
      </c>
      <c r="EB166" s="113"/>
      <c r="EC166" s="46" t="s">
        <v>1072</v>
      </c>
      <c r="ED166" s="46" t="s">
        <v>1072</v>
      </c>
      <c r="EE166" s="46" t="s">
        <v>1072</v>
      </c>
      <c r="EF166" s="46" t="s">
        <v>1072</v>
      </c>
      <c r="EG166" s="46" t="s">
        <v>1072</v>
      </c>
      <c r="EH166" s="46" t="s">
        <v>1072</v>
      </c>
      <c r="EI166" s="46" t="s">
        <v>1072</v>
      </c>
      <c r="EJ166" s="46" t="s">
        <v>1072</v>
      </c>
      <c r="EK166" s="46" t="s">
        <v>1072</v>
      </c>
      <c r="EL166" s="46" t="s">
        <v>1072</v>
      </c>
      <c r="EM166" s="46" t="s">
        <v>1072</v>
      </c>
      <c r="EN166" s="46" t="s">
        <v>1072</v>
      </c>
      <c r="EO166" s="46" t="s">
        <v>1072</v>
      </c>
      <c r="EP166" s="46" t="s">
        <v>1072</v>
      </c>
      <c r="EQ166" s="46" t="s">
        <v>1072</v>
      </c>
      <c r="ER166" s="46" t="s">
        <v>1072</v>
      </c>
      <c r="ES166" s="46" t="s">
        <v>1072</v>
      </c>
      <c r="ET166" s="38" t="s">
        <v>1072</v>
      </c>
      <c r="EU166" s="38" t="s">
        <v>1072</v>
      </c>
      <c r="EV166" s="38" t="s">
        <v>1072</v>
      </c>
      <c r="EW166" s="300" t="s">
        <v>1072</v>
      </c>
      <c r="EX166" s="300" t="s">
        <v>1072</v>
      </c>
      <c r="EY166" s="300" t="s">
        <v>1072</v>
      </c>
      <c r="EZ166"/>
      <c r="FA166" s="46" t="s">
        <v>1072</v>
      </c>
      <c r="FB166" s="46" t="s">
        <v>1072</v>
      </c>
      <c r="FC166" s="46" t="s">
        <v>1072</v>
      </c>
      <c r="FD166" s="46" t="s">
        <v>1072</v>
      </c>
      <c r="FE166" s="46" t="s">
        <v>1072</v>
      </c>
      <c r="FF166" s="113"/>
      <c r="FG166" s="46" t="s">
        <v>1072</v>
      </c>
      <c r="FH166" s="113"/>
      <c r="FI166" s="46" t="s">
        <v>1072</v>
      </c>
      <c r="FJ166" s="113"/>
      <c r="FK166" s="51">
        <v>500</v>
      </c>
      <c r="FL166" s="46" t="s">
        <v>1072</v>
      </c>
      <c r="FM166" s="46" t="s">
        <v>1072</v>
      </c>
      <c r="FN166" s="46" t="s">
        <v>1072</v>
      </c>
      <c r="FO166" s="51">
        <v>583.33333333333337</v>
      </c>
      <c r="FP166" s="46" t="s">
        <v>1072</v>
      </c>
      <c r="FQ166" s="113"/>
      <c r="FR166" s="46" t="s">
        <v>1072</v>
      </c>
      <c r="FS166" s="47">
        <v>541.66666666666697</v>
      </c>
      <c r="FT166" s="46" t="s">
        <v>1072</v>
      </c>
      <c r="FU166" s="46" t="s">
        <v>1072</v>
      </c>
      <c r="FV166" s="46" t="s">
        <v>1072</v>
      </c>
      <c r="FW166" s="113"/>
      <c r="FX166" s="46" t="s">
        <v>1072</v>
      </c>
      <c r="FY166" s="46" t="s">
        <v>1072</v>
      </c>
      <c r="FZ166" s="46" t="s">
        <v>1072</v>
      </c>
      <c r="GA166" s="46" t="s">
        <v>1072</v>
      </c>
      <c r="GB166" s="46" t="s">
        <v>1072</v>
      </c>
      <c r="GC166" s="46" t="s">
        <v>1072</v>
      </c>
      <c r="GD166" s="46" t="s">
        <v>1072</v>
      </c>
      <c r="GE166" s="46" t="s">
        <v>1072</v>
      </c>
      <c r="GF166" s="46" t="s">
        <v>1072</v>
      </c>
      <c r="GG166" s="46" t="s">
        <v>1072</v>
      </c>
      <c r="GH166" s="46" t="s">
        <v>1072</v>
      </c>
      <c r="GI166" s="46" t="s">
        <v>1072</v>
      </c>
      <c r="GJ166" s="46" t="s">
        <v>1072</v>
      </c>
      <c r="GK166" s="46" t="s">
        <v>1072</v>
      </c>
      <c r="GL166" s="46" t="s">
        <v>1072</v>
      </c>
      <c r="GM166" s="46" t="s">
        <v>1072</v>
      </c>
      <c r="GN166" s="46" t="s">
        <v>1072</v>
      </c>
      <c r="GO166" s="38" t="s">
        <v>1072</v>
      </c>
      <c r="GP166" s="38" t="s">
        <v>1072</v>
      </c>
      <c r="GQ166" s="38" t="s">
        <v>1072</v>
      </c>
      <c r="GR166" s="38" t="s">
        <v>1072</v>
      </c>
      <c r="GS166" s="300" t="s">
        <v>1072</v>
      </c>
      <c r="GT166" s="300" t="s">
        <v>1072</v>
      </c>
      <c r="GU166"/>
      <c r="GV166" s="11" t="s">
        <v>1077</v>
      </c>
      <c r="GW166" s="46" t="s">
        <v>1072</v>
      </c>
      <c r="GX166" s="46" t="s">
        <v>1072</v>
      </c>
      <c r="GY166" s="46" t="s">
        <v>1072</v>
      </c>
      <c r="GZ166" s="46" t="s">
        <v>1072</v>
      </c>
      <c r="HA166" s="46" t="s">
        <v>1072</v>
      </c>
      <c r="HB166" s="46" t="s">
        <v>1072</v>
      </c>
      <c r="HC166" s="46" t="s">
        <v>1072</v>
      </c>
      <c r="HD166" s="46" t="s">
        <v>1072</v>
      </c>
      <c r="HE166" s="46" t="s">
        <v>1072</v>
      </c>
      <c r="HF166" s="113"/>
      <c r="HG166" s="46" t="s">
        <v>1072</v>
      </c>
      <c r="HH166" s="113"/>
      <c r="HI166" s="46" t="s">
        <v>1072</v>
      </c>
      <c r="HJ166" s="113"/>
      <c r="HK166" s="51">
        <v>1250</v>
      </c>
      <c r="HL166" s="46" t="s">
        <v>1072</v>
      </c>
      <c r="HM166" s="46" t="s">
        <v>1072</v>
      </c>
      <c r="HN166" s="46" t="s">
        <v>1072</v>
      </c>
      <c r="HO166" s="51">
        <v>1666.6666666666667</v>
      </c>
      <c r="HP166" s="46" t="s">
        <v>1072</v>
      </c>
      <c r="HQ166" s="113"/>
      <c r="HR166" s="46" t="s">
        <v>1072</v>
      </c>
      <c r="HS166" s="50">
        <v>2500</v>
      </c>
      <c r="HT166" s="46" t="s">
        <v>1072</v>
      </c>
      <c r="HU166" s="46" t="s">
        <v>1072</v>
      </c>
      <c r="HV166" s="46" t="s">
        <v>1072</v>
      </c>
      <c r="HW166" s="113"/>
      <c r="HX166" s="46" t="s">
        <v>1072</v>
      </c>
      <c r="HY166" s="46" t="s">
        <v>1072</v>
      </c>
      <c r="HZ166" s="46" t="s">
        <v>1072</v>
      </c>
      <c r="IA166" s="46" t="s">
        <v>1072</v>
      </c>
      <c r="IB166" s="46" t="s">
        <v>1072</v>
      </c>
      <c r="IC166" s="46" t="s">
        <v>1072</v>
      </c>
      <c r="ID166" s="46" t="s">
        <v>1072</v>
      </c>
      <c r="IE166" s="46" t="s">
        <v>1072</v>
      </c>
      <c r="IF166" s="46" t="s">
        <v>1072</v>
      </c>
      <c r="IG166" s="46" t="s">
        <v>1072</v>
      </c>
      <c r="IH166" s="46" t="s">
        <v>1072</v>
      </c>
      <c r="II166" s="46" t="s">
        <v>1072</v>
      </c>
      <c r="IJ166" s="46" t="s">
        <v>1072</v>
      </c>
      <c r="IK166" s="46" t="s">
        <v>1072</v>
      </c>
      <c r="IL166" s="46" t="s">
        <v>1072</v>
      </c>
      <c r="IM166" s="46" t="s">
        <v>1072</v>
      </c>
      <c r="IN166" s="46" t="s">
        <v>1072</v>
      </c>
      <c r="IO166" s="38" t="s">
        <v>1072</v>
      </c>
      <c r="IP166" s="38" t="s">
        <v>1072</v>
      </c>
      <c r="IQ166" s="38" t="s">
        <v>1072</v>
      </c>
      <c r="IR166" s="38" t="s">
        <v>1072</v>
      </c>
      <c r="IS166" s="300" t="s">
        <v>1072</v>
      </c>
      <c r="IT166" s="300" t="s">
        <v>1072</v>
      </c>
      <c r="IV166" s="11" t="s">
        <v>1077</v>
      </c>
      <c r="IW166" s="46" t="s">
        <v>1072</v>
      </c>
      <c r="IX166" s="46" t="s">
        <v>1072</v>
      </c>
      <c r="IY166" s="46" t="s">
        <v>1072</v>
      </c>
      <c r="IZ166" s="46" t="s">
        <v>1072</v>
      </c>
      <c r="JA166" s="46" t="s">
        <v>1072</v>
      </c>
      <c r="JB166" s="46" t="s">
        <v>1072</v>
      </c>
      <c r="JC166" s="46" t="s">
        <v>1072</v>
      </c>
      <c r="JD166" s="46" t="s">
        <v>1072</v>
      </c>
      <c r="JE166" s="46" t="s">
        <v>1072</v>
      </c>
      <c r="JF166" s="114"/>
      <c r="JG166" s="46" t="s">
        <v>1072</v>
      </c>
      <c r="JH166" s="114"/>
      <c r="JI166" s="46" t="s">
        <v>1072</v>
      </c>
      <c r="JJ166" s="114"/>
      <c r="JK166" s="50">
        <v>666.66666666666663</v>
      </c>
      <c r="JL166" s="46" t="s">
        <v>1072</v>
      </c>
      <c r="JM166" s="46" t="s">
        <v>1072</v>
      </c>
      <c r="JN166" s="46" t="s">
        <v>1072</v>
      </c>
      <c r="JO166" s="51">
        <v>666.66666666666663</v>
      </c>
      <c r="JP166" s="46" t="s">
        <v>1072</v>
      </c>
      <c r="JQ166" s="114"/>
      <c r="JR166" s="46" t="s">
        <v>1072</v>
      </c>
      <c r="JS166" s="50">
        <v>833.33333333333337</v>
      </c>
      <c r="JT166" s="46" t="s">
        <v>1072</v>
      </c>
      <c r="JU166" s="46" t="s">
        <v>1072</v>
      </c>
      <c r="JV166" s="46" t="s">
        <v>1072</v>
      </c>
      <c r="JW166" s="114"/>
      <c r="JX166" s="46" t="s">
        <v>1072</v>
      </c>
      <c r="JY166" s="46" t="s">
        <v>1072</v>
      </c>
      <c r="JZ166" s="46" t="s">
        <v>1072</v>
      </c>
      <c r="KA166" s="46" t="s">
        <v>1072</v>
      </c>
      <c r="KB166" s="46" t="s">
        <v>1072</v>
      </c>
      <c r="KC166" s="46" t="s">
        <v>1072</v>
      </c>
      <c r="KD166" s="46" t="s">
        <v>1072</v>
      </c>
      <c r="KE166" s="46" t="s">
        <v>1072</v>
      </c>
      <c r="KF166" s="46" t="s">
        <v>1072</v>
      </c>
      <c r="KG166" s="46" t="s">
        <v>1072</v>
      </c>
      <c r="KH166" s="46" t="s">
        <v>1072</v>
      </c>
      <c r="KI166" s="46" t="s">
        <v>1072</v>
      </c>
      <c r="KJ166" s="46" t="s">
        <v>1072</v>
      </c>
      <c r="KK166" s="46" t="s">
        <v>1072</v>
      </c>
      <c r="KL166" s="46" t="s">
        <v>1072</v>
      </c>
      <c r="KM166" s="46" t="s">
        <v>1072</v>
      </c>
      <c r="KN166" s="46" t="s">
        <v>1072</v>
      </c>
      <c r="KO166" s="38" t="s">
        <v>1072</v>
      </c>
      <c r="KP166" s="38" t="s">
        <v>1072</v>
      </c>
      <c r="KQ166" s="38" t="s">
        <v>1072</v>
      </c>
      <c r="KR166" s="38" t="s">
        <v>1072</v>
      </c>
      <c r="KS166" s="303" t="s">
        <v>1072</v>
      </c>
      <c r="KT166" s="300" t="s">
        <v>1072</v>
      </c>
    </row>
    <row r="167" spans="1:306" ht="14.4" customHeight="1" x14ac:dyDescent="0.3">
      <c r="A167" s="11" t="s">
        <v>924</v>
      </c>
      <c r="B167" s="46" t="s">
        <v>1072</v>
      </c>
      <c r="C167" s="46" t="s">
        <v>1072</v>
      </c>
      <c r="D167" s="46" t="s">
        <v>1072</v>
      </c>
      <c r="E167" s="46" t="s">
        <v>1072</v>
      </c>
      <c r="F167" s="46" t="s">
        <v>1072</v>
      </c>
      <c r="G167" s="46" t="s">
        <v>1072</v>
      </c>
      <c r="H167" s="46" t="s">
        <v>1072</v>
      </c>
      <c r="I167" s="46" t="s">
        <v>1072</v>
      </c>
      <c r="J167" s="46" t="s">
        <v>1072</v>
      </c>
      <c r="K167" s="114"/>
      <c r="L167" s="46" t="s">
        <v>1072</v>
      </c>
      <c r="M167" s="114"/>
      <c r="N167" s="50">
        <v>166.66666666666666</v>
      </c>
      <c r="O167" s="114"/>
      <c r="P167" s="46" t="s">
        <v>1072</v>
      </c>
      <c r="Q167" s="58">
        <v>166.66666666666666</v>
      </c>
      <c r="R167" s="46" t="s">
        <v>1072</v>
      </c>
      <c r="S167" s="50">
        <v>166.66666666666666</v>
      </c>
      <c r="T167" s="50">
        <v>166.66666666666666</v>
      </c>
      <c r="U167" s="50">
        <v>166.66666666666666</v>
      </c>
      <c r="V167" s="178"/>
      <c r="W167" s="46" t="s">
        <v>1072</v>
      </c>
      <c r="X167" s="55">
        <v>416.66666666666669</v>
      </c>
      <c r="Y167" s="46" t="s">
        <v>1072</v>
      </c>
      <c r="Z167" s="51">
        <v>416.66666666666669</v>
      </c>
      <c r="AA167" s="51">
        <v>416.66666666666669</v>
      </c>
      <c r="AB167" s="114"/>
      <c r="AC167" s="51">
        <v>416.66666666666669</v>
      </c>
      <c r="AD167" s="47">
        <v>250</v>
      </c>
      <c r="AE167" s="51">
        <v>375</v>
      </c>
      <c r="AF167" s="51">
        <v>333.33333333333331</v>
      </c>
      <c r="AG167" s="51">
        <v>500</v>
      </c>
      <c r="AH167" s="51">
        <v>500</v>
      </c>
      <c r="AI167" s="47">
        <v>208.33333333333334</v>
      </c>
      <c r="AJ167" s="51">
        <v>416.66666666666669</v>
      </c>
      <c r="AK167" s="51">
        <v>458.33333333333331</v>
      </c>
      <c r="AL167" s="55">
        <v>416.66666666666669</v>
      </c>
      <c r="AM167" s="51">
        <v>416.66666666666669</v>
      </c>
      <c r="AN167" s="51">
        <v>416.66666666666669</v>
      </c>
      <c r="AO167" s="51">
        <v>416.66666666666669</v>
      </c>
      <c r="AP167" s="51">
        <v>416.66666666666669</v>
      </c>
      <c r="AQ167" s="51">
        <v>416.66666666666669</v>
      </c>
      <c r="AR167" s="51">
        <v>416.66666666666669</v>
      </c>
      <c r="AS167" s="51">
        <v>416.66666666666669</v>
      </c>
      <c r="AT167" s="52">
        <v>416.66666666666669</v>
      </c>
      <c r="AU167" s="38" t="s">
        <v>1072</v>
      </c>
      <c r="AV167" s="52">
        <v>500</v>
      </c>
      <c r="AW167" s="38" t="s">
        <v>1072</v>
      </c>
      <c r="AX167" s="38" t="s">
        <v>1072</v>
      </c>
      <c r="AY167" s="38" t="s">
        <v>1072</v>
      </c>
      <c r="BA167" s="11" t="s">
        <v>924</v>
      </c>
      <c r="BB167" s="46" t="s">
        <v>1072</v>
      </c>
      <c r="BC167" s="46" t="s">
        <v>1072</v>
      </c>
      <c r="BD167" s="46" t="s">
        <v>1072</v>
      </c>
      <c r="BE167" s="46" t="s">
        <v>1072</v>
      </c>
      <c r="BF167" s="46" t="s">
        <v>1072</v>
      </c>
      <c r="BG167" s="46" t="s">
        <v>1072</v>
      </c>
      <c r="BH167" s="46" t="s">
        <v>1072</v>
      </c>
      <c r="BI167" s="46" t="s">
        <v>1072</v>
      </c>
      <c r="BJ167" s="46" t="s">
        <v>1072</v>
      </c>
      <c r="BK167" s="114"/>
      <c r="BL167" s="46" t="s">
        <v>1072</v>
      </c>
      <c r="BM167" s="114"/>
      <c r="BN167" s="75">
        <v>238</v>
      </c>
      <c r="BO167" s="114"/>
      <c r="BP167" s="46" t="s">
        <v>1072</v>
      </c>
      <c r="BQ167" s="51">
        <v>133.33333333333334</v>
      </c>
      <c r="BR167" s="46" t="s">
        <v>1072</v>
      </c>
      <c r="BS167" s="50">
        <v>300</v>
      </c>
      <c r="BT167" s="50">
        <v>291.66666666666669</v>
      </c>
      <c r="BU167" s="47">
        <v>266.66666666666669</v>
      </c>
      <c r="BV167" s="114"/>
      <c r="BW167" s="46" t="s">
        <v>1072</v>
      </c>
      <c r="BX167" s="55">
        <v>208.33333333333334</v>
      </c>
      <c r="BY167" s="46" t="s">
        <v>1072</v>
      </c>
      <c r="BZ167" s="51">
        <v>166.66666666666666</v>
      </c>
      <c r="CA167" s="51">
        <v>166.66666666666666</v>
      </c>
      <c r="CB167" s="114"/>
      <c r="CC167" s="51">
        <v>166.66666666666666</v>
      </c>
      <c r="CD167" s="51">
        <v>166.66666666666666</v>
      </c>
      <c r="CE167" s="51">
        <v>166.66666666666666</v>
      </c>
      <c r="CF167" s="51">
        <v>166.66666666666666</v>
      </c>
      <c r="CG167" s="51">
        <v>208.33333333333334</v>
      </c>
      <c r="CH167" s="51">
        <v>200</v>
      </c>
      <c r="CI167" s="47">
        <v>250</v>
      </c>
      <c r="CJ167" s="51">
        <v>416.66666666666669</v>
      </c>
      <c r="CK167" s="51">
        <v>250</v>
      </c>
      <c r="CL167" s="55">
        <v>250</v>
      </c>
      <c r="CM167" s="51">
        <v>208.33333333333334</v>
      </c>
      <c r="CN167" s="51">
        <v>208.33333333333334</v>
      </c>
      <c r="CO167" s="51">
        <v>250</v>
      </c>
      <c r="CP167" s="51">
        <v>300</v>
      </c>
      <c r="CQ167" s="51">
        <v>416.66666666666669</v>
      </c>
      <c r="CR167" s="51">
        <v>333.33333333333331</v>
      </c>
      <c r="CS167" s="51">
        <v>333.33333333333331</v>
      </c>
      <c r="CT167" s="52">
        <v>250</v>
      </c>
      <c r="CU167" s="69" t="s">
        <v>1072</v>
      </c>
      <c r="CV167" s="52">
        <v>333.33333333333331</v>
      </c>
      <c r="CW167" s="38" t="s">
        <v>1072</v>
      </c>
      <c r="CX167" s="300" t="s">
        <v>1072</v>
      </c>
      <c r="CY167" s="300" t="s">
        <v>1072</v>
      </c>
      <c r="DA167" s="11" t="s">
        <v>924</v>
      </c>
      <c r="DB167" s="46" t="s">
        <v>1072</v>
      </c>
      <c r="DC167" s="46" t="s">
        <v>1072</v>
      </c>
      <c r="DD167" s="46" t="s">
        <v>1072</v>
      </c>
      <c r="DE167" s="46" t="s">
        <v>1072</v>
      </c>
      <c r="DF167" s="46" t="s">
        <v>1072</v>
      </c>
      <c r="DG167" s="46" t="s">
        <v>1072</v>
      </c>
      <c r="DH167" s="46" t="s">
        <v>1072</v>
      </c>
      <c r="DI167" s="46" t="s">
        <v>1072</v>
      </c>
      <c r="DJ167" s="46" t="s">
        <v>1072</v>
      </c>
      <c r="DK167" s="113"/>
      <c r="DL167" s="46" t="s">
        <v>1072</v>
      </c>
      <c r="DM167" s="113"/>
      <c r="DN167" s="58">
        <v>833.33333333333337</v>
      </c>
      <c r="DO167" s="113"/>
      <c r="DP167" s="46" t="s">
        <v>1072</v>
      </c>
      <c r="DQ167" s="51">
        <v>875</v>
      </c>
      <c r="DR167" s="46" t="s">
        <v>1072</v>
      </c>
      <c r="DS167" s="51">
        <v>833.33333333333303</v>
      </c>
      <c r="DT167" s="51">
        <v>833.33333333333337</v>
      </c>
      <c r="DU167" s="51">
        <v>1000</v>
      </c>
      <c r="DV167" s="113"/>
      <c r="DW167" s="46" t="s">
        <v>1072</v>
      </c>
      <c r="DX167" s="55">
        <v>916.66666666666663</v>
      </c>
      <c r="DY167" s="46" t="s">
        <v>1072</v>
      </c>
      <c r="DZ167" s="51">
        <v>1458.3333333333333</v>
      </c>
      <c r="EA167" s="51">
        <v>1458.3333333333333</v>
      </c>
      <c r="EB167" s="113"/>
      <c r="EC167" s="51">
        <v>1166.6666666666667</v>
      </c>
      <c r="ED167" s="51">
        <v>1250</v>
      </c>
      <c r="EE167" s="51">
        <v>1291.6666666666667</v>
      </c>
      <c r="EF167" s="51">
        <v>1000</v>
      </c>
      <c r="EG167" s="51">
        <v>1083.3333333333333</v>
      </c>
      <c r="EH167" s="51">
        <v>1083.3333333333333</v>
      </c>
      <c r="EI167" s="51">
        <v>750</v>
      </c>
      <c r="EJ167" s="51">
        <v>1125</v>
      </c>
      <c r="EK167" s="51">
        <v>1125</v>
      </c>
      <c r="EL167" s="51">
        <v>1166.6666666666667</v>
      </c>
      <c r="EM167" s="51">
        <v>1083.3333333333333</v>
      </c>
      <c r="EN167" s="51">
        <v>1083.3333333333333</v>
      </c>
      <c r="EO167" s="51">
        <v>916.66666666666663</v>
      </c>
      <c r="EP167" s="51">
        <v>750</v>
      </c>
      <c r="EQ167" s="51">
        <v>750</v>
      </c>
      <c r="ER167" s="51">
        <v>708.33333333333337</v>
      </c>
      <c r="ES167" s="51">
        <v>750</v>
      </c>
      <c r="ET167" s="52">
        <v>666.66666666666663</v>
      </c>
      <c r="EU167" s="38" t="s">
        <v>1072</v>
      </c>
      <c r="EV167" s="52">
        <v>750</v>
      </c>
      <c r="EW167" s="300" t="s">
        <v>1072</v>
      </c>
      <c r="EX167" s="300" t="s">
        <v>1072</v>
      </c>
      <c r="EY167" s="300" t="s">
        <v>1072</v>
      </c>
      <c r="EZ167"/>
      <c r="FA167" s="46" t="s">
        <v>1072</v>
      </c>
      <c r="FB167" s="46" t="s">
        <v>1072</v>
      </c>
      <c r="FC167" s="46" t="s">
        <v>1072</v>
      </c>
      <c r="FD167" s="46" t="s">
        <v>1072</v>
      </c>
      <c r="FE167" s="46" t="s">
        <v>1072</v>
      </c>
      <c r="FF167" s="113"/>
      <c r="FG167" s="46" t="s">
        <v>1072</v>
      </c>
      <c r="FH167" s="113"/>
      <c r="FI167" s="58">
        <v>416.66666666666669</v>
      </c>
      <c r="FJ167" s="113"/>
      <c r="FK167" s="46" t="s">
        <v>1072</v>
      </c>
      <c r="FL167" s="51">
        <v>500</v>
      </c>
      <c r="FM167" s="46" t="s">
        <v>1072</v>
      </c>
      <c r="FN167" s="51">
        <v>416.66666666666703</v>
      </c>
      <c r="FO167" s="51">
        <v>416.66666666666669</v>
      </c>
      <c r="FP167" s="51">
        <v>416.66666666666669</v>
      </c>
      <c r="FQ167" s="113"/>
      <c r="FR167" s="46" t="s">
        <v>1072</v>
      </c>
      <c r="FS167" s="51">
        <v>500</v>
      </c>
      <c r="FT167" s="46" t="s">
        <v>1072</v>
      </c>
      <c r="FU167" s="51">
        <v>500</v>
      </c>
      <c r="FV167" s="51">
        <v>500</v>
      </c>
      <c r="FW167" s="113"/>
      <c r="FX167" s="51">
        <v>500</v>
      </c>
      <c r="FY167" s="51">
        <v>416.66666666666669</v>
      </c>
      <c r="FZ167" s="51">
        <v>500</v>
      </c>
      <c r="GA167" s="51">
        <v>416.66666666666669</v>
      </c>
      <c r="GB167" s="51">
        <v>416.66666666666669</v>
      </c>
      <c r="GC167" s="51">
        <v>500</v>
      </c>
      <c r="GD167" s="51">
        <v>500</v>
      </c>
      <c r="GE167" s="51">
        <v>500</v>
      </c>
      <c r="GF167" s="51">
        <v>500</v>
      </c>
      <c r="GG167" s="51">
        <v>416.66666666666669</v>
      </c>
      <c r="GH167" s="51">
        <v>416.66666666666669</v>
      </c>
      <c r="GI167" s="51">
        <v>416.66666666666669</v>
      </c>
      <c r="GJ167" s="51">
        <v>416.66666666666669</v>
      </c>
      <c r="GK167" s="51">
        <v>416.66666666666669</v>
      </c>
      <c r="GL167" s="51">
        <v>500</v>
      </c>
      <c r="GM167" s="51">
        <v>416.66666666666669</v>
      </c>
      <c r="GN167" s="51">
        <v>500</v>
      </c>
      <c r="GO167" s="52">
        <v>500</v>
      </c>
      <c r="GP167" s="38" t="s">
        <v>1072</v>
      </c>
      <c r="GQ167" s="52">
        <v>416.66666666666669</v>
      </c>
      <c r="GR167" s="38" t="s">
        <v>1072</v>
      </c>
      <c r="GS167" s="300" t="s">
        <v>1072</v>
      </c>
      <c r="GT167" s="300" t="s">
        <v>1072</v>
      </c>
      <c r="GU167"/>
      <c r="GV167" s="11" t="s">
        <v>924</v>
      </c>
      <c r="GW167" s="46" t="s">
        <v>1072</v>
      </c>
      <c r="GX167" s="46" t="s">
        <v>1072</v>
      </c>
      <c r="GY167" s="46" t="s">
        <v>1072</v>
      </c>
      <c r="GZ167" s="46" t="s">
        <v>1072</v>
      </c>
      <c r="HA167" s="46" t="s">
        <v>1072</v>
      </c>
      <c r="HB167" s="46" t="s">
        <v>1072</v>
      </c>
      <c r="HC167" s="46" t="s">
        <v>1072</v>
      </c>
      <c r="HD167" s="46" t="s">
        <v>1072</v>
      </c>
      <c r="HE167" s="46" t="s">
        <v>1072</v>
      </c>
      <c r="HF167" s="113"/>
      <c r="HG167" s="46" t="s">
        <v>1072</v>
      </c>
      <c r="HH167" s="113"/>
      <c r="HI167" s="50">
        <v>2500</v>
      </c>
      <c r="HJ167" s="113"/>
      <c r="HK167" s="46" t="s">
        <v>1072</v>
      </c>
      <c r="HL167" s="51">
        <v>2000</v>
      </c>
      <c r="HM167" s="46" t="s">
        <v>1072</v>
      </c>
      <c r="HN167" s="50">
        <v>2000</v>
      </c>
      <c r="HO167" s="50">
        <v>1666.6666666666667</v>
      </c>
      <c r="HP167" s="51">
        <v>3750</v>
      </c>
      <c r="HQ167" s="113"/>
      <c r="HR167" s="46" t="s">
        <v>1072</v>
      </c>
      <c r="HS167" s="65">
        <v>2916.6666666666665</v>
      </c>
      <c r="HT167" s="46" t="s">
        <v>1072</v>
      </c>
      <c r="HU167" s="51">
        <v>2083.3333333333335</v>
      </c>
      <c r="HV167" s="51">
        <v>2500</v>
      </c>
      <c r="HW167" s="113"/>
      <c r="HX167" s="51">
        <v>2500</v>
      </c>
      <c r="HY167" s="51">
        <v>2500</v>
      </c>
      <c r="HZ167" s="51">
        <v>2166.6666666666665</v>
      </c>
      <c r="IA167" s="51">
        <v>2333.3333333333335</v>
      </c>
      <c r="IB167" s="51">
        <v>2416.6666666666665</v>
      </c>
      <c r="IC167" s="51">
        <v>2333.3333333333335</v>
      </c>
      <c r="ID167" s="47">
        <v>2000</v>
      </c>
      <c r="IE167" s="51">
        <v>2125</v>
      </c>
      <c r="IF167" s="51">
        <v>2250</v>
      </c>
      <c r="IG167" s="47">
        <v>2083.3333333333335</v>
      </c>
      <c r="IH167" s="51">
        <v>2333.3333333333335</v>
      </c>
      <c r="II167" s="51">
        <v>2333.3333333333335</v>
      </c>
      <c r="IJ167" s="51">
        <v>2500</v>
      </c>
      <c r="IK167" s="51">
        <v>1916.6666666666667</v>
      </c>
      <c r="IL167" s="51">
        <v>2500</v>
      </c>
      <c r="IM167" s="51">
        <v>1666.6666666666667</v>
      </c>
      <c r="IN167" s="51">
        <v>1666.6666666666667</v>
      </c>
      <c r="IO167" s="52">
        <v>2083.3333333333335</v>
      </c>
      <c r="IP167" s="38" t="s">
        <v>1072</v>
      </c>
      <c r="IQ167" s="52">
        <v>2166.6666666666665</v>
      </c>
      <c r="IR167" s="38" t="s">
        <v>1072</v>
      </c>
      <c r="IS167" s="300" t="s">
        <v>1072</v>
      </c>
      <c r="IT167" s="300" t="s">
        <v>1072</v>
      </c>
      <c r="IV167" s="11" t="s">
        <v>924</v>
      </c>
      <c r="IW167" s="46" t="s">
        <v>1072</v>
      </c>
      <c r="IX167" s="46" t="s">
        <v>1072</v>
      </c>
      <c r="IY167" s="46" t="s">
        <v>1072</v>
      </c>
      <c r="IZ167" s="46" t="s">
        <v>1072</v>
      </c>
      <c r="JA167" s="46" t="s">
        <v>1072</v>
      </c>
      <c r="JB167" s="46" t="s">
        <v>1072</v>
      </c>
      <c r="JC167" s="46" t="s">
        <v>1072</v>
      </c>
      <c r="JD167" s="46" t="s">
        <v>1072</v>
      </c>
      <c r="JE167" s="46" t="s">
        <v>1072</v>
      </c>
      <c r="JF167" s="114"/>
      <c r="JG167" s="46" t="s">
        <v>1072</v>
      </c>
      <c r="JH167" s="114"/>
      <c r="JI167" s="50">
        <v>625</v>
      </c>
      <c r="JJ167" s="114"/>
      <c r="JK167" s="46" t="s">
        <v>1072</v>
      </c>
      <c r="JL167" s="51">
        <v>541.66666666666663</v>
      </c>
      <c r="JM167" s="46" t="s">
        <v>1072</v>
      </c>
      <c r="JN167" s="50">
        <v>750</v>
      </c>
      <c r="JO167" s="50">
        <v>583.33333333333337</v>
      </c>
      <c r="JP167" s="51">
        <v>833.33333333333337</v>
      </c>
      <c r="JQ167" s="114"/>
      <c r="JR167" s="46" t="s">
        <v>1072</v>
      </c>
      <c r="JS167" s="51">
        <v>916.66666666666663</v>
      </c>
      <c r="JT167" s="46" t="s">
        <v>1072</v>
      </c>
      <c r="JU167" s="51">
        <v>916.66666666666663</v>
      </c>
      <c r="JV167" s="51">
        <v>583.33333333333337</v>
      </c>
      <c r="JW167" s="114"/>
      <c r="JX167" s="51">
        <v>458.33333333333331</v>
      </c>
      <c r="JY167" s="47">
        <v>625</v>
      </c>
      <c r="JZ167" s="51">
        <v>833.33333333333337</v>
      </c>
      <c r="KA167" s="51">
        <v>833.33333333333337</v>
      </c>
      <c r="KB167" s="51">
        <v>833.33333333333337</v>
      </c>
      <c r="KC167" s="51">
        <v>916.66666666666663</v>
      </c>
      <c r="KD167" s="47">
        <v>791.66666666666663</v>
      </c>
      <c r="KE167" s="51">
        <v>2125</v>
      </c>
      <c r="KF167" s="51">
        <v>833.33333333333337</v>
      </c>
      <c r="KG167" s="47">
        <v>666.66666666666663</v>
      </c>
      <c r="KH167" s="51">
        <v>916.66666666666663</v>
      </c>
      <c r="KI167" s="51">
        <v>750</v>
      </c>
      <c r="KJ167" s="47">
        <v>750</v>
      </c>
      <c r="KK167" s="51">
        <v>833.33333333333337</v>
      </c>
      <c r="KL167" s="51">
        <v>833.33333333333337</v>
      </c>
      <c r="KM167" s="51">
        <v>833.33333333333337</v>
      </c>
      <c r="KN167" s="51">
        <v>833.33333333333337</v>
      </c>
      <c r="KO167" s="52">
        <v>833.33333333333337</v>
      </c>
      <c r="KP167" s="38" t="s">
        <v>1072</v>
      </c>
      <c r="KQ167" s="52">
        <v>1083.3333333333333</v>
      </c>
      <c r="KR167" s="38" t="s">
        <v>1072</v>
      </c>
      <c r="KS167" s="303" t="s">
        <v>1072</v>
      </c>
      <c r="KT167" s="300" t="s">
        <v>1072</v>
      </c>
    </row>
    <row r="168" spans="1:306" ht="14.4" customHeight="1" x14ac:dyDescent="0.3">
      <c r="A168" s="11" t="s">
        <v>1078</v>
      </c>
      <c r="B168" s="46" t="s">
        <v>1072</v>
      </c>
      <c r="C168" s="46" t="s">
        <v>1072</v>
      </c>
      <c r="D168" s="46" t="s">
        <v>1072</v>
      </c>
      <c r="E168" s="46" t="s">
        <v>1072</v>
      </c>
      <c r="F168" s="46" t="s">
        <v>1072</v>
      </c>
      <c r="G168" s="46" t="s">
        <v>1072</v>
      </c>
      <c r="H168" s="46" t="s">
        <v>1072</v>
      </c>
      <c r="I168" s="46" t="s">
        <v>1072</v>
      </c>
      <c r="J168" s="46" t="s">
        <v>1072</v>
      </c>
      <c r="K168" s="114"/>
      <c r="L168" s="50">
        <v>166.66666666666666</v>
      </c>
      <c r="M168" s="114"/>
      <c r="N168" s="50">
        <v>166.66666666666666</v>
      </c>
      <c r="O168" s="114"/>
      <c r="P168" s="50">
        <v>166.66666666666666</v>
      </c>
      <c r="Q168" s="50">
        <v>166.66666666666666</v>
      </c>
      <c r="R168" s="46" t="s">
        <v>1072</v>
      </c>
      <c r="S168" s="46" t="s">
        <v>1072</v>
      </c>
      <c r="T168" s="50">
        <v>166.66666666666666</v>
      </c>
      <c r="U168" s="50">
        <v>166.66666666666666</v>
      </c>
      <c r="V168" s="178"/>
      <c r="W168" s="46" t="s">
        <v>1072</v>
      </c>
      <c r="X168" s="47">
        <v>250</v>
      </c>
      <c r="Y168" s="46" t="s">
        <v>1072</v>
      </c>
      <c r="Z168" s="46" t="s">
        <v>1072</v>
      </c>
      <c r="AA168" s="51">
        <v>216.66666666666666</v>
      </c>
      <c r="AB168" s="114"/>
      <c r="AC168" s="46" t="s">
        <v>1072</v>
      </c>
      <c r="AD168" s="46" t="s">
        <v>1072</v>
      </c>
      <c r="AE168" s="46" t="s">
        <v>1072</v>
      </c>
      <c r="AF168" s="46" t="s">
        <v>1072</v>
      </c>
      <c r="AG168" s="46" t="s">
        <v>1072</v>
      </c>
      <c r="AH168" s="46" t="s">
        <v>1072</v>
      </c>
      <c r="AI168" s="46" t="s">
        <v>1072</v>
      </c>
      <c r="AJ168" s="46" t="s">
        <v>1072</v>
      </c>
      <c r="AK168" s="46" t="s">
        <v>1072</v>
      </c>
      <c r="AL168" s="46" t="s">
        <v>1072</v>
      </c>
      <c r="AM168" s="46" t="s">
        <v>1072</v>
      </c>
      <c r="AN168" s="46" t="s">
        <v>1072</v>
      </c>
      <c r="AO168" s="46" t="s">
        <v>1072</v>
      </c>
      <c r="AP168" s="46" t="s">
        <v>1072</v>
      </c>
      <c r="AQ168" s="46" t="s">
        <v>1072</v>
      </c>
      <c r="AR168" s="46" t="s">
        <v>1072</v>
      </c>
      <c r="AS168" s="46" t="s">
        <v>1072</v>
      </c>
      <c r="AT168" s="38" t="s">
        <v>1072</v>
      </c>
      <c r="AU168" s="38" t="s">
        <v>1072</v>
      </c>
      <c r="AV168" s="38" t="s">
        <v>1072</v>
      </c>
      <c r="AW168" s="38" t="s">
        <v>1072</v>
      </c>
      <c r="AX168" s="38" t="s">
        <v>1072</v>
      </c>
      <c r="AY168" s="38" t="s">
        <v>1072</v>
      </c>
      <c r="BA168" s="11" t="s">
        <v>1078</v>
      </c>
      <c r="BB168" s="46" t="s">
        <v>1072</v>
      </c>
      <c r="BC168" s="46" t="s">
        <v>1072</v>
      </c>
      <c r="BD168" s="46" t="s">
        <v>1072</v>
      </c>
      <c r="BE168" s="46" t="s">
        <v>1072</v>
      </c>
      <c r="BF168" s="46" t="s">
        <v>1072</v>
      </c>
      <c r="BG168" s="46" t="s">
        <v>1072</v>
      </c>
      <c r="BH168" s="46" t="s">
        <v>1072</v>
      </c>
      <c r="BI168" s="46" t="s">
        <v>1072</v>
      </c>
      <c r="BJ168" s="46" t="s">
        <v>1072</v>
      </c>
      <c r="BK168" s="114"/>
      <c r="BL168" s="58">
        <v>166.66666666666666</v>
      </c>
      <c r="BM168" s="114"/>
      <c r="BN168" s="58">
        <v>133.33333333333334</v>
      </c>
      <c r="BO168" s="114"/>
      <c r="BP168" s="58">
        <v>133.33333333333334</v>
      </c>
      <c r="BQ168" s="50">
        <v>258</v>
      </c>
      <c r="BR168" s="46" t="s">
        <v>1072</v>
      </c>
      <c r="BS168" s="46" t="s">
        <v>1072</v>
      </c>
      <c r="BT168" s="50">
        <v>291.66666666666669</v>
      </c>
      <c r="BU168" s="50">
        <v>266.66666666666669</v>
      </c>
      <c r="BV168" s="114"/>
      <c r="BW168" s="46" t="s">
        <v>1072</v>
      </c>
      <c r="BX168" s="47">
        <v>291.66666666666669</v>
      </c>
      <c r="BY168" s="46" t="s">
        <v>1072</v>
      </c>
      <c r="BZ168" s="46" t="s">
        <v>1072</v>
      </c>
      <c r="CA168" s="51">
        <v>200</v>
      </c>
      <c r="CB168" s="114"/>
      <c r="CC168" s="46" t="s">
        <v>1072</v>
      </c>
      <c r="CD168" s="46" t="s">
        <v>1072</v>
      </c>
      <c r="CE168" s="46" t="s">
        <v>1072</v>
      </c>
      <c r="CF168" s="46" t="s">
        <v>1072</v>
      </c>
      <c r="CG168" s="46" t="s">
        <v>1072</v>
      </c>
      <c r="CH168" s="46" t="s">
        <v>1072</v>
      </c>
      <c r="CI168" s="46" t="s">
        <v>1072</v>
      </c>
      <c r="CJ168" s="46" t="s">
        <v>1072</v>
      </c>
      <c r="CK168" s="46" t="s">
        <v>1072</v>
      </c>
      <c r="CL168" s="46" t="s">
        <v>1072</v>
      </c>
      <c r="CM168" s="46" t="s">
        <v>1072</v>
      </c>
      <c r="CN168" s="46" t="s">
        <v>1072</v>
      </c>
      <c r="CO168" s="46" t="s">
        <v>1072</v>
      </c>
      <c r="CP168" s="46" t="s">
        <v>1072</v>
      </c>
      <c r="CQ168" s="46" t="s">
        <v>1072</v>
      </c>
      <c r="CR168" s="46" t="s">
        <v>1072</v>
      </c>
      <c r="CS168" s="46" t="s">
        <v>1072</v>
      </c>
      <c r="CT168" s="38" t="s">
        <v>1072</v>
      </c>
      <c r="CU168" s="69" t="s">
        <v>1072</v>
      </c>
      <c r="CV168" s="38" t="s">
        <v>1072</v>
      </c>
      <c r="CW168" s="38" t="s">
        <v>1072</v>
      </c>
      <c r="CX168" s="300" t="s">
        <v>1072</v>
      </c>
      <c r="CY168" s="300" t="s">
        <v>1072</v>
      </c>
      <c r="DA168" s="11" t="s">
        <v>1078</v>
      </c>
      <c r="DB168" s="46" t="s">
        <v>1072</v>
      </c>
      <c r="DC168" s="46" t="s">
        <v>1072</v>
      </c>
      <c r="DD168" s="46" t="s">
        <v>1072</v>
      </c>
      <c r="DE168" s="46" t="s">
        <v>1072</v>
      </c>
      <c r="DF168" s="46" t="s">
        <v>1072</v>
      </c>
      <c r="DG168" s="46" t="s">
        <v>1072</v>
      </c>
      <c r="DH168" s="46" t="s">
        <v>1072</v>
      </c>
      <c r="DI168" s="46" t="s">
        <v>1072</v>
      </c>
      <c r="DJ168" s="46" t="s">
        <v>1072</v>
      </c>
      <c r="DK168" s="113"/>
      <c r="DL168" s="58">
        <v>500</v>
      </c>
      <c r="DM168" s="113"/>
      <c r="DN168" s="50">
        <v>500</v>
      </c>
      <c r="DO168" s="113"/>
      <c r="DP168" s="58">
        <v>708.33333333333337</v>
      </c>
      <c r="DQ168" s="50">
        <v>645.83333333333337</v>
      </c>
      <c r="DR168" s="46" t="s">
        <v>1072</v>
      </c>
      <c r="DS168" s="46" t="s">
        <v>1072</v>
      </c>
      <c r="DT168" s="50">
        <v>625</v>
      </c>
      <c r="DU168" s="50">
        <v>500</v>
      </c>
      <c r="DV168" s="113"/>
      <c r="DW168" s="46" t="s">
        <v>1072</v>
      </c>
      <c r="DX168" s="47">
        <v>500</v>
      </c>
      <c r="DY168" s="46" t="s">
        <v>1072</v>
      </c>
      <c r="DZ168" s="46" t="s">
        <v>1072</v>
      </c>
      <c r="EA168" s="51">
        <v>875</v>
      </c>
      <c r="EB168" s="113"/>
      <c r="EC168" s="46" t="s">
        <v>1072</v>
      </c>
      <c r="ED168" s="46" t="s">
        <v>1072</v>
      </c>
      <c r="EE168" s="46" t="s">
        <v>1072</v>
      </c>
      <c r="EF168" s="46" t="s">
        <v>1072</v>
      </c>
      <c r="EG168" s="46" t="s">
        <v>1072</v>
      </c>
      <c r="EH168" s="46" t="s">
        <v>1072</v>
      </c>
      <c r="EI168" s="46" t="s">
        <v>1072</v>
      </c>
      <c r="EJ168" s="46" t="s">
        <v>1072</v>
      </c>
      <c r="EK168" s="46" t="s">
        <v>1072</v>
      </c>
      <c r="EL168" s="46" t="s">
        <v>1072</v>
      </c>
      <c r="EM168" s="46" t="s">
        <v>1072</v>
      </c>
      <c r="EN168" s="46" t="s">
        <v>1072</v>
      </c>
      <c r="EO168" s="46" t="s">
        <v>1072</v>
      </c>
      <c r="EP168" s="46" t="s">
        <v>1072</v>
      </c>
      <c r="EQ168" s="46" t="s">
        <v>1072</v>
      </c>
      <c r="ER168" s="46" t="s">
        <v>1072</v>
      </c>
      <c r="ES168" s="46" t="s">
        <v>1072</v>
      </c>
      <c r="ET168" s="38" t="s">
        <v>1072</v>
      </c>
      <c r="EU168" s="38" t="s">
        <v>1072</v>
      </c>
      <c r="EV168" s="38" t="s">
        <v>1072</v>
      </c>
      <c r="EW168" s="300" t="s">
        <v>1072</v>
      </c>
      <c r="EX168" s="300" t="s">
        <v>1072</v>
      </c>
      <c r="EY168" s="300" t="s">
        <v>1072</v>
      </c>
      <c r="EZ168"/>
      <c r="FA168" s="46" t="s">
        <v>1072</v>
      </c>
      <c r="FB168" s="46" t="s">
        <v>1072</v>
      </c>
      <c r="FC168" s="46" t="s">
        <v>1072</v>
      </c>
      <c r="FD168" s="46" t="s">
        <v>1072</v>
      </c>
      <c r="FE168" s="46" t="s">
        <v>1072</v>
      </c>
      <c r="FF168" s="113"/>
      <c r="FG168" s="50">
        <v>500</v>
      </c>
      <c r="FH168" s="113"/>
      <c r="FI168" s="50">
        <v>500</v>
      </c>
      <c r="FJ168" s="113"/>
      <c r="FK168" s="50">
        <v>500</v>
      </c>
      <c r="FL168" s="50">
        <v>583.33333333333337</v>
      </c>
      <c r="FM168" s="46" t="s">
        <v>1072</v>
      </c>
      <c r="FN168" s="46" t="s">
        <v>1072</v>
      </c>
      <c r="FO168" s="50">
        <v>552.08333333333337</v>
      </c>
      <c r="FP168" s="50">
        <v>500</v>
      </c>
      <c r="FQ168" s="113"/>
      <c r="FR168" s="46" t="s">
        <v>1072</v>
      </c>
      <c r="FS168" s="47">
        <v>541.66666666666663</v>
      </c>
      <c r="FT168" s="46" t="s">
        <v>1072</v>
      </c>
      <c r="FU168" s="46" t="s">
        <v>1072</v>
      </c>
      <c r="FV168" s="51">
        <v>500</v>
      </c>
      <c r="FW168" s="113"/>
      <c r="FX168" s="46" t="s">
        <v>1072</v>
      </c>
      <c r="FY168" s="46" t="s">
        <v>1072</v>
      </c>
      <c r="FZ168" s="46" t="s">
        <v>1072</v>
      </c>
      <c r="GA168" s="46" t="s">
        <v>1072</v>
      </c>
      <c r="GB168" s="46" t="s">
        <v>1072</v>
      </c>
      <c r="GC168" s="46" t="s">
        <v>1072</v>
      </c>
      <c r="GD168" s="46" t="s">
        <v>1072</v>
      </c>
      <c r="GE168" s="46" t="s">
        <v>1072</v>
      </c>
      <c r="GF168" s="46" t="s">
        <v>1072</v>
      </c>
      <c r="GG168" s="46" t="s">
        <v>1072</v>
      </c>
      <c r="GH168" s="46" t="s">
        <v>1072</v>
      </c>
      <c r="GI168" s="46" t="s">
        <v>1072</v>
      </c>
      <c r="GJ168" s="46" t="s">
        <v>1072</v>
      </c>
      <c r="GK168" s="46" t="s">
        <v>1072</v>
      </c>
      <c r="GL168" s="46" t="s">
        <v>1072</v>
      </c>
      <c r="GM168" s="46" t="s">
        <v>1072</v>
      </c>
      <c r="GN168" s="46" t="s">
        <v>1072</v>
      </c>
      <c r="GO168" s="38" t="s">
        <v>1072</v>
      </c>
      <c r="GP168" s="38" t="s">
        <v>1072</v>
      </c>
      <c r="GQ168" s="38" t="s">
        <v>1072</v>
      </c>
      <c r="GR168" s="38" t="s">
        <v>1072</v>
      </c>
      <c r="GS168" s="300" t="s">
        <v>1072</v>
      </c>
      <c r="GT168" s="300" t="s">
        <v>1072</v>
      </c>
      <c r="GU168"/>
      <c r="GV168" s="11" t="s">
        <v>1078</v>
      </c>
      <c r="GW168" s="46" t="s">
        <v>1072</v>
      </c>
      <c r="GX168" s="46" t="s">
        <v>1072</v>
      </c>
      <c r="GY168" s="46" t="s">
        <v>1072</v>
      </c>
      <c r="GZ168" s="46" t="s">
        <v>1072</v>
      </c>
      <c r="HA168" s="46" t="s">
        <v>1072</v>
      </c>
      <c r="HB168" s="46" t="s">
        <v>1072</v>
      </c>
      <c r="HC168" s="46" t="s">
        <v>1072</v>
      </c>
      <c r="HD168" s="46" t="s">
        <v>1072</v>
      </c>
      <c r="HE168" s="46" t="s">
        <v>1072</v>
      </c>
      <c r="HF168" s="113"/>
      <c r="HG168" s="50">
        <v>2083.3333333333335</v>
      </c>
      <c r="HH168" s="113"/>
      <c r="HI168" s="50">
        <v>2500</v>
      </c>
      <c r="HJ168" s="113"/>
      <c r="HK168" s="50">
        <v>1666.6666666666667</v>
      </c>
      <c r="HL168" s="50">
        <v>1833.3333333333333</v>
      </c>
      <c r="HM168" s="46" t="s">
        <v>1072</v>
      </c>
      <c r="HN168" s="46" t="s">
        <v>1072</v>
      </c>
      <c r="HO168" s="51">
        <v>1666.6666666666667</v>
      </c>
      <c r="HP168" s="50">
        <v>1666.6666666666667</v>
      </c>
      <c r="HQ168" s="113"/>
      <c r="HR168" s="46" t="s">
        <v>1072</v>
      </c>
      <c r="HS168" s="50">
        <v>2500</v>
      </c>
      <c r="HT168" s="46" t="s">
        <v>1072</v>
      </c>
      <c r="HU168" s="46" t="s">
        <v>1072</v>
      </c>
      <c r="HV168" s="51">
        <v>2500</v>
      </c>
      <c r="HW168" s="113"/>
      <c r="HX168" s="46" t="s">
        <v>1072</v>
      </c>
      <c r="HY168" s="46" t="s">
        <v>1072</v>
      </c>
      <c r="HZ168" s="46" t="s">
        <v>1072</v>
      </c>
      <c r="IA168" s="46" t="s">
        <v>1072</v>
      </c>
      <c r="IB168" s="46" t="s">
        <v>1072</v>
      </c>
      <c r="IC168" s="46" t="s">
        <v>1072</v>
      </c>
      <c r="ID168" s="46" t="s">
        <v>1072</v>
      </c>
      <c r="IE168" s="46" t="s">
        <v>1072</v>
      </c>
      <c r="IF168" s="46" t="s">
        <v>1072</v>
      </c>
      <c r="IG168" s="46" t="s">
        <v>1072</v>
      </c>
      <c r="IH168" s="46" t="s">
        <v>1072</v>
      </c>
      <c r="II168" s="46" t="s">
        <v>1072</v>
      </c>
      <c r="IJ168" s="46" t="s">
        <v>1072</v>
      </c>
      <c r="IK168" s="46" t="s">
        <v>1072</v>
      </c>
      <c r="IL168" s="46" t="s">
        <v>1072</v>
      </c>
      <c r="IM168" s="46" t="s">
        <v>1072</v>
      </c>
      <c r="IN168" s="46" t="s">
        <v>1072</v>
      </c>
      <c r="IO168" s="38" t="s">
        <v>1072</v>
      </c>
      <c r="IP168" s="38" t="s">
        <v>1072</v>
      </c>
      <c r="IQ168" s="38" t="s">
        <v>1072</v>
      </c>
      <c r="IR168" s="38" t="s">
        <v>1072</v>
      </c>
      <c r="IS168" s="300" t="s">
        <v>1072</v>
      </c>
      <c r="IT168" s="300" t="s">
        <v>1072</v>
      </c>
      <c r="IV168" s="11" t="s">
        <v>1078</v>
      </c>
      <c r="IW168" s="46" t="s">
        <v>1072</v>
      </c>
      <c r="IX168" s="46" t="s">
        <v>1072</v>
      </c>
      <c r="IY168" s="46" t="s">
        <v>1072</v>
      </c>
      <c r="IZ168" s="46" t="s">
        <v>1072</v>
      </c>
      <c r="JA168" s="46" t="s">
        <v>1072</v>
      </c>
      <c r="JB168" s="46" t="s">
        <v>1072</v>
      </c>
      <c r="JC168" s="46" t="s">
        <v>1072</v>
      </c>
      <c r="JD168" s="46" t="s">
        <v>1072</v>
      </c>
      <c r="JE168" s="46" t="s">
        <v>1072</v>
      </c>
      <c r="JF168" s="114"/>
      <c r="JG168" s="50">
        <v>583.33333333333337</v>
      </c>
      <c r="JH168" s="114"/>
      <c r="JI168" s="50">
        <v>625</v>
      </c>
      <c r="JJ168" s="114"/>
      <c r="JK168" s="50">
        <v>666.66666666666663</v>
      </c>
      <c r="JL168" s="50">
        <v>625</v>
      </c>
      <c r="JM168" s="46" t="s">
        <v>1072</v>
      </c>
      <c r="JN168" s="46" t="s">
        <v>1072</v>
      </c>
      <c r="JO168" s="50">
        <v>583.33333333333337</v>
      </c>
      <c r="JP168" s="50">
        <v>666.66666666666663</v>
      </c>
      <c r="JQ168" s="114"/>
      <c r="JR168" s="46" t="s">
        <v>1072</v>
      </c>
      <c r="JS168" s="50">
        <v>833.33333333333337</v>
      </c>
      <c r="JT168" s="46" t="s">
        <v>1072</v>
      </c>
      <c r="JU168" s="46" t="s">
        <v>1072</v>
      </c>
      <c r="JV168" s="51">
        <v>333.33333333333331</v>
      </c>
      <c r="JW168" s="114"/>
      <c r="JX168" s="46" t="s">
        <v>1072</v>
      </c>
      <c r="JY168" s="46" t="s">
        <v>1072</v>
      </c>
      <c r="JZ168" s="46" t="s">
        <v>1072</v>
      </c>
      <c r="KA168" s="46" t="s">
        <v>1072</v>
      </c>
      <c r="KB168" s="46" t="s">
        <v>1072</v>
      </c>
      <c r="KC168" s="46" t="s">
        <v>1072</v>
      </c>
      <c r="KD168" s="46" t="s">
        <v>1072</v>
      </c>
      <c r="KE168" s="46" t="s">
        <v>1072</v>
      </c>
      <c r="KF168" s="46" t="s">
        <v>1072</v>
      </c>
      <c r="KG168" s="46" t="s">
        <v>1072</v>
      </c>
      <c r="KH168" s="46" t="s">
        <v>1072</v>
      </c>
      <c r="KI168" s="46" t="s">
        <v>1072</v>
      </c>
      <c r="KJ168" s="46" t="s">
        <v>1072</v>
      </c>
      <c r="KK168" s="46" t="s">
        <v>1072</v>
      </c>
      <c r="KL168" s="46" t="s">
        <v>1072</v>
      </c>
      <c r="KM168" s="46" t="s">
        <v>1072</v>
      </c>
      <c r="KN168" s="46" t="s">
        <v>1072</v>
      </c>
      <c r="KO168" s="38" t="s">
        <v>1072</v>
      </c>
      <c r="KP168" s="38" t="s">
        <v>1072</v>
      </c>
      <c r="KQ168" s="38" t="s">
        <v>1072</v>
      </c>
      <c r="KR168" s="38" t="s">
        <v>1072</v>
      </c>
      <c r="KS168" s="303" t="s">
        <v>1072</v>
      </c>
      <c r="KT168" s="300" t="s">
        <v>1072</v>
      </c>
    </row>
    <row r="169" spans="1:306" ht="14.4" customHeight="1" x14ac:dyDescent="0.3">
      <c r="A169" s="11" t="s">
        <v>942</v>
      </c>
      <c r="B169" s="46" t="s">
        <v>1072</v>
      </c>
      <c r="C169" s="46" t="s">
        <v>1072</v>
      </c>
      <c r="D169" s="46" t="s">
        <v>1072</v>
      </c>
      <c r="E169" s="46" t="s">
        <v>1072</v>
      </c>
      <c r="F169" s="46" t="s">
        <v>1072</v>
      </c>
      <c r="G169" s="46" t="s">
        <v>1072</v>
      </c>
      <c r="H169" s="46" t="s">
        <v>1072</v>
      </c>
      <c r="I169" s="46" t="s">
        <v>1072</v>
      </c>
      <c r="J169" s="46" t="s">
        <v>1072</v>
      </c>
      <c r="K169" s="114"/>
      <c r="L169" s="46" t="s">
        <v>1072</v>
      </c>
      <c r="M169" s="114"/>
      <c r="N169" s="46" t="s">
        <v>1072</v>
      </c>
      <c r="O169" s="114"/>
      <c r="P169" s="46" t="s">
        <v>1072</v>
      </c>
      <c r="Q169" s="46" t="s">
        <v>1072</v>
      </c>
      <c r="R169" s="46" t="s">
        <v>1072</v>
      </c>
      <c r="S169" s="46" t="s">
        <v>1072</v>
      </c>
      <c r="T169" s="46" t="s">
        <v>1072</v>
      </c>
      <c r="U169" s="55">
        <v>250</v>
      </c>
      <c r="V169" s="178"/>
      <c r="W169" s="55">
        <v>291.66666666666669</v>
      </c>
      <c r="X169" s="55">
        <v>250</v>
      </c>
      <c r="Y169" s="55">
        <v>295.83333333333331</v>
      </c>
      <c r="Z169" s="51">
        <v>295.83333333333331</v>
      </c>
      <c r="AA169" s="51">
        <v>295.83333333333331</v>
      </c>
      <c r="AB169" s="114"/>
      <c r="AC169" s="51">
        <v>291.66666666666669</v>
      </c>
      <c r="AD169" s="51">
        <v>300</v>
      </c>
      <c r="AE169" s="51">
        <v>300</v>
      </c>
      <c r="AF169" s="51">
        <v>300</v>
      </c>
      <c r="AG169" s="51">
        <v>300</v>
      </c>
      <c r="AH169" s="51">
        <v>300</v>
      </c>
      <c r="AI169" s="46" t="s">
        <v>1072</v>
      </c>
      <c r="AJ169" s="46" t="s">
        <v>1072</v>
      </c>
      <c r="AK169" s="47">
        <v>250</v>
      </c>
      <c r="AL169" s="47">
        <v>191.66666666666666</v>
      </c>
      <c r="AM169" s="47">
        <v>208.33333333333334</v>
      </c>
      <c r="AN169" s="51">
        <v>250</v>
      </c>
      <c r="AO169" s="51">
        <v>416.66666666666669</v>
      </c>
      <c r="AP169" s="51">
        <v>416.66666666666669</v>
      </c>
      <c r="AQ169" s="51">
        <v>416.66666666666669</v>
      </c>
      <c r="AR169" s="50">
        <v>250</v>
      </c>
      <c r="AS169" s="50">
        <v>250</v>
      </c>
      <c r="AT169" s="50">
        <v>333.33333333333331</v>
      </c>
      <c r="AU169" s="50">
        <v>166.66666666666666</v>
      </c>
      <c r="AV169" s="39">
        <v>291.66666666666669</v>
      </c>
      <c r="AW169" s="39">
        <v>250</v>
      </c>
      <c r="AX169" s="52">
        <v>416.66666666666669</v>
      </c>
      <c r="AY169" s="52">
        <f>'Coût médian du PMAS'!C19</f>
        <v>416.66666666666669</v>
      </c>
      <c r="BA169" s="11" t="s">
        <v>942</v>
      </c>
      <c r="BB169" s="46" t="s">
        <v>1072</v>
      </c>
      <c r="BC169" s="46" t="s">
        <v>1072</v>
      </c>
      <c r="BD169" s="46" t="s">
        <v>1072</v>
      </c>
      <c r="BE169" s="46" t="s">
        <v>1072</v>
      </c>
      <c r="BF169" s="46" t="s">
        <v>1072</v>
      </c>
      <c r="BG169" s="46" t="s">
        <v>1072</v>
      </c>
      <c r="BH169" s="46" t="s">
        <v>1072</v>
      </c>
      <c r="BI169" s="46" t="s">
        <v>1072</v>
      </c>
      <c r="BJ169" s="46" t="s">
        <v>1072</v>
      </c>
      <c r="BK169" s="114"/>
      <c r="BL169" s="46" t="s">
        <v>1072</v>
      </c>
      <c r="BM169" s="114"/>
      <c r="BN169" s="46" t="s">
        <v>1072</v>
      </c>
      <c r="BO169" s="114"/>
      <c r="BP169" s="46" t="s">
        <v>1072</v>
      </c>
      <c r="BQ169" s="46" t="s">
        <v>1072</v>
      </c>
      <c r="BR169" s="46" t="s">
        <v>1072</v>
      </c>
      <c r="BS169" s="46" t="s">
        <v>1072</v>
      </c>
      <c r="BT169" s="46" t="s">
        <v>1072</v>
      </c>
      <c r="BU169" s="55">
        <v>500</v>
      </c>
      <c r="BV169" s="114"/>
      <c r="BW169" s="47">
        <v>291.66666666666669</v>
      </c>
      <c r="BX169" s="55">
        <v>439.83333333333331</v>
      </c>
      <c r="BY169" s="55">
        <v>463</v>
      </c>
      <c r="BZ169" s="51">
        <v>430.58333333333331</v>
      </c>
      <c r="CA169" s="51">
        <v>430.58333333333331</v>
      </c>
      <c r="CB169" s="114"/>
      <c r="CC169" s="51">
        <v>430.58333333333331</v>
      </c>
      <c r="CD169" s="51">
        <v>444.5</v>
      </c>
      <c r="CE169" s="51">
        <v>426</v>
      </c>
      <c r="CF169" s="51">
        <v>426</v>
      </c>
      <c r="CG169" s="51">
        <v>509.33333333333331</v>
      </c>
      <c r="CH169" s="51">
        <v>509.33333333333331</v>
      </c>
      <c r="CI169" s="46" t="s">
        <v>1072</v>
      </c>
      <c r="CJ169" s="46" t="s">
        <v>1072</v>
      </c>
      <c r="CK169" s="51">
        <v>555.5</v>
      </c>
      <c r="CL169" s="55">
        <v>666.66666666666663</v>
      </c>
      <c r="CM169" s="51">
        <v>250</v>
      </c>
      <c r="CN169" s="51">
        <v>333.33333333333331</v>
      </c>
      <c r="CO169" s="47">
        <v>250</v>
      </c>
      <c r="CP169" s="47">
        <v>250</v>
      </c>
      <c r="CQ169" s="47">
        <v>291.66666666666669</v>
      </c>
      <c r="CR169" s="50">
        <v>333.33333333333331</v>
      </c>
      <c r="CS169" s="50">
        <v>333.33333333333331</v>
      </c>
      <c r="CT169" s="50">
        <v>291.66666666666669</v>
      </c>
      <c r="CU169" s="123">
        <v>258.33333333333331</v>
      </c>
      <c r="CV169" s="39">
        <v>333.33333333333331</v>
      </c>
      <c r="CW169" s="39">
        <v>300</v>
      </c>
      <c r="CX169" s="39">
        <v>333.33333333333331</v>
      </c>
      <c r="CY169" s="39">
        <f>'Coût médian du PMAS'!D19</f>
        <v>375</v>
      </c>
      <c r="DA169" s="11" t="s">
        <v>942</v>
      </c>
      <c r="DB169" s="46" t="s">
        <v>1072</v>
      </c>
      <c r="DC169" s="46" t="s">
        <v>1072</v>
      </c>
      <c r="DD169" s="46" t="s">
        <v>1072</v>
      </c>
      <c r="DE169" s="46" t="s">
        <v>1072</v>
      </c>
      <c r="DF169" s="46" t="s">
        <v>1072</v>
      </c>
      <c r="DG169" s="46" t="s">
        <v>1072</v>
      </c>
      <c r="DH169" s="46" t="s">
        <v>1072</v>
      </c>
      <c r="DI169" s="46" t="s">
        <v>1072</v>
      </c>
      <c r="DJ169" s="46" t="s">
        <v>1072</v>
      </c>
      <c r="DK169" s="113"/>
      <c r="DL169" s="46" t="s">
        <v>1072</v>
      </c>
      <c r="DM169" s="113"/>
      <c r="DN169" s="46" t="s">
        <v>1072</v>
      </c>
      <c r="DO169" s="113"/>
      <c r="DP169" s="46" t="s">
        <v>1072</v>
      </c>
      <c r="DQ169" s="46" t="s">
        <v>1072</v>
      </c>
      <c r="DR169" s="46" t="s">
        <v>1072</v>
      </c>
      <c r="DS169" s="46" t="s">
        <v>1072</v>
      </c>
      <c r="DT169" s="46" t="s">
        <v>1072</v>
      </c>
      <c r="DU169" s="51">
        <v>958.33333333333337</v>
      </c>
      <c r="DV169" s="113"/>
      <c r="DW169" s="47">
        <v>500</v>
      </c>
      <c r="DX169" s="55">
        <v>500</v>
      </c>
      <c r="DY169" s="55">
        <v>583.33333333333337</v>
      </c>
      <c r="DZ169" s="51">
        <v>750</v>
      </c>
      <c r="EA169" s="51">
        <v>750</v>
      </c>
      <c r="EB169" s="113"/>
      <c r="EC169" s="51">
        <v>750</v>
      </c>
      <c r="ED169" s="51">
        <v>708.33333333333337</v>
      </c>
      <c r="EE169" s="51">
        <v>666.66666666666663</v>
      </c>
      <c r="EF169" s="51">
        <v>666.66666666666663</v>
      </c>
      <c r="EG169" s="51">
        <v>666.66666666666663</v>
      </c>
      <c r="EH169" s="51">
        <v>666.66666666666663</v>
      </c>
      <c r="EI169" s="46" t="s">
        <v>1072</v>
      </c>
      <c r="EJ169" s="46" t="s">
        <v>1072</v>
      </c>
      <c r="EK169" s="51">
        <v>666.66666666666663</v>
      </c>
      <c r="EL169" s="51">
        <v>666.66666666666663</v>
      </c>
      <c r="EM169" s="51">
        <v>666.66666666666663</v>
      </c>
      <c r="EN169" s="51">
        <v>750</v>
      </c>
      <c r="EO169" s="51">
        <v>750</v>
      </c>
      <c r="EP169" s="51">
        <v>750</v>
      </c>
      <c r="EQ169" s="51">
        <v>666.66666666666663</v>
      </c>
      <c r="ER169" s="51">
        <v>833.33333333333337</v>
      </c>
      <c r="ES169" s="51">
        <v>666.66666666666663</v>
      </c>
      <c r="ET169" s="52">
        <v>666.66666666666663</v>
      </c>
      <c r="EU169" s="52">
        <v>666.66666666666663</v>
      </c>
      <c r="EV169" s="165">
        <v>666.66666666666663</v>
      </c>
      <c r="EW169" s="147">
        <v>666.66666666666663</v>
      </c>
      <c r="EX169" s="299">
        <v>667</v>
      </c>
      <c r="EY169" s="299">
        <f>'Coût médian du PMAS'!E19</f>
        <v>666.66666666666663</v>
      </c>
      <c r="EZ169"/>
      <c r="FA169" s="46" t="s">
        <v>1072</v>
      </c>
      <c r="FB169" s="46" t="s">
        <v>1072</v>
      </c>
      <c r="FC169" s="46" t="s">
        <v>1072</v>
      </c>
      <c r="FD169" s="46" t="s">
        <v>1072</v>
      </c>
      <c r="FE169" s="46" t="s">
        <v>1072</v>
      </c>
      <c r="FF169" s="113"/>
      <c r="FG169" s="46" t="s">
        <v>1072</v>
      </c>
      <c r="FH169" s="113"/>
      <c r="FI169" s="46" t="s">
        <v>1072</v>
      </c>
      <c r="FJ169" s="113"/>
      <c r="FK169" s="46" t="s">
        <v>1072</v>
      </c>
      <c r="FL169" s="46" t="s">
        <v>1072</v>
      </c>
      <c r="FM169" s="46" t="s">
        <v>1072</v>
      </c>
      <c r="FN169" s="46" t="s">
        <v>1072</v>
      </c>
      <c r="FO169" s="46" t="s">
        <v>1072</v>
      </c>
      <c r="FP169" s="51">
        <v>333.33333333333331</v>
      </c>
      <c r="FQ169" s="113"/>
      <c r="FR169" s="55">
        <v>416.66666666666669</v>
      </c>
      <c r="FS169" s="51">
        <v>391.66666666666669</v>
      </c>
      <c r="FT169" s="51">
        <v>354.16666666666669</v>
      </c>
      <c r="FU169" s="51">
        <v>387.5</v>
      </c>
      <c r="FV169" s="51">
        <v>375</v>
      </c>
      <c r="FW169" s="113"/>
      <c r="FX169" s="51">
        <v>391.66666666666669</v>
      </c>
      <c r="FY169" s="51">
        <v>375</v>
      </c>
      <c r="FZ169" s="51">
        <v>375</v>
      </c>
      <c r="GA169" s="51">
        <v>375</v>
      </c>
      <c r="GB169" s="51">
        <v>375</v>
      </c>
      <c r="GC169" s="51">
        <v>375</v>
      </c>
      <c r="GD169" s="46" t="s">
        <v>1072</v>
      </c>
      <c r="GE169" s="46" t="s">
        <v>1072</v>
      </c>
      <c r="GF169" s="51">
        <v>375</v>
      </c>
      <c r="GG169" s="51">
        <v>416.66666666666669</v>
      </c>
      <c r="GH169" s="51">
        <v>416.66666666666669</v>
      </c>
      <c r="GI169" s="51">
        <v>333.33333333333331</v>
      </c>
      <c r="GJ169" s="51">
        <v>333.33333333333331</v>
      </c>
      <c r="GK169" s="51">
        <v>333.33333333333331</v>
      </c>
      <c r="GL169" s="47">
        <v>500</v>
      </c>
      <c r="GM169" s="51">
        <v>416.66666666666669</v>
      </c>
      <c r="GN169" s="50">
        <v>500</v>
      </c>
      <c r="GO169" s="52">
        <v>416.66666666666669</v>
      </c>
      <c r="GP169" s="50">
        <v>500</v>
      </c>
      <c r="GQ169" s="39">
        <v>500</v>
      </c>
      <c r="GR169" s="147">
        <v>666.66666666666663</v>
      </c>
      <c r="GS169" s="299">
        <v>500</v>
      </c>
      <c r="GT169" s="52">
        <f>'Coût médian du PMAS'!F19</f>
        <v>500</v>
      </c>
      <c r="GU169"/>
      <c r="GV169" s="11" t="s">
        <v>942</v>
      </c>
      <c r="GW169" s="46" t="s">
        <v>1072</v>
      </c>
      <c r="GX169" s="46" t="s">
        <v>1072</v>
      </c>
      <c r="GY169" s="46" t="s">
        <v>1072</v>
      </c>
      <c r="GZ169" s="46" t="s">
        <v>1072</v>
      </c>
      <c r="HA169" s="46" t="s">
        <v>1072</v>
      </c>
      <c r="HB169" s="46" t="s">
        <v>1072</v>
      </c>
      <c r="HC169" s="46" t="s">
        <v>1072</v>
      </c>
      <c r="HD169" s="46" t="s">
        <v>1072</v>
      </c>
      <c r="HE169" s="46" t="s">
        <v>1072</v>
      </c>
      <c r="HF169" s="113"/>
      <c r="HG169" s="46" t="s">
        <v>1072</v>
      </c>
      <c r="HH169" s="113"/>
      <c r="HI169" s="46" t="s">
        <v>1072</v>
      </c>
      <c r="HJ169" s="113"/>
      <c r="HK169" s="46" t="s">
        <v>1072</v>
      </c>
      <c r="HL169" s="46" t="s">
        <v>1072</v>
      </c>
      <c r="HM169" s="46" t="s">
        <v>1072</v>
      </c>
      <c r="HN169" s="46" t="s">
        <v>1072</v>
      </c>
      <c r="HO169" s="46" t="s">
        <v>1072</v>
      </c>
      <c r="HP169" s="51">
        <v>1458.3333333333333</v>
      </c>
      <c r="HQ169" s="113"/>
      <c r="HR169" s="51">
        <v>1666.6666666666667</v>
      </c>
      <c r="HS169" s="65">
        <v>1583.3333333333333</v>
      </c>
      <c r="HT169" s="51">
        <v>1416.6666666666667</v>
      </c>
      <c r="HU169" s="51">
        <v>1500</v>
      </c>
      <c r="HV169" s="51">
        <v>1437.5</v>
      </c>
      <c r="HW169" s="113"/>
      <c r="HX169" s="51">
        <v>1520.8333333333333</v>
      </c>
      <c r="HY169" s="51">
        <v>1583.3333333333333</v>
      </c>
      <c r="HZ169" s="51">
        <v>1583.3333333333333</v>
      </c>
      <c r="IA169" s="51">
        <v>1583.3333333333333</v>
      </c>
      <c r="IB169" s="51">
        <v>1583.3333333333333</v>
      </c>
      <c r="IC169" s="51">
        <v>1583.3333333333333</v>
      </c>
      <c r="ID169" s="46" t="s">
        <v>1072</v>
      </c>
      <c r="IE169" s="46" t="s">
        <v>1072</v>
      </c>
      <c r="IF169" s="47">
        <v>2083.3333333333335</v>
      </c>
      <c r="IG169" s="47">
        <v>2083.3333333333335</v>
      </c>
      <c r="IH169" s="47">
        <v>2083.3333333333335</v>
      </c>
      <c r="II169" s="51">
        <v>2083.3333333333335</v>
      </c>
      <c r="IJ169" s="51">
        <v>2083.3333333333335</v>
      </c>
      <c r="IK169" s="51">
        <v>2083.3333333333335</v>
      </c>
      <c r="IL169" s="51">
        <v>1833.3333333333333</v>
      </c>
      <c r="IM169" s="50">
        <v>1666.6666666666667</v>
      </c>
      <c r="IN169" s="50">
        <v>2000</v>
      </c>
      <c r="IO169" s="50">
        <v>2125</v>
      </c>
      <c r="IP169" s="50">
        <v>1750</v>
      </c>
      <c r="IQ169" s="39">
        <v>1916.6666666666667</v>
      </c>
      <c r="IR169" s="39">
        <v>1983.3333333333333</v>
      </c>
      <c r="IS169" s="299">
        <v>2083.3333333333335</v>
      </c>
      <c r="IT169" s="52">
        <f>'Coût médian du PMAS'!G19</f>
        <v>2250</v>
      </c>
      <c r="IV169" s="11" t="s">
        <v>942</v>
      </c>
      <c r="IW169" s="46" t="s">
        <v>1072</v>
      </c>
      <c r="IX169" s="46" t="s">
        <v>1072</v>
      </c>
      <c r="IY169" s="46" t="s">
        <v>1072</v>
      </c>
      <c r="IZ169" s="46" t="s">
        <v>1072</v>
      </c>
      <c r="JA169" s="46" t="s">
        <v>1072</v>
      </c>
      <c r="JB169" s="46" t="s">
        <v>1072</v>
      </c>
      <c r="JC169" s="46" t="s">
        <v>1072</v>
      </c>
      <c r="JD169" s="46" t="s">
        <v>1072</v>
      </c>
      <c r="JE169" s="46" t="s">
        <v>1072</v>
      </c>
      <c r="JF169" s="114"/>
      <c r="JG169" s="46" t="s">
        <v>1072</v>
      </c>
      <c r="JH169" s="114"/>
      <c r="JI169" s="46" t="s">
        <v>1072</v>
      </c>
      <c r="JJ169" s="114"/>
      <c r="JK169" s="46" t="s">
        <v>1072</v>
      </c>
      <c r="JL169" s="46" t="s">
        <v>1072</v>
      </c>
      <c r="JM169" s="46" t="s">
        <v>1072</v>
      </c>
      <c r="JN169" s="46" t="s">
        <v>1072</v>
      </c>
      <c r="JO169" s="46" t="s">
        <v>1072</v>
      </c>
      <c r="JP169" s="50">
        <v>666.66666666666663</v>
      </c>
      <c r="JQ169" s="114"/>
      <c r="JR169" s="50">
        <v>625</v>
      </c>
      <c r="JS169" s="50">
        <v>833.33333333333337</v>
      </c>
      <c r="JT169" s="51">
        <v>625</v>
      </c>
      <c r="JU169" s="51">
        <v>562.5</v>
      </c>
      <c r="JV169" s="51">
        <v>375</v>
      </c>
      <c r="JW169" s="114"/>
      <c r="JX169" s="51">
        <v>377.66666666666669</v>
      </c>
      <c r="JY169" s="51">
        <v>362.91666666666669</v>
      </c>
      <c r="JZ169" s="51">
        <v>361.16666666666669</v>
      </c>
      <c r="KA169" s="51">
        <v>361.16666666666669</v>
      </c>
      <c r="KB169" s="51">
        <v>625</v>
      </c>
      <c r="KC169" s="51">
        <v>625</v>
      </c>
      <c r="KD169" s="46" t="s">
        <v>1072</v>
      </c>
      <c r="KE169" s="46" t="s">
        <v>1072</v>
      </c>
      <c r="KF169" s="47">
        <v>791.66666666666663</v>
      </c>
      <c r="KG169" s="47">
        <v>666.66666666666663</v>
      </c>
      <c r="KH169" s="47">
        <v>666.66666666666663</v>
      </c>
      <c r="KI169" s="47">
        <v>750</v>
      </c>
      <c r="KJ169" s="51">
        <v>750</v>
      </c>
      <c r="KK169" s="47">
        <v>708.33333333333337</v>
      </c>
      <c r="KL169" s="47">
        <v>833.33333333333337</v>
      </c>
      <c r="KM169" s="50">
        <v>687.5</v>
      </c>
      <c r="KN169" s="47">
        <v>750</v>
      </c>
      <c r="KO169" s="47">
        <v>750</v>
      </c>
      <c r="KP169" s="47">
        <v>833.33333333333337</v>
      </c>
      <c r="KQ169" s="39">
        <v>750</v>
      </c>
      <c r="KR169" s="39">
        <v>833.33333333333337</v>
      </c>
      <c r="KS169" s="39">
        <v>791.66666666666663</v>
      </c>
      <c r="KT169" s="39">
        <f>'Coût médian du PMAS'!H19</f>
        <v>833.33333333333337</v>
      </c>
    </row>
    <row r="170" spans="1:306" ht="14.4" customHeight="1" x14ac:dyDescent="0.3">
      <c r="A170" s="11" t="s">
        <v>939</v>
      </c>
      <c r="B170" s="55">
        <v>333.33333333333297</v>
      </c>
      <c r="C170" s="62">
        <v>333.33333333333331</v>
      </c>
      <c r="D170" s="66">
        <v>166.66666666666666</v>
      </c>
      <c r="E170" s="62">
        <v>83.333333333333329</v>
      </c>
      <c r="F170" s="62">
        <v>166.66666666666666</v>
      </c>
      <c r="G170" s="57">
        <v>158.33333333333334</v>
      </c>
      <c r="H170" s="46" t="s">
        <v>1072</v>
      </c>
      <c r="I170" s="46" t="s">
        <v>1072</v>
      </c>
      <c r="J170" s="51">
        <v>125</v>
      </c>
      <c r="K170" s="114"/>
      <c r="L170" s="58">
        <v>125</v>
      </c>
      <c r="M170" s="114"/>
      <c r="N170" s="46" t="s">
        <v>1072</v>
      </c>
      <c r="O170" s="114"/>
      <c r="P170" s="46" t="s">
        <v>1072</v>
      </c>
      <c r="Q170" s="58">
        <v>166.66666666666666</v>
      </c>
      <c r="R170" s="51">
        <v>166.66666666666666</v>
      </c>
      <c r="S170" s="51">
        <v>166.66666666666666</v>
      </c>
      <c r="T170" s="51">
        <v>166.66666666666666</v>
      </c>
      <c r="U170" s="55">
        <v>250</v>
      </c>
      <c r="V170" s="178"/>
      <c r="W170" s="55">
        <v>250</v>
      </c>
      <c r="X170" s="55">
        <v>250</v>
      </c>
      <c r="Y170" s="55">
        <v>250</v>
      </c>
      <c r="Z170" s="51">
        <v>250</v>
      </c>
      <c r="AA170" s="51">
        <v>250</v>
      </c>
      <c r="AB170" s="114"/>
      <c r="AC170" s="51">
        <v>250</v>
      </c>
      <c r="AD170" s="51">
        <v>250</v>
      </c>
      <c r="AE170" s="51">
        <v>245.83333333333334</v>
      </c>
      <c r="AF170" s="51">
        <v>250</v>
      </c>
      <c r="AG170" s="51">
        <v>250</v>
      </c>
      <c r="AH170" s="51">
        <v>250</v>
      </c>
      <c r="AI170" s="51">
        <v>250</v>
      </c>
      <c r="AJ170" s="51">
        <v>250</v>
      </c>
      <c r="AK170" s="51">
        <v>250</v>
      </c>
      <c r="AL170" s="55">
        <v>250</v>
      </c>
      <c r="AM170" s="51">
        <v>250</v>
      </c>
      <c r="AN170" s="51">
        <v>250</v>
      </c>
      <c r="AO170" s="51">
        <v>250</v>
      </c>
      <c r="AP170" s="51">
        <v>250</v>
      </c>
      <c r="AQ170" s="51">
        <v>250</v>
      </c>
      <c r="AR170" s="51">
        <v>250</v>
      </c>
      <c r="AS170" s="51">
        <v>250</v>
      </c>
      <c r="AT170" s="52">
        <v>250</v>
      </c>
      <c r="AU170" s="38" t="s">
        <v>1072</v>
      </c>
      <c r="AV170" s="52">
        <v>145.83333333333334</v>
      </c>
      <c r="AW170" s="52">
        <v>250</v>
      </c>
      <c r="AX170" s="52">
        <v>250</v>
      </c>
      <c r="AY170" s="38" t="s">
        <v>1072</v>
      </c>
      <c r="BA170" s="11" t="s">
        <v>939</v>
      </c>
      <c r="BB170" s="55">
        <v>333.33333333333331</v>
      </c>
      <c r="BC170" s="62">
        <v>333.33333333333331</v>
      </c>
      <c r="BD170" s="62">
        <v>416.66666666666669</v>
      </c>
      <c r="BE170" s="62">
        <v>333.33333333333331</v>
      </c>
      <c r="BF170" s="62">
        <v>354.16666666666669</v>
      </c>
      <c r="BG170" s="57">
        <v>416.66666666666669</v>
      </c>
      <c r="BH170" s="46" t="s">
        <v>1072</v>
      </c>
      <c r="BI170" s="46" t="s">
        <v>1072</v>
      </c>
      <c r="BJ170" s="51">
        <v>250</v>
      </c>
      <c r="BK170" s="114"/>
      <c r="BL170" s="58">
        <v>416.66666666666669</v>
      </c>
      <c r="BM170" s="114"/>
      <c r="BN170" s="46" t="s">
        <v>1072</v>
      </c>
      <c r="BO170" s="114"/>
      <c r="BP170" s="46" t="s">
        <v>1072</v>
      </c>
      <c r="BQ170" s="51">
        <v>250</v>
      </c>
      <c r="BR170" s="51">
        <v>250</v>
      </c>
      <c r="BS170" s="51">
        <v>333.33333333333297</v>
      </c>
      <c r="BT170" s="51">
        <v>291.66666666666669</v>
      </c>
      <c r="BU170" s="55">
        <v>291.66666666666669</v>
      </c>
      <c r="BV170" s="114"/>
      <c r="BW170" s="55">
        <v>333.33333333333331</v>
      </c>
      <c r="BX170" s="55">
        <v>333.33333333333331</v>
      </c>
      <c r="BY170" s="55">
        <v>333.33333333333331</v>
      </c>
      <c r="BZ170" s="51">
        <v>250</v>
      </c>
      <c r="CA170" s="51">
        <v>250</v>
      </c>
      <c r="CB170" s="114"/>
      <c r="CC170" s="51">
        <v>250</v>
      </c>
      <c r="CD170" s="51">
        <v>250</v>
      </c>
      <c r="CE170" s="51">
        <v>250</v>
      </c>
      <c r="CF170" s="51">
        <v>250</v>
      </c>
      <c r="CG170" s="51">
        <v>250</v>
      </c>
      <c r="CH170" s="51">
        <v>250</v>
      </c>
      <c r="CI170" s="51">
        <v>250</v>
      </c>
      <c r="CJ170" s="51">
        <v>250</v>
      </c>
      <c r="CK170" s="51">
        <v>250</v>
      </c>
      <c r="CL170" s="55">
        <v>250</v>
      </c>
      <c r="CM170" s="51">
        <v>250</v>
      </c>
      <c r="CN170" s="51">
        <v>250</v>
      </c>
      <c r="CO170" s="51">
        <v>250</v>
      </c>
      <c r="CP170" s="51">
        <v>250</v>
      </c>
      <c r="CQ170" s="51">
        <v>250</v>
      </c>
      <c r="CR170" s="51">
        <v>250</v>
      </c>
      <c r="CS170" s="51">
        <v>250</v>
      </c>
      <c r="CT170" s="52">
        <v>250</v>
      </c>
      <c r="CU170" s="69" t="s">
        <v>1072</v>
      </c>
      <c r="CV170" s="52">
        <v>250</v>
      </c>
      <c r="CW170" s="52">
        <v>291.66666666666669</v>
      </c>
      <c r="CX170" s="299">
        <v>250</v>
      </c>
      <c r="CY170" s="300" t="s">
        <v>1072</v>
      </c>
      <c r="DA170" s="11" t="s">
        <v>939</v>
      </c>
      <c r="DB170" s="55">
        <v>458.33333333333331</v>
      </c>
      <c r="DC170" s="62">
        <v>416.66666666666669</v>
      </c>
      <c r="DD170" s="62">
        <v>625</v>
      </c>
      <c r="DE170" s="62">
        <v>333.33333333333331</v>
      </c>
      <c r="DF170" s="62">
        <v>500</v>
      </c>
      <c r="DG170" s="57">
        <v>666.66666666666663</v>
      </c>
      <c r="DH170" s="46" t="s">
        <v>1072</v>
      </c>
      <c r="DI170" s="46" t="s">
        <v>1072</v>
      </c>
      <c r="DJ170" s="51">
        <v>833.33333333333337</v>
      </c>
      <c r="DK170" s="113"/>
      <c r="DL170" s="58">
        <v>750</v>
      </c>
      <c r="DM170" s="113"/>
      <c r="DN170" s="46" t="s">
        <v>1072</v>
      </c>
      <c r="DO170" s="113"/>
      <c r="DP170" s="46" t="s">
        <v>1072</v>
      </c>
      <c r="DQ170" s="51">
        <v>500</v>
      </c>
      <c r="DR170" s="51">
        <v>500</v>
      </c>
      <c r="DS170" s="51">
        <v>500</v>
      </c>
      <c r="DT170" s="51">
        <v>500</v>
      </c>
      <c r="DU170" s="51">
        <v>500</v>
      </c>
      <c r="DV170" s="113"/>
      <c r="DW170" s="55">
        <v>500</v>
      </c>
      <c r="DX170" s="55">
        <v>500</v>
      </c>
      <c r="DY170" s="55">
        <v>500</v>
      </c>
      <c r="DZ170" s="51">
        <v>500</v>
      </c>
      <c r="EA170" s="51">
        <v>500</v>
      </c>
      <c r="EB170" s="113"/>
      <c r="EC170" s="51">
        <v>500</v>
      </c>
      <c r="ED170" s="51">
        <v>500</v>
      </c>
      <c r="EE170" s="51">
        <v>500</v>
      </c>
      <c r="EF170" s="51">
        <v>500</v>
      </c>
      <c r="EG170" s="51">
        <v>500</v>
      </c>
      <c r="EH170" s="51">
        <v>500</v>
      </c>
      <c r="EI170" s="51">
        <v>500</v>
      </c>
      <c r="EJ170" s="47">
        <v>500</v>
      </c>
      <c r="EK170" s="51">
        <v>500</v>
      </c>
      <c r="EL170" s="51">
        <v>583.33333333333337</v>
      </c>
      <c r="EM170" s="51">
        <v>583.33333333333337</v>
      </c>
      <c r="EN170" s="51">
        <v>583.33333333333337</v>
      </c>
      <c r="EO170" s="51">
        <v>583.33333333333337</v>
      </c>
      <c r="EP170" s="47">
        <v>500</v>
      </c>
      <c r="EQ170" s="51">
        <v>500</v>
      </c>
      <c r="ER170" s="51">
        <v>541.66666666666663</v>
      </c>
      <c r="ES170" s="51">
        <v>583.33333333333337</v>
      </c>
      <c r="ET170" s="52">
        <v>416.66666666666669</v>
      </c>
      <c r="EU170" s="38" t="s">
        <v>1072</v>
      </c>
      <c r="EV170" s="52">
        <v>916.66666666666663</v>
      </c>
      <c r="EW170" s="299">
        <v>1500</v>
      </c>
      <c r="EX170" s="299">
        <v>1291.6666666666667</v>
      </c>
      <c r="EY170" s="300" t="s">
        <v>1072</v>
      </c>
      <c r="EZ170"/>
      <c r="FA170" s="51">
        <v>416.66666666666669</v>
      </c>
      <c r="FB170" s="57">
        <v>416.66666666666669</v>
      </c>
      <c r="FC170" s="46" t="s">
        <v>1072</v>
      </c>
      <c r="FD170" s="46" t="s">
        <v>1072</v>
      </c>
      <c r="FE170" s="51">
        <v>458.33333333333331</v>
      </c>
      <c r="FF170" s="113"/>
      <c r="FG170" s="58">
        <v>416.66666666666669</v>
      </c>
      <c r="FH170" s="113"/>
      <c r="FI170" s="46" t="s">
        <v>1072</v>
      </c>
      <c r="FJ170" s="113"/>
      <c r="FK170" s="46" t="s">
        <v>1072</v>
      </c>
      <c r="FL170" s="51">
        <v>500</v>
      </c>
      <c r="FM170" s="51">
        <v>500</v>
      </c>
      <c r="FN170" s="51">
        <v>500</v>
      </c>
      <c r="FO170" s="51">
        <v>500</v>
      </c>
      <c r="FP170" s="51">
        <v>500</v>
      </c>
      <c r="FQ170" s="113"/>
      <c r="FR170" s="55">
        <v>500</v>
      </c>
      <c r="FS170" s="51">
        <v>416.66666666666669</v>
      </c>
      <c r="FT170" s="51">
        <v>416.66666666666669</v>
      </c>
      <c r="FU170" s="51">
        <v>416.66666666666669</v>
      </c>
      <c r="FV170" s="51">
        <v>416.66666666666669</v>
      </c>
      <c r="FW170" s="113"/>
      <c r="FX170" s="51">
        <v>416.66666666666669</v>
      </c>
      <c r="FY170" s="51">
        <v>416.66666666666669</v>
      </c>
      <c r="FZ170" s="51">
        <v>416.66666666666669</v>
      </c>
      <c r="GA170" s="51">
        <v>416.66666666666669</v>
      </c>
      <c r="GB170" s="51">
        <v>416.66666666666669</v>
      </c>
      <c r="GC170" s="51">
        <v>416.66666666666669</v>
      </c>
      <c r="GD170" s="51">
        <v>416.66666666666669</v>
      </c>
      <c r="GE170" s="51">
        <v>416.66666666666669</v>
      </c>
      <c r="GF170" s="51">
        <v>416.66666666666669</v>
      </c>
      <c r="GG170" s="51">
        <v>583.33333333333337</v>
      </c>
      <c r="GH170" s="51">
        <v>437.5</v>
      </c>
      <c r="GI170" s="51">
        <v>416.66666666666669</v>
      </c>
      <c r="GJ170" s="51">
        <v>416.66666666666669</v>
      </c>
      <c r="GK170" s="51">
        <v>416.66666666666669</v>
      </c>
      <c r="GL170" s="51">
        <v>416.66666666666669</v>
      </c>
      <c r="GM170" s="51">
        <v>458.33333333333331</v>
      </c>
      <c r="GN170" s="51">
        <v>416.66666666666669</v>
      </c>
      <c r="GO170" s="52">
        <v>583.33333333333337</v>
      </c>
      <c r="GP170" s="38" t="s">
        <v>1072</v>
      </c>
      <c r="GQ170" s="52">
        <v>395.83333333333331</v>
      </c>
      <c r="GR170" s="52">
        <v>1500</v>
      </c>
      <c r="GS170" s="299">
        <v>500</v>
      </c>
      <c r="GT170" s="300" t="s">
        <v>1072</v>
      </c>
      <c r="GU170"/>
      <c r="GV170" s="11" t="s">
        <v>939</v>
      </c>
      <c r="GW170" s="55">
        <v>1125</v>
      </c>
      <c r="GX170" s="51">
        <v>1250</v>
      </c>
      <c r="GY170" s="50">
        <v>1250</v>
      </c>
      <c r="GZ170" s="51">
        <v>1250</v>
      </c>
      <c r="HA170" s="51">
        <v>1250</v>
      </c>
      <c r="HB170" s="57">
        <v>875</v>
      </c>
      <c r="HC170" s="46" t="s">
        <v>1072</v>
      </c>
      <c r="HD170" s="46" t="s">
        <v>1072</v>
      </c>
      <c r="HE170" s="51">
        <v>2041.6666666666667</v>
      </c>
      <c r="HF170" s="113"/>
      <c r="HG170" s="58">
        <v>2500</v>
      </c>
      <c r="HH170" s="113"/>
      <c r="HI170" s="46" t="s">
        <v>1072</v>
      </c>
      <c r="HJ170" s="113"/>
      <c r="HK170" s="46" t="s">
        <v>1072</v>
      </c>
      <c r="HL170" s="51">
        <v>2500</v>
      </c>
      <c r="HM170" s="51">
        <v>2500</v>
      </c>
      <c r="HN170" s="51">
        <v>2500</v>
      </c>
      <c r="HO170" s="51">
        <v>2500</v>
      </c>
      <c r="HP170" s="51">
        <v>2500</v>
      </c>
      <c r="HQ170" s="113"/>
      <c r="HR170" s="51">
        <v>2500</v>
      </c>
      <c r="HS170" s="65">
        <v>2500</v>
      </c>
      <c r="HT170" s="51">
        <v>2500</v>
      </c>
      <c r="HU170" s="51">
        <v>2500</v>
      </c>
      <c r="HV170" s="51">
        <v>2500</v>
      </c>
      <c r="HW170" s="113"/>
      <c r="HX170" s="51">
        <v>2500</v>
      </c>
      <c r="HY170" s="51">
        <v>2500</v>
      </c>
      <c r="HZ170" s="51">
        <v>2500</v>
      </c>
      <c r="IA170" s="51">
        <v>2500</v>
      </c>
      <c r="IB170" s="51">
        <v>2500</v>
      </c>
      <c r="IC170" s="51">
        <v>2500</v>
      </c>
      <c r="ID170" s="51">
        <v>2500</v>
      </c>
      <c r="IE170" s="51">
        <v>1875</v>
      </c>
      <c r="IF170" s="51">
        <v>2500</v>
      </c>
      <c r="IG170" s="51">
        <v>2500</v>
      </c>
      <c r="IH170" s="51">
        <v>2500</v>
      </c>
      <c r="II170" s="51">
        <v>2500</v>
      </c>
      <c r="IJ170" s="51">
        <v>2500</v>
      </c>
      <c r="IK170" s="51">
        <v>2500</v>
      </c>
      <c r="IL170" s="51">
        <v>2500</v>
      </c>
      <c r="IM170" s="51">
        <v>2500</v>
      </c>
      <c r="IN170" s="51">
        <v>2500</v>
      </c>
      <c r="IO170" s="52">
        <v>2500</v>
      </c>
      <c r="IP170" s="38" t="s">
        <v>1072</v>
      </c>
      <c r="IQ170" s="52">
        <v>2500</v>
      </c>
      <c r="IR170" s="52">
        <v>2500</v>
      </c>
      <c r="IS170" s="299">
        <v>2500</v>
      </c>
      <c r="IT170" s="300" t="s">
        <v>1072</v>
      </c>
      <c r="IV170" s="11" t="s">
        <v>939</v>
      </c>
      <c r="IW170" s="55">
        <v>583.33333333333337</v>
      </c>
      <c r="IX170" s="62">
        <v>916.66666666666663</v>
      </c>
      <c r="IY170" s="62">
        <v>583.33333333333337</v>
      </c>
      <c r="IZ170" s="62">
        <v>416.66666666666669</v>
      </c>
      <c r="JA170" s="62">
        <v>666.66666666666663</v>
      </c>
      <c r="JB170" s="57">
        <v>583.33333333333337</v>
      </c>
      <c r="JC170" s="46" t="s">
        <v>1072</v>
      </c>
      <c r="JD170" s="46" t="s">
        <v>1072</v>
      </c>
      <c r="JE170" s="51">
        <v>583.33333333333337</v>
      </c>
      <c r="JF170" s="114"/>
      <c r="JG170" s="58">
        <v>333.33333333333331</v>
      </c>
      <c r="JH170" s="114"/>
      <c r="JI170" s="46" t="s">
        <v>1072</v>
      </c>
      <c r="JJ170" s="114"/>
      <c r="JK170" s="46" t="s">
        <v>1072</v>
      </c>
      <c r="JL170" s="51">
        <v>541.66666666666663</v>
      </c>
      <c r="JM170" s="51">
        <v>500</v>
      </c>
      <c r="JN170" s="51">
        <v>500</v>
      </c>
      <c r="JO170" s="51">
        <v>500</v>
      </c>
      <c r="JP170" s="51">
        <v>500</v>
      </c>
      <c r="JQ170" s="114"/>
      <c r="JR170" s="51">
        <v>500</v>
      </c>
      <c r="JS170" s="51">
        <v>500</v>
      </c>
      <c r="JT170" s="51">
        <v>500</v>
      </c>
      <c r="JU170" s="51">
        <v>500</v>
      </c>
      <c r="JV170" s="51">
        <v>500</v>
      </c>
      <c r="JW170" s="114"/>
      <c r="JX170" s="51">
        <v>500</v>
      </c>
      <c r="JY170" s="51">
        <v>500</v>
      </c>
      <c r="JZ170" s="51">
        <v>500</v>
      </c>
      <c r="KA170" s="51">
        <v>500</v>
      </c>
      <c r="KB170" s="51">
        <v>541.66666666666663</v>
      </c>
      <c r="KC170" s="51">
        <v>500</v>
      </c>
      <c r="KD170" s="51">
        <v>500</v>
      </c>
      <c r="KE170" s="51">
        <v>500</v>
      </c>
      <c r="KF170" s="51">
        <v>500</v>
      </c>
      <c r="KG170" s="51">
        <v>541.66666666666663</v>
      </c>
      <c r="KH170" s="51">
        <v>583.33333333333337</v>
      </c>
      <c r="KI170" s="51">
        <v>583.33333333333337</v>
      </c>
      <c r="KJ170" s="51">
        <v>583.33333333333337</v>
      </c>
      <c r="KK170" s="51">
        <v>583.33333333333337</v>
      </c>
      <c r="KL170" s="51">
        <v>583.33333333333337</v>
      </c>
      <c r="KM170" s="51">
        <v>583.33333333333337</v>
      </c>
      <c r="KN170" s="51">
        <v>583.33333333333337</v>
      </c>
      <c r="KO170" s="52">
        <v>583.33333333333337</v>
      </c>
      <c r="KP170" s="38" t="s">
        <v>1072</v>
      </c>
      <c r="KQ170" s="52">
        <v>750</v>
      </c>
      <c r="KR170" s="52">
        <v>1166.6666666666667</v>
      </c>
      <c r="KS170" s="302">
        <v>1083.3333333333333</v>
      </c>
      <c r="KT170" s="300" t="s">
        <v>1072</v>
      </c>
    </row>
    <row r="171" spans="1:306" ht="14.4" customHeight="1" x14ac:dyDescent="0.3">
      <c r="A171" s="11" t="s">
        <v>1079</v>
      </c>
      <c r="B171" s="55">
        <v>166.66666666666666</v>
      </c>
      <c r="C171" s="62">
        <v>166.66666666666666</v>
      </c>
      <c r="D171" s="62">
        <v>166.66666666666666</v>
      </c>
      <c r="E171" s="62">
        <v>166.66666666666666</v>
      </c>
      <c r="F171" s="62">
        <v>166.66666666666666</v>
      </c>
      <c r="G171" s="46" t="s">
        <v>1072</v>
      </c>
      <c r="H171" s="55">
        <v>125</v>
      </c>
      <c r="I171" s="55">
        <v>129.16666666666666</v>
      </c>
      <c r="J171" s="46" t="s">
        <v>1072</v>
      </c>
      <c r="K171" s="114"/>
      <c r="L171" s="58">
        <v>250</v>
      </c>
      <c r="M171" s="114"/>
      <c r="N171" s="58">
        <v>166.66666666666666</v>
      </c>
      <c r="O171" s="114"/>
      <c r="P171" s="58">
        <v>125</v>
      </c>
      <c r="Q171" s="58">
        <v>166.66666666666666</v>
      </c>
      <c r="R171" s="46" t="s">
        <v>1072</v>
      </c>
      <c r="S171" s="50">
        <v>166.66666666666666</v>
      </c>
      <c r="T171" s="46" t="s">
        <v>1072</v>
      </c>
      <c r="U171" s="55">
        <v>166.66666666666666</v>
      </c>
      <c r="V171" s="178"/>
      <c r="W171" s="46" t="s">
        <v>1072</v>
      </c>
      <c r="X171" s="46" t="s">
        <v>1072</v>
      </c>
      <c r="Y171" s="46" t="s">
        <v>1072</v>
      </c>
      <c r="Z171" s="46" t="s">
        <v>1072</v>
      </c>
      <c r="AA171" s="46" t="s">
        <v>1072</v>
      </c>
      <c r="AB171" s="114"/>
      <c r="AC171" s="47">
        <v>250</v>
      </c>
      <c r="AD171" s="51">
        <v>250</v>
      </c>
      <c r="AE171" s="51">
        <v>250</v>
      </c>
      <c r="AF171" s="51">
        <v>250</v>
      </c>
      <c r="AG171" s="51">
        <v>250</v>
      </c>
      <c r="AH171" s="51">
        <v>250</v>
      </c>
      <c r="AI171" s="46" t="s">
        <v>1072</v>
      </c>
      <c r="AJ171" s="51">
        <v>166.66666666666666</v>
      </c>
      <c r="AK171" s="51">
        <v>166.66666666666666</v>
      </c>
      <c r="AL171" s="55">
        <v>166.66666666666666</v>
      </c>
      <c r="AM171" s="51">
        <v>166.66666666666666</v>
      </c>
      <c r="AN171" s="51">
        <v>166.66666666666666</v>
      </c>
      <c r="AO171" s="51">
        <v>166.66666666666666</v>
      </c>
      <c r="AP171" s="51">
        <v>200</v>
      </c>
      <c r="AQ171" s="51">
        <v>200</v>
      </c>
      <c r="AR171" s="51">
        <v>208.33333333333334</v>
      </c>
      <c r="AS171" s="51">
        <v>208.33333333333334</v>
      </c>
      <c r="AT171" s="52">
        <v>333.33333333333331</v>
      </c>
      <c r="AU171" s="38" t="s">
        <v>1072</v>
      </c>
      <c r="AV171" s="38" t="s">
        <v>1072</v>
      </c>
      <c r="AW171" s="38" t="s">
        <v>1072</v>
      </c>
      <c r="AX171" s="38" t="s">
        <v>1072</v>
      </c>
      <c r="AY171" s="38" t="s">
        <v>1072</v>
      </c>
      <c r="BA171" s="11" t="s">
        <v>1079</v>
      </c>
      <c r="BB171" s="55">
        <v>250</v>
      </c>
      <c r="BC171" s="62">
        <v>291.66666666666669</v>
      </c>
      <c r="BD171" s="62">
        <v>291.66666666666669</v>
      </c>
      <c r="BE171" s="62">
        <v>291.66666666666669</v>
      </c>
      <c r="BF171" s="62">
        <v>291.66666666666669</v>
      </c>
      <c r="BG171" s="46" t="s">
        <v>1072</v>
      </c>
      <c r="BH171" s="55">
        <v>208.33333333333334</v>
      </c>
      <c r="BI171" s="55">
        <v>250</v>
      </c>
      <c r="BJ171" s="46" t="s">
        <v>1072</v>
      </c>
      <c r="BK171" s="114"/>
      <c r="BL171" s="58">
        <v>291.66666666666669</v>
      </c>
      <c r="BM171" s="114"/>
      <c r="BN171" s="58">
        <v>266.66666666666669</v>
      </c>
      <c r="BO171" s="114"/>
      <c r="BP171" s="58">
        <v>233.33333333333334</v>
      </c>
      <c r="BQ171" s="51">
        <v>333.33333333333331</v>
      </c>
      <c r="BR171" s="46" t="s">
        <v>1072</v>
      </c>
      <c r="BS171" s="50">
        <v>300</v>
      </c>
      <c r="BT171" s="46" t="s">
        <v>1072</v>
      </c>
      <c r="BU171" s="55">
        <v>250</v>
      </c>
      <c r="BV171" s="114"/>
      <c r="BW171" s="46" t="s">
        <v>1072</v>
      </c>
      <c r="BX171" s="46" t="s">
        <v>1072</v>
      </c>
      <c r="BY171" s="46" t="s">
        <v>1072</v>
      </c>
      <c r="BZ171" s="46" t="s">
        <v>1072</v>
      </c>
      <c r="CA171" s="46" t="s">
        <v>1072</v>
      </c>
      <c r="CB171" s="114"/>
      <c r="CC171" s="51">
        <v>250</v>
      </c>
      <c r="CD171" s="51">
        <v>250</v>
      </c>
      <c r="CE171" s="51">
        <v>291.66666666666669</v>
      </c>
      <c r="CF171" s="51">
        <v>291.66666666666669</v>
      </c>
      <c r="CG171" s="51">
        <v>250</v>
      </c>
      <c r="CH171" s="51">
        <v>250</v>
      </c>
      <c r="CI171" s="46" t="s">
        <v>1072</v>
      </c>
      <c r="CJ171" s="51">
        <v>166.66666666666666</v>
      </c>
      <c r="CK171" s="51">
        <v>250</v>
      </c>
      <c r="CL171" s="55">
        <v>333.33333333333331</v>
      </c>
      <c r="CM171" s="51">
        <v>333.33333333333331</v>
      </c>
      <c r="CN171" s="51">
        <v>333.33333333333331</v>
      </c>
      <c r="CO171" s="51">
        <v>333.33333333333331</v>
      </c>
      <c r="CP171" s="51">
        <v>333.33333333333331</v>
      </c>
      <c r="CQ171" s="51">
        <v>333.33333333333331</v>
      </c>
      <c r="CR171" s="51">
        <v>416.66666666666669</v>
      </c>
      <c r="CS171" s="51">
        <v>416.66666666666669</v>
      </c>
      <c r="CT171" s="52">
        <v>500</v>
      </c>
      <c r="CU171" s="69" t="s">
        <v>1072</v>
      </c>
      <c r="CV171" s="38" t="s">
        <v>1072</v>
      </c>
      <c r="CW171" s="38" t="s">
        <v>1072</v>
      </c>
      <c r="CX171" s="300" t="s">
        <v>1072</v>
      </c>
      <c r="CY171" s="300" t="s">
        <v>1072</v>
      </c>
      <c r="DA171" s="11" t="s">
        <v>1079</v>
      </c>
      <c r="DB171" s="55">
        <v>583.33333333333337</v>
      </c>
      <c r="DC171" s="62">
        <v>583.33333333333337</v>
      </c>
      <c r="DD171" s="62">
        <v>583.33333333333337</v>
      </c>
      <c r="DE171" s="62">
        <v>583.33333333333337</v>
      </c>
      <c r="DF171" s="62">
        <v>583.33333333333337</v>
      </c>
      <c r="DG171" s="46" t="s">
        <v>1072</v>
      </c>
      <c r="DH171" s="55">
        <v>416.66666666666669</v>
      </c>
      <c r="DI171" s="55">
        <v>458.33333333333331</v>
      </c>
      <c r="DJ171" s="46" t="s">
        <v>1072</v>
      </c>
      <c r="DK171" s="113"/>
      <c r="DL171" s="58">
        <v>500</v>
      </c>
      <c r="DM171" s="113"/>
      <c r="DN171" s="58">
        <v>500</v>
      </c>
      <c r="DO171" s="113"/>
      <c r="DP171" s="58">
        <v>500</v>
      </c>
      <c r="DQ171" s="58">
        <v>500</v>
      </c>
      <c r="DR171" s="46" t="s">
        <v>1072</v>
      </c>
      <c r="DS171" s="50">
        <v>500</v>
      </c>
      <c r="DT171" s="46" t="s">
        <v>1072</v>
      </c>
      <c r="DU171" s="51">
        <v>583.33333333333337</v>
      </c>
      <c r="DV171" s="113"/>
      <c r="DW171" s="46" t="s">
        <v>1072</v>
      </c>
      <c r="DX171" s="46" t="s">
        <v>1072</v>
      </c>
      <c r="DY171" s="46" t="s">
        <v>1072</v>
      </c>
      <c r="DZ171" s="46" t="s">
        <v>1072</v>
      </c>
      <c r="EA171" s="46" t="s">
        <v>1072</v>
      </c>
      <c r="EB171" s="113"/>
      <c r="EC171" s="47">
        <v>541.66666666666663</v>
      </c>
      <c r="ED171" s="51">
        <v>750</v>
      </c>
      <c r="EE171" s="51">
        <v>833.33333333333337</v>
      </c>
      <c r="EF171" s="47">
        <v>583.33333333333337</v>
      </c>
      <c r="EG171" s="47">
        <v>500</v>
      </c>
      <c r="EH171" s="51">
        <v>583.33333333333337</v>
      </c>
      <c r="EI171" s="46" t="s">
        <v>1072</v>
      </c>
      <c r="EJ171" s="51">
        <v>500</v>
      </c>
      <c r="EK171" s="51">
        <v>666.66666666666663</v>
      </c>
      <c r="EL171" s="51">
        <v>666.66666666666663</v>
      </c>
      <c r="EM171" s="51">
        <v>666.66666666666663</v>
      </c>
      <c r="EN171" s="51">
        <v>833.33333333333337</v>
      </c>
      <c r="EO171" s="51">
        <v>833.33333333333337</v>
      </c>
      <c r="EP171" s="51">
        <v>916.66666666666663</v>
      </c>
      <c r="EQ171" s="51">
        <v>916.66666666666663</v>
      </c>
      <c r="ER171" s="51">
        <v>833.33333333333337</v>
      </c>
      <c r="ES171" s="51">
        <v>916.66666666666663</v>
      </c>
      <c r="ET171" s="52">
        <v>416.66666666666669</v>
      </c>
      <c r="EU171" s="38" t="s">
        <v>1072</v>
      </c>
      <c r="EV171" s="38" t="s">
        <v>1072</v>
      </c>
      <c r="EW171" s="300" t="s">
        <v>1072</v>
      </c>
      <c r="EX171" s="300" t="s">
        <v>1072</v>
      </c>
      <c r="EY171" s="300" t="s">
        <v>1072</v>
      </c>
      <c r="EZ171"/>
      <c r="FA171" s="51">
        <v>500</v>
      </c>
      <c r="FB171" s="46" t="s">
        <v>1072</v>
      </c>
      <c r="FC171" s="55">
        <v>333.33333333333331</v>
      </c>
      <c r="FD171" s="55">
        <v>500</v>
      </c>
      <c r="FE171" s="46" t="s">
        <v>1072</v>
      </c>
      <c r="FF171" s="113"/>
      <c r="FG171" s="58">
        <v>500</v>
      </c>
      <c r="FH171" s="113"/>
      <c r="FI171" s="58">
        <v>500</v>
      </c>
      <c r="FJ171" s="113"/>
      <c r="FK171" s="58">
        <v>583.33333333333337</v>
      </c>
      <c r="FL171" s="58">
        <v>500</v>
      </c>
      <c r="FM171" s="46" t="s">
        <v>1072</v>
      </c>
      <c r="FN171" s="50">
        <v>500</v>
      </c>
      <c r="FO171" s="46" t="s">
        <v>1072</v>
      </c>
      <c r="FP171" s="51">
        <v>500</v>
      </c>
      <c r="FQ171" s="113"/>
      <c r="FR171" s="46" t="s">
        <v>1072</v>
      </c>
      <c r="FS171" s="46" t="s">
        <v>1072</v>
      </c>
      <c r="FT171" s="46" t="s">
        <v>1072</v>
      </c>
      <c r="FU171" s="46" t="s">
        <v>1072</v>
      </c>
      <c r="FV171" s="46" t="s">
        <v>1072</v>
      </c>
      <c r="FW171" s="113"/>
      <c r="FX171" s="51">
        <v>750</v>
      </c>
      <c r="FY171" s="51">
        <v>708.33333333333337</v>
      </c>
      <c r="FZ171" s="51">
        <v>666.66666666666663</v>
      </c>
      <c r="GA171" s="51">
        <v>666.66666666666663</v>
      </c>
      <c r="GB171" s="51">
        <v>583.33333333333337</v>
      </c>
      <c r="GC171" s="51">
        <v>583.33333333333337</v>
      </c>
      <c r="GD171" s="46" t="s">
        <v>1072</v>
      </c>
      <c r="GE171" s="51">
        <v>500</v>
      </c>
      <c r="GF171" s="51">
        <v>500</v>
      </c>
      <c r="GG171" s="51">
        <v>500</v>
      </c>
      <c r="GH171" s="51">
        <v>500</v>
      </c>
      <c r="GI171" s="51">
        <v>500</v>
      </c>
      <c r="GJ171" s="51">
        <v>500</v>
      </c>
      <c r="GK171" s="51">
        <v>500</v>
      </c>
      <c r="GL171" s="51">
        <v>500</v>
      </c>
      <c r="GM171" s="51">
        <v>500</v>
      </c>
      <c r="GN171" s="51">
        <v>500</v>
      </c>
      <c r="GO171" s="52">
        <v>583.33333333333337</v>
      </c>
      <c r="GP171" s="38" t="s">
        <v>1072</v>
      </c>
      <c r="GQ171" s="38" t="s">
        <v>1072</v>
      </c>
      <c r="GR171" s="38" t="s">
        <v>1072</v>
      </c>
      <c r="GS171" s="300" t="s">
        <v>1072</v>
      </c>
      <c r="GT171" s="300" t="s">
        <v>1072</v>
      </c>
      <c r="GU171"/>
      <c r="GV171" s="11" t="s">
        <v>1079</v>
      </c>
      <c r="GW171" s="55">
        <v>1041.6666666666667</v>
      </c>
      <c r="GX171" s="51">
        <v>916.66666666666663</v>
      </c>
      <c r="GY171" s="51">
        <v>1083.3333333333333</v>
      </c>
      <c r="GZ171" s="51">
        <v>1083.3333333333333</v>
      </c>
      <c r="HA171" s="51">
        <v>1041.6666666666667</v>
      </c>
      <c r="HB171" s="46" t="s">
        <v>1072</v>
      </c>
      <c r="HC171" s="55">
        <v>1166.6666666666667</v>
      </c>
      <c r="HD171" s="55">
        <v>2500</v>
      </c>
      <c r="HE171" s="46" t="s">
        <v>1072</v>
      </c>
      <c r="HF171" s="113"/>
      <c r="HG171" s="50">
        <v>2083.3333333333335</v>
      </c>
      <c r="HH171" s="113"/>
      <c r="HI171" s="50">
        <v>2500</v>
      </c>
      <c r="HJ171" s="113"/>
      <c r="HK171" s="58">
        <v>2500</v>
      </c>
      <c r="HL171" s="58">
        <v>2666.6666666666665</v>
      </c>
      <c r="HM171" s="46" t="s">
        <v>1072</v>
      </c>
      <c r="HN171" s="50">
        <v>2000</v>
      </c>
      <c r="HO171" s="46" t="s">
        <v>1072</v>
      </c>
      <c r="HP171" s="51">
        <v>2500</v>
      </c>
      <c r="HQ171" s="113"/>
      <c r="HR171" s="46" t="s">
        <v>1072</v>
      </c>
      <c r="HS171" s="60" t="s">
        <v>1072</v>
      </c>
      <c r="HT171" s="46" t="s">
        <v>1072</v>
      </c>
      <c r="HU171" s="46" t="s">
        <v>1072</v>
      </c>
      <c r="HV171" s="46" t="s">
        <v>1072</v>
      </c>
      <c r="HW171" s="113"/>
      <c r="HX171" s="51">
        <v>2500</v>
      </c>
      <c r="HY171" s="51">
        <v>2500</v>
      </c>
      <c r="HZ171" s="47">
        <v>2041.6666666666667</v>
      </c>
      <c r="IA171" s="47">
        <v>2208.3333333333335</v>
      </c>
      <c r="IB171" s="47">
        <v>2291.6666666666665</v>
      </c>
      <c r="IC171" s="51">
        <v>2500</v>
      </c>
      <c r="ID171" s="46" t="s">
        <v>1072</v>
      </c>
      <c r="IE171" s="51">
        <v>2166.6666666666665</v>
      </c>
      <c r="IF171" s="51">
        <v>2000</v>
      </c>
      <c r="IG171" s="51">
        <v>2000</v>
      </c>
      <c r="IH171" s="51">
        <v>2083.3333333333335</v>
      </c>
      <c r="II171" s="51">
        <v>2083.3333333333335</v>
      </c>
      <c r="IJ171" s="51">
        <v>2000</v>
      </c>
      <c r="IK171" s="51">
        <v>2000</v>
      </c>
      <c r="IL171" s="51">
        <v>2000</v>
      </c>
      <c r="IM171" s="51">
        <v>1833.3333333333333</v>
      </c>
      <c r="IN171" s="51">
        <v>2000</v>
      </c>
      <c r="IO171" s="52">
        <v>2500</v>
      </c>
      <c r="IP171" s="38" t="s">
        <v>1072</v>
      </c>
      <c r="IQ171" s="38" t="s">
        <v>1072</v>
      </c>
      <c r="IR171" s="38" t="s">
        <v>1072</v>
      </c>
      <c r="IS171" s="300" t="s">
        <v>1072</v>
      </c>
      <c r="IT171" s="300" t="s">
        <v>1072</v>
      </c>
      <c r="IV171" s="11" t="s">
        <v>1079</v>
      </c>
      <c r="IW171" s="55">
        <v>833.33333333333337</v>
      </c>
      <c r="IX171" s="62">
        <v>416.66666666666669</v>
      </c>
      <c r="IY171" s="62">
        <v>833.33333333333337</v>
      </c>
      <c r="IZ171" s="62">
        <v>833.33333333333337</v>
      </c>
      <c r="JA171" s="62">
        <v>416.66666666666669</v>
      </c>
      <c r="JB171" s="46" t="s">
        <v>1072</v>
      </c>
      <c r="JC171" s="55">
        <v>500</v>
      </c>
      <c r="JD171" s="55">
        <v>500</v>
      </c>
      <c r="JE171" s="46" t="s">
        <v>1072</v>
      </c>
      <c r="JF171" s="114"/>
      <c r="JG171" s="58">
        <v>500</v>
      </c>
      <c r="JH171" s="114"/>
      <c r="JI171" s="58">
        <v>500</v>
      </c>
      <c r="JJ171" s="114"/>
      <c r="JK171" s="58">
        <v>416.66666666666669</v>
      </c>
      <c r="JL171" s="58">
        <v>500</v>
      </c>
      <c r="JM171" s="46" t="s">
        <v>1072</v>
      </c>
      <c r="JN171" s="50">
        <v>750</v>
      </c>
      <c r="JO171" s="46" t="s">
        <v>1072</v>
      </c>
      <c r="JP171" s="51">
        <v>1000</v>
      </c>
      <c r="JQ171" s="114"/>
      <c r="JR171" s="46" t="s">
        <v>1072</v>
      </c>
      <c r="JS171" s="46" t="s">
        <v>1072</v>
      </c>
      <c r="JT171" s="46" t="s">
        <v>1072</v>
      </c>
      <c r="JU171" s="46" t="s">
        <v>1072</v>
      </c>
      <c r="JV171" s="46" t="s">
        <v>1072</v>
      </c>
      <c r="JW171" s="114"/>
      <c r="JX171" s="50">
        <v>583.33333333333337</v>
      </c>
      <c r="JY171" s="51">
        <v>833.33333333333337</v>
      </c>
      <c r="JZ171" s="51">
        <v>833.33333333333337</v>
      </c>
      <c r="KA171" s="47">
        <v>750</v>
      </c>
      <c r="KB171" s="47">
        <v>708.33333333333337</v>
      </c>
      <c r="KC171" s="51">
        <v>750</v>
      </c>
      <c r="KD171" s="46" t="s">
        <v>1072</v>
      </c>
      <c r="KE171" s="51">
        <v>833.33333333333337</v>
      </c>
      <c r="KF171" s="51">
        <v>833.33333333333337</v>
      </c>
      <c r="KG171" s="51">
        <v>833.33333333333337</v>
      </c>
      <c r="KH171" s="51">
        <v>833.33333333333337</v>
      </c>
      <c r="KI171" s="51">
        <v>833.33333333333337</v>
      </c>
      <c r="KJ171" s="51">
        <v>833.33333333333337</v>
      </c>
      <c r="KK171" s="51">
        <v>833.33333333333337</v>
      </c>
      <c r="KL171" s="51">
        <v>833.33333333333337</v>
      </c>
      <c r="KM171" s="51">
        <v>750</v>
      </c>
      <c r="KN171" s="51">
        <v>833.33333333333337</v>
      </c>
      <c r="KO171" s="52">
        <v>666.66666666666663</v>
      </c>
      <c r="KP171" s="38" t="s">
        <v>1072</v>
      </c>
      <c r="KQ171" s="38" t="s">
        <v>1072</v>
      </c>
      <c r="KR171" s="38" t="s">
        <v>1072</v>
      </c>
      <c r="KS171" s="303" t="s">
        <v>1072</v>
      </c>
      <c r="KT171" s="300" t="s">
        <v>1072</v>
      </c>
    </row>
    <row r="172" spans="1:306" ht="14.4" customHeight="1" x14ac:dyDescent="0.3">
      <c r="A172" s="11" t="s">
        <v>931</v>
      </c>
      <c r="B172" s="46" t="s">
        <v>1072</v>
      </c>
      <c r="C172" s="46" t="s">
        <v>1072</v>
      </c>
      <c r="D172" s="46" t="s">
        <v>1072</v>
      </c>
      <c r="E172" s="62">
        <v>166.66666666666666</v>
      </c>
      <c r="F172" s="46" t="s">
        <v>1072</v>
      </c>
      <c r="G172" s="46" t="s">
        <v>1072</v>
      </c>
      <c r="H172" s="46" t="s">
        <v>1072</v>
      </c>
      <c r="I172" s="58">
        <v>145.83333333333334</v>
      </c>
      <c r="J172" s="58">
        <v>166.66666666666666</v>
      </c>
      <c r="K172" s="114"/>
      <c r="L172" s="58">
        <v>166.66666666666666</v>
      </c>
      <c r="M172" s="114"/>
      <c r="N172" s="50">
        <v>166.66666666666666</v>
      </c>
      <c r="O172" s="114"/>
      <c r="P172" s="58">
        <v>175</v>
      </c>
      <c r="Q172" s="58">
        <v>166.66666666666666</v>
      </c>
      <c r="R172" s="58">
        <v>166.66666666666666</v>
      </c>
      <c r="S172" s="46" t="s">
        <v>1072</v>
      </c>
      <c r="T172" s="51">
        <v>166.66666666666666</v>
      </c>
      <c r="U172" s="55">
        <v>166.66666666666666</v>
      </c>
      <c r="V172" s="178"/>
      <c r="W172" s="46" t="s">
        <v>1072</v>
      </c>
      <c r="X172" s="46" t="s">
        <v>1072</v>
      </c>
      <c r="Y172" s="55">
        <v>166.66666666666666</v>
      </c>
      <c r="Z172" s="51">
        <v>166.66666666666666</v>
      </c>
      <c r="AA172" s="51">
        <v>166.66666666666666</v>
      </c>
      <c r="AB172" s="114"/>
      <c r="AC172" s="51">
        <v>166.66666666666666</v>
      </c>
      <c r="AD172" s="51">
        <v>166.66666666666666</v>
      </c>
      <c r="AE172" s="51">
        <v>166.66666666666666</v>
      </c>
      <c r="AF172" s="51">
        <v>166.66666666666666</v>
      </c>
      <c r="AG172" s="51">
        <v>166.66666666666666</v>
      </c>
      <c r="AH172" s="51">
        <v>166.66666666666666</v>
      </c>
      <c r="AI172" s="46" t="s">
        <v>1072</v>
      </c>
      <c r="AJ172" s="51">
        <v>166.66666666666666</v>
      </c>
      <c r="AK172" s="51">
        <v>166.66666666666666</v>
      </c>
      <c r="AL172" s="55">
        <v>166.66666666666666</v>
      </c>
      <c r="AM172" s="51">
        <v>166.66666666666666</v>
      </c>
      <c r="AN172" s="51">
        <v>166.66666666666666</v>
      </c>
      <c r="AO172" s="51">
        <v>166.66666666666666</v>
      </c>
      <c r="AP172" s="51">
        <v>166.66666666666666</v>
      </c>
      <c r="AQ172" s="51">
        <v>166.66666666666666</v>
      </c>
      <c r="AR172" s="51">
        <v>166.66666666666666</v>
      </c>
      <c r="AS172" s="51">
        <v>166.66666666666666</v>
      </c>
      <c r="AT172" s="52">
        <v>166.66666666666666</v>
      </c>
      <c r="AU172" s="52">
        <v>166.66666666666666</v>
      </c>
      <c r="AV172" s="52">
        <v>166.66666666666666</v>
      </c>
      <c r="AW172" s="52">
        <v>166.66666666666666</v>
      </c>
      <c r="AX172" s="38" t="s">
        <v>1072</v>
      </c>
      <c r="AY172" s="52">
        <f>'Coût médian du PMAS'!C15</f>
        <v>166.66666666666666</v>
      </c>
      <c r="BA172" s="11" t="s">
        <v>931</v>
      </c>
      <c r="BB172" s="46" t="s">
        <v>1072</v>
      </c>
      <c r="BC172" s="46" t="s">
        <v>1072</v>
      </c>
      <c r="BD172" s="46" t="s">
        <v>1072</v>
      </c>
      <c r="BE172" s="62">
        <v>166.66666666666666</v>
      </c>
      <c r="BF172" s="46" t="s">
        <v>1072</v>
      </c>
      <c r="BG172" s="46" t="s">
        <v>1072</v>
      </c>
      <c r="BH172" s="46" t="s">
        <v>1072</v>
      </c>
      <c r="BI172" s="58">
        <v>166.66666666666666</v>
      </c>
      <c r="BJ172" s="58">
        <v>166.66666666666666</v>
      </c>
      <c r="BK172" s="114"/>
      <c r="BL172" s="58">
        <v>166.66666666666666</v>
      </c>
      <c r="BM172" s="114"/>
      <c r="BN172" s="75">
        <v>238</v>
      </c>
      <c r="BO172" s="114"/>
      <c r="BP172" s="58">
        <v>166.66666666666666</v>
      </c>
      <c r="BQ172" s="51">
        <v>166.66666666666666</v>
      </c>
      <c r="BR172" s="51">
        <v>166.66666666666666</v>
      </c>
      <c r="BS172" s="46" t="s">
        <v>1072</v>
      </c>
      <c r="BT172" s="51">
        <v>166.66666666666666</v>
      </c>
      <c r="BU172" s="55">
        <v>166.66666666666666</v>
      </c>
      <c r="BV172" s="114"/>
      <c r="BW172" s="46" t="s">
        <v>1072</v>
      </c>
      <c r="BX172" s="46" t="s">
        <v>1072</v>
      </c>
      <c r="BY172" s="55">
        <v>166.66666666666666</v>
      </c>
      <c r="BZ172" s="51">
        <v>166.66666666666666</v>
      </c>
      <c r="CA172" s="51">
        <v>250</v>
      </c>
      <c r="CB172" s="114"/>
      <c r="CC172" s="51">
        <v>250</v>
      </c>
      <c r="CD172" s="51">
        <v>250</v>
      </c>
      <c r="CE172" s="51">
        <v>250</v>
      </c>
      <c r="CF172" s="51">
        <v>250</v>
      </c>
      <c r="CG172" s="51">
        <v>208.33333333333334</v>
      </c>
      <c r="CH172" s="51">
        <v>241.66666666666666</v>
      </c>
      <c r="CI172" s="46" t="s">
        <v>1072</v>
      </c>
      <c r="CJ172" s="51">
        <v>166.66666666666666</v>
      </c>
      <c r="CK172" s="51">
        <v>250</v>
      </c>
      <c r="CL172" s="55">
        <v>250</v>
      </c>
      <c r="CM172" s="51">
        <v>250</v>
      </c>
      <c r="CN172" s="51">
        <v>250</v>
      </c>
      <c r="CO172" s="51">
        <v>250</v>
      </c>
      <c r="CP172" s="51">
        <v>250</v>
      </c>
      <c r="CQ172" s="51">
        <v>250</v>
      </c>
      <c r="CR172" s="51">
        <v>250</v>
      </c>
      <c r="CS172" s="51">
        <v>250</v>
      </c>
      <c r="CT172" s="52">
        <v>250</v>
      </c>
      <c r="CU172" s="61">
        <v>250</v>
      </c>
      <c r="CV172" s="52">
        <v>250</v>
      </c>
      <c r="CW172" s="52">
        <v>250</v>
      </c>
      <c r="CX172" s="300" t="s">
        <v>1072</v>
      </c>
      <c r="CY172" s="52">
        <f>'Coût médian du PMAS'!D15</f>
        <v>250</v>
      </c>
      <c r="DA172" s="11" t="s">
        <v>931</v>
      </c>
      <c r="DB172" s="46" t="s">
        <v>1072</v>
      </c>
      <c r="DC172" s="46"/>
      <c r="DD172" s="46" t="s">
        <v>1072</v>
      </c>
      <c r="DE172" s="62">
        <v>500</v>
      </c>
      <c r="DF172" s="46" t="s">
        <v>1072</v>
      </c>
      <c r="DG172" s="46" t="s">
        <v>1072</v>
      </c>
      <c r="DH172" s="46" t="s">
        <v>1072</v>
      </c>
      <c r="DI172" s="58">
        <v>500</v>
      </c>
      <c r="DJ172" s="58">
        <v>583.33333333333337</v>
      </c>
      <c r="DK172" s="113"/>
      <c r="DL172" s="58">
        <v>458.33333333333331</v>
      </c>
      <c r="DM172" s="113"/>
      <c r="DN172" s="58">
        <v>500</v>
      </c>
      <c r="DO172" s="113"/>
      <c r="DP172" s="58">
        <v>500</v>
      </c>
      <c r="DQ172" s="58">
        <v>500</v>
      </c>
      <c r="DR172" s="51">
        <v>500</v>
      </c>
      <c r="DS172" s="46" t="s">
        <v>1072</v>
      </c>
      <c r="DT172" s="51">
        <v>500</v>
      </c>
      <c r="DU172" s="51">
        <v>416.66666666666669</v>
      </c>
      <c r="DV172" s="113"/>
      <c r="DW172" s="46" t="s">
        <v>1072</v>
      </c>
      <c r="DX172" s="46" t="s">
        <v>1072</v>
      </c>
      <c r="DY172" s="55">
        <v>500</v>
      </c>
      <c r="DZ172" s="51">
        <v>500</v>
      </c>
      <c r="EA172" s="51">
        <v>500</v>
      </c>
      <c r="EB172" s="113"/>
      <c r="EC172" s="51">
        <v>500</v>
      </c>
      <c r="ED172" s="51">
        <v>500</v>
      </c>
      <c r="EE172" s="51">
        <v>500</v>
      </c>
      <c r="EF172" s="51">
        <v>500</v>
      </c>
      <c r="EG172" s="51">
        <v>500</v>
      </c>
      <c r="EH172" s="51">
        <v>500</v>
      </c>
      <c r="EI172" s="46" t="s">
        <v>1072</v>
      </c>
      <c r="EJ172" s="51">
        <v>500</v>
      </c>
      <c r="EK172" s="51">
        <v>500</v>
      </c>
      <c r="EL172" s="51">
        <v>500</v>
      </c>
      <c r="EM172" s="51">
        <v>500</v>
      </c>
      <c r="EN172" s="51">
        <v>500</v>
      </c>
      <c r="EO172" s="51">
        <v>500</v>
      </c>
      <c r="EP172" s="51">
        <v>500</v>
      </c>
      <c r="EQ172" s="51">
        <v>500</v>
      </c>
      <c r="ER172" s="51">
        <v>500</v>
      </c>
      <c r="ES172" s="51">
        <v>500</v>
      </c>
      <c r="ET172" s="52">
        <v>500</v>
      </c>
      <c r="EU172" s="52">
        <v>500</v>
      </c>
      <c r="EV172" s="52">
        <v>500</v>
      </c>
      <c r="EW172" s="299">
        <v>500</v>
      </c>
      <c r="EX172" s="300" t="s">
        <v>1072</v>
      </c>
      <c r="EY172" s="299">
        <f>'Coût médian du PMAS'!E15</f>
        <v>458.33333333333331</v>
      </c>
      <c r="EZ172"/>
      <c r="FA172" s="46" t="s">
        <v>1072</v>
      </c>
      <c r="FB172" s="46" t="s">
        <v>1072</v>
      </c>
      <c r="FC172" s="46" t="s">
        <v>1072</v>
      </c>
      <c r="FD172" s="58">
        <v>500</v>
      </c>
      <c r="FE172" s="58">
        <v>500</v>
      </c>
      <c r="FF172" s="113"/>
      <c r="FG172" s="58">
        <v>500</v>
      </c>
      <c r="FH172" s="113"/>
      <c r="FI172" s="58">
        <v>500</v>
      </c>
      <c r="FJ172" s="113"/>
      <c r="FK172" s="58">
        <v>583.33333333333337</v>
      </c>
      <c r="FL172" s="58">
        <v>500</v>
      </c>
      <c r="FM172" s="51">
        <v>500</v>
      </c>
      <c r="FN172" s="46" t="s">
        <v>1072</v>
      </c>
      <c r="FO172" s="51">
        <v>500</v>
      </c>
      <c r="FP172" s="51">
        <v>500</v>
      </c>
      <c r="FQ172" s="113"/>
      <c r="FR172" s="46" t="s">
        <v>1072</v>
      </c>
      <c r="FS172" s="46" t="s">
        <v>1072</v>
      </c>
      <c r="FT172" s="51">
        <v>500</v>
      </c>
      <c r="FU172" s="51">
        <v>500</v>
      </c>
      <c r="FV172" s="51">
        <v>500</v>
      </c>
      <c r="FW172" s="113"/>
      <c r="FX172" s="51">
        <v>500</v>
      </c>
      <c r="FY172" s="51">
        <v>500</v>
      </c>
      <c r="FZ172" s="51">
        <v>500</v>
      </c>
      <c r="GA172" s="51">
        <v>500</v>
      </c>
      <c r="GB172" s="51">
        <v>500</v>
      </c>
      <c r="GC172" s="51">
        <v>500</v>
      </c>
      <c r="GD172" s="46" t="s">
        <v>1072</v>
      </c>
      <c r="GE172" s="51">
        <v>500</v>
      </c>
      <c r="GF172" s="51">
        <v>500</v>
      </c>
      <c r="GG172" s="51">
        <v>500</v>
      </c>
      <c r="GH172" s="51">
        <v>500</v>
      </c>
      <c r="GI172" s="51">
        <v>500</v>
      </c>
      <c r="GJ172" s="51">
        <v>500</v>
      </c>
      <c r="GK172" s="51">
        <v>500</v>
      </c>
      <c r="GL172" s="51">
        <v>500</v>
      </c>
      <c r="GM172" s="51">
        <v>500</v>
      </c>
      <c r="GN172" s="51">
        <v>500</v>
      </c>
      <c r="GO172" s="52">
        <v>500</v>
      </c>
      <c r="GP172" s="52">
        <v>500</v>
      </c>
      <c r="GQ172" s="52">
        <v>500</v>
      </c>
      <c r="GR172" s="52">
        <v>500</v>
      </c>
      <c r="GS172" s="300" t="s">
        <v>1072</v>
      </c>
      <c r="GT172" s="299">
        <f>'Coût médian du PMAS'!F15</f>
        <v>500</v>
      </c>
      <c r="GU172"/>
      <c r="GV172" s="11" t="s">
        <v>931</v>
      </c>
      <c r="GW172" s="46" t="s">
        <v>1072</v>
      </c>
      <c r="GX172" s="46" t="s">
        <v>1072</v>
      </c>
      <c r="GY172" s="46" t="s">
        <v>1072</v>
      </c>
      <c r="GZ172" s="51">
        <v>791.66666666666663</v>
      </c>
      <c r="HA172" s="46" t="s">
        <v>1072</v>
      </c>
      <c r="HB172" s="46" t="s">
        <v>1072</v>
      </c>
      <c r="HC172" s="46" t="s">
        <v>1072</v>
      </c>
      <c r="HD172" s="58">
        <v>2291.6666666666665</v>
      </c>
      <c r="HE172" s="58">
        <v>1541.6666666666667</v>
      </c>
      <c r="HF172" s="113"/>
      <c r="HG172" s="50">
        <v>2083.3333333333335</v>
      </c>
      <c r="HH172" s="113"/>
      <c r="HI172" s="50">
        <v>2500</v>
      </c>
      <c r="HJ172" s="113"/>
      <c r="HK172" s="58">
        <v>1666.6666666666667</v>
      </c>
      <c r="HL172" s="58">
        <v>1666.6666666666667</v>
      </c>
      <c r="HM172" s="51">
        <v>1666.6666666666667</v>
      </c>
      <c r="HN172" s="46" t="s">
        <v>1072</v>
      </c>
      <c r="HO172" s="51">
        <v>1666.6666666666667</v>
      </c>
      <c r="HP172" s="51">
        <v>1666.6666666666667</v>
      </c>
      <c r="HQ172" s="113"/>
      <c r="HR172" s="46" t="s">
        <v>1072</v>
      </c>
      <c r="HS172" s="60" t="s">
        <v>1072</v>
      </c>
      <c r="HT172" s="51">
        <v>1666.6666666666667</v>
      </c>
      <c r="HU172" s="50">
        <v>2041.6666666666667</v>
      </c>
      <c r="HV172" s="51">
        <v>2000</v>
      </c>
      <c r="HW172" s="113"/>
      <c r="HX172" s="51">
        <v>1666.6666666666667</v>
      </c>
      <c r="HY172" s="51">
        <v>1666.6666666666667</v>
      </c>
      <c r="HZ172" s="51">
        <v>1666.6666666666667</v>
      </c>
      <c r="IA172" s="51">
        <v>1666.6666666666667</v>
      </c>
      <c r="IB172" s="47">
        <v>2291.6666666666665</v>
      </c>
      <c r="IC172" s="47">
        <v>2250</v>
      </c>
      <c r="ID172" s="46" t="s">
        <v>1072</v>
      </c>
      <c r="IE172" s="47">
        <v>1875</v>
      </c>
      <c r="IF172" s="47">
        <v>2083.3333333333335</v>
      </c>
      <c r="IG172" s="47">
        <v>2083.3333333333335</v>
      </c>
      <c r="IH172" s="47">
        <v>2083.3333333333335</v>
      </c>
      <c r="II172" s="47">
        <v>2166.6666666666665</v>
      </c>
      <c r="IJ172" s="47">
        <v>2208.3333333333335</v>
      </c>
      <c r="IK172" s="47">
        <v>2166.6666666666665</v>
      </c>
      <c r="IL172" s="47">
        <v>2166.6666666666665</v>
      </c>
      <c r="IM172" s="51">
        <v>1666.6666666666667</v>
      </c>
      <c r="IN172" s="50">
        <v>2000</v>
      </c>
      <c r="IO172" s="50">
        <v>2125</v>
      </c>
      <c r="IP172" s="50">
        <v>1750</v>
      </c>
      <c r="IQ172" s="39">
        <v>1916.6666666666667</v>
      </c>
      <c r="IR172" s="39">
        <v>1983.3333333333333</v>
      </c>
      <c r="IS172" s="300" t="s">
        <v>1072</v>
      </c>
      <c r="IT172" s="39">
        <f>'Coût médian du PMAS'!G15</f>
        <v>1791.6666666666667</v>
      </c>
      <c r="IV172" s="11" t="s">
        <v>931</v>
      </c>
      <c r="IW172" s="46" t="s">
        <v>1072</v>
      </c>
      <c r="IX172" s="46"/>
      <c r="IY172" s="46" t="s">
        <v>1072</v>
      </c>
      <c r="IZ172" s="62">
        <v>333.33333333333331</v>
      </c>
      <c r="JA172" s="46" t="s">
        <v>1072</v>
      </c>
      <c r="JB172" s="46" t="s">
        <v>1072</v>
      </c>
      <c r="JC172" s="46" t="s">
        <v>1072</v>
      </c>
      <c r="JD172" s="58">
        <v>437.5</v>
      </c>
      <c r="JE172" s="58">
        <v>625</v>
      </c>
      <c r="JF172" s="114"/>
      <c r="JG172" s="58">
        <v>541.66666666666663</v>
      </c>
      <c r="JH172" s="114"/>
      <c r="JI172" s="50">
        <v>625</v>
      </c>
      <c r="JJ172" s="114"/>
      <c r="JK172" s="58">
        <v>500</v>
      </c>
      <c r="JL172" s="58">
        <v>416.66666666666669</v>
      </c>
      <c r="JM172" s="51">
        <v>416.66666666666669</v>
      </c>
      <c r="JN172" s="46" t="s">
        <v>1072</v>
      </c>
      <c r="JO172" s="51">
        <v>583.33333333333337</v>
      </c>
      <c r="JP172" s="51">
        <v>416.66666666666669</v>
      </c>
      <c r="JQ172" s="114"/>
      <c r="JR172" s="46" t="s">
        <v>1072</v>
      </c>
      <c r="JS172" s="46" t="s">
        <v>1072</v>
      </c>
      <c r="JT172" s="51">
        <v>416.66666666666669</v>
      </c>
      <c r="JU172" s="51">
        <v>416.66666666666669</v>
      </c>
      <c r="JV172" s="51">
        <v>416.66666666666669</v>
      </c>
      <c r="JW172" s="114"/>
      <c r="JX172" s="51">
        <v>416.66666666666669</v>
      </c>
      <c r="JY172" s="51">
        <v>416.66666666666669</v>
      </c>
      <c r="JZ172" s="51">
        <v>500</v>
      </c>
      <c r="KA172" s="47">
        <v>750</v>
      </c>
      <c r="KB172" s="47">
        <v>708.33333333333337</v>
      </c>
      <c r="KC172" s="47">
        <v>750</v>
      </c>
      <c r="KD172" s="46" t="s">
        <v>1072</v>
      </c>
      <c r="KE172" s="47">
        <v>770.83333333333337</v>
      </c>
      <c r="KF172" s="47">
        <v>791.66666666666663</v>
      </c>
      <c r="KG172" s="47">
        <v>666.66666666666663</v>
      </c>
      <c r="KH172" s="47">
        <v>666.66666666666663</v>
      </c>
      <c r="KI172" s="47">
        <v>750</v>
      </c>
      <c r="KJ172" s="47">
        <v>750</v>
      </c>
      <c r="KK172" s="47">
        <v>708.33333333333337</v>
      </c>
      <c r="KL172" s="47">
        <v>833.33333333333337</v>
      </c>
      <c r="KM172" s="50">
        <v>687.5</v>
      </c>
      <c r="KN172" s="47">
        <v>750</v>
      </c>
      <c r="KO172" s="52">
        <v>750</v>
      </c>
      <c r="KP172" s="47">
        <v>833.33333333333337</v>
      </c>
      <c r="KQ172" s="39">
        <v>750</v>
      </c>
      <c r="KR172" s="39">
        <v>833.33333333333337</v>
      </c>
      <c r="KS172" s="303" t="s">
        <v>1072</v>
      </c>
      <c r="KT172" s="39">
        <f>'Coût médian du PMAS'!H15</f>
        <v>833.33333333333337</v>
      </c>
    </row>
    <row r="173" spans="1:306" ht="14.4" customHeight="1" x14ac:dyDescent="0.3">
      <c r="A173" s="11" t="s">
        <v>930</v>
      </c>
      <c r="B173" s="55">
        <v>416.66666666666669</v>
      </c>
      <c r="C173" s="62">
        <v>500</v>
      </c>
      <c r="D173" s="46" t="s">
        <v>1072</v>
      </c>
      <c r="E173" s="46" t="s">
        <v>1072</v>
      </c>
      <c r="F173" s="46" t="s">
        <v>1072</v>
      </c>
      <c r="G173" s="46" t="s">
        <v>1072</v>
      </c>
      <c r="H173" s="55">
        <v>333.33333333333331</v>
      </c>
      <c r="I173" s="46" t="s">
        <v>1072</v>
      </c>
      <c r="J173" s="51">
        <v>500</v>
      </c>
      <c r="K173" s="114"/>
      <c r="L173" s="46" t="s">
        <v>1072</v>
      </c>
      <c r="M173" s="114"/>
      <c r="N173" s="58">
        <v>416.66666666666669</v>
      </c>
      <c r="O173" s="114"/>
      <c r="P173" s="58">
        <v>416.66666666666669</v>
      </c>
      <c r="Q173" s="58">
        <v>416.66666666666669</v>
      </c>
      <c r="R173" s="58">
        <v>416.66666666666669</v>
      </c>
      <c r="S173" s="51">
        <v>416.66666666666669</v>
      </c>
      <c r="T173" s="50">
        <v>166.66666666666666</v>
      </c>
      <c r="U173" s="46" t="s">
        <v>1072</v>
      </c>
      <c r="V173" s="178"/>
      <c r="W173" s="47">
        <v>250</v>
      </c>
      <c r="X173" s="47">
        <v>250</v>
      </c>
      <c r="Y173" s="55">
        <v>333.33333333333331</v>
      </c>
      <c r="Z173" s="51">
        <v>250</v>
      </c>
      <c r="AA173" s="51">
        <v>291.66666666666669</v>
      </c>
      <c r="AB173" s="114"/>
      <c r="AC173" s="51">
        <v>291.66666666666669</v>
      </c>
      <c r="AD173" s="51">
        <v>375</v>
      </c>
      <c r="AE173" s="51">
        <v>416.66666666666669</v>
      </c>
      <c r="AF173" s="51">
        <v>416.66666666666669</v>
      </c>
      <c r="AG173" s="51">
        <v>416.66666666666669</v>
      </c>
      <c r="AH173" s="51">
        <v>416.66666666666669</v>
      </c>
      <c r="AI173" s="51">
        <v>416.66666666666669</v>
      </c>
      <c r="AJ173" s="51">
        <v>416.66666666666669</v>
      </c>
      <c r="AK173" s="51">
        <v>416.66666666666669</v>
      </c>
      <c r="AL173" s="55">
        <v>500</v>
      </c>
      <c r="AM173" s="51">
        <v>416.66666666666669</v>
      </c>
      <c r="AN173" s="51">
        <v>416.66666666666669</v>
      </c>
      <c r="AO173" s="51">
        <v>416.66666666666669</v>
      </c>
      <c r="AP173" s="51">
        <v>416.66666666666669</v>
      </c>
      <c r="AQ173" s="51">
        <v>416.66666666666669</v>
      </c>
      <c r="AR173" s="51">
        <v>208.33333333333334</v>
      </c>
      <c r="AS173" s="50">
        <v>250</v>
      </c>
      <c r="AT173" s="52">
        <v>416.66666666666669</v>
      </c>
      <c r="AU173" s="52">
        <v>416.66666666666669</v>
      </c>
      <c r="AV173" s="52">
        <v>416.66666666666669</v>
      </c>
      <c r="AW173" s="52">
        <v>416.66666666666669</v>
      </c>
      <c r="AX173" s="38" t="s">
        <v>1072</v>
      </c>
      <c r="AY173" s="38" t="s">
        <v>1072</v>
      </c>
      <c r="BA173" s="11" t="s">
        <v>930</v>
      </c>
      <c r="BB173" s="55">
        <v>250</v>
      </c>
      <c r="BC173" s="62">
        <v>250</v>
      </c>
      <c r="BD173" s="46" t="s">
        <v>1072</v>
      </c>
      <c r="BE173" s="46" t="s">
        <v>1072</v>
      </c>
      <c r="BF173" s="46" t="s">
        <v>1072</v>
      </c>
      <c r="BG173" s="46" t="s">
        <v>1072</v>
      </c>
      <c r="BH173" s="55">
        <v>250</v>
      </c>
      <c r="BI173" s="46" t="s">
        <v>1072</v>
      </c>
      <c r="BJ173" s="51">
        <v>250</v>
      </c>
      <c r="BK173" s="114"/>
      <c r="BL173" s="46" t="s">
        <v>1072</v>
      </c>
      <c r="BM173" s="114"/>
      <c r="BN173" s="58">
        <v>166.66666666666666</v>
      </c>
      <c r="BO173" s="114"/>
      <c r="BP173" s="58">
        <v>250</v>
      </c>
      <c r="BQ173" s="51">
        <v>166.66666666666666</v>
      </c>
      <c r="BR173" s="51">
        <v>166.66666666666666</v>
      </c>
      <c r="BS173" s="51">
        <v>166.666666666667</v>
      </c>
      <c r="BT173" s="50">
        <v>291.66666666666669</v>
      </c>
      <c r="BU173" s="46" t="s">
        <v>1072</v>
      </c>
      <c r="BV173" s="114"/>
      <c r="BW173" s="47">
        <v>291.66666666666669</v>
      </c>
      <c r="BX173" s="55">
        <v>250</v>
      </c>
      <c r="BY173" s="55">
        <v>250</v>
      </c>
      <c r="BZ173" s="47">
        <v>250</v>
      </c>
      <c r="CA173" s="51">
        <v>166.66666666666666</v>
      </c>
      <c r="CB173" s="114"/>
      <c r="CC173" s="51">
        <v>166.66666666666666</v>
      </c>
      <c r="CD173" s="51">
        <v>250</v>
      </c>
      <c r="CE173" s="51">
        <v>250</v>
      </c>
      <c r="CF173" s="51">
        <v>166.66666666666666</v>
      </c>
      <c r="CG173" s="51">
        <v>166.66666666666666</v>
      </c>
      <c r="CH173" s="51">
        <v>208.33333333333334</v>
      </c>
      <c r="CI173" s="51">
        <v>208.33333333333334</v>
      </c>
      <c r="CJ173" s="51">
        <v>416.66666666666669</v>
      </c>
      <c r="CK173" s="51">
        <v>208.33333333333334</v>
      </c>
      <c r="CL173" s="55">
        <v>208.33333333333334</v>
      </c>
      <c r="CM173" s="51">
        <v>208.33333333333334</v>
      </c>
      <c r="CN173" s="51">
        <v>208.33333333333334</v>
      </c>
      <c r="CO173" s="51">
        <v>208.33333333333334</v>
      </c>
      <c r="CP173" s="51">
        <v>208.33333333333334</v>
      </c>
      <c r="CQ173" s="51">
        <v>250</v>
      </c>
      <c r="CR173" s="51">
        <v>166.66666666666666</v>
      </c>
      <c r="CS173" s="50">
        <v>333.33333333333331</v>
      </c>
      <c r="CT173" s="52">
        <v>208.33333333333334</v>
      </c>
      <c r="CU173" s="61">
        <v>208.33333333333334</v>
      </c>
      <c r="CV173" s="52">
        <v>333.33333333333331</v>
      </c>
      <c r="CW173" s="52">
        <v>333.33333333333331</v>
      </c>
      <c r="CX173" s="300" t="s">
        <v>1072</v>
      </c>
      <c r="CY173" s="300" t="s">
        <v>1072</v>
      </c>
      <c r="DA173" s="11" t="s">
        <v>930</v>
      </c>
      <c r="DB173" s="55">
        <v>500</v>
      </c>
      <c r="DC173" s="62">
        <v>416.66666666666669</v>
      </c>
      <c r="DD173" s="46" t="s">
        <v>1072</v>
      </c>
      <c r="DE173" s="46" t="s">
        <v>1072</v>
      </c>
      <c r="DF173" s="46" t="s">
        <v>1072</v>
      </c>
      <c r="DG173" s="46" t="s">
        <v>1072</v>
      </c>
      <c r="DH173" s="55">
        <v>833.33333333333337</v>
      </c>
      <c r="DI173" s="46" t="s">
        <v>1072</v>
      </c>
      <c r="DJ173" s="51">
        <v>500</v>
      </c>
      <c r="DK173" s="113"/>
      <c r="DL173" s="46" t="s">
        <v>1072</v>
      </c>
      <c r="DM173" s="113"/>
      <c r="DN173" s="58">
        <v>416.66666666666669</v>
      </c>
      <c r="DO173" s="113"/>
      <c r="DP173" s="58">
        <v>416.66666666666669</v>
      </c>
      <c r="DQ173" s="58">
        <v>500</v>
      </c>
      <c r="DR173" s="51">
        <v>500</v>
      </c>
      <c r="DS173" s="51">
        <v>416.66666666666703</v>
      </c>
      <c r="DT173" s="51">
        <v>416.66666666666669</v>
      </c>
      <c r="DU173" s="46" t="s">
        <v>1072</v>
      </c>
      <c r="DV173" s="113"/>
      <c r="DW173" s="55">
        <v>416.66666666666669</v>
      </c>
      <c r="DX173" s="55">
        <v>416.66666666666669</v>
      </c>
      <c r="DY173" s="55">
        <v>416.66666666666669</v>
      </c>
      <c r="DZ173" s="51">
        <v>791.66666666666663</v>
      </c>
      <c r="EA173" s="51">
        <v>583.33333333333337</v>
      </c>
      <c r="EB173" s="113"/>
      <c r="EC173" s="51">
        <v>583.33333333333337</v>
      </c>
      <c r="ED173" s="51">
        <v>333.33333333333331</v>
      </c>
      <c r="EE173" s="51">
        <v>416.66666666666669</v>
      </c>
      <c r="EF173" s="51">
        <v>416.66666666666669</v>
      </c>
      <c r="EG173" s="51">
        <v>416.66666666666669</v>
      </c>
      <c r="EH173" s="51">
        <v>333.33333333333331</v>
      </c>
      <c r="EI173" s="51">
        <v>333.33333333333331</v>
      </c>
      <c r="EJ173" s="51">
        <v>333.33333333333331</v>
      </c>
      <c r="EK173" s="51">
        <v>333.33333333333331</v>
      </c>
      <c r="EL173" s="51">
        <v>333.33333333333331</v>
      </c>
      <c r="EM173" s="51">
        <v>333.33333333333331</v>
      </c>
      <c r="EN173" s="51">
        <v>333.33333333333331</v>
      </c>
      <c r="EO173" s="51">
        <v>333.33333333333331</v>
      </c>
      <c r="EP173" s="51">
        <v>375</v>
      </c>
      <c r="EQ173" s="51">
        <v>416.66666666666669</v>
      </c>
      <c r="ER173" s="51">
        <v>500</v>
      </c>
      <c r="ES173" s="51">
        <v>416.66666666666669</v>
      </c>
      <c r="ET173" s="52">
        <v>916.66666666666663</v>
      </c>
      <c r="EU173" s="52">
        <v>416.66666666666669</v>
      </c>
      <c r="EV173" s="52">
        <v>500</v>
      </c>
      <c r="EW173" s="299">
        <v>500</v>
      </c>
      <c r="EX173" s="300" t="s">
        <v>1072</v>
      </c>
      <c r="EY173" s="300" t="s">
        <v>1072</v>
      </c>
      <c r="EZ173"/>
      <c r="FA173" s="46" t="s">
        <v>1072</v>
      </c>
      <c r="FB173" s="46" t="s">
        <v>1072</v>
      </c>
      <c r="FC173" s="55">
        <v>500</v>
      </c>
      <c r="FD173" s="46" t="s">
        <v>1072</v>
      </c>
      <c r="FE173" s="51">
        <v>500</v>
      </c>
      <c r="FF173" s="113"/>
      <c r="FG173" s="46" t="s">
        <v>1072</v>
      </c>
      <c r="FH173" s="113"/>
      <c r="FI173" s="58">
        <v>416.66666666666669</v>
      </c>
      <c r="FJ173" s="113"/>
      <c r="FK173" s="58">
        <v>458.33333333333331</v>
      </c>
      <c r="FL173" s="58">
        <v>416.66666666666669</v>
      </c>
      <c r="FM173" s="51">
        <v>416.66666666666669</v>
      </c>
      <c r="FN173" s="51">
        <v>416.66666666666703</v>
      </c>
      <c r="FO173" s="51">
        <v>416.66666666666669</v>
      </c>
      <c r="FP173" s="46" t="s">
        <v>1072</v>
      </c>
      <c r="FQ173" s="113"/>
      <c r="FR173" s="47">
        <v>583.33333333333337</v>
      </c>
      <c r="FS173" s="51">
        <v>416.66666666666669</v>
      </c>
      <c r="FT173" s="51">
        <v>416.66666666666669</v>
      </c>
      <c r="FU173" s="51">
        <v>416.66666666666669</v>
      </c>
      <c r="FV173" s="51">
        <v>416.66666666666669</v>
      </c>
      <c r="FW173" s="113"/>
      <c r="FX173" s="51">
        <v>416.66666666666669</v>
      </c>
      <c r="FY173" s="51">
        <v>500</v>
      </c>
      <c r="FZ173" s="51">
        <v>500</v>
      </c>
      <c r="GA173" s="51">
        <v>500</v>
      </c>
      <c r="GB173" s="51">
        <v>500</v>
      </c>
      <c r="GC173" s="51">
        <v>500</v>
      </c>
      <c r="GD173" s="51">
        <v>500</v>
      </c>
      <c r="GE173" s="51">
        <v>500</v>
      </c>
      <c r="GF173" s="51">
        <v>500</v>
      </c>
      <c r="GG173" s="51">
        <v>500</v>
      </c>
      <c r="GH173" s="51">
        <v>500</v>
      </c>
      <c r="GI173" s="51">
        <v>500</v>
      </c>
      <c r="GJ173" s="51">
        <v>500</v>
      </c>
      <c r="GK173" s="51">
        <v>500</v>
      </c>
      <c r="GL173" s="51">
        <v>500</v>
      </c>
      <c r="GM173" s="51">
        <v>500</v>
      </c>
      <c r="GN173" s="51">
        <v>500</v>
      </c>
      <c r="GO173" s="52">
        <v>500</v>
      </c>
      <c r="GP173" s="52">
        <v>500</v>
      </c>
      <c r="GQ173" s="52">
        <v>500</v>
      </c>
      <c r="GR173" s="52">
        <v>500</v>
      </c>
      <c r="GS173" s="300" t="s">
        <v>1072</v>
      </c>
      <c r="GT173" s="300" t="s">
        <v>1072</v>
      </c>
      <c r="GU173"/>
      <c r="GV173" s="11" t="s">
        <v>930</v>
      </c>
      <c r="GW173" s="55">
        <v>1250</v>
      </c>
      <c r="GX173" s="51">
        <v>1250</v>
      </c>
      <c r="GY173" s="46" t="s">
        <v>1072</v>
      </c>
      <c r="GZ173" s="46" t="s">
        <v>1072</v>
      </c>
      <c r="HA173" s="46" t="s">
        <v>1072</v>
      </c>
      <c r="HB173" s="46" t="s">
        <v>1072</v>
      </c>
      <c r="HC173" s="55">
        <v>1375</v>
      </c>
      <c r="HD173" s="46" t="s">
        <v>1072</v>
      </c>
      <c r="HE173" s="51">
        <v>2500</v>
      </c>
      <c r="HF173" s="113"/>
      <c r="HG173" s="46" t="s">
        <v>1072</v>
      </c>
      <c r="HH173" s="113"/>
      <c r="HI173" s="58">
        <v>2500</v>
      </c>
      <c r="HJ173" s="113"/>
      <c r="HK173" s="50">
        <v>1666.6666666666667</v>
      </c>
      <c r="HL173" s="50">
        <v>1833.3333333333333</v>
      </c>
      <c r="HM173" s="51">
        <v>2500</v>
      </c>
      <c r="HN173" s="51">
        <v>2500</v>
      </c>
      <c r="HO173" s="51">
        <v>1666.6666666666667</v>
      </c>
      <c r="HP173" s="46" t="s">
        <v>1072</v>
      </c>
      <c r="HQ173" s="113"/>
      <c r="HR173" s="50">
        <v>2041.6666666666667</v>
      </c>
      <c r="HS173" s="50">
        <v>2500</v>
      </c>
      <c r="HT173" s="50">
        <v>2000</v>
      </c>
      <c r="HU173" s="51">
        <v>1833.3333333333333</v>
      </c>
      <c r="HV173" s="51">
        <v>2666.6666666666665</v>
      </c>
      <c r="HW173" s="113"/>
      <c r="HX173" s="51">
        <v>2500</v>
      </c>
      <c r="HY173" s="51">
        <v>2500</v>
      </c>
      <c r="HZ173" s="51">
        <v>2583.3333333333335</v>
      </c>
      <c r="IA173" s="51">
        <v>2541.6666666666665</v>
      </c>
      <c r="IB173" s="51">
        <v>2500</v>
      </c>
      <c r="IC173" s="51">
        <v>2500</v>
      </c>
      <c r="ID173" s="51">
        <v>2500</v>
      </c>
      <c r="IE173" s="51">
        <v>1666.6666666666667</v>
      </c>
      <c r="IF173" s="51">
        <v>2500</v>
      </c>
      <c r="IG173" s="51">
        <v>2500</v>
      </c>
      <c r="IH173" s="51">
        <v>2500</v>
      </c>
      <c r="II173" s="51">
        <v>2500</v>
      </c>
      <c r="IJ173" s="51">
        <v>2500</v>
      </c>
      <c r="IK173" s="51">
        <v>2500</v>
      </c>
      <c r="IL173" s="51">
        <v>2500</v>
      </c>
      <c r="IM173" s="51">
        <v>1500</v>
      </c>
      <c r="IN173" s="50">
        <v>2000</v>
      </c>
      <c r="IO173" s="52">
        <v>2500</v>
      </c>
      <c r="IP173" s="52">
        <v>2500</v>
      </c>
      <c r="IQ173" s="52">
        <v>2500</v>
      </c>
      <c r="IR173" s="52">
        <v>2500</v>
      </c>
      <c r="IS173" s="300" t="s">
        <v>1072</v>
      </c>
      <c r="IT173" s="300" t="s">
        <v>1072</v>
      </c>
      <c r="IV173" s="11" t="s">
        <v>930</v>
      </c>
      <c r="IW173" s="55">
        <v>1000</v>
      </c>
      <c r="IX173" s="62">
        <v>1000</v>
      </c>
      <c r="IY173" s="46" t="s">
        <v>1072</v>
      </c>
      <c r="IZ173" s="46" t="s">
        <v>1072</v>
      </c>
      <c r="JA173" s="46" t="s">
        <v>1072</v>
      </c>
      <c r="JB173" s="46" t="s">
        <v>1072</v>
      </c>
      <c r="JC173" s="55">
        <v>916.66666666666663</v>
      </c>
      <c r="JD173" s="46" t="s">
        <v>1072</v>
      </c>
      <c r="JE173" s="51">
        <v>833.33333333333337</v>
      </c>
      <c r="JF173" s="114"/>
      <c r="JG173" s="46" t="s">
        <v>1072</v>
      </c>
      <c r="JH173" s="114"/>
      <c r="JI173" s="58">
        <v>583.33333333333337</v>
      </c>
      <c r="JJ173" s="114"/>
      <c r="JK173" s="58">
        <v>666.66666666666663</v>
      </c>
      <c r="JL173" s="58">
        <v>750</v>
      </c>
      <c r="JM173" s="51">
        <v>750</v>
      </c>
      <c r="JN173" s="51">
        <v>750</v>
      </c>
      <c r="JO173" s="51">
        <v>583.33333333333337</v>
      </c>
      <c r="JP173" s="46" t="s">
        <v>1072</v>
      </c>
      <c r="JQ173" s="114"/>
      <c r="JR173" s="50">
        <v>625</v>
      </c>
      <c r="JS173" s="50">
        <v>833.33333333333337</v>
      </c>
      <c r="JT173" s="51">
        <v>833.33333333333337</v>
      </c>
      <c r="JU173" s="51">
        <v>833.33333333333337</v>
      </c>
      <c r="JV173" s="51">
        <v>750</v>
      </c>
      <c r="JW173" s="114"/>
      <c r="JX173" s="51">
        <v>750</v>
      </c>
      <c r="JY173" s="51">
        <v>875</v>
      </c>
      <c r="JZ173" s="51">
        <v>833.33333333333337</v>
      </c>
      <c r="KA173" s="51">
        <v>833.33333333333337</v>
      </c>
      <c r="KB173" s="51">
        <v>750</v>
      </c>
      <c r="KC173" s="51">
        <v>833.33333333333337</v>
      </c>
      <c r="KD173" s="51">
        <v>750</v>
      </c>
      <c r="KE173" s="51">
        <v>833.33333333333337</v>
      </c>
      <c r="KF173" s="51">
        <v>833.33333333333337</v>
      </c>
      <c r="KG173" s="51">
        <v>833.33333333333337</v>
      </c>
      <c r="KH173" s="51">
        <v>833.33333333333337</v>
      </c>
      <c r="KI173" s="51">
        <v>833.33333333333337</v>
      </c>
      <c r="KJ173" s="51">
        <v>750</v>
      </c>
      <c r="KK173" s="51">
        <v>750</v>
      </c>
      <c r="KL173" s="51">
        <v>916.66666666666663</v>
      </c>
      <c r="KM173" s="51">
        <v>375</v>
      </c>
      <c r="KN173" s="47">
        <v>750</v>
      </c>
      <c r="KO173" s="52">
        <v>750</v>
      </c>
      <c r="KP173" s="52">
        <v>750</v>
      </c>
      <c r="KQ173" s="52">
        <v>750</v>
      </c>
      <c r="KR173" s="52">
        <v>750</v>
      </c>
      <c r="KS173" s="303" t="s">
        <v>1072</v>
      </c>
      <c r="KT173" s="300" t="s">
        <v>1072</v>
      </c>
    </row>
    <row r="174" spans="1:306" ht="14.4" customHeight="1" x14ac:dyDescent="0.3">
      <c r="A174" s="11" t="s">
        <v>940</v>
      </c>
      <c r="B174" s="46" t="s">
        <v>1072</v>
      </c>
      <c r="C174" s="46" t="s">
        <v>1072</v>
      </c>
      <c r="D174" s="46" t="s">
        <v>1072</v>
      </c>
      <c r="E174" s="46" t="s">
        <v>1072</v>
      </c>
      <c r="F174" s="46" t="s">
        <v>1072</v>
      </c>
      <c r="G174" s="46" t="s">
        <v>1072</v>
      </c>
      <c r="H174" s="46" t="s">
        <v>1072</v>
      </c>
      <c r="I174" s="46" t="s">
        <v>1072</v>
      </c>
      <c r="J174" s="46" t="s">
        <v>1072</v>
      </c>
      <c r="K174" s="114"/>
      <c r="L174" s="46" t="s">
        <v>1072</v>
      </c>
      <c r="M174" s="114"/>
      <c r="N174" s="46" t="s">
        <v>1072</v>
      </c>
      <c r="O174" s="114"/>
      <c r="P174" s="50">
        <v>166.66666666666666</v>
      </c>
      <c r="Q174" s="58">
        <v>166.66666666666666</v>
      </c>
      <c r="R174" s="50">
        <v>208.33333333333334</v>
      </c>
      <c r="S174" s="46" t="s">
        <v>1072</v>
      </c>
      <c r="T174" s="46" t="s">
        <v>1072</v>
      </c>
      <c r="U174" s="46" t="s">
        <v>1072</v>
      </c>
      <c r="V174" s="178"/>
      <c r="W174" s="46" t="s">
        <v>1072</v>
      </c>
      <c r="X174" s="46" t="s">
        <v>1072</v>
      </c>
      <c r="Y174" s="46" t="s">
        <v>1072</v>
      </c>
      <c r="Z174" s="46" t="s">
        <v>1072</v>
      </c>
      <c r="AA174" s="46" t="s">
        <v>1072</v>
      </c>
      <c r="AB174" s="114"/>
      <c r="AC174" s="46" t="s">
        <v>1072</v>
      </c>
      <c r="AD174" s="46" t="s">
        <v>1072</v>
      </c>
      <c r="AE174" s="46" t="s">
        <v>1072</v>
      </c>
      <c r="AF174" s="46" t="s">
        <v>1072</v>
      </c>
      <c r="AG174" s="46" t="s">
        <v>1072</v>
      </c>
      <c r="AH174" s="46" t="s">
        <v>1072</v>
      </c>
      <c r="AI174" s="46" t="s">
        <v>1072</v>
      </c>
      <c r="AJ174" s="46" t="s">
        <v>1072</v>
      </c>
      <c r="AK174" s="46" t="s">
        <v>1072</v>
      </c>
      <c r="AL174" s="46" t="s">
        <v>1072</v>
      </c>
      <c r="AM174" s="46" t="s">
        <v>1072</v>
      </c>
      <c r="AN174" s="46" t="s">
        <v>1072</v>
      </c>
      <c r="AO174" s="46" t="s">
        <v>1072</v>
      </c>
      <c r="AP174" s="51">
        <v>250</v>
      </c>
      <c r="AQ174" s="51">
        <v>250</v>
      </c>
      <c r="AR174" s="51">
        <v>250</v>
      </c>
      <c r="AS174" s="51">
        <v>250</v>
      </c>
      <c r="AT174" s="52">
        <v>270.83333333333331</v>
      </c>
      <c r="AU174" s="52">
        <v>333.33333333333331</v>
      </c>
      <c r="AV174" s="52">
        <v>333.33333333333331</v>
      </c>
      <c r="AW174" s="52">
        <v>333.33333333333331</v>
      </c>
      <c r="AX174" s="52">
        <v>333.33333333333331</v>
      </c>
      <c r="AY174" s="38" t="s">
        <v>1072</v>
      </c>
      <c r="BA174" s="11" t="s">
        <v>940</v>
      </c>
      <c r="BB174" s="46" t="s">
        <v>1072</v>
      </c>
      <c r="BC174" s="46" t="s">
        <v>1072</v>
      </c>
      <c r="BD174" s="46" t="s">
        <v>1072</v>
      </c>
      <c r="BE174" s="46" t="s">
        <v>1072</v>
      </c>
      <c r="BF174" s="46" t="s">
        <v>1072</v>
      </c>
      <c r="BG174" s="46" t="s">
        <v>1072</v>
      </c>
      <c r="BH174" s="46" t="s">
        <v>1072</v>
      </c>
      <c r="BI174" s="46" t="s">
        <v>1072</v>
      </c>
      <c r="BJ174" s="46" t="s">
        <v>1072</v>
      </c>
      <c r="BK174" s="114"/>
      <c r="BL174" s="46" t="s">
        <v>1072</v>
      </c>
      <c r="BM174" s="114"/>
      <c r="BN174" s="46" t="s">
        <v>1072</v>
      </c>
      <c r="BO174" s="114"/>
      <c r="BP174" s="58">
        <v>216.66666666666666</v>
      </c>
      <c r="BQ174" s="51">
        <v>166.66666666666666</v>
      </c>
      <c r="BR174" s="51">
        <v>208.33333333333334</v>
      </c>
      <c r="BS174" s="46" t="s">
        <v>1072</v>
      </c>
      <c r="BT174" s="46" t="s">
        <v>1072</v>
      </c>
      <c r="BU174" s="46" t="s">
        <v>1072</v>
      </c>
      <c r="BV174" s="114"/>
      <c r="BW174" s="46" t="s">
        <v>1072</v>
      </c>
      <c r="BX174" s="46" t="s">
        <v>1072</v>
      </c>
      <c r="BY174" s="46" t="s">
        <v>1072</v>
      </c>
      <c r="BZ174" s="46" t="s">
        <v>1072</v>
      </c>
      <c r="CA174" s="46" t="s">
        <v>1072</v>
      </c>
      <c r="CB174" s="114"/>
      <c r="CC174" s="46" t="s">
        <v>1072</v>
      </c>
      <c r="CD174" s="46" t="s">
        <v>1072</v>
      </c>
      <c r="CE174" s="46" t="s">
        <v>1072</v>
      </c>
      <c r="CF174" s="46" t="s">
        <v>1072</v>
      </c>
      <c r="CG174" s="46" t="s">
        <v>1072</v>
      </c>
      <c r="CH174" s="46" t="s">
        <v>1072</v>
      </c>
      <c r="CI174" s="46" t="s">
        <v>1072</v>
      </c>
      <c r="CJ174" s="46" t="s">
        <v>1072</v>
      </c>
      <c r="CK174" s="46" t="s">
        <v>1072</v>
      </c>
      <c r="CL174" s="46" t="s">
        <v>1072</v>
      </c>
      <c r="CM174" s="46" t="s">
        <v>1072</v>
      </c>
      <c r="CN174" s="46" t="s">
        <v>1072</v>
      </c>
      <c r="CO174" s="46" t="s">
        <v>1072</v>
      </c>
      <c r="CP174" s="51">
        <v>250</v>
      </c>
      <c r="CQ174" s="51">
        <v>166.66666666666666</v>
      </c>
      <c r="CR174" s="51">
        <v>166.66666666666666</v>
      </c>
      <c r="CS174" s="51">
        <v>166.66666666666666</v>
      </c>
      <c r="CT174" s="52">
        <v>166.66666666666666</v>
      </c>
      <c r="CU174" s="61">
        <v>250</v>
      </c>
      <c r="CV174" s="52">
        <v>333.33333333333331</v>
      </c>
      <c r="CW174" s="52">
        <v>291.66666666666669</v>
      </c>
      <c r="CX174" s="299">
        <v>291.66666666666669</v>
      </c>
      <c r="CY174" s="300" t="s">
        <v>1072</v>
      </c>
      <c r="DA174" s="11" t="s">
        <v>940</v>
      </c>
      <c r="DB174" s="46" t="s">
        <v>1072</v>
      </c>
      <c r="DC174" s="46" t="s">
        <v>1072</v>
      </c>
      <c r="DD174" s="46" t="s">
        <v>1072</v>
      </c>
      <c r="DE174" s="46" t="s">
        <v>1072</v>
      </c>
      <c r="DF174" s="46" t="s">
        <v>1072</v>
      </c>
      <c r="DG174" s="46" t="s">
        <v>1072</v>
      </c>
      <c r="DH174" s="46" t="s">
        <v>1072</v>
      </c>
      <c r="DI174" s="46" t="s">
        <v>1072</v>
      </c>
      <c r="DJ174" s="46" t="s">
        <v>1072</v>
      </c>
      <c r="DK174" s="113"/>
      <c r="DL174" s="46" t="s">
        <v>1072</v>
      </c>
      <c r="DM174" s="113"/>
      <c r="DN174" s="46" t="s">
        <v>1072</v>
      </c>
      <c r="DO174" s="113"/>
      <c r="DP174" s="58">
        <v>333.33333333333331</v>
      </c>
      <c r="DQ174" s="58">
        <v>1000</v>
      </c>
      <c r="DR174" s="51">
        <v>1000</v>
      </c>
      <c r="DS174" s="46" t="s">
        <v>1072</v>
      </c>
      <c r="DT174" s="46" t="s">
        <v>1072</v>
      </c>
      <c r="DU174" s="46" t="s">
        <v>1072</v>
      </c>
      <c r="DV174" s="113"/>
      <c r="DW174" s="46" t="s">
        <v>1072</v>
      </c>
      <c r="DX174" s="46" t="s">
        <v>1072</v>
      </c>
      <c r="DY174" s="46" t="s">
        <v>1072</v>
      </c>
      <c r="DZ174" s="46" t="s">
        <v>1072</v>
      </c>
      <c r="EA174" s="46" t="s">
        <v>1072</v>
      </c>
      <c r="EB174" s="113"/>
      <c r="EC174" s="46" t="s">
        <v>1072</v>
      </c>
      <c r="ED174" s="46" t="s">
        <v>1072</v>
      </c>
      <c r="EE174" s="46" t="s">
        <v>1072</v>
      </c>
      <c r="EF174" s="46" t="s">
        <v>1072</v>
      </c>
      <c r="EG174" s="46" t="s">
        <v>1072</v>
      </c>
      <c r="EH174" s="46" t="s">
        <v>1072</v>
      </c>
      <c r="EI174" s="46" t="s">
        <v>1072</v>
      </c>
      <c r="EJ174" s="46" t="s">
        <v>1072</v>
      </c>
      <c r="EK174" s="46" t="s">
        <v>1072</v>
      </c>
      <c r="EL174" s="46" t="s">
        <v>1072</v>
      </c>
      <c r="EM174" s="46" t="s">
        <v>1072</v>
      </c>
      <c r="EN174" s="46" t="s">
        <v>1072</v>
      </c>
      <c r="EO174" s="46" t="s">
        <v>1072</v>
      </c>
      <c r="EP174" s="51">
        <v>417</v>
      </c>
      <c r="EQ174" s="51">
        <v>333.33333333333331</v>
      </c>
      <c r="ER174" s="51">
        <v>333.33333333333331</v>
      </c>
      <c r="ES174" s="51">
        <v>333.33333333333331</v>
      </c>
      <c r="ET174" s="52">
        <v>333.33333333333331</v>
      </c>
      <c r="EU174" s="52">
        <v>416.66666666666669</v>
      </c>
      <c r="EV174" s="52">
        <v>416.66666666666669</v>
      </c>
      <c r="EW174" s="299">
        <v>416.66666666666669</v>
      </c>
      <c r="EX174" s="299">
        <v>416.66666666666669</v>
      </c>
      <c r="EY174" s="300" t="s">
        <v>1072</v>
      </c>
      <c r="EZ174"/>
      <c r="FA174" s="46" t="s">
        <v>1072</v>
      </c>
      <c r="FB174" s="46" t="s">
        <v>1072</v>
      </c>
      <c r="FC174" s="46" t="s">
        <v>1072</v>
      </c>
      <c r="FD174" s="46" t="s">
        <v>1072</v>
      </c>
      <c r="FE174" s="46" t="s">
        <v>1072</v>
      </c>
      <c r="FF174" s="113"/>
      <c r="FG174" s="46" t="s">
        <v>1072</v>
      </c>
      <c r="FH174" s="113"/>
      <c r="FI174" s="46" t="s">
        <v>1072</v>
      </c>
      <c r="FJ174" s="113"/>
      <c r="FK174" s="58">
        <v>375</v>
      </c>
      <c r="FL174" s="58">
        <v>333.33333333333331</v>
      </c>
      <c r="FM174" s="51">
        <v>333.33333333333331</v>
      </c>
      <c r="FN174" s="46" t="s">
        <v>1072</v>
      </c>
      <c r="FO174" s="46" t="s">
        <v>1072</v>
      </c>
      <c r="FP174" s="46" t="s">
        <v>1072</v>
      </c>
      <c r="FQ174" s="113"/>
      <c r="FR174" s="46" t="s">
        <v>1072</v>
      </c>
      <c r="FS174" s="46" t="s">
        <v>1072</v>
      </c>
      <c r="FT174" s="46" t="s">
        <v>1072</v>
      </c>
      <c r="FU174" s="46" t="s">
        <v>1072</v>
      </c>
      <c r="FV174" s="46" t="s">
        <v>1072</v>
      </c>
      <c r="FW174" s="113"/>
      <c r="FX174" s="46" t="s">
        <v>1072</v>
      </c>
      <c r="FY174" s="46" t="s">
        <v>1072</v>
      </c>
      <c r="FZ174" s="46" t="s">
        <v>1072</v>
      </c>
      <c r="GA174" s="46" t="s">
        <v>1072</v>
      </c>
      <c r="GB174" s="46" t="s">
        <v>1072</v>
      </c>
      <c r="GC174" s="46" t="s">
        <v>1072</v>
      </c>
      <c r="GD174" s="46" t="s">
        <v>1072</v>
      </c>
      <c r="GE174" s="46" t="s">
        <v>1072</v>
      </c>
      <c r="GF174" s="46" t="s">
        <v>1072</v>
      </c>
      <c r="GG174" s="46" t="s">
        <v>1072</v>
      </c>
      <c r="GH174" s="46" t="s">
        <v>1072</v>
      </c>
      <c r="GI174" s="46" t="s">
        <v>1072</v>
      </c>
      <c r="GJ174" s="46" t="s">
        <v>1072</v>
      </c>
      <c r="GK174" s="51">
        <v>458</v>
      </c>
      <c r="GL174" s="51">
        <v>416.66666666666669</v>
      </c>
      <c r="GM174" s="51">
        <v>416.66666666666669</v>
      </c>
      <c r="GN174" s="51">
        <v>416.66666666666669</v>
      </c>
      <c r="GO174" s="52">
        <v>416.66666666666669</v>
      </c>
      <c r="GP174" s="52">
        <v>458.33333333333331</v>
      </c>
      <c r="GQ174" s="52">
        <v>416.66666666666669</v>
      </c>
      <c r="GR174" s="52">
        <v>416.66666666666669</v>
      </c>
      <c r="GS174" s="299">
        <v>458.33333333333331</v>
      </c>
      <c r="GT174" s="300" t="s">
        <v>1072</v>
      </c>
      <c r="GU174"/>
      <c r="GV174" s="11" t="s">
        <v>940</v>
      </c>
      <c r="GW174" s="46" t="s">
        <v>1072</v>
      </c>
      <c r="GX174" s="46" t="s">
        <v>1072</v>
      </c>
      <c r="GY174" s="46" t="s">
        <v>1072</v>
      </c>
      <c r="GZ174" s="46" t="s">
        <v>1072</v>
      </c>
      <c r="HA174" s="46" t="s">
        <v>1072</v>
      </c>
      <c r="HB174" s="46" t="s">
        <v>1072</v>
      </c>
      <c r="HC174" s="46" t="s">
        <v>1072</v>
      </c>
      <c r="HD174" s="46" t="s">
        <v>1072</v>
      </c>
      <c r="HE174" s="46" t="s">
        <v>1072</v>
      </c>
      <c r="HF174" s="113"/>
      <c r="HG174" s="46" t="s">
        <v>1072</v>
      </c>
      <c r="HH174" s="113"/>
      <c r="HI174" s="46" t="s">
        <v>1072</v>
      </c>
      <c r="HJ174" s="113"/>
      <c r="HK174" s="50">
        <v>1666.6666666666667</v>
      </c>
      <c r="HL174" s="58">
        <v>2750</v>
      </c>
      <c r="HM174" s="51">
        <v>2666.6666666666665</v>
      </c>
      <c r="HN174" s="46" t="s">
        <v>1072</v>
      </c>
      <c r="HO174" s="46" t="s">
        <v>1072</v>
      </c>
      <c r="HP174" s="46" t="s">
        <v>1072</v>
      </c>
      <c r="HQ174" s="113"/>
      <c r="HR174" s="46" t="s">
        <v>1072</v>
      </c>
      <c r="HS174" s="60" t="s">
        <v>1072</v>
      </c>
      <c r="HT174" s="46" t="s">
        <v>1072</v>
      </c>
      <c r="HU174" s="46" t="s">
        <v>1072</v>
      </c>
      <c r="HV174" s="46" t="s">
        <v>1072</v>
      </c>
      <c r="HW174" s="113"/>
      <c r="HX174" s="46" t="s">
        <v>1072</v>
      </c>
      <c r="HY174" s="46" t="s">
        <v>1072</v>
      </c>
      <c r="HZ174" s="46" t="s">
        <v>1072</v>
      </c>
      <c r="IA174" s="46" t="s">
        <v>1072</v>
      </c>
      <c r="IB174" s="46" t="s">
        <v>1072</v>
      </c>
      <c r="IC174" s="46" t="s">
        <v>1072</v>
      </c>
      <c r="ID174" s="46" t="s">
        <v>1072</v>
      </c>
      <c r="IE174" s="46" t="s">
        <v>1072</v>
      </c>
      <c r="IF174" s="46" t="s">
        <v>1072</v>
      </c>
      <c r="IG174" s="46" t="s">
        <v>1072</v>
      </c>
      <c r="IH174" s="46" t="s">
        <v>1072</v>
      </c>
      <c r="II174" s="46" t="s">
        <v>1072</v>
      </c>
      <c r="IJ174" s="46" t="s">
        <v>1072</v>
      </c>
      <c r="IK174" s="51">
        <v>2000</v>
      </c>
      <c r="IL174" s="51">
        <v>1666.6666666666667</v>
      </c>
      <c r="IM174" s="51">
        <v>1666.6666666666667</v>
      </c>
      <c r="IN174" s="51">
        <v>1666.6666666666667</v>
      </c>
      <c r="IO174" s="52">
        <v>1666.6666666666667</v>
      </c>
      <c r="IP174" s="52">
        <v>1833.3333333333333</v>
      </c>
      <c r="IQ174" s="52">
        <v>1833.3333333333333</v>
      </c>
      <c r="IR174" s="52">
        <v>1833</v>
      </c>
      <c r="IS174" s="299">
        <v>1833.3333333333333</v>
      </c>
      <c r="IT174" s="300" t="s">
        <v>1072</v>
      </c>
      <c r="IV174" s="11" t="s">
        <v>940</v>
      </c>
      <c r="IW174" s="46" t="s">
        <v>1072</v>
      </c>
      <c r="IX174" s="46" t="s">
        <v>1072</v>
      </c>
      <c r="IY174" s="46" t="s">
        <v>1072</v>
      </c>
      <c r="IZ174" s="46" t="s">
        <v>1072</v>
      </c>
      <c r="JA174" s="46" t="s">
        <v>1072</v>
      </c>
      <c r="JB174" s="46" t="s">
        <v>1072</v>
      </c>
      <c r="JC174" s="46" t="s">
        <v>1072</v>
      </c>
      <c r="JD174" s="46" t="s">
        <v>1072</v>
      </c>
      <c r="JE174" s="46" t="s">
        <v>1072</v>
      </c>
      <c r="JF174" s="114"/>
      <c r="JG174" s="46" t="s">
        <v>1072</v>
      </c>
      <c r="JH174" s="114"/>
      <c r="JI174" s="46" t="s">
        <v>1072</v>
      </c>
      <c r="JJ174" s="114"/>
      <c r="JK174" s="50">
        <v>666.66666666666663</v>
      </c>
      <c r="JL174" s="50">
        <v>625</v>
      </c>
      <c r="JM174" s="51">
        <v>416.66666666666669</v>
      </c>
      <c r="JN174" s="46" t="s">
        <v>1072</v>
      </c>
      <c r="JO174" s="46" t="s">
        <v>1072</v>
      </c>
      <c r="JP174" s="46" t="s">
        <v>1072</v>
      </c>
      <c r="JQ174" s="114"/>
      <c r="JR174" s="46" t="s">
        <v>1072</v>
      </c>
      <c r="JS174" s="46" t="s">
        <v>1072</v>
      </c>
      <c r="JT174" s="46" t="s">
        <v>1072</v>
      </c>
      <c r="JU174" s="46" t="s">
        <v>1072</v>
      </c>
      <c r="JV174" s="46" t="s">
        <v>1072</v>
      </c>
      <c r="JW174" s="114"/>
      <c r="JX174" s="46" t="s">
        <v>1072</v>
      </c>
      <c r="JY174" s="46" t="s">
        <v>1072</v>
      </c>
      <c r="JZ174" s="46" t="s">
        <v>1072</v>
      </c>
      <c r="KA174" s="46" t="s">
        <v>1072</v>
      </c>
      <c r="KB174" s="46" t="s">
        <v>1072</v>
      </c>
      <c r="KC174" s="46" t="s">
        <v>1072</v>
      </c>
      <c r="KD174" s="46" t="s">
        <v>1072</v>
      </c>
      <c r="KE174" s="46" t="s">
        <v>1072</v>
      </c>
      <c r="KF174" s="46" t="s">
        <v>1072</v>
      </c>
      <c r="KG174" s="46" t="s">
        <v>1072</v>
      </c>
      <c r="KH174" s="46" t="s">
        <v>1072</v>
      </c>
      <c r="KI174" s="46" t="s">
        <v>1072</v>
      </c>
      <c r="KJ174" s="46" t="s">
        <v>1072</v>
      </c>
      <c r="KK174" s="51">
        <v>667</v>
      </c>
      <c r="KL174" s="51">
        <v>666.66666666666663</v>
      </c>
      <c r="KM174" s="51">
        <v>708.33333333333337</v>
      </c>
      <c r="KN174" s="51">
        <v>750</v>
      </c>
      <c r="KO174" s="52">
        <v>750</v>
      </c>
      <c r="KP174" s="52">
        <v>750</v>
      </c>
      <c r="KQ174" s="52">
        <v>750</v>
      </c>
      <c r="KR174" s="52">
        <v>750</v>
      </c>
      <c r="KS174" s="302">
        <v>750</v>
      </c>
      <c r="KT174" s="300" t="s">
        <v>1072</v>
      </c>
    </row>
    <row r="175" spans="1:306" ht="14.4" customHeight="1" x14ac:dyDescent="0.3">
      <c r="A175" s="11" t="s">
        <v>916</v>
      </c>
      <c r="B175" s="46" t="s">
        <v>1072</v>
      </c>
      <c r="C175" s="46" t="s">
        <v>1072</v>
      </c>
      <c r="D175" s="62">
        <v>250</v>
      </c>
      <c r="E175" s="62">
        <v>250</v>
      </c>
      <c r="F175" s="46" t="s">
        <v>1072</v>
      </c>
      <c r="G175" s="57">
        <v>250</v>
      </c>
      <c r="H175" s="55">
        <v>250</v>
      </c>
      <c r="I175" s="55">
        <v>250</v>
      </c>
      <c r="J175" s="55">
        <v>333.33333333333331</v>
      </c>
      <c r="K175" s="114"/>
      <c r="L175" s="55">
        <v>166.66666666666666</v>
      </c>
      <c r="M175" s="114"/>
      <c r="N175" s="55">
        <v>208.33333333333334</v>
      </c>
      <c r="O175" s="114"/>
      <c r="P175" s="55">
        <v>250</v>
      </c>
      <c r="Q175" s="55">
        <v>333.33333333333331</v>
      </c>
      <c r="R175" s="55">
        <v>333.33333333333331</v>
      </c>
      <c r="S175" s="51">
        <v>333.33333333333331</v>
      </c>
      <c r="T175" s="55">
        <v>333.33333333333331</v>
      </c>
      <c r="U175" s="55">
        <v>333.33333333333331</v>
      </c>
      <c r="V175" s="178"/>
      <c r="W175" s="55">
        <v>333.33333333333331</v>
      </c>
      <c r="X175" s="55">
        <v>333.33333333333331</v>
      </c>
      <c r="Y175" s="55">
        <v>333.33333333333331</v>
      </c>
      <c r="Z175" s="51">
        <v>333.33333333333331</v>
      </c>
      <c r="AA175" s="51">
        <v>333.33333333333331</v>
      </c>
      <c r="AB175" s="114"/>
      <c r="AC175" s="51">
        <v>333.33333333333331</v>
      </c>
      <c r="AD175" s="51">
        <v>333.33333333333331</v>
      </c>
      <c r="AE175" s="51">
        <v>333.33333333333331</v>
      </c>
      <c r="AF175" s="51">
        <v>333.33333333333331</v>
      </c>
      <c r="AG175" s="51">
        <v>333.33333333333331</v>
      </c>
      <c r="AH175" s="51">
        <v>333.33333333333331</v>
      </c>
      <c r="AI175" s="51">
        <v>333.33333333333331</v>
      </c>
      <c r="AJ175" s="51">
        <v>333.33333333333331</v>
      </c>
      <c r="AK175" s="51">
        <v>333.33333333333331</v>
      </c>
      <c r="AL175" s="55">
        <v>333.33333333333331</v>
      </c>
      <c r="AM175" s="51">
        <v>333.33333333333331</v>
      </c>
      <c r="AN175" s="51">
        <v>333.33333333333331</v>
      </c>
      <c r="AO175" s="51">
        <v>333.33333333333331</v>
      </c>
      <c r="AP175" s="51">
        <v>333.33333333333331</v>
      </c>
      <c r="AQ175" s="51">
        <v>333.33333333333331</v>
      </c>
      <c r="AR175" s="51">
        <v>333.33333333333331</v>
      </c>
      <c r="AS175" s="51">
        <v>333.33333333333331</v>
      </c>
      <c r="AT175" s="52">
        <v>333.33333333333331</v>
      </c>
      <c r="AU175" s="52">
        <v>333.33333333333331</v>
      </c>
      <c r="AV175" s="52">
        <v>333.33333333333331</v>
      </c>
      <c r="AW175" s="52">
        <v>333.33333333333331</v>
      </c>
      <c r="AX175" s="52">
        <v>333.33333333333331</v>
      </c>
      <c r="AY175" s="52">
        <f>'Coût médian du PMAS'!C11</f>
        <v>250</v>
      </c>
      <c r="BA175" s="11" t="s">
        <v>916</v>
      </c>
      <c r="BB175" s="46" t="s">
        <v>1072</v>
      </c>
      <c r="BC175" s="46" t="s">
        <v>1072</v>
      </c>
      <c r="BD175" s="62">
        <v>250</v>
      </c>
      <c r="BE175" s="62">
        <v>166.66666666666666</v>
      </c>
      <c r="BF175" s="46" t="s">
        <v>1072</v>
      </c>
      <c r="BG175" s="51">
        <v>250</v>
      </c>
      <c r="BH175" s="55">
        <v>250</v>
      </c>
      <c r="BI175" s="55">
        <v>166.66666666666666</v>
      </c>
      <c r="BJ175" s="55">
        <v>250</v>
      </c>
      <c r="BK175" s="114"/>
      <c r="BL175" s="55">
        <v>250</v>
      </c>
      <c r="BM175" s="114"/>
      <c r="BN175" s="55">
        <v>291.66666666666669</v>
      </c>
      <c r="BO175" s="114"/>
      <c r="BP175" s="55">
        <v>166.66666666666666</v>
      </c>
      <c r="BQ175" s="51">
        <v>250</v>
      </c>
      <c r="BR175" s="51">
        <v>250</v>
      </c>
      <c r="BS175" s="51">
        <v>250</v>
      </c>
      <c r="BT175" s="51">
        <v>250</v>
      </c>
      <c r="BU175" s="55">
        <v>250</v>
      </c>
      <c r="BV175" s="114"/>
      <c r="BW175" s="55">
        <v>250</v>
      </c>
      <c r="BX175" s="55">
        <v>250</v>
      </c>
      <c r="BY175" s="55">
        <v>250</v>
      </c>
      <c r="BZ175" s="51">
        <v>250</v>
      </c>
      <c r="CA175" s="51">
        <v>250</v>
      </c>
      <c r="CB175" s="114"/>
      <c r="CC175" s="51">
        <v>250</v>
      </c>
      <c r="CD175" s="51">
        <v>250</v>
      </c>
      <c r="CE175" s="51">
        <v>250</v>
      </c>
      <c r="CF175" s="51">
        <v>250</v>
      </c>
      <c r="CG175" s="51">
        <v>250</v>
      </c>
      <c r="CH175" s="51">
        <v>250</v>
      </c>
      <c r="CI175" s="51">
        <v>250</v>
      </c>
      <c r="CJ175" s="51">
        <v>333.33333333333331</v>
      </c>
      <c r="CK175" s="51">
        <v>250</v>
      </c>
      <c r="CL175" s="55">
        <v>250</v>
      </c>
      <c r="CM175" s="51">
        <v>250</v>
      </c>
      <c r="CN175" s="51">
        <v>250</v>
      </c>
      <c r="CO175" s="51">
        <v>250</v>
      </c>
      <c r="CP175" s="51">
        <v>250</v>
      </c>
      <c r="CQ175" s="51">
        <v>250</v>
      </c>
      <c r="CR175" s="51">
        <v>166.66666666666666</v>
      </c>
      <c r="CS175" s="51">
        <v>166.66666666666666</v>
      </c>
      <c r="CT175" s="52">
        <v>250</v>
      </c>
      <c r="CU175" s="61">
        <v>250</v>
      </c>
      <c r="CV175" s="52">
        <v>416.66666666666669</v>
      </c>
      <c r="CW175" s="52">
        <v>416.66666666666669</v>
      </c>
      <c r="CX175" s="299">
        <v>416.66666666666669</v>
      </c>
      <c r="CY175" s="52">
        <f>'Coût médian du PMAS'!D11</f>
        <v>416.66666666666669</v>
      </c>
      <c r="DA175" s="11" t="s">
        <v>916</v>
      </c>
      <c r="DB175" s="46" t="s">
        <v>1072</v>
      </c>
      <c r="DC175" s="46" t="s">
        <v>1072</v>
      </c>
      <c r="DD175" s="62">
        <v>583.33333333333337</v>
      </c>
      <c r="DE175" s="62">
        <v>500</v>
      </c>
      <c r="DF175" s="46" t="s">
        <v>1072</v>
      </c>
      <c r="DG175" s="57">
        <v>583.33333333333337</v>
      </c>
      <c r="DH175" s="55">
        <v>500</v>
      </c>
      <c r="DI175" s="55">
        <v>500</v>
      </c>
      <c r="DJ175" s="55">
        <v>583.33333333333337</v>
      </c>
      <c r="DK175" s="113"/>
      <c r="DL175" s="55">
        <v>458.33333333333331</v>
      </c>
      <c r="DM175" s="113"/>
      <c r="DN175" s="55">
        <v>500</v>
      </c>
      <c r="DO175" s="113"/>
      <c r="DP175" s="55">
        <v>416.66666666666669</v>
      </c>
      <c r="DQ175" s="55">
        <v>500</v>
      </c>
      <c r="DR175" s="51">
        <v>500</v>
      </c>
      <c r="DS175" s="51">
        <v>500</v>
      </c>
      <c r="DT175" s="51">
        <v>500</v>
      </c>
      <c r="DU175" s="51">
        <v>500</v>
      </c>
      <c r="DV175" s="113"/>
      <c r="DW175" s="55">
        <v>500</v>
      </c>
      <c r="DX175" s="55">
        <v>500</v>
      </c>
      <c r="DY175" s="55">
        <v>500</v>
      </c>
      <c r="DZ175" s="51">
        <v>500</v>
      </c>
      <c r="EA175" s="51">
        <v>500</v>
      </c>
      <c r="EB175" s="113"/>
      <c r="EC175" s="51">
        <v>500</v>
      </c>
      <c r="ED175" s="51">
        <v>500</v>
      </c>
      <c r="EE175" s="51">
        <v>500</v>
      </c>
      <c r="EF175" s="51">
        <v>500</v>
      </c>
      <c r="EG175" s="51">
        <v>500</v>
      </c>
      <c r="EH175" s="51">
        <v>500</v>
      </c>
      <c r="EI175" s="51">
        <v>500</v>
      </c>
      <c r="EJ175" s="51">
        <v>500</v>
      </c>
      <c r="EK175" s="51">
        <v>500</v>
      </c>
      <c r="EL175" s="51">
        <v>500</v>
      </c>
      <c r="EM175" s="51">
        <v>500</v>
      </c>
      <c r="EN175" s="51">
        <v>500</v>
      </c>
      <c r="EO175" s="51">
        <v>500</v>
      </c>
      <c r="EP175" s="51">
        <v>500</v>
      </c>
      <c r="EQ175" s="51">
        <v>500</v>
      </c>
      <c r="ER175" s="51">
        <v>500</v>
      </c>
      <c r="ES175" s="51">
        <v>500</v>
      </c>
      <c r="ET175" s="52">
        <v>500</v>
      </c>
      <c r="EU175" s="52">
        <v>500</v>
      </c>
      <c r="EV175" s="52">
        <v>500</v>
      </c>
      <c r="EW175" s="299">
        <v>500</v>
      </c>
      <c r="EX175" s="299">
        <v>500</v>
      </c>
      <c r="EY175" s="299">
        <f>'Coût médian du PMAS'!E11</f>
        <v>500</v>
      </c>
      <c r="EZ175"/>
      <c r="FA175" s="46" t="s">
        <v>1072</v>
      </c>
      <c r="FB175" s="57">
        <v>500</v>
      </c>
      <c r="FC175" s="55">
        <v>541.66666666666663</v>
      </c>
      <c r="FD175" s="55">
        <v>500</v>
      </c>
      <c r="FE175" s="55">
        <v>583.33333333333337</v>
      </c>
      <c r="FF175" s="113"/>
      <c r="FG175" s="55">
        <v>416.66666666666669</v>
      </c>
      <c r="FH175" s="113"/>
      <c r="FI175" s="55">
        <v>416.66666666666669</v>
      </c>
      <c r="FJ175" s="113"/>
      <c r="FK175" s="55">
        <v>333.33333333333331</v>
      </c>
      <c r="FL175" s="55">
        <v>583.33333333333337</v>
      </c>
      <c r="FM175" s="51">
        <v>583.33333333333337</v>
      </c>
      <c r="FN175" s="51">
        <v>583.33333333333303</v>
      </c>
      <c r="FO175" s="51">
        <v>583.33333333333337</v>
      </c>
      <c r="FP175" s="51">
        <v>583.33333333333337</v>
      </c>
      <c r="FQ175" s="113"/>
      <c r="FR175" s="55">
        <v>583.33333333333337</v>
      </c>
      <c r="FS175" s="51">
        <v>583.33333333333337</v>
      </c>
      <c r="FT175" s="51">
        <v>583.33333333333337</v>
      </c>
      <c r="FU175" s="51">
        <v>583.33333333333337</v>
      </c>
      <c r="FV175" s="51">
        <v>583.33333333333337</v>
      </c>
      <c r="FW175" s="113"/>
      <c r="FX175" s="51">
        <v>583.33333333333337</v>
      </c>
      <c r="FY175" s="51">
        <v>583.33333333333337</v>
      </c>
      <c r="FZ175" s="51">
        <v>583.33333333333337</v>
      </c>
      <c r="GA175" s="51">
        <v>583.33333333333337</v>
      </c>
      <c r="GB175" s="51">
        <v>583.33333333333337</v>
      </c>
      <c r="GC175" s="51">
        <v>583.33333333333337</v>
      </c>
      <c r="GD175" s="51">
        <v>583.33333333333337</v>
      </c>
      <c r="GE175" s="51">
        <v>583.33333333333337</v>
      </c>
      <c r="GF175" s="51">
        <v>583.33333333333337</v>
      </c>
      <c r="GG175" s="51">
        <v>583.33333333333337</v>
      </c>
      <c r="GH175" s="51">
        <v>583.33333333333337</v>
      </c>
      <c r="GI175" s="51">
        <v>583.33333333333337</v>
      </c>
      <c r="GJ175" s="51">
        <v>583.33333333333337</v>
      </c>
      <c r="GK175" s="51">
        <v>583.33333333333337</v>
      </c>
      <c r="GL175" s="51">
        <v>583.33333333333337</v>
      </c>
      <c r="GM175" s="51">
        <v>583.33333333333337</v>
      </c>
      <c r="GN175" s="51">
        <v>583.33333333333337</v>
      </c>
      <c r="GO175" s="52">
        <v>583.33333333333337</v>
      </c>
      <c r="GP175" s="52">
        <v>583.33333333333337</v>
      </c>
      <c r="GQ175" s="52">
        <v>583.33333333333337</v>
      </c>
      <c r="GR175" s="52">
        <v>500</v>
      </c>
      <c r="GS175" s="299">
        <v>583.33333333333337</v>
      </c>
      <c r="GT175" s="52">
        <f>'Coût médian du PMAS'!F11</f>
        <v>583.33333333333337</v>
      </c>
      <c r="GU175"/>
      <c r="GV175" s="11" t="s">
        <v>916</v>
      </c>
      <c r="GW175" s="46" t="s">
        <v>1072</v>
      </c>
      <c r="GX175" s="46" t="s">
        <v>1072</v>
      </c>
      <c r="GY175" s="51">
        <v>1083.3333333333333</v>
      </c>
      <c r="GZ175" s="51">
        <v>1166.6666666666667</v>
      </c>
      <c r="HA175" s="46" t="s">
        <v>1072</v>
      </c>
      <c r="HB175" s="47">
        <v>854.16666666666663</v>
      </c>
      <c r="HC175" s="55">
        <v>625</v>
      </c>
      <c r="HD175" s="47">
        <v>1979.1666666666667</v>
      </c>
      <c r="HE175" s="47">
        <v>1666.6666666666667</v>
      </c>
      <c r="HF175" s="113"/>
      <c r="HG175" s="47">
        <v>2083.3333333333335</v>
      </c>
      <c r="HH175" s="113"/>
      <c r="HI175" s="47">
        <v>2500</v>
      </c>
      <c r="HJ175" s="113"/>
      <c r="HK175" s="47">
        <v>1666.6666666666667</v>
      </c>
      <c r="HL175" s="47">
        <v>1833.3333333333333</v>
      </c>
      <c r="HM175" s="50">
        <v>1833.3333333333333</v>
      </c>
      <c r="HN175" s="50">
        <v>2000</v>
      </c>
      <c r="HO175" s="51">
        <v>1666.6666666666667</v>
      </c>
      <c r="HP175" s="50">
        <v>1666.6666666666667</v>
      </c>
      <c r="HQ175" s="113"/>
      <c r="HR175" s="50">
        <v>2041.6666666666667</v>
      </c>
      <c r="HS175" s="50">
        <v>2500</v>
      </c>
      <c r="HT175" s="50">
        <v>2000</v>
      </c>
      <c r="HU175" s="50">
        <v>2041.6666666666667</v>
      </c>
      <c r="HV175" s="50">
        <v>2333.3333333333335</v>
      </c>
      <c r="HW175" s="113"/>
      <c r="HX175" s="50">
        <v>2083.3333333333335</v>
      </c>
      <c r="HY175" s="47">
        <v>2166.6666666666665</v>
      </c>
      <c r="HZ175" s="47">
        <v>2041.6666666666667</v>
      </c>
      <c r="IA175" s="47">
        <v>2208.3333333333335</v>
      </c>
      <c r="IB175" s="47">
        <v>2291.6666666666665</v>
      </c>
      <c r="IC175" s="47">
        <v>2250</v>
      </c>
      <c r="ID175" s="51">
        <v>2000</v>
      </c>
      <c r="IE175" s="47">
        <v>1875</v>
      </c>
      <c r="IF175" s="47">
        <v>2083.3333333333335</v>
      </c>
      <c r="IG175" s="47">
        <v>2083.3333333333335</v>
      </c>
      <c r="IH175" s="51">
        <v>2333.3333333333335</v>
      </c>
      <c r="II175" s="51">
        <v>2500</v>
      </c>
      <c r="IJ175" s="51">
        <v>2500</v>
      </c>
      <c r="IK175" s="51">
        <v>2500</v>
      </c>
      <c r="IL175" s="47">
        <v>2166.6666666666665</v>
      </c>
      <c r="IM175" s="50">
        <v>1666.6666666666667</v>
      </c>
      <c r="IN175" s="50">
        <v>2000</v>
      </c>
      <c r="IO175" s="52">
        <v>2125</v>
      </c>
      <c r="IP175" s="50">
        <v>1750</v>
      </c>
      <c r="IQ175" s="39">
        <v>1916.6666666666667</v>
      </c>
      <c r="IR175" s="39">
        <v>1983.3333333333333</v>
      </c>
      <c r="IS175" s="39">
        <v>1833.3333333333333</v>
      </c>
      <c r="IT175" s="39">
        <f>'Coût médian du PMAS'!G11</f>
        <v>1791.6666666666667</v>
      </c>
      <c r="IV175" s="11" t="s">
        <v>916</v>
      </c>
      <c r="IW175" s="46" t="s">
        <v>1072</v>
      </c>
      <c r="IX175" s="46" t="s">
        <v>1072</v>
      </c>
      <c r="IY175" s="62">
        <v>791.66666666666663</v>
      </c>
      <c r="IZ175" s="62">
        <v>583.33333333333337</v>
      </c>
      <c r="JA175" s="46" t="s">
        <v>1072</v>
      </c>
      <c r="JB175" s="47">
        <v>541.66666666666663</v>
      </c>
      <c r="JC175" s="55">
        <v>833.33333333333337</v>
      </c>
      <c r="JD175" s="55">
        <v>1000</v>
      </c>
      <c r="JE175" s="55">
        <v>1000</v>
      </c>
      <c r="JF175" s="114"/>
      <c r="JG175" s="55">
        <v>875</v>
      </c>
      <c r="JH175" s="114"/>
      <c r="JI175" s="58">
        <v>916.66666666666663</v>
      </c>
      <c r="JJ175" s="114"/>
      <c r="JK175" s="55">
        <v>916.66666666666663</v>
      </c>
      <c r="JL175" s="55">
        <v>916.66666666666663</v>
      </c>
      <c r="JM175" s="51">
        <v>916.66666666666663</v>
      </c>
      <c r="JN175" s="51">
        <v>917</v>
      </c>
      <c r="JO175" s="51">
        <v>916.66666666666663</v>
      </c>
      <c r="JP175" s="51">
        <v>916.66666666666663</v>
      </c>
      <c r="JQ175" s="114"/>
      <c r="JR175" s="51">
        <v>916.66666666666663</v>
      </c>
      <c r="JS175" s="51">
        <v>916.66666666666663</v>
      </c>
      <c r="JT175" s="51">
        <v>1083.3333333333333</v>
      </c>
      <c r="JU175" s="50">
        <v>666.66666666666663</v>
      </c>
      <c r="JV175" s="50">
        <v>583.33333333333337</v>
      </c>
      <c r="JW175" s="114"/>
      <c r="JX175" s="50">
        <v>583.33333333333337</v>
      </c>
      <c r="JY175" s="47">
        <v>625</v>
      </c>
      <c r="JZ175" s="51">
        <v>1250</v>
      </c>
      <c r="KA175" s="51">
        <v>916.66666666666663</v>
      </c>
      <c r="KB175" s="51">
        <v>916.66666666666663</v>
      </c>
      <c r="KC175" s="51">
        <v>916.66666666666663</v>
      </c>
      <c r="KD175" s="51">
        <v>916.66666666666663</v>
      </c>
      <c r="KE175" s="51">
        <v>916.66666666666663</v>
      </c>
      <c r="KF175" s="51">
        <v>916.66666666666663</v>
      </c>
      <c r="KG175" s="51">
        <v>916.66666666666663</v>
      </c>
      <c r="KH175" s="51">
        <v>833.33333333333337</v>
      </c>
      <c r="KI175" s="51">
        <v>833.33333333333337</v>
      </c>
      <c r="KJ175" s="51">
        <v>833.33333333333337</v>
      </c>
      <c r="KK175" s="51">
        <v>833.33333333333337</v>
      </c>
      <c r="KL175" s="51">
        <v>916.66666666666663</v>
      </c>
      <c r="KM175" s="51">
        <v>916.66666666666663</v>
      </c>
      <c r="KN175" s="51">
        <v>916.66666666666663</v>
      </c>
      <c r="KO175" s="52">
        <v>916.66666666666663</v>
      </c>
      <c r="KP175" s="52">
        <v>916.66666666666663</v>
      </c>
      <c r="KQ175" s="52">
        <v>916.66666666666663</v>
      </c>
      <c r="KR175" s="52">
        <v>916.66666666666663</v>
      </c>
      <c r="KS175" s="302">
        <v>916.66666666666663</v>
      </c>
      <c r="KT175" s="52">
        <f>'Coût médian du PMAS'!H11</f>
        <v>916.66666666666663</v>
      </c>
    </row>
    <row r="176" spans="1:306" ht="14.4" customHeight="1" x14ac:dyDescent="0.3">
      <c r="A176" s="11" t="s">
        <v>921</v>
      </c>
      <c r="B176" s="46" t="s">
        <v>1072</v>
      </c>
      <c r="C176" s="46" t="s">
        <v>1072</v>
      </c>
      <c r="D176" s="46" t="s">
        <v>1072</v>
      </c>
      <c r="E176" s="46" t="s">
        <v>1072</v>
      </c>
      <c r="F176" s="46" t="s">
        <v>1072</v>
      </c>
      <c r="G176" s="46" t="s">
        <v>1072</v>
      </c>
      <c r="H176" s="46" t="s">
        <v>1072</v>
      </c>
      <c r="I176" s="46" t="s">
        <v>1072</v>
      </c>
      <c r="J176" s="46" t="s">
        <v>1072</v>
      </c>
      <c r="K176" s="114"/>
      <c r="L176" s="46" t="s">
        <v>1072</v>
      </c>
      <c r="M176" s="114"/>
      <c r="N176" s="46" t="s">
        <v>1072</v>
      </c>
      <c r="O176" s="114"/>
      <c r="P176" s="46" t="s">
        <v>1072</v>
      </c>
      <c r="Q176" s="46" t="s">
        <v>1072</v>
      </c>
      <c r="R176" s="46" t="s">
        <v>1072</v>
      </c>
      <c r="S176" s="46" t="s">
        <v>1072</v>
      </c>
      <c r="T176" s="46" t="s">
        <v>1072</v>
      </c>
      <c r="U176" s="46" t="s">
        <v>1072</v>
      </c>
      <c r="V176" s="178"/>
      <c r="W176" s="46" t="s">
        <v>1072</v>
      </c>
      <c r="X176" s="46" t="s">
        <v>1072</v>
      </c>
      <c r="Y176" s="55">
        <v>167</v>
      </c>
      <c r="Z176" s="51">
        <v>125</v>
      </c>
      <c r="AA176" s="51">
        <v>250</v>
      </c>
      <c r="AB176" s="114"/>
      <c r="AC176" s="47">
        <v>250</v>
      </c>
      <c r="AD176" s="47">
        <v>250</v>
      </c>
      <c r="AE176" s="51">
        <v>166.66666666666666</v>
      </c>
      <c r="AF176" s="47">
        <v>166.66666666666666</v>
      </c>
      <c r="AG176" s="51">
        <v>166.66666666666666</v>
      </c>
      <c r="AH176" s="47">
        <v>250</v>
      </c>
      <c r="AI176" s="51">
        <v>166.66666666666666</v>
      </c>
      <c r="AJ176" s="51">
        <v>166.66666666666666</v>
      </c>
      <c r="AK176" s="47">
        <v>250</v>
      </c>
      <c r="AL176" s="47">
        <v>191.66666666666666</v>
      </c>
      <c r="AM176" s="51">
        <v>208.33333333333334</v>
      </c>
      <c r="AN176" s="51">
        <v>250</v>
      </c>
      <c r="AO176" s="51">
        <v>250</v>
      </c>
      <c r="AP176" s="47">
        <v>250</v>
      </c>
      <c r="AQ176" s="51">
        <v>250</v>
      </c>
      <c r="AR176" s="46" t="s">
        <v>1072</v>
      </c>
      <c r="AS176" s="50">
        <v>250</v>
      </c>
      <c r="AT176" s="52">
        <v>145.83333333333334</v>
      </c>
      <c r="AU176" s="50">
        <v>166.66666666666666</v>
      </c>
      <c r="AV176" s="39">
        <v>291.66666666666669</v>
      </c>
      <c r="AW176" s="39">
        <v>250</v>
      </c>
      <c r="AX176" s="52">
        <v>250</v>
      </c>
      <c r="AY176" s="52">
        <f>'Coût médian du PMAS'!C12</f>
        <v>83.333333333333329</v>
      </c>
      <c r="BA176" s="11" t="s">
        <v>921</v>
      </c>
      <c r="BB176" s="46" t="s">
        <v>1072</v>
      </c>
      <c r="BC176" s="46" t="s">
        <v>1072</v>
      </c>
      <c r="BD176" s="46" t="s">
        <v>1072</v>
      </c>
      <c r="BE176" s="46" t="s">
        <v>1072</v>
      </c>
      <c r="BF176" s="46" t="s">
        <v>1072</v>
      </c>
      <c r="BG176" s="46" t="s">
        <v>1072</v>
      </c>
      <c r="BH176" s="46" t="s">
        <v>1072</v>
      </c>
      <c r="BI176" s="46" t="s">
        <v>1072</v>
      </c>
      <c r="BJ176" s="46" t="s">
        <v>1072</v>
      </c>
      <c r="BK176" s="114"/>
      <c r="BL176" s="46" t="s">
        <v>1072</v>
      </c>
      <c r="BM176" s="114"/>
      <c r="BN176" s="46" t="s">
        <v>1072</v>
      </c>
      <c r="BO176" s="114"/>
      <c r="BP176" s="46" t="s">
        <v>1072</v>
      </c>
      <c r="BQ176" s="46" t="s">
        <v>1072</v>
      </c>
      <c r="BR176" s="46" t="s">
        <v>1072</v>
      </c>
      <c r="BS176" s="46" t="s">
        <v>1072</v>
      </c>
      <c r="BT176" s="46" t="s">
        <v>1072</v>
      </c>
      <c r="BU176" s="46" t="s">
        <v>1072</v>
      </c>
      <c r="BV176" s="114"/>
      <c r="BW176" s="46" t="s">
        <v>1072</v>
      </c>
      <c r="BX176" s="46" t="s">
        <v>1072</v>
      </c>
      <c r="BY176" s="55">
        <v>167</v>
      </c>
      <c r="BZ176" s="51">
        <v>166.66666666666666</v>
      </c>
      <c r="CA176" s="51">
        <v>166.66666666666666</v>
      </c>
      <c r="CB176" s="114"/>
      <c r="CC176" s="51">
        <v>208.33333333333334</v>
      </c>
      <c r="CD176" s="51">
        <v>183.33333333333334</v>
      </c>
      <c r="CE176" s="51">
        <v>204.16666666666666</v>
      </c>
      <c r="CF176" s="51">
        <v>250</v>
      </c>
      <c r="CG176" s="51">
        <v>166.66666666666666</v>
      </c>
      <c r="CH176" s="51">
        <v>208.33333333333334</v>
      </c>
      <c r="CI176" s="51">
        <v>166.66666666666666</v>
      </c>
      <c r="CJ176" s="51">
        <v>166.66666666666666</v>
      </c>
      <c r="CK176" s="47">
        <v>250</v>
      </c>
      <c r="CL176" s="55">
        <v>250</v>
      </c>
      <c r="CM176" s="51">
        <v>250</v>
      </c>
      <c r="CN176" s="51">
        <v>250</v>
      </c>
      <c r="CO176" s="51">
        <v>250</v>
      </c>
      <c r="CP176" s="51">
        <v>250</v>
      </c>
      <c r="CQ176" s="51">
        <v>250</v>
      </c>
      <c r="CR176" s="46" t="s">
        <v>1072</v>
      </c>
      <c r="CS176" s="50">
        <v>333.33333333333331</v>
      </c>
      <c r="CT176" s="52">
        <v>200</v>
      </c>
      <c r="CU176" s="123">
        <v>258.33333333333331</v>
      </c>
      <c r="CV176" s="52">
        <v>250</v>
      </c>
      <c r="CW176" s="52">
        <v>250</v>
      </c>
      <c r="CX176" s="299">
        <v>250</v>
      </c>
      <c r="CY176" s="52">
        <f>'Coût médian du PMAS'!D12</f>
        <v>250</v>
      </c>
      <c r="DA176" s="11" t="s">
        <v>921</v>
      </c>
      <c r="DB176" s="46" t="s">
        <v>1072</v>
      </c>
      <c r="DC176" s="46" t="s">
        <v>1072</v>
      </c>
      <c r="DD176" s="46" t="s">
        <v>1072</v>
      </c>
      <c r="DE176" s="46" t="s">
        <v>1072</v>
      </c>
      <c r="DF176" s="46" t="s">
        <v>1072</v>
      </c>
      <c r="DG176" s="46" t="s">
        <v>1072</v>
      </c>
      <c r="DH176" s="46" t="s">
        <v>1072</v>
      </c>
      <c r="DI176" s="46" t="s">
        <v>1072</v>
      </c>
      <c r="DJ176" s="46" t="s">
        <v>1072</v>
      </c>
      <c r="DK176" s="113"/>
      <c r="DL176" s="46" t="s">
        <v>1072</v>
      </c>
      <c r="DM176" s="113"/>
      <c r="DN176" s="46" t="s">
        <v>1072</v>
      </c>
      <c r="DO176" s="113"/>
      <c r="DP176" s="46" t="s">
        <v>1072</v>
      </c>
      <c r="DQ176" s="46" t="s">
        <v>1072</v>
      </c>
      <c r="DR176" s="46" t="s">
        <v>1072</v>
      </c>
      <c r="DS176" s="46" t="s">
        <v>1072</v>
      </c>
      <c r="DT176" s="46" t="s">
        <v>1072</v>
      </c>
      <c r="DU176" s="46" t="s">
        <v>1072</v>
      </c>
      <c r="DV176" s="113"/>
      <c r="DW176" s="46" t="s">
        <v>1072</v>
      </c>
      <c r="DX176" s="46" t="s">
        <v>1072</v>
      </c>
      <c r="DY176" s="55">
        <v>583</v>
      </c>
      <c r="DZ176" s="51">
        <v>416.66666666666669</v>
      </c>
      <c r="EA176" s="51">
        <v>416.66666666666669</v>
      </c>
      <c r="EB176" s="113"/>
      <c r="EC176" s="51">
        <v>416.66666666666669</v>
      </c>
      <c r="ED176" s="47">
        <v>541.66666666666663</v>
      </c>
      <c r="EE176" s="51">
        <v>583.33333333333337</v>
      </c>
      <c r="EF176" s="51">
        <v>666.66666666666663</v>
      </c>
      <c r="EG176" s="51">
        <v>1083.3333333333333</v>
      </c>
      <c r="EH176" s="51">
        <v>500</v>
      </c>
      <c r="EI176" s="51">
        <v>500</v>
      </c>
      <c r="EJ176" s="51">
        <v>500</v>
      </c>
      <c r="EK176" s="51">
        <v>458.33333333333331</v>
      </c>
      <c r="EL176" s="51">
        <v>541.66666666666663</v>
      </c>
      <c r="EM176" s="51">
        <v>500</v>
      </c>
      <c r="EN176" s="51">
        <v>666.66666666666663</v>
      </c>
      <c r="EO176" s="51">
        <v>666.66666666666663</v>
      </c>
      <c r="EP176" s="51">
        <v>708.33333333333337</v>
      </c>
      <c r="EQ176" s="51">
        <v>666.66666666666663</v>
      </c>
      <c r="ER176" s="46" t="s">
        <v>1072</v>
      </c>
      <c r="ES176" s="51">
        <v>583.33333333333337</v>
      </c>
      <c r="ET176" s="52">
        <v>666.66666666666663</v>
      </c>
      <c r="EU176" s="52">
        <v>833.33333333333337</v>
      </c>
      <c r="EV176" s="52">
        <v>833.33333333333337</v>
      </c>
      <c r="EW176" s="299">
        <v>833.33333333333337</v>
      </c>
      <c r="EX176" s="299">
        <v>583.33333333333337</v>
      </c>
      <c r="EY176" s="299">
        <f>'Coût médian du PMAS'!E12</f>
        <v>1041.6666666666667</v>
      </c>
      <c r="EZ176"/>
      <c r="FA176" s="46" t="s">
        <v>1072</v>
      </c>
      <c r="FB176" s="46" t="s">
        <v>1072</v>
      </c>
      <c r="FC176" s="46" t="s">
        <v>1072</v>
      </c>
      <c r="FD176" s="46" t="s">
        <v>1072</v>
      </c>
      <c r="FE176" s="46" t="s">
        <v>1072</v>
      </c>
      <c r="FF176" s="113"/>
      <c r="FG176" s="46" t="s">
        <v>1072</v>
      </c>
      <c r="FH176" s="113"/>
      <c r="FI176" s="46" t="s">
        <v>1072</v>
      </c>
      <c r="FJ176" s="113"/>
      <c r="FK176" s="46" t="s">
        <v>1072</v>
      </c>
      <c r="FL176" s="46" t="s">
        <v>1072</v>
      </c>
      <c r="FM176" s="46" t="s">
        <v>1072</v>
      </c>
      <c r="FN176" s="46" t="s">
        <v>1072</v>
      </c>
      <c r="FO176" s="46" t="s">
        <v>1072</v>
      </c>
      <c r="FP176" s="46" t="s">
        <v>1072</v>
      </c>
      <c r="FQ176" s="113"/>
      <c r="FR176" s="46" t="s">
        <v>1072</v>
      </c>
      <c r="FS176" s="46" t="s">
        <v>1072</v>
      </c>
      <c r="FT176" s="55">
        <v>583</v>
      </c>
      <c r="FU176" s="51">
        <v>500</v>
      </c>
      <c r="FV176" s="51">
        <v>500</v>
      </c>
      <c r="FW176" s="113"/>
      <c r="FX176" s="51">
        <v>500</v>
      </c>
      <c r="FY176" s="51">
        <v>583.33333333333337</v>
      </c>
      <c r="FZ176" s="51">
        <v>500</v>
      </c>
      <c r="GA176" s="51">
        <v>416.66666666666669</v>
      </c>
      <c r="GB176" s="51">
        <v>416.66666666666669</v>
      </c>
      <c r="GC176" s="51">
        <v>583.33333333333337</v>
      </c>
      <c r="GD176" s="51">
        <v>500</v>
      </c>
      <c r="GE176" s="51">
        <v>500</v>
      </c>
      <c r="GF176" s="51">
        <v>500</v>
      </c>
      <c r="GG176" s="51">
        <v>500</v>
      </c>
      <c r="GH176" s="51">
        <v>500</v>
      </c>
      <c r="GI176" s="51">
        <v>583.33333333333337</v>
      </c>
      <c r="GJ176" s="51">
        <v>583.33333333333337</v>
      </c>
      <c r="GK176" s="51">
        <v>583.33333333333337</v>
      </c>
      <c r="GL176" s="51">
        <v>583.33333333333337</v>
      </c>
      <c r="GM176" s="46" t="s">
        <v>1072</v>
      </c>
      <c r="GN176" s="50">
        <v>500</v>
      </c>
      <c r="GO176" s="52">
        <v>583.33333333333337</v>
      </c>
      <c r="GP176" s="52">
        <v>833.33333333333337</v>
      </c>
      <c r="GQ176" s="52">
        <v>833.33333333333337</v>
      </c>
      <c r="GR176" s="52">
        <v>833.33333333333337</v>
      </c>
      <c r="GS176" s="299">
        <v>583.33333333333337</v>
      </c>
      <c r="GT176" s="52">
        <f>'Coût médian du PMAS'!F12</f>
        <v>500</v>
      </c>
      <c r="GU176"/>
      <c r="GV176" s="11" t="s">
        <v>921</v>
      </c>
      <c r="GW176" s="46" t="s">
        <v>1072</v>
      </c>
      <c r="GX176" s="46" t="s">
        <v>1072</v>
      </c>
      <c r="GY176" s="46" t="s">
        <v>1072</v>
      </c>
      <c r="GZ176" s="46" t="s">
        <v>1072</v>
      </c>
      <c r="HA176" s="46" t="s">
        <v>1072</v>
      </c>
      <c r="HB176" s="46" t="s">
        <v>1072</v>
      </c>
      <c r="HC176" s="46" t="s">
        <v>1072</v>
      </c>
      <c r="HD176" s="46" t="s">
        <v>1072</v>
      </c>
      <c r="HE176" s="46" t="s">
        <v>1072</v>
      </c>
      <c r="HF176" s="113"/>
      <c r="HG176" s="46" t="s">
        <v>1072</v>
      </c>
      <c r="HH176" s="113"/>
      <c r="HI176" s="46" t="s">
        <v>1072</v>
      </c>
      <c r="HJ176" s="113"/>
      <c r="HK176" s="46" t="s">
        <v>1072</v>
      </c>
      <c r="HL176" s="46" t="s">
        <v>1072</v>
      </c>
      <c r="HM176" s="46" t="s">
        <v>1072</v>
      </c>
      <c r="HN176" s="46" t="s">
        <v>1072</v>
      </c>
      <c r="HO176" s="46" t="s">
        <v>1072</v>
      </c>
      <c r="HP176" s="46" t="s">
        <v>1072</v>
      </c>
      <c r="HQ176" s="113"/>
      <c r="HR176" s="46" t="s">
        <v>1072</v>
      </c>
      <c r="HS176" s="46" t="s">
        <v>1072</v>
      </c>
      <c r="HT176" s="55">
        <v>1833.3333333333333</v>
      </c>
      <c r="HU176" s="51">
        <v>1916.6666666666667</v>
      </c>
      <c r="HV176" s="50">
        <v>2333.3333333333335</v>
      </c>
      <c r="HW176" s="113"/>
      <c r="HX176" s="50">
        <v>2083.3333333333335</v>
      </c>
      <c r="HY176" s="47">
        <v>2166.6666666666665</v>
      </c>
      <c r="HZ176" s="51">
        <v>2166.6666666666665</v>
      </c>
      <c r="IA176" s="51">
        <v>2500</v>
      </c>
      <c r="IB176" s="51">
        <v>2500</v>
      </c>
      <c r="IC176" s="47">
        <v>2250</v>
      </c>
      <c r="ID176" s="51">
        <v>2166.6666666666665</v>
      </c>
      <c r="IE176" s="51">
        <v>2166.6666666666665</v>
      </c>
      <c r="IF176" s="47">
        <v>2083.3333333333335</v>
      </c>
      <c r="IG176" s="47">
        <v>2083.3333333333335</v>
      </c>
      <c r="IH176" s="51">
        <v>2500</v>
      </c>
      <c r="II176" s="51">
        <v>2500</v>
      </c>
      <c r="IJ176" s="51">
        <v>2500</v>
      </c>
      <c r="IK176" s="51">
        <v>2500</v>
      </c>
      <c r="IL176" s="51">
        <v>2500</v>
      </c>
      <c r="IM176" s="46" t="s">
        <v>1072</v>
      </c>
      <c r="IN176" s="51">
        <v>1250</v>
      </c>
      <c r="IO176" s="52">
        <v>1666.6666666666667</v>
      </c>
      <c r="IP176" s="50">
        <v>1750</v>
      </c>
      <c r="IQ176" s="52">
        <v>1333.3333333333333</v>
      </c>
      <c r="IR176" s="52">
        <v>1417</v>
      </c>
      <c r="IS176" s="299">
        <v>1666.6666666666667</v>
      </c>
      <c r="IT176" s="39">
        <f>'Coût médian du PMAS'!G12</f>
        <v>1791.6666666666667</v>
      </c>
      <c r="IV176" s="11" t="s">
        <v>921</v>
      </c>
      <c r="IW176" s="46" t="s">
        <v>1072</v>
      </c>
      <c r="IX176" s="46" t="s">
        <v>1072</v>
      </c>
      <c r="IY176" s="46" t="s">
        <v>1072</v>
      </c>
      <c r="IZ176" s="46" t="s">
        <v>1072</v>
      </c>
      <c r="JA176" s="46" t="s">
        <v>1072</v>
      </c>
      <c r="JB176" s="46" t="s">
        <v>1072</v>
      </c>
      <c r="JC176" s="46" t="s">
        <v>1072</v>
      </c>
      <c r="JD176" s="46" t="s">
        <v>1072</v>
      </c>
      <c r="JE176" s="46" t="s">
        <v>1072</v>
      </c>
      <c r="JF176" s="114"/>
      <c r="JG176" s="46" t="s">
        <v>1072</v>
      </c>
      <c r="JH176" s="114"/>
      <c r="JI176" s="46" t="s">
        <v>1072</v>
      </c>
      <c r="JJ176" s="114"/>
      <c r="JK176" s="46" t="s">
        <v>1072</v>
      </c>
      <c r="JL176" s="46" t="s">
        <v>1072</v>
      </c>
      <c r="JM176" s="46" t="s">
        <v>1072</v>
      </c>
      <c r="JN176" s="46" t="s">
        <v>1072</v>
      </c>
      <c r="JO176" s="46" t="s">
        <v>1072</v>
      </c>
      <c r="JP176" s="46" t="s">
        <v>1072</v>
      </c>
      <c r="JQ176" s="114"/>
      <c r="JR176" s="46" t="s">
        <v>1072</v>
      </c>
      <c r="JS176" s="46" t="s">
        <v>1072</v>
      </c>
      <c r="JT176" s="55">
        <v>708</v>
      </c>
      <c r="JU176" s="51">
        <v>541.66666666666663</v>
      </c>
      <c r="JV176" s="50">
        <v>583.33333333333337</v>
      </c>
      <c r="JW176" s="114"/>
      <c r="JX176" s="51">
        <v>541.66666666666663</v>
      </c>
      <c r="JY176" s="47">
        <v>625</v>
      </c>
      <c r="JZ176" s="51">
        <v>1000</v>
      </c>
      <c r="KA176" s="47">
        <v>750</v>
      </c>
      <c r="KB176" s="47">
        <v>708.33333333333337</v>
      </c>
      <c r="KC176" s="47">
        <v>750</v>
      </c>
      <c r="KD176" s="51">
        <v>625</v>
      </c>
      <c r="KE176" s="51">
        <v>666.66666666666663</v>
      </c>
      <c r="KF176" s="47">
        <v>791.66666666666663</v>
      </c>
      <c r="KG176" s="47">
        <v>666.66666666666663</v>
      </c>
      <c r="KH176" s="51">
        <v>666.66666666666663</v>
      </c>
      <c r="KI176" s="51">
        <v>750</v>
      </c>
      <c r="KJ176" s="51">
        <v>833.33333333333337</v>
      </c>
      <c r="KK176" s="51">
        <v>833.33333333333337</v>
      </c>
      <c r="KL176" s="51">
        <v>833.33333333333337</v>
      </c>
      <c r="KM176" s="46" t="s">
        <v>1072</v>
      </c>
      <c r="KN176" s="47">
        <v>750</v>
      </c>
      <c r="KO176" s="52">
        <v>750</v>
      </c>
      <c r="KP176" s="52">
        <v>833.33333333333337</v>
      </c>
      <c r="KQ176" s="39">
        <v>750</v>
      </c>
      <c r="KR176" s="39">
        <v>833.33333333333337</v>
      </c>
      <c r="KS176" s="39">
        <v>791.66666666666663</v>
      </c>
      <c r="KT176" s="52">
        <f>'Coût médian du PMAS'!H12</f>
        <v>305.5</v>
      </c>
    </row>
    <row r="177" spans="1:306" ht="14.4" customHeight="1" x14ac:dyDescent="0.3">
      <c r="A177" s="11" t="s">
        <v>1081</v>
      </c>
      <c r="B177" s="46" t="s">
        <v>1072</v>
      </c>
      <c r="C177" s="46" t="s">
        <v>1072</v>
      </c>
      <c r="D177" s="46" t="s">
        <v>1072</v>
      </c>
      <c r="E177" s="46" t="s">
        <v>1072</v>
      </c>
      <c r="F177" s="46" t="s">
        <v>1072</v>
      </c>
      <c r="G177" s="46" t="s">
        <v>1072</v>
      </c>
      <c r="H177" s="46" t="s">
        <v>1072</v>
      </c>
      <c r="I177" s="46" t="s">
        <v>1072</v>
      </c>
      <c r="J177" s="46" t="s">
        <v>1072</v>
      </c>
      <c r="K177" s="114"/>
      <c r="L177" s="46" t="s">
        <v>1072</v>
      </c>
      <c r="M177" s="114"/>
      <c r="N177" s="46" t="s">
        <v>1072</v>
      </c>
      <c r="O177" s="114"/>
      <c r="P177" s="58">
        <v>166.66666666666666</v>
      </c>
      <c r="Q177" s="50">
        <v>166.66666666666666</v>
      </c>
      <c r="R177" s="50">
        <v>166.66666666666666</v>
      </c>
      <c r="S177" s="51">
        <v>83</v>
      </c>
      <c r="T177" s="51">
        <v>250</v>
      </c>
      <c r="U177" s="50">
        <v>166.66666666666666</v>
      </c>
      <c r="V177" s="178"/>
      <c r="W177" s="55">
        <v>250</v>
      </c>
      <c r="X177" s="55">
        <v>250</v>
      </c>
      <c r="Y177" s="55">
        <v>250</v>
      </c>
      <c r="Z177" s="51">
        <v>250</v>
      </c>
      <c r="AA177" s="51">
        <v>250</v>
      </c>
      <c r="AB177" s="114"/>
      <c r="AC177" s="51">
        <v>250</v>
      </c>
      <c r="AD177" s="51">
        <v>250</v>
      </c>
      <c r="AE177" s="51">
        <v>250</v>
      </c>
      <c r="AF177" s="46" t="s">
        <v>1072</v>
      </c>
      <c r="AG177" s="51">
        <v>250</v>
      </c>
      <c r="AH177" s="51">
        <v>250</v>
      </c>
      <c r="AI177" s="46" t="s">
        <v>1072</v>
      </c>
      <c r="AJ177" s="47">
        <v>208.33333333333334</v>
      </c>
      <c r="AK177" s="51">
        <v>250</v>
      </c>
      <c r="AL177" s="55">
        <v>250</v>
      </c>
      <c r="AM177" s="51">
        <v>250</v>
      </c>
      <c r="AN177" s="46" t="s">
        <v>1072</v>
      </c>
      <c r="AO177" s="51">
        <v>250</v>
      </c>
      <c r="AP177" s="46" t="s">
        <v>1072</v>
      </c>
      <c r="AQ177" s="51">
        <v>250</v>
      </c>
      <c r="AR177" s="51">
        <v>250</v>
      </c>
      <c r="AS177" s="51">
        <v>250</v>
      </c>
      <c r="AT177" s="52">
        <v>250</v>
      </c>
      <c r="AU177" s="46" t="s">
        <v>1072</v>
      </c>
      <c r="AV177" s="38" t="s">
        <v>1072</v>
      </c>
      <c r="AW177" s="46" t="s">
        <v>1072</v>
      </c>
      <c r="AX177" s="38" t="s">
        <v>1072</v>
      </c>
      <c r="AY177" s="38" t="s">
        <v>1072</v>
      </c>
      <c r="BA177" s="11" t="s">
        <v>1081</v>
      </c>
      <c r="BB177" s="46" t="s">
        <v>1072</v>
      </c>
      <c r="BC177" s="46" t="s">
        <v>1072</v>
      </c>
      <c r="BD177" s="46" t="s">
        <v>1072</v>
      </c>
      <c r="BE177" s="46" t="s">
        <v>1072</v>
      </c>
      <c r="BF177" s="46" t="s">
        <v>1072</v>
      </c>
      <c r="BG177" s="46" t="s">
        <v>1072</v>
      </c>
      <c r="BH177" s="46" t="s">
        <v>1072</v>
      </c>
      <c r="BI177" s="46" t="s">
        <v>1072</v>
      </c>
      <c r="BJ177" s="46" t="s">
        <v>1072</v>
      </c>
      <c r="BK177" s="114"/>
      <c r="BL177" s="46" t="s">
        <v>1072</v>
      </c>
      <c r="BM177" s="114"/>
      <c r="BN177" s="46" t="s">
        <v>1072</v>
      </c>
      <c r="BO177" s="114"/>
      <c r="BP177" s="51">
        <v>416.66666666666669</v>
      </c>
      <c r="BQ177" s="51">
        <v>416.66666666666669</v>
      </c>
      <c r="BR177" s="51">
        <v>366.66666666666669</v>
      </c>
      <c r="BS177" s="51">
        <v>333.33333333333297</v>
      </c>
      <c r="BT177" s="51">
        <v>333.33333333333331</v>
      </c>
      <c r="BU177" s="55">
        <v>333.33333333333331</v>
      </c>
      <c r="BV177" s="114"/>
      <c r="BW177" s="55">
        <v>416.66666666666669</v>
      </c>
      <c r="BX177" s="55">
        <v>333.33333333333331</v>
      </c>
      <c r="BY177" s="55">
        <v>333.33333333333331</v>
      </c>
      <c r="BZ177" s="51">
        <v>333.33333333333331</v>
      </c>
      <c r="CA177" s="51">
        <v>333.33333333333331</v>
      </c>
      <c r="CB177" s="114"/>
      <c r="CC177" s="51">
        <v>333.33333333333331</v>
      </c>
      <c r="CD177" s="51">
        <v>333.33333333333331</v>
      </c>
      <c r="CE177" s="51">
        <v>333.33333333333331</v>
      </c>
      <c r="CF177" s="46" t="s">
        <v>1072</v>
      </c>
      <c r="CG177" s="51">
        <v>333.33333333333331</v>
      </c>
      <c r="CH177" s="51">
        <v>333.33333333333331</v>
      </c>
      <c r="CI177" s="46" t="s">
        <v>1072</v>
      </c>
      <c r="CJ177" s="47">
        <v>208.33333333333334</v>
      </c>
      <c r="CK177" s="51">
        <v>416.66666666666669</v>
      </c>
      <c r="CL177" s="55">
        <v>333.33333333333331</v>
      </c>
      <c r="CM177" s="51">
        <v>333.33333333333331</v>
      </c>
      <c r="CN177" s="46" t="s">
        <v>1072</v>
      </c>
      <c r="CO177" s="51">
        <v>333.33333333333331</v>
      </c>
      <c r="CP177" s="46" t="s">
        <v>1072</v>
      </c>
      <c r="CQ177" s="51">
        <v>333.33333333333331</v>
      </c>
      <c r="CR177" s="51">
        <v>500</v>
      </c>
      <c r="CS177" s="51">
        <v>333.33333333333331</v>
      </c>
      <c r="CT177" s="52">
        <v>333.33333333333331</v>
      </c>
      <c r="CU177" s="69" t="s">
        <v>1072</v>
      </c>
      <c r="CV177" s="38" t="s">
        <v>1072</v>
      </c>
      <c r="CW177" s="46" t="s">
        <v>1072</v>
      </c>
      <c r="CX177" s="300" t="s">
        <v>1072</v>
      </c>
      <c r="CY177" s="300" t="s">
        <v>1072</v>
      </c>
      <c r="DA177" s="11" t="s">
        <v>1081</v>
      </c>
      <c r="DB177" s="46" t="s">
        <v>1072</v>
      </c>
      <c r="DC177" s="46" t="s">
        <v>1072</v>
      </c>
      <c r="DD177" s="46" t="s">
        <v>1072</v>
      </c>
      <c r="DE177" s="46" t="s">
        <v>1072</v>
      </c>
      <c r="DF177" s="46" t="s">
        <v>1072</v>
      </c>
      <c r="DG177" s="46" t="s">
        <v>1072</v>
      </c>
      <c r="DH177" s="46" t="s">
        <v>1072</v>
      </c>
      <c r="DI177" s="46" t="s">
        <v>1072</v>
      </c>
      <c r="DJ177" s="46" t="s">
        <v>1072</v>
      </c>
      <c r="DK177" s="113"/>
      <c r="DL177" s="46" t="s">
        <v>1072</v>
      </c>
      <c r="DM177" s="113"/>
      <c r="DN177" s="46" t="s">
        <v>1072</v>
      </c>
      <c r="DO177" s="113"/>
      <c r="DP177" s="50">
        <v>583.33333333333337</v>
      </c>
      <c r="DQ177" s="58">
        <v>625</v>
      </c>
      <c r="DR177" s="51">
        <v>500</v>
      </c>
      <c r="DS177" s="51">
        <v>500</v>
      </c>
      <c r="DT177" s="51">
        <v>583.33333333333337</v>
      </c>
      <c r="DU177" s="51">
        <v>500</v>
      </c>
      <c r="DV177" s="113"/>
      <c r="DW177" s="55">
        <v>500</v>
      </c>
      <c r="DX177" s="55">
        <v>500</v>
      </c>
      <c r="DY177" s="55">
        <v>500</v>
      </c>
      <c r="DZ177" s="51">
        <v>500</v>
      </c>
      <c r="EA177" s="51">
        <v>500</v>
      </c>
      <c r="EB177" s="113"/>
      <c r="EC177" s="51">
        <v>500</v>
      </c>
      <c r="ED177" s="51">
        <v>500</v>
      </c>
      <c r="EE177" s="51">
        <v>500</v>
      </c>
      <c r="EF177" s="46" t="s">
        <v>1072</v>
      </c>
      <c r="EG177" s="51">
        <v>500</v>
      </c>
      <c r="EH177" s="51">
        <v>500</v>
      </c>
      <c r="EI177" s="46" t="s">
        <v>1072</v>
      </c>
      <c r="EJ177" s="51">
        <v>500</v>
      </c>
      <c r="EK177" s="51">
        <v>583.33333333333337</v>
      </c>
      <c r="EL177" s="51">
        <v>583.33333333333337</v>
      </c>
      <c r="EM177" s="51">
        <v>500</v>
      </c>
      <c r="EN177" s="46" t="s">
        <v>1072</v>
      </c>
      <c r="EO177" s="51">
        <v>500</v>
      </c>
      <c r="EP177" s="46" t="s">
        <v>1072</v>
      </c>
      <c r="EQ177" s="51">
        <v>583.33333333333337</v>
      </c>
      <c r="ER177" s="51">
        <v>500</v>
      </c>
      <c r="ES177" s="51">
        <v>500</v>
      </c>
      <c r="ET177" s="52">
        <v>500</v>
      </c>
      <c r="EU177" s="38" t="s">
        <v>1072</v>
      </c>
      <c r="EV177" s="38" t="s">
        <v>1072</v>
      </c>
      <c r="EW177" s="301" t="s">
        <v>1072</v>
      </c>
      <c r="EX177" s="300" t="s">
        <v>1072</v>
      </c>
      <c r="EY177" s="301" t="s">
        <v>1072</v>
      </c>
      <c r="EZ177"/>
      <c r="FA177" s="46" t="s">
        <v>1072</v>
      </c>
      <c r="FB177" s="46" t="s">
        <v>1072</v>
      </c>
      <c r="FC177" s="46" t="s">
        <v>1072</v>
      </c>
      <c r="FD177" s="46" t="s">
        <v>1072</v>
      </c>
      <c r="FE177" s="46" t="s">
        <v>1072</v>
      </c>
      <c r="FF177" s="113"/>
      <c r="FG177" s="46" t="s">
        <v>1072</v>
      </c>
      <c r="FH177" s="113"/>
      <c r="FI177" s="46" t="s">
        <v>1072</v>
      </c>
      <c r="FJ177" s="113"/>
      <c r="FK177" s="50">
        <v>500</v>
      </c>
      <c r="FL177" s="58">
        <v>583.33333333333337</v>
      </c>
      <c r="FM177" s="51">
        <v>666.66666666666663</v>
      </c>
      <c r="FN177" s="51">
        <v>666.66666666666697</v>
      </c>
      <c r="FO177" s="51">
        <v>666.66666666666663</v>
      </c>
      <c r="FP177" s="51">
        <v>583.33333333333337</v>
      </c>
      <c r="FQ177" s="113"/>
      <c r="FR177" s="55">
        <v>708.33333333333337</v>
      </c>
      <c r="FS177" s="51">
        <v>666.66666666666663</v>
      </c>
      <c r="FT177" s="51">
        <v>666.66666666666663</v>
      </c>
      <c r="FU177" s="51">
        <v>666.66666666666663</v>
      </c>
      <c r="FV177" s="51">
        <v>666.66666666666663</v>
      </c>
      <c r="FW177" s="113"/>
      <c r="FX177" s="51">
        <v>666.66666666666663</v>
      </c>
      <c r="FY177" s="51">
        <v>666.66666666666663</v>
      </c>
      <c r="FZ177" s="51">
        <v>666.66666666666663</v>
      </c>
      <c r="GA177" s="46" t="s">
        <v>1072</v>
      </c>
      <c r="GB177" s="51">
        <v>666.66666666666663</v>
      </c>
      <c r="GC177" s="51">
        <v>666.66666666666663</v>
      </c>
      <c r="GD177" s="46" t="s">
        <v>1072</v>
      </c>
      <c r="GE177" s="51">
        <v>666.66666666666663</v>
      </c>
      <c r="GF177" s="51">
        <v>583.33333333333337</v>
      </c>
      <c r="GG177" s="51">
        <v>666.66666666666663</v>
      </c>
      <c r="GH177" s="51">
        <v>666.66666666666663</v>
      </c>
      <c r="GI177" s="46" t="s">
        <v>1072</v>
      </c>
      <c r="GJ177" s="51">
        <v>666.66666666666663</v>
      </c>
      <c r="GK177" s="46" t="s">
        <v>1072</v>
      </c>
      <c r="GL177" s="51">
        <v>666.66666666666663</v>
      </c>
      <c r="GM177" s="50">
        <v>500</v>
      </c>
      <c r="GN177" s="51">
        <v>666.66666666666663</v>
      </c>
      <c r="GO177" s="52">
        <v>666.66666666666663</v>
      </c>
      <c r="GP177" s="38" t="s">
        <v>1072</v>
      </c>
      <c r="GQ177" s="38" t="s">
        <v>1072</v>
      </c>
      <c r="GR177" s="46" t="s">
        <v>1072</v>
      </c>
      <c r="GS177" s="300" t="s">
        <v>1072</v>
      </c>
      <c r="GT177" s="300" t="s">
        <v>1072</v>
      </c>
      <c r="GU177"/>
      <c r="GV177" s="11" t="s">
        <v>1081</v>
      </c>
      <c r="GW177" s="46" t="s">
        <v>1072</v>
      </c>
      <c r="GX177" s="46" t="s">
        <v>1072</v>
      </c>
      <c r="GY177" s="46" t="s">
        <v>1072</v>
      </c>
      <c r="GZ177" s="46" t="s">
        <v>1072</v>
      </c>
      <c r="HA177" s="46" t="s">
        <v>1072</v>
      </c>
      <c r="HB177" s="46" t="s">
        <v>1072</v>
      </c>
      <c r="HC177" s="46" t="s">
        <v>1072</v>
      </c>
      <c r="HD177" s="46" t="s">
        <v>1072</v>
      </c>
      <c r="HE177" s="46" t="s">
        <v>1072</v>
      </c>
      <c r="HF177" s="113"/>
      <c r="HG177" s="46" t="s">
        <v>1072</v>
      </c>
      <c r="HH177" s="113"/>
      <c r="HI177" s="46" t="s">
        <v>1072</v>
      </c>
      <c r="HJ177" s="113"/>
      <c r="HK177" s="50">
        <v>1666.6666666666667</v>
      </c>
      <c r="HL177" s="58">
        <v>1666.6666666666667</v>
      </c>
      <c r="HM177" s="51">
        <v>1000</v>
      </c>
      <c r="HN177" s="51">
        <v>2000</v>
      </c>
      <c r="HO177" s="51">
        <v>1666.6666666666667</v>
      </c>
      <c r="HP177" s="51">
        <v>1666.6666666666667</v>
      </c>
      <c r="HQ177" s="113"/>
      <c r="HR177" s="51">
        <v>2000</v>
      </c>
      <c r="HS177" s="65">
        <v>2000</v>
      </c>
      <c r="HT177" s="51">
        <v>2000</v>
      </c>
      <c r="HU177" s="51">
        <v>2000</v>
      </c>
      <c r="HV177" s="51">
        <v>2000</v>
      </c>
      <c r="HW177" s="113"/>
      <c r="HX177" s="51">
        <v>2000</v>
      </c>
      <c r="HY177" s="51">
        <v>2000</v>
      </c>
      <c r="HZ177" s="51">
        <v>2000</v>
      </c>
      <c r="IA177" s="46" t="s">
        <v>1072</v>
      </c>
      <c r="IB177" s="51">
        <v>2000</v>
      </c>
      <c r="IC177" s="51">
        <v>2000</v>
      </c>
      <c r="ID177" s="46" t="s">
        <v>1072</v>
      </c>
      <c r="IE177" s="47">
        <v>1875</v>
      </c>
      <c r="IF177" s="51">
        <v>3333.3333333333335</v>
      </c>
      <c r="IG177" s="47">
        <v>2083.3333333333335</v>
      </c>
      <c r="IH177" s="51">
        <v>2000</v>
      </c>
      <c r="II177" s="46" t="s">
        <v>1072</v>
      </c>
      <c r="IJ177" s="51">
        <v>2000</v>
      </c>
      <c r="IK177" s="46" t="s">
        <v>1072</v>
      </c>
      <c r="IL177" s="51">
        <v>2000</v>
      </c>
      <c r="IM177" s="50">
        <v>1666.6666666666667</v>
      </c>
      <c r="IN177" s="51">
        <v>2000</v>
      </c>
      <c r="IO177" s="52">
        <v>2000</v>
      </c>
      <c r="IP177" s="46" t="s">
        <v>1072</v>
      </c>
      <c r="IQ177" s="38" t="s">
        <v>1072</v>
      </c>
      <c r="IR177" s="46" t="s">
        <v>1072</v>
      </c>
      <c r="IS177" s="300" t="s">
        <v>1072</v>
      </c>
      <c r="IT177" s="300" t="s">
        <v>1072</v>
      </c>
      <c r="IV177" s="11" t="s">
        <v>1081</v>
      </c>
      <c r="IW177" s="46" t="s">
        <v>1072</v>
      </c>
      <c r="IX177" s="46" t="s">
        <v>1072</v>
      </c>
      <c r="IY177" s="46" t="s">
        <v>1072</v>
      </c>
      <c r="IZ177" s="46" t="s">
        <v>1072</v>
      </c>
      <c r="JA177" s="46" t="s">
        <v>1072</v>
      </c>
      <c r="JB177" s="46" t="s">
        <v>1072</v>
      </c>
      <c r="JC177" s="46" t="s">
        <v>1072</v>
      </c>
      <c r="JD177" s="46" t="s">
        <v>1072</v>
      </c>
      <c r="JE177" s="46" t="s">
        <v>1072</v>
      </c>
      <c r="JF177" s="114"/>
      <c r="JG177" s="46" t="s">
        <v>1072</v>
      </c>
      <c r="JH177" s="114"/>
      <c r="JI177" s="46" t="s">
        <v>1072</v>
      </c>
      <c r="JJ177" s="114"/>
      <c r="JK177" s="50">
        <v>666.66666666666663</v>
      </c>
      <c r="JL177" s="50">
        <v>625</v>
      </c>
      <c r="JM177" s="50">
        <v>666.66666666666663</v>
      </c>
      <c r="JN177" s="51">
        <v>583</v>
      </c>
      <c r="JO177" s="51">
        <v>583.33333333333337</v>
      </c>
      <c r="JP177" s="50">
        <v>666.66666666666663</v>
      </c>
      <c r="JQ177" s="114"/>
      <c r="JR177" s="51">
        <v>1000</v>
      </c>
      <c r="JS177" s="51">
        <v>1000</v>
      </c>
      <c r="JT177" s="51">
        <v>1000</v>
      </c>
      <c r="JU177" s="51">
        <v>1000</v>
      </c>
      <c r="JV177" s="51">
        <v>1000</v>
      </c>
      <c r="JW177" s="114"/>
      <c r="JX177" s="51">
        <v>1000</v>
      </c>
      <c r="JY177" s="51">
        <v>1000</v>
      </c>
      <c r="JZ177" s="51">
        <v>1000</v>
      </c>
      <c r="KA177" s="46" t="s">
        <v>1072</v>
      </c>
      <c r="KB177" s="51">
        <v>1000</v>
      </c>
      <c r="KC177" s="51">
        <v>1000</v>
      </c>
      <c r="KD177" s="46" t="s">
        <v>1072</v>
      </c>
      <c r="KE177" s="47">
        <v>770.83333333333337</v>
      </c>
      <c r="KF177" s="51">
        <v>1166.6666666666667</v>
      </c>
      <c r="KG177" s="51">
        <v>1333.3333333333333</v>
      </c>
      <c r="KH177" s="51">
        <v>1000</v>
      </c>
      <c r="KI177" s="46" t="s">
        <v>1072</v>
      </c>
      <c r="KJ177" s="51">
        <v>1333.3333333333333</v>
      </c>
      <c r="KK177" s="46" t="s">
        <v>1072</v>
      </c>
      <c r="KL177" s="51">
        <v>1250</v>
      </c>
      <c r="KM177" s="51">
        <v>687.5</v>
      </c>
      <c r="KN177" s="51">
        <v>1000</v>
      </c>
      <c r="KO177" s="52">
        <v>1000</v>
      </c>
      <c r="KP177" s="38" t="s">
        <v>1072</v>
      </c>
      <c r="KQ177" s="38" t="s">
        <v>1072</v>
      </c>
      <c r="KR177" s="46" t="s">
        <v>1072</v>
      </c>
      <c r="KS177" s="303" t="s">
        <v>1072</v>
      </c>
      <c r="KT177" s="300" t="s">
        <v>1072</v>
      </c>
    </row>
    <row r="178" spans="1:306" ht="14.4" customHeight="1" x14ac:dyDescent="0.3">
      <c r="A178" s="11" t="s">
        <v>934</v>
      </c>
      <c r="B178" s="46" t="s">
        <v>1072</v>
      </c>
      <c r="C178" s="46" t="s">
        <v>1072</v>
      </c>
      <c r="D178" s="46" t="s">
        <v>1072</v>
      </c>
      <c r="E178" s="46" t="s">
        <v>1072</v>
      </c>
      <c r="F178" s="46" t="s">
        <v>1072</v>
      </c>
      <c r="G178" s="46" t="s">
        <v>1072</v>
      </c>
      <c r="H178" s="46" t="s">
        <v>1072</v>
      </c>
      <c r="I178" s="46" t="s">
        <v>1072</v>
      </c>
      <c r="J178" s="46" t="s">
        <v>1072</v>
      </c>
      <c r="K178" s="114"/>
      <c r="L178" s="55">
        <v>166.66666666666666</v>
      </c>
      <c r="M178" s="114"/>
      <c r="N178" s="47">
        <v>166.66666666666666</v>
      </c>
      <c r="O178" s="114"/>
      <c r="P178" s="46" t="s">
        <v>1072</v>
      </c>
      <c r="Q178" s="50">
        <v>166.66666666666666</v>
      </c>
      <c r="R178" s="50">
        <v>208.33333333333334</v>
      </c>
      <c r="S178" s="46" t="s">
        <v>1072</v>
      </c>
      <c r="T178" s="50">
        <v>166.66666666666666</v>
      </c>
      <c r="U178" s="46" t="s">
        <v>1072</v>
      </c>
      <c r="V178" s="178"/>
      <c r="W178" s="46" t="s">
        <v>1072</v>
      </c>
      <c r="X178" s="46" t="s">
        <v>1072</v>
      </c>
      <c r="Y178" s="46" t="s">
        <v>1072</v>
      </c>
      <c r="Z178" s="46" t="s">
        <v>1072</v>
      </c>
      <c r="AA178" s="46" t="s">
        <v>1072</v>
      </c>
      <c r="AB178" s="114"/>
      <c r="AC178" s="46" t="s">
        <v>1072</v>
      </c>
      <c r="AD178" s="46" t="s">
        <v>1072</v>
      </c>
      <c r="AE178" s="46" t="s">
        <v>1072</v>
      </c>
      <c r="AF178" s="51">
        <v>83.333333333333329</v>
      </c>
      <c r="AG178" s="47">
        <v>225</v>
      </c>
      <c r="AH178" s="47">
        <v>250</v>
      </c>
      <c r="AI178" s="47">
        <v>208.33333333333334</v>
      </c>
      <c r="AJ178" s="51">
        <v>83.333333333333329</v>
      </c>
      <c r="AK178" s="51">
        <v>83.333333333333329</v>
      </c>
      <c r="AL178" s="55">
        <v>166.66666666666666</v>
      </c>
      <c r="AM178" s="51">
        <v>166.66666666666666</v>
      </c>
      <c r="AN178" s="51">
        <v>166.66666666666666</v>
      </c>
      <c r="AO178" s="51">
        <v>166.66666666666666</v>
      </c>
      <c r="AP178" s="51">
        <v>166.66666666666666</v>
      </c>
      <c r="AQ178" s="46" t="s">
        <v>1072</v>
      </c>
      <c r="AR178" s="51">
        <v>166.66666666666666</v>
      </c>
      <c r="AS178" s="51">
        <v>166.66666666666666</v>
      </c>
      <c r="AT178" s="52">
        <v>166.66666666666666</v>
      </c>
      <c r="AU178" s="52">
        <v>166.66666666666666</v>
      </c>
      <c r="AV178" s="52">
        <v>166.66666666666666</v>
      </c>
      <c r="AW178" s="46" t="s">
        <v>1072</v>
      </c>
      <c r="AX178" s="38" t="s">
        <v>1072</v>
      </c>
      <c r="AY178" s="38" t="s">
        <v>1072</v>
      </c>
      <c r="BA178" s="11" t="s">
        <v>934</v>
      </c>
      <c r="BB178" s="46" t="s">
        <v>1072</v>
      </c>
      <c r="BC178" s="46" t="s">
        <v>1072</v>
      </c>
      <c r="BD178" s="46" t="s">
        <v>1072</v>
      </c>
      <c r="BE178" s="46" t="s">
        <v>1072</v>
      </c>
      <c r="BF178" s="46" t="s">
        <v>1072</v>
      </c>
      <c r="BG178" s="46" t="s">
        <v>1072</v>
      </c>
      <c r="BH178" s="46" t="s">
        <v>1072</v>
      </c>
      <c r="BI178" s="46" t="s">
        <v>1072</v>
      </c>
      <c r="BJ178" s="46" t="s">
        <v>1072</v>
      </c>
      <c r="BK178" s="114"/>
      <c r="BL178" s="55">
        <v>250</v>
      </c>
      <c r="BM178" s="114"/>
      <c r="BN178" s="55">
        <v>166.66666666666666</v>
      </c>
      <c r="BO178" s="114"/>
      <c r="BP178" s="46" t="s">
        <v>1072</v>
      </c>
      <c r="BQ178" s="51">
        <v>300</v>
      </c>
      <c r="BR178" s="51">
        <v>300</v>
      </c>
      <c r="BS178" s="46" t="s">
        <v>1072</v>
      </c>
      <c r="BT178" s="51">
        <v>291.66666666666669</v>
      </c>
      <c r="BU178" s="46" t="s">
        <v>1072</v>
      </c>
      <c r="BV178" s="114"/>
      <c r="BW178" s="46" t="s">
        <v>1072</v>
      </c>
      <c r="BX178" s="46" t="s">
        <v>1072</v>
      </c>
      <c r="BY178" s="46" t="s">
        <v>1072</v>
      </c>
      <c r="BZ178" s="46" t="s">
        <v>1072</v>
      </c>
      <c r="CA178" s="46" t="s">
        <v>1072</v>
      </c>
      <c r="CB178" s="114"/>
      <c r="CC178" s="46" t="s">
        <v>1072</v>
      </c>
      <c r="CD178" s="46" t="s">
        <v>1072</v>
      </c>
      <c r="CE178" s="46" t="s">
        <v>1072</v>
      </c>
      <c r="CF178" s="51">
        <v>166.66666666666666</v>
      </c>
      <c r="CG178" s="51">
        <v>166.66666666666666</v>
      </c>
      <c r="CH178" s="51">
        <v>166.66666666666666</v>
      </c>
      <c r="CI178" s="51">
        <v>166.66666666666666</v>
      </c>
      <c r="CJ178" s="51">
        <v>83.333333333333329</v>
      </c>
      <c r="CK178" s="51">
        <v>250</v>
      </c>
      <c r="CL178" s="55">
        <v>333.33333333333331</v>
      </c>
      <c r="CM178" s="51">
        <v>333.33333333333331</v>
      </c>
      <c r="CN178" s="51">
        <v>333.33333333333331</v>
      </c>
      <c r="CO178" s="51">
        <v>250</v>
      </c>
      <c r="CP178" s="51">
        <v>250</v>
      </c>
      <c r="CQ178" s="46" t="s">
        <v>1072</v>
      </c>
      <c r="CR178" s="51">
        <v>250</v>
      </c>
      <c r="CS178" s="51">
        <v>250</v>
      </c>
      <c r="CT178" s="52">
        <v>250</v>
      </c>
      <c r="CU178" s="61">
        <v>250</v>
      </c>
      <c r="CV178" s="52">
        <v>375</v>
      </c>
      <c r="CW178" s="46" t="s">
        <v>1072</v>
      </c>
      <c r="CX178" s="300" t="s">
        <v>1072</v>
      </c>
      <c r="CY178" s="300" t="s">
        <v>1072</v>
      </c>
      <c r="DA178" s="11" t="s">
        <v>934</v>
      </c>
      <c r="DB178" s="46" t="s">
        <v>1072</v>
      </c>
      <c r="DC178" s="46" t="s">
        <v>1072</v>
      </c>
      <c r="DD178" s="46" t="s">
        <v>1072</v>
      </c>
      <c r="DE178" s="46" t="s">
        <v>1072</v>
      </c>
      <c r="DF178" s="46" t="s">
        <v>1072</v>
      </c>
      <c r="DG178" s="46" t="s">
        <v>1072</v>
      </c>
      <c r="DH178" s="46" t="s">
        <v>1072</v>
      </c>
      <c r="DI178" s="46" t="s">
        <v>1072</v>
      </c>
      <c r="DJ178" s="46" t="s">
        <v>1072</v>
      </c>
      <c r="DK178" s="113"/>
      <c r="DL178" s="55">
        <v>416.66666666666669</v>
      </c>
      <c r="DM178" s="113"/>
      <c r="DN178" s="55">
        <v>500</v>
      </c>
      <c r="DO178" s="113"/>
      <c r="DP178" s="46" t="s">
        <v>1072</v>
      </c>
      <c r="DQ178" s="51">
        <v>666.66666666666663</v>
      </c>
      <c r="DR178" s="51">
        <v>833.33333333333337</v>
      </c>
      <c r="DS178" s="46" t="s">
        <v>1072</v>
      </c>
      <c r="DT178" s="51">
        <v>666.66666666666663</v>
      </c>
      <c r="DU178" s="46" t="s">
        <v>1072</v>
      </c>
      <c r="DV178" s="113"/>
      <c r="DW178" s="46" t="s">
        <v>1072</v>
      </c>
      <c r="DX178" s="46" t="s">
        <v>1072</v>
      </c>
      <c r="DY178" s="46" t="s">
        <v>1072</v>
      </c>
      <c r="DZ178" s="46" t="s">
        <v>1072</v>
      </c>
      <c r="EA178" s="46" t="s">
        <v>1072</v>
      </c>
      <c r="EB178" s="113"/>
      <c r="EC178" s="46" t="s">
        <v>1072</v>
      </c>
      <c r="ED178" s="46" t="s">
        <v>1072</v>
      </c>
      <c r="EE178" s="46" t="s">
        <v>1072</v>
      </c>
      <c r="EF178" s="51">
        <v>666.66666666666663</v>
      </c>
      <c r="EG178" s="51">
        <v>666.66666666666663</v>
      </c>
      <c r="EH178" s="51">
        <v>566.66666666666663</v>
      </c>
      <c r="EI178" s="51">
        <v>416.66666666666669</v>
      </c>
      <c r="EJ178" s="51">
        <v>416.66666666666669</v>
      </c>
      <c r="EK178" s="51">
        <v>416.66666666666669</v>
      </c>
      <c r="EL178" s="51">
        <v>500</v>
      </c>
      <c r="EM178" s="51">
        <v>500</v>
      </c>
      <c r="EN178" s="51">
        <v>416.66666666666669</v>
      </c>
      <c r="EO178" s="51">
        <v>416.66666666666669</v>
      </c>
      <c r="EP178" s="51">
        <v>416.66666666666669</v>
      </c>
      <c r="EQ178" s="46" t="s">
        <v>1072</v>
      </c>
      <c r="ER178" s="51">
        <v>416.66666666666669</v>
      </c>
      <c r="ES178" s="51">
        <v>416.66666666666669</v>
      </c>
      <c r="ET178" s="52">
        <v>416.66666666666669</v>
      </c>
      <c r="EU178" s="52">
        <v>416.66666666666669</v>
      </c>
      <c r="EV178" s="52">
        <v>583.33333333333337</v>
      </c>
      <c r="EW178" s="301" t="s">
        <v>1072</v>
      </c>
      <c r="EX178" s="300" t="s">
        <v>1072</v>
      </c>
      <c r="EY178" s="301" t="s">
        <v>1072</v>
      </c>
      <c r="EZ178"/>
      <c r="FA178" s="46" t="s">
        <v>1072</v>
      </c>
      <c r="FB178" s="46" t="s">
        <v>1072</v>
      </c>
      <c r="FC178" s="46" t="s">
        <v>1072</v>
      </c>
      <c r="FD178" s="46" t="s">
        <v>1072</v>
      </c>
      <c r="FE178" s="46" t="s">
        <v>1072</v>
      </c>
      <c r="FF178" s="113"/>
      <c r="FG178" s="55">
        <v>583.33333333333337</v>
      </c>
      <c r="FH178" s="113"/>
      <c r="FI178" s="55">
        <v>583.33333333333337</v>
      </c>
      <c r="FJ178" s="113"/>
      <c r="FK178" s="46" t="s">
        <v>1072</v>
      </c>
      <c r="FL178" s="51">
        <v>625</v>
      </c>
      <c r="FM178" s="51">
        <v>583.33333333333337</v>
      </c>
      <c r="FN178" s="46" t="s">
        <v>1072</v>
      </c>
      <c r="FO178" s="51">
        <v>666.66666666666663</v>
      </c>
      <c r="FP178" s="46" t="s">
        <v>1072</v>
      </c>
      <c r="FQ178" s="113"/>
      <c r="FR178" s="46" t="s">
        <v>1072</v>
      </c>
      <c r="FS178" s="46" t="s">
        <v>1072</v>
      </c>
      <c r="FT178" s="46" t="s">
        <v>1072</v>
      </c>
      <c r="FU178" s="46" t="s">
        <v>1072</v>
      </c>
      <c r="FV178" s="46" t="s">
        <v>1072</v>
      </c>
      <c r="FW178" s="113"/>
      <c r="FX178" s="46" t="s">
        <v>1072</v>
      </c>
      <c r="FY178" s="46" t="s">
        <v>1072</v>
      </c>
      <c r="FZ178" s="46" t="s">
        <v>1072</v>
      </c>
      <c r="GA178" s="51">
        <v>291.66666666666669</v>
      </c>
      <c r="GB178" s="51">
        <v>333.33333333333331</v>
      </c>
      <c r="GC178" s="47">
        <v>500</v>
      </c>
      <c r="GD178" s="51">
        <v>333.33333333333331</v>
      </c>
      <c r="GE178" s="51">
        <v>333.33333333333331</v>
      </c>
      <c r="GF178" s="51">
        <v>333.33333333333331</v>
      </c>
      <c r="GG178" s="51">
        <v>583.33333333333337</v>
      </c>
      <c r="GH178" s="51">
        <v>583.33333333333337</v>
      </c>
      <c r="GI178" s="51">
        <v>583.33333333333337</v>
      </c>
      <c r="GJ178" s="51">
        <v>583.33333333333337</v>
      </c>
      <c r="GK178" s="51">
        <v>583.33333333333337</v>
      </c>
      <c r="GL178" s="46" t="s">
        <v>1072</v>
      </c>
      <c r="GM178" s="51">
        <v>583.33333333333337</v>
      </c>
      <c r="GN178" s="51">
        <v>583.33333333333337</v>
      </c>
      <c r="GO178" s="52">
        <v>583.33333333333337</v>
      </c>
      <c r="GP178" s="50">
        <v>500</v>
      </c>
      <c r="GQ178" s="52">
        <v>625</v>
      </c>
      <c r="GR178" s="46" t="s">
        <v>1072</v>
      </c>
      <c r="GS178" s="300" t="s">
        <v>1072</v>
      </c>
      <c r="GT178" s="300" t="s">
        <v>1072</v>
      </c>
      <c r="GU178"/>
      <c r="GV178" s="11" t="s">
        <v>934</v>
      </c>
      <c r="GW178" s="46" t="s">
        <v>1072</v>
      </c>
      <c r="GX178" s="46" t="s">
        <v>1072</v>
      </c>
      <c r="GY178" s="46" t="s">
        <v>1072</v>
      </c>
      <c r="GZ178" s="46" t="s">
        <v>1072</v>
      </c>
      <c r="HA178" s="46" t="s">
        <v>1072</v>
      </c>
      <c r="HB178" s="46" t="s">
        <v>1072</v>
      </c>
      <c r="HC178" s="46" t="s">
        <v>1072</v>
      </c>
      <c r="HD178" s="46" t="s">
        <v>1072</v>
      </c>
      <c r="HE178" s="46" t="s">
        <v>1072</v>
      </c>
      <c r="HF178" s="113"/>
      <c r="HG178" s="47">
        <v>2083.3333333333335</v>
      </c>
      <c r="HH178" s="113"/>
      <c r="HI178" s="47">
        <v>2500</v>
      </c>
      <c r="HJ178" s="113"/>
      <c r="HK178" s="46" t="s">
        <v>1072</v>
      </c>
      <c r="HL178" s="50">
        <v>1833.3333333333333</v>
      </c>
      <c r="HM178" s="50">
        <v>1833.3333333333333</v>
      </c>
      <c r="HN178" s="46" t="s">
        <v>1072</v>
      </c>
      <c r="HO178" s="51">
        <v>1666.6666666666667</v>
      </c>
      <c r="HP178" s="46" t="s">
        <v>1072</v>
      </c>
      <c r="HQ178" s="113"/>
      <c r="HR178" s="46" t="s">
        <v>1072</v>
      </c>
      <c r="HS178" s="60" t="s">
        <v>1072</v>
      </c>
      <c r="HT178" s="46" t="s">
        <v>1072</v>
      </c>
      <c r="HU178" s="46" t="s">
        <v>1072</v>
      </c>
      <c r="HV178" s="46" t="s">
        <v>1072</v>
      </c>
      <c r="HW178" s="113"/>
      <c r="HX178" s="46" t="s">
        <v>1072</v>
      </c>
      <c r="HY178" s="46" t="s">
        <v>1072</v>
      </c>
      <c r="HZ178" s="46" t="s">
        <v>1072</v>
      </c>
      <c r="IA178" s="51">
        <v>2000</v>
      </c>
      <c r="IB178" s="51">
        <v>1666.6666666666667</v>
      </c>
      <c r="IC178" s="47">
        <v>2250</v>
      </c>
      <c r="ID178" s="51">
        <v>2000</v>
      </c>
      <c r="IE178" s="51">
        <v>1666.6666666666667</v>
      </c>
      <c r="IF178" s="51">
        <v>1333.3333333333333</v>
      </c>
      <c r="IG178" s="51">
        <v>2083.3333333333335</v>
      </c>
      <c r="IH178" s="51">
        <v>2000</v>
      </c>
      <c r="II178" s="51">
        <v>1250</v>
      </c>
      <c r="IJ178" s="51">
        <v>1250</v>
      </c>
      <c r="IK178" s="51">
        <v>1250</v>
      </c>
      <c r="IL178" s="46" t="s">
        <v>1072</v>
      </c>
      <c r="IM178" s="51">
        <v>1250</v>
      </c>
      <c r="IN178" s="51">
        <v>1250</v>
      </c>
      <c r="IO178" s="52">
        <v>1250</v>
      </c>
      <c r="IP178" s="52">
        <v>1250</v>
      </c>
      <c r="IQ178" s="52">
        <v>1666.6666666666667</v>
      </c>
      <c r="IR178" s="46" t="s">
        <v>1072</v>
      </c>
      <c r="IS178" s="300" t="s">
        <v>1072</v>
      </c>
      <c r="IT178" s="300" t="s">
        <v>1072</v>
      </c>
      <c r="IV178" s="11" t="s">
        <v>934</v>
      </c>
      <c r="IW178" s="46" t="s">
        <v>1072</v>
      </c>
      <c r="IX178" s="46" t="s">
        <v>1072</v>
      </c>
      <c r="IY178" s="46" t="s">
        <v>1072</v>
      </c>
      <c r="IZ178" s="46" t="s">
        <v>1072</v>
      </c>
      <c r="JA178" s="46" t="s">
        <v>1072</v>
      </c>
      <c r="JB178" s="46" t="s">
        <v>1072</v>
      </c>
      <c r="JC178" s="46" t="s">
        <v>1072</v>
      </c>
      <c r="JD178" s="46" t="s">
        <v>1072</v>
      </c>
      <c r="JE178" s="46" t="s">
        <v>1072</v>
      </c>
      <c r="JF178" s="114"/>
      <c r="JG178" s="55">
        <v>833.33333333333337</v>
      </c>
      <c r="JH178" s="114"/>
      <c r="JI178" s="55">
        <v>666.66666666666663</v>
      </c>
      <c r="JJ178" s="114"/>
      <c r="JK178" s="46" t="s">
        <v>1072</v>
      </c>
      <c r="JL178" s="50">
        <v>625</v>
      </c>
      <c r="JM178" s="50">
        <v>666.66666666666663</v>
      </c>
      <c r="JN178" s="46" t="s">
        <v>1072</v>
      </c>
      <c r="JO178" s="51">
        <v>583.33333333333337</v>
      </c>
      <c r="JP178" s="46" t="s">
        <v>1072</v>
      </c>
      <c r="JQ178" s="114"/>
      <c r="JR178" s="46" t="s">
        <v>1072</v>
      </c>
      <c r="JS178" s="46" t="s">
        <v>1072</v>
      </c>
      <c r="JT178" s="46" t="s">
        <v>1072</v>
      </c>
      <c r="JU178" s="46" t="s">
        <v>1072</v>
      </c>
      <c r="JV178" s="46" t="s">
        <v>1072</v>
      </c>
      <c r="JW178" s="114"/>
      <c r="JX178" s="46" t="s">
        <v>1072</v>
      </c>
      <c r="JY178" s="46" t="s">
        <v>1072</v>
      </c>
      <c r="JZ178" s="46" t="s">
        <v>1072</v>
      </c>
      <c r="KA178" s="51">
        <v>500</v>
      </c>
      <c r="KB178" s="47">
        <v>708.33333333333337</v>
      </c>
      <c r="KC178" s="47">
        <v>750</v>
      </c>
      <c r="KD178" s="47">
        <v>791.66666666666663</v>
      </c>
      <c r="KE178" s="47">
        <v>770.83333333333337</v>
      </c>
      <c r="KF178" s="51">
        <v>500</v>
      </c>
      <c r="KG178" s="51">
        <v>666.66666666666663</v>
      </c>
      <c r="KH178" s="51">
        <v>583.33333333333337</v>
      </c>
      <c r="KI178" s="51">
        <v>666.66666666666663</v>
      </c>
      <c r="KJ178" s="51">
        <v>416.66666666666669</v>
      </c>
      <c r="KK178" s="51">
        <v>416.66666666666669</v>
      </c>
      <c r="KL178" s="46" t="s">
        <v>1072</v>
      </c>
      <c r="KM178" s="51">
        <v>416.66666666666669</v>
      </c>
      <c r="KN178" s="51">
        <v>416.66666666666669</v>
      </c>
      <c r="KO178" s="52">
        <v>416.66666666666669</v>
      </c>
      <c r="KP178" s="52">
        <v>416.66666666666669</v>
      </c>
      <c r="KQ178" s="52">
        <v>750</v>
      </c>
      <c r="KR178" s="46" t="s">
        <v>1072</v>
      </c>
      <c r="KS178" s="303" t="s">
        <v>1072</v>
      </c>
      <c r="KT178" s="300" t="s">
        <v>1072</v>
      </c>
    </row>
    <row r="179" spans="1:306" ht="14.4" customHeight="1" x14ac:dyDescent="0.3">
      <c r="A179" s="11" t="s">
        <v>936</v>
      </c>
      <c r="B179" s="46" t="s">
        <v>1072</v>
      </c>
      <c r="C179" s="46" t="s">
        <v>1072</v>
      </c>
      <c r="D179" s="46" t="s">
        <v>1072</v>
      </c>
      <c r="E179" s="46" t="s">
        <v>1072</v>
      </c>
      <c r="F179" s="46" t="s">
        <v>1072</v>
      </c>
      <c r="G179" s="46" t="s">
        <v>1072</v>
      </c>
      <c r="H179" s="46" t="s">
        <v>1072</v>
      </c>
      <c r="I179" s="46" t="s">
        <v>1072</v>
      </c>
      <c r="J179" s="46" t="s">
        <v>1072</v>
      </c>
      <c r="K179" s="114"/>
      <c r="L179" s="46" t="s">
        <v>1072</v>
      </c>
      <c r="M179" s="114"/>
      <c r="N179" s="46" t="s">
        <v>1072</v>
      </c>
      <c r="O179" s="114"/>
      <c r="P179" s="46" t="s">
        <v>1072</v>
      </c>
      <c r="Q179" s="46" t="s">
        <v>1072</v>
      </c>
      <c r="R179" s="46" t="s">
        <v>1072</v>
      </c>
      <c r="S179" s="46" t="s">
        <v>1072</v>
      </c>
      <c r="T179" s="46" t="s">
        <v>1072</v>
      </c>
      <c r="U179" s="46" t="s">
        <v>1072</v>
      </c>
      <c r="V179" s="178"/>
      <c r="W179" s="46" t="s">
        <v>1072</v>
      </c>
      <c r="X179" s="46" t="s">
        <v>1072</v>
      </c>
      <c r="Y179" s="46" t="s">
        <v>1072</v>
      </c>
      <c r="Z179" s="46" t="s">
        <v>1072</v>
      </c>
      <c r="AA179" s="46" t="s">
        <v>1072</v>
      </c>
      <c r="AB179" s="114"/>
      <c r="AC179" s="47">
        <v>250</v>
      </c>
      <c r="AD179" s="46" t="s">
        <v>1072</v>
      </c>
      <c r="AE179" s="46" t="s">
        <v>1072</v>
      </c>
      <c r="AF179" s="46" t="s">
        <v>1072</v>
      </c>
      <c r="AG179" s="46" t="s">
        <v>1072</v>
      </c>
      <c r="AH179" s="46" t="s">
        <v>1072</v>
      </c>
      <c r="AI179" s="46" t="s">
        <v>1072</v>
      </c>
      <c r="AJ179" s="46" t="s">
        <v>1072</v>
      </c>
      <c r="AK179" s="46" t="s">
        <v>1072</v>
      </c>
      <c r="AL179" s="46" t="s">
        <v>1072</v>
      </c>
      <c r="AM179" s="46" t="s">
        <v>1072</v>
      </c>
      <c r="AN179" s="46" t="s">
        <v>1072</v>
      </c>
      <c r="AO179" s="46" t="s">
        <v>1072</v>
      </c>
      <c r="AP179" s="46" t="s">
        <v>1072</v>
      </c>
      <c r="AQ179" s="46" t="s">
        <v>1072</v>
      </c>
      <c r="AR179" s="46" t="s">
        <v>1072</v>
      </c>
      <c r="AS179" s="50">
        <v>250</v>
      </c>
      <c r="AT179" s="52">
        <v>125</v>
      </c>
      <c r="AU179" s="50">
        <v>166.66666666666666</v>
      </c>
      <c r="AV179" s="39">
        <v>291.66666666666669</v>
      </c>
      <c r="AW179" s="52">
        <v>166.66666666666666</v>
      </c>
      <c r="AX179" s="52">
        <v>166.66666666666666</v>
      </c>
      <c r="AY179" s="52">
        <f>'Coût médian du PMAS'!C17</f>
        <v>75</v>
      </c>
      <c r="BA179" s="11" t="s">
        <v>936</v>
      </c>
      <c r="BB179" s="46" t="s">
        <v>1072</v>
      </c>
      <c r="BC179" s="46" t="s">
        <v>1072</v>
      </c>
      <c r="BD179" s="46" t="s">
        <v>1072</v>
      </c>
      <c r="BE179" s="46" t="s">
        <v>1072</v>
      </c>
      <c r="BF179" s="46" t="s">
        <v>1072</v>
      </c>
      <c r="BG179" s="46" t="s">
        <v>1072</v>
      </c>
      <c r="BH179" s="46" t="s">
        <v>1072</v>
      </c>
      <c r="BI179" s="46" t="s">
        <v>1072</v>
      </c>
      <c r="BJ179" s="46" t="s">
        <v>1072</v>
      </c>
      <c r="BK179" s="114"/>
      <c r="BL179" s="46" t="s">
        <v>1072</v>
      </c>
      <c r="BM179" s="114"/>
      <c r="BN179" s="46" t="s">
        <v>1072</v>
      </c>
      <c r="BO179" s="114"/>
      <c r="BP179" s="46" t="s">
        <v>1072</v>
      </c>
      <c r="BQ179" s="46" t="s">
        <v>1072</v>
      </c>
      <c r="BR179" s="46" t="s">
        <v>1072</v>
      </c>
      <c r="BS179" s="46" t="s">
        <v>1072</v>
      </c>
      <c r="BT179" s="46" t="s">
        <v>1072</v>
      </c>
      <c r="BU179" s="46" t="s">
        <v>1072</v>
      </c>
      <c r="BV179" s="114"/>
      <c r="BW179" s="46" t="s">
        <v>1072</v>
      </c>
      <c r="BX179" s="46" t="s">
        <v>1072</v>
      </c>
      <c r="BY179" s="46" t="s">
        <v>1072</v>
      </c>
      <c r="BZ179" s="46" t="s">
        <v>1072</v>
      </c>
      <c r="CA179" s="46" t="s">
        <v>1072</v>
      </c>
      <c r="CB179" s="114"/>
      <c r="CC179" s="51">
        <v>500</v>
      </c>
      <c r="CD179" s="46" t="s">
        <v>1072</v>
      </c>
      <c r="CE179" s="46" t="s">
        <v>1072</v>
      </c>
      <c r="CF179" s="46" t="s">
        <v>1072</v>
      </c>
      <c r="CG179" s="46" t="s">
        <v>1072</v>
      </c>
      <c r="CH179" s="46" t="s">
        <v>1072</v>
      </c>
      <c r="CI179" s="46" t="s">
        <v>1072</v>
      </c>
      <c r="CJ179" s="46" t="s">
        <v>1072</v>
      </c>
      <c r="CK179" s="46" t="s">
        <v>1072</v>
      </c>
      <c r="CL179" s="46" t="s">
        <v>1072</v>
      </c>
      <c r="CM179" s="46" t="s">
        <v>1072</v>
      </c>
      <c r="CN179" s="46" t="s">
        <v>1072</v>
      </c>
      <c r="CO179" s="46" t="s">
        <v>1072</v>
      </c>
      <c r="CP179" s="46" t="s">
        <v>1072</v>
      </c>
      <c r="CQ179" s="46" t="s">
        <v>1072</v>
      </c>
      <c r="CR179" s="46" t="s">
        <v>1072</v>
      </c>
      <c r="CS179" s="50">
        <v>333.33333333333331</v>
      </c>
      <c r="CT179" s="52">
        <v>333.33333333333331</v>
      </c>
      <c r="CU179" s="123">
        <v>258.33333333333331</v>
      </c>
      <c r="CV179" s="39">
        <v>333.33333333333331</v>
      </c>
      <c r="CW179" s="52">
        <v>300</v>
      </c>
      <c r="CX179" s="299">
        <v>333.33333333333331</v>
      </c>
      <c r="CY179" s="52">
        <f>'Coût médian du PMAS'!D17</f>
        <v>333.33333333333331</v>
      </c>
      <c r="DA179" s="11" t="s">
        <v>936</v>
      </c>
      <c r="DB179" s="46" t="s">
        <v>1072</v>
      </c>
      <c r="DC179" s="46" t="s">
        <v>1072</v>
      </c>
      <c r="DD179" s="46" t="s">
        <v>1072</v>
      </c>
      <c r="DE179" s="46" t="s">
        <v>1072</v>
      </c>
      <c r="DF179" s="46" t="s">
        <v>1072</v>
      </c>
      <c r="DG179" s="46" t="s">
        <v>1072</v>
      </c>
      <c r="DH179" s="46" t="s">
        <v>1072</v>
      </c>
      <c r="DI179" s="46" t="s">
        <v>1072</v>
      </c>
      <c r="DJ179" s="46" t="s">
        <v>1072</v>
      </c>
      <c r="DK179" s="113"/>
      <c r="DL179" s="46" t="s">
        <v>1072</v>
      </c>
      <c r="DM179" s="113"/>
      <c r="DN179" s="46" t="s">
        <v>1072</v>
      </c>
      <c r="DO179" s="113"/>
      <c r="DP179" s="46" t="s">
        <v>1072</v>
      </c>
      <c r="DQ179" s="46" t="s">
        <v>1072</v>
      </c>
      <c r="DR179" s="46" t="s">
        <v>1072</v>
      </c>
      <c r="DS179" s="46" t="s">
        <v>1072</v>
      </c>
      <c r="DT179" s="46" t="s">
        <v>1072</v>
      </c>
      <c r="DU179" s="46" t="s">
        <v>1072</v>
      </c>
      <c r="DV179" s="113"/>
      <c r="DW179" s="46" t="s">
        <v>1072</v>
      </c>
      <c r="DX179" s="46" t="s">
        <v>1072</v>
      </c>
      <c r="DY179" s="46" t="s">
        <v>1072</v>
      </c>
      <c r="DZ179" s="46" t="s">
        <v>1072</v>
      </c>
      <c r="EA179" s="46" t="s">
        <v>1072</v>
      </c>
      <c r="EB179" s="113"/>
      <c r="EC179" s="51">
        <v>1167</v>
      </c>
      <c r="ED179" s="46" t="s">
        <v>1072</v>
      </c>
      <c r="EE179" s="46" t="s">
        <v>1072</v>
      </c>
      <c r="EF179" s="46" t="s">
        <v>1072</v>
      </c>
      <c r="EG179" s="46" t="s">
        <v>1072</v>
      </c>
      <c r="EH179" s="46" t="s">
        <v>1072</v>
      </c>
      <c r="EI179" s="46" t="s">
        <v>1072</v>
      </c>
      <c r="EJ179" s="46" t="s">
        <v>1072</v>
      </c>
      <c r="EK179" s="46" t="s">
        <v>1072</v>
      </c>
      <c r="EL179" s="46" t="s">
        <v>1072</v>
      </c>
      <c r="EM179" s="46" t="s">
        <v>1072</v>
      </c>
      <c r="EN179" s="46" t="s">
        <v>1072</v>
      </c>
      <c r="EO179" s="46" t="s">
        <v>1072</v>
      </c>
      <c r="EP179" s="46" t="s">
        <v>1072</v>
      </c>
      <c r="EQ179" s="46" t="s">
        <v>1072</v>
      </c>
      <c r="ER179" s="46" t="s">
        <v>1072</v>
      </c>
      <c r="ES179" s="50">
        <v>500</v>
      </c>
      <c r="ET179" s="52">
        <v>520.83333333333337</v>
      </c>
      <c r="EU179" s="50">
        <v>500</v>
      </c>
      <c r="EV179" s="39">
        <v>583.33333333333337</v>
      </c>
      <c r="EW179" s="299">
        <v>1166.6666666666667</v>
      </c>
      <c r="EX179" s="299">
        <v>1667</v>
      </c>
      <c r="EY179" s="299">
        <f>'Coût médian du PMAS'!E17</f>
        <v>958.33333333333337</v>
      </c>
      <c r="EZ179"/>
      <c r="FA179" s="46" t="s">
        <v>1072</v>
      </c>
      <c r="FB179" s="46" t="s">
        <v>1072</v>
      </c>
      <c r="FC179" s="46" t="s">
        <v>1072</v>
      </c>
      <c r="FD179" s="46" t="s">
        <v>1072</v>
      </c>
      <c r="FE179" s="46" t="s">
        <v>1072</v>
      </c>
      <c r="FF179" s="113"/>
      <c r="FG179" s="46" t="s">
        <v>1072</v>
      </c>
      <c r="FH179" s="113"/>
      <c r="FI179" s="46" t="s">
        <v>1072</v>
      </c>
      <c r="FJ179" s="113"/>
      <c r="FK179" s="46" t="s">
        <v>1072</v>
      </c>
      <c r="FL179" s="46" t="s">
        <v>1072</v>
      </c>
      <c r="FM179" s="46" t="s">
        <v>1072</v>
      </c>
      <c r="FN179" s="46" t="s">
        <v>1072</v>
      </c>
      <c r="FO179" s="46" t="s">
        <v>1072</v>
      </c>
      <c r="FP179" s="46" t="s">
        <v>1072</v>
      </c>
      <c r="FQ179" s="113"/>
      <c r="FR179" s="46" t="s">
        <v>1072</v>
      </c>
      <c r="FS179" s="46" t="s">
        <v>1072</v>
      </c>
      <c r="FT179" s="46" t="s">
        <v>1072</v>
      </c>
      <c r="FU179" s="46" t="s">
        <v>1072</v>
      </c>
      <c r="FV179" s="46" t="s">
        <v>1072</v>
      </c>
      <c r="FW179" s="113"/>
      <c r="FX179" s="46" t="s">
        <v>1072</v>
      </c>
      <c r="FY179" s="46" t="s">
        <v>1072</v>
      </c>
      <c r="FZ179" s="46" t="s">
        <v>1072</v>
      </c>
      <c r="GA179" s="46" t="s">
        <v>1072</v>
      </c>
      <c r="GB179" s="46" t="s">
        <v>1072</v>
      </c>
      <c r="GC179" s="46" t="s">
        <v>1072</v>
      </c>
      <c r="GD179" s="46" t="s">
        <v>1072</v>
      </c>
      <c r="GE179" s="46" t="s">
        <v>1072</v>
      </c>
      <c r="GF179" s="46" t="s">
        <v>1072</v>
      </c>
      <c r="GG179" s="46" t="s">
        <v>1072</v>
      </c>
      <c r="GH179" s="46" t="s">
        <v>1072</v>
      </c>
      <c r="GI179" s="46" t="s">
        <v>1072</v>
      </c>
      <c r="GJ179" s="46" t="s">
        <v>1072</v>
      </c>
      <c r="GK179" s="46" t="s">
        <v>1072</v>
      </c>
      <c r="GL179" s="46" t="s">
        <v>1072</v>
      </c>
      <c r="GM179" s="46" t="s">
        <v>1072</v>
      </c>
      <c r="GN179" s="50">
        <v>500</v>
      </c>
      <c r="GO179" s="52">
        <v>333.33333333333331</v>
      </c>
      <c r="GP179" s="50">
        <v>500</v>
      </c>
      <c r="GQ179" s="39">
        <v>500</v>
      </c>
      <c r="GR179" s="52">
        <v>1166.6666666666667</v>
      </c>
      <c r="GS179" s="299">
        <v>333.33333333333331</v>
      </c>
      <c r="GT179" s="52">
        <f>'Coût médian du PMAS'!F17</f>
        <v>316.66666666666669</v>
      </c>
      <c r="GU179"/>
      <c r="GV179" s="11" t="s">
        <v>936</v>
      </c>
      <c r="GW179" s="46" t="s">
        <v>1072</v>
      </c>
      <c r="GX179" s="46" t="s">
        <v>1072</v>
      </c>
      <c r="GY179" s="46" t="s">
        <v>1072</v>
      </c>
      <c r="GZ179" s="46" t="s">
        <v>1072</v>
      </c>
      <c r="HA179" s="46" t="s">
        <v>1072</v>
      </c>
      <c r="HB179" s="46" t="s">
        <v>1072</v>
      </c>
      <c r="HC179" s="46" t="s">
        <v>1072</v>
      </c>
      <c r="HD179" s="46" t="s">
        <v>1072</v>
      </c>
      <c r="HE179" s="46" t="s">
        <v>1072</v>
      </c>
      <c r="HF179" s="113"/>
      <c r="HG179" s="46" t="s">
        <v>1072</v>
      </c>
      <c r="HH179" s="113"/>
      <c r="HI179" s="46" t="s">
        <v>1072</v>
      </c>
      <c r="HJ179" s="113"/>
      <c r="HK179" s="46" t="s">
        <v>1072</v>
      </c>
      <c r="HL179" s="46" t="s">
        <v>1072</v>
      </c>
      <c r="HM179" s="46" t="s">
        <v>1072</v>
      </c>
      <c r="HN179" s="46" t="s">
        <v>1072</v>
      </c>
      <c r="HO179" s="46" t="s">
        <v>1072</v>
      </c>
      <c r="HP179" s="46" t="s">
        <v>1072</v>
      </c>
      <c r="HQ179" s="113"/>
      <c r="HR179" s="46" t="s">
        <v>1072</v>
      </c>
      <c r="HS179" s="46" t="s">
        <v>1072</v>
      </c>
      <c r="HT179" s="46" t="s">
        <v>1072</v>
      </c>
      <c r="HU179" s="46" t="s">
        <v>1072</v>
      </c>
      <c r="HV179" s="46" t="s">
        <v>1072</v>
      </c>
      <c r="HW179" s="113"/>
      <c r="HX179" s="51">
        <v>1083</v>
      </c>
      <c r="HY179" s="46" t="s">
        <v>1072</v>
      </c>
      <c r="HZ179" s="46" t="s">
        <v>1072</v>
      </c>
      <c r="IA179" s="46" t="s">
        <v>1072</v>
      </c>
      <c r="IB179" s="46" t="s">
        <v>1072</v>
      </c>
      <c r="IC179" s="46" t="s">
        <v>1072</v>
      </c>
      <c r="ID179" s="46" t="s">
        <v>1072</v>
      </c>
      <c r="IE179" s="46" t="s">
        <v>1072</v>
      </c>
      <c r="IF179" s="46" t="s">
        <v>1072</v>
      </c>
      <c r="IG179" s="46" t="s">
        <v>1072</v>
      </c>
      <c r="IH179" s="46" t="s">
        <v>1072</v>
      </c>
      <c r="II179" s="46" t="s">
        <v>1072</v>
      </c>
      <c r="IJ179" s="46" t="s">
        <v>1072</v>
      </c>
      <c r="IK179" s="46" t="s">
        <v>1072</v>
      </c>
      <c r="IL179" s="46" t="s">
        <v>1072</v>
      </c>
      <c r="IM179" s="46" t="s">
        <v>1072</v>
      </c>
      <c r="IN179" s="50">
        <v>2000</v>
      </c>
      <c r="IO179" s="52">
        <v>1583.3333333333333</v>
      </c>
      <c r="IP179" s="52">
        <v>1666.6666666666667</v>
      </c>
      <c r="IQ179" s="52">
        <v>1666.6666666666667</v>
      </c>
      <c r="IR179" s="52">
        <v>1983</v>
      </c>
      <c r="IS179" s="299">
        <v>2000</v>
      </c>
      <c r="IT179" s="52">
        <f>'Coût médian du PMAS'!G17</f>
        <v>1916.6666666666667</v>
      </c>
      <c r="IV179" s="11" t="s">
        <v>936</v>
      </c>
      <c r="IW179" s="46" t="s">
        <v>1072</v>
      </c>
      <c r="IX179" s="46" t="s">
        <v>1072</v>
      </c>
      <c r="IY179" s="46" t="s">
        <v>1072</v>
      </c>
      <c r="IZ179" s="46" t="s">
        <v>1072</v>
      </c>
      <c r="JA179" s="46" t="s">
        <v>1072</v>
      </c>
      <c r="JB179" s="46" t="s">
        <v>1072</v>
      </c>
      <c r="JC179" s="46" t="s">
        <v>1072</v>
      </c>
      <c r="JD179" s="46" t="s">
        <v>1072</v>
      </c>
      <c r="JE179" s="46" t="s">
        <v>1072</v>
      </c>
      <c r="JF179" s="114"/>
      <c r="JG179" s="46" t="s">
        <v>1072</v>
      </c>
      <c r="JH179" s="114"/>
      <c r="JI179" s="46" t="s">
        <v>1072</v>
      </c>
      <c r="JJ179" s="114"/>
      <c r="JK179" s="46" t="s">
        <v>1072</v>
      </c>
      <c r="JL179" s="46" t="s">
        <v>1072</v>
      </c>
      <c r="JM179" s="46" t="s">
        <v>1072</v>
      </c>
      <c r="JN179" s="46" t="s">
        <v>1072</v>
      </c>
      <c r="JO179" s="46" t="s">
        <v>1072</v>
      </c>
      <c r="JP179" s="46" t="s">
        <v>1072</v>
      </c>
      <c r="JQ179" s="114"/>
      <c r="JR179" s="46" t="s">
        <v>1072</v>
      </c>
      <c r="JS179" s="46" t="s">
        <v>1072</v>
      </c>
      <c r="JT179" s="46" t="s">
        <v>1072</v>
      </c>
      <c r="JU179" s="46" t="s">
        <v>1072</v>
      </c>
      <c r="JV179" s="46" t="s">
        <v>1072</v>
      </c>
      <c r="JW179" s="114"/>
      <c r="JX179" s="50">
        <v>583.33333333333337</v>
      </c>
      <c r="JY179" s="46" t="s">
        <v>1072</v>
      </c>
      <c r="JZ179" s="46" t="s">
        <v>1072</v>
      </c>
      <c r="KA179" s="46" t="s">
        <v>1072</v>
      </c>
      <c r="KB179" s="46" t="s">
        <v>1072</v>
      </c>
      <c r="KC179" s="46" t="s">
        <v>1072</v>
      </c>
      <c r="KD179" s="46" t="s">
        <v>1072</v>
      </c>
      <c r="KE179" s="46" t="s">
        <v>1072</v>
      </c>
      <c r="KF179" s="46" t="s">
        <v>1072</v>
      </c>
      <c r="KG179" s="46" t="s">
        <v>1072</v>
      </c>
      <c r="KH179" s="46" t="s">
        <v>1072</v>
      </c>
      <c r="KI179" s="46" t="s">
        <v>1072</v>
      </c>
      <c r="KJ179" s="46" t="s">
        <v>1072</v>
      </c>
      <c r="KK179" s="46" t="s">
        <v>1072</v>
      </c>
      <c r="KL179" s="46" t="s">
        <v>1072</v>
      </c>
      <c r="KM179" s="46" t="s">
        <v>1072</v>
      </c>
      <c r="KN179" s="47">
        <v>750</v>
      </c>
      <c r="KO179" s="52">
        <v>500</v>
      </c>
      <c r="KP179" s="52">
        <v>833.33333333333337</v>
      </c>
      <c r="KQ179" s="39">
        <v>750</v>
      </c>
      <c r="KR179" s="39">
        <v>833.33333333333337</v>
      </c>
      <c r="KS179" s="39">
        <v>791.66666666666663</v>
      </c>
      <c r="KT179" s="52">
        <f>'Coût médian du PMAS'!H17</f>
        <v>1500</v>
      </c>
    </row>
    <row r="180" spans="1:306" ht="14.4" customHeight="1" x14ac:dyDescent="0.3">
      <c r="A180" s="11" t="s">
        <v>928</v>
      </c>
      <c r="B180" s="55">
        <v>208.33333333333334</v>
      </c>
      <c r="C180" s="46" t="s">
        <v>1072</v>
      </c>
      <c r="D180" s="62">
        <v>208.33333333333334</v>
      </c>
      <c r="E180" s="46" t="s">
        <v>1072</v>
      </c>
      <c r="F180" s="66">
        <v>166.666666666667</v>
      </c>
      <c r="G180" s="57">
        <v>333.33333333333297</v>
      </c>
      <c r="H180" s="46" t="s">
        <v>1072</v>
      </c>
      <c r="I180" s="46" t="s">
        <v>1072</v>
      </c>
      <c r="J180" s="51">
        <v>250</v>
      </c>
      <c r="K180" s="114"/>
      <c r="L180" s="50">
        <v>166.66666666666666</v>
      </c>
      <c r="M180" s="114"/>
      <c r="N180" s="50">
        <v>166.66666666666666</v>
      </c>
      <c r="O180" s="114"/>
      <c r="P180" s="50">
        <v>166.66666666666666</v>
      </c>
      <c r="Q180" s="46" t="s">
        <v>1072</v>
      </c>
      <c r="R180" s="58">
        <v>208.33333333333334</v>
      </c>
      <c r="S180" s="51">
        <v>117</v>
      </c>
      <c r="T180" s="51">
        <v>166.66666666666666</v>
      </c>
      <c r="U180" s="55">
        <v>166.66666666666666</v>
      </c>
      <c r="V180" s="178"/>
      <c r="W180" s="55">
        <v>250</v>
      </c>
      <c r="X180" s="55">
        <v>250</v>
      </c>
      <c r="Y180" s="55">
        <v>145.83333333333334</v>
      </c>
      <c r="Z180" s="47">
        <v>250</v>
      </c>
      <c r="AA180" s="51">
        <v>333.33333333333331</v>
      </c>
      <c r="AB180" s="114"/>
      <c r="AC180" s="51">
        <v>166.66666666666666</v>
      </c>
      <c r="AD180" s="51">
        <v>154.16666666666666</v>
      </c>
      <c r="AE180" s="47">
        <v>250</v>
      </c>
      <c r="AF180" s="51">
        <v>166.66666666666666</v>
      </c>
      <c r="AG180" s="51">
        <v>166.66666666666666</v>
      </c>
      <c r="AH180" s="51">
        <v>166.66666666666666</v>
      </c>
      <c r="AI180" s="51">
        <v>250</v>
      </c>
      <c r="AJ180" s="51">
        <v>250</v>
      </c>
      <c r="AK180" s="51">
        <v>166.66666666666666</v>
      </c>
      <c r="AL180" s="55">
        <v>166.66666666666666</v>
      </c>
      <c r="AM180" s="51">
        <v>291.66666666666669</v>
      </c>
      <c r="AN180" s="51">
        <v>333.33333333333331</v>
      </c>
      <c r="AO180" s="51">
        <v>333.33333333333331</v>
      </c>
      <c r="AP180" s="51">
        <v>250</v>
      </c>
      <c r="AQ180" s="51">
        <v>333.33333333333331</v>
      </c>
      <c r="AR180" s="51">
        <v>291.66666666666669</v>
      </c>
      <c r="AS180" s="51">
        <v>291.66666666666669</v>
      </c>
      <c r="AT180" s="52">
        <v>333.33333333333331</v>
      </c>
      <c r="AU180" s="50">
        <v>166.66666666666666</v>
      </c>
      <c r="AV180" s="52">
        <v>333.33333333333331</v>
      </c>
      <c r="AW180" s="52">
        <v>333.33333333333331</v>
      </c>
      <c r="AX180" s="52">
        <v>333.33333333333331</v>
      </c>
      <c r="AY180" s="52">
        <f>'Coût médian du PMAS'!C14</f>
        <v>166.66666666666666</v>
      </c>
      <c r="BA180" s="11" t="s">
        <v>928</v>
      </c>
      <c r="BB180" s="55">
        <v>333.33333333333331</v>
      </c>
      <c r="BC180" s="46" t="s">
        <v>1072</v>
      </c>
      <c r="BD180" s="62">
        <v>270.83333333333331</v>
      </c>
      <c r="BE180" s="46" t="s">
        <v>1072</v>
      </c>
      <c r="BF180" s="62">
        <v>312.5</v>
      </c>
      <c r="BG180" s="51">
        <v>333.33333333333331</v>
      </c>
      <c r="BH180" s="46" t="s">
        <v>1072</v>
      </c>
      <c r="BI180" s="46" t="s">
        <v>1072</v>
      </c>
      <c r="BJ180" s="51">
        <v>333.33333333333331</v>
      </c>
      <c r="BK180" s="114"/>
      <c r="BL180" s="50">
        <v>250</v>
      </c>
      <c r="BM180" s="114"/>
      <c r="BN180" s="58">
        <v>333.33333333333331</v>
      </c>
      <c r="BO180" s="114"/>
      <c r="BP180" s="58">
        <v>333.33333333333331</v>
      </c>
      <c r="BQ180" s="46" t="s">
        <v>1072</v>
      </c>
      <c r="BR180" s="51">
        <v>333.33333333333331</v>
      </c>
      <c r="BS180" s="51">
        <v>250</v>
      </c>
      <c r="BT180" s="51">
        <v>250</v>
      </c>
      <c r="BU180" s="55">
        <v>250</v>
      </c>
      <c r="BV180" s="114"/>
      <c r="BW180" s="55">
        <v>250</v>
      </c>
      <c r="BX180" s="55">
        <v>333.33333333333331</v>
      </c>
      <c r="BY180" s="55">
        <v>250</v>
      </c>
      <c r="BZ180" s="47">
        <v>250</v>
      </c>
      <c r="CA180" s="51">
        <v>250</v>
      </c>
      <c r="CB180" s="114"/>
      <c r="CC180" s="51">
        <v>333.33333333333331</v>
      </c>
      <c r="CD180" s="51">
        <v>241.66666666666666</v>
      </c>
      <c r="CE180" s="51">
        <v>333.33333333333331</v>
      </c>
      <c r="CF180" s="51">
        <v>333.33333333333331</v>
      </c>
      <c r="CG180" s="51">
        <v>333.33333333333331</v>
      </c>
      <c r="CH180" s="51">
        <v>333.33333333333331</v>
      </c>
      <c r="CI180" s="51">
        <v>250</v>
      </c>
      <c r="CJ180" s="51">
        <v>250</v>
      </c>
      <c r="CK180" s="51">
        <v>250</v>
      </c>
      <c r="CL180" s="55">
        <v>333.33333333333331</v>
      </c>
      <c r="CM180" s="51">
        <v>333.33333333333331</v>
      </c>
      <c r="CN180" s="47">
        <v>291.66666666666669</v>
      </c>
      <c r="CO180" s="47">
        <v>250</v>
      </c>
      <c r="CP180" s="51">
        <v>250</v>
      </c>
      <c r="CQ180" s="51">
        <v>333.33333333333331</v>
      </c>
      <c r="CR180" s="51">
        <v>333.33333333333331</v>
      </c>
      <c r="CS180" s="51">
        <v>333.33333333333331</v>
      </c>
      <c r="CT180" s="52">
        <v>333.33333333333331</v>
      </c>
      <c r="CU180" s="61">
        <v>333.33333333333331</v>
      </c>
      <c r="CV180" s="52">
        <v>333.33333333333331</v>
      </c>
      <c r="CW180" s="52">
        <v>333.33333333333331</v>
      </c>
      <c r="CX180" s="299">
        <v>333.33333333333331</v>
      </c>
      <c r="CY180" s="52">
        <f>'Coût médian du PMAS'!D14</f>
        <v>333.33333333333331</v>
      </c>
      <c r="DA180" s="11" t="s">
        <v>928</v>
      </c>
      <c r="DB180" s="55">
        <v>541.66666666666663</v>
      </c>
      <c r="DC180" s="46" t="s">
        <v>1072</v>
      </c>
      <c r="DD180" s="62">
        <v>916.66666666666663</v>
      </c>
      <c r="DE180" s="46" t="s">
        <v>1072</v>
      </c>
      <c r="DF180" s="62">
        <v>666.66666666666663</v>
      </c>
      <c r="DG180" s="57">
        <v>583.33333333333337</v>
      </c>
      <c r="DH180" s="46" t="s">
        <v>1072</v>
      </c>
      <c r="DI180" s="46" t="s">
        <v>1072</v>
      </c>
      <c r="DJ180" s="51">
        <v>833.33333333333337</v>
      </c>
      <c r="DK180" s="113"/>
      <c r="DL180" s="50">
        <v>500</v>
      </c>
      <c r="DM180" s="113"/>
      <c r="DN180" s="50">
        <v>500</v>
      </c>
      <c r="DO180" s="113"/>
      <c r="DP180" s="58">
        <v>833.33333333333337</v>
      </c>
      <c r="DQ180" s="46" t="s">
        <v>1072</v>
      </c>
      <c r="DR180" s="51">
        <v>1250</v>
      </c>
      <c r="DS180" s="51">
        <v>1333.3333333333301</v>
      </c>
      <c r="DT180" s="51">
        <v>2000</v>
      </c>
      <c r="DU180" s="51">
        <v>1166.6666666666667</v>
      </c>
      <c r="DV180" s="113"/>
      <c r="DW180" s="47">
        <v>500</v>
      </c>
      <c r="DX180" s="55">
        <v>833.33333333333337</v>
      </c>
      <c r="DY180" s="55">
        <v>833.33333333333337</v>
      </c>
      <c r="DZ180" s="51">
        <v>1083.3333333333333</v>
      </c>
      <c r="EA180" s="51">
        <v>1000</v>
      </c>
      <c r="EB180" s="113"/>
      <c r="EC180" s="51">
        <v>1083.3333333333333</v>
      </c>
      <c r="ED180" s="51">
        <v>500</v>
      </c>
      <c r="EE180" s="47">
        <v>583.33333333333337</v>
      </c>
      <c r="EF180" s="51">
        <v>708.33333333333337</v>
      </c>
      <c r="EG180" s="51">
        <v>666.66666666666663</v>
      </c>
      <c r="EH180" s="51">
        <v>916.66666666666663</v>
      </c>
      <c r="EI180" s="51">
        <v>1000</v>
      </c>
      <c r="EJ180" s="51">
        <v>1000</v>
      </c>
      <c r="EK180" s="51">
        <v>1000</v>
      </c>
      <c r="EL180" s="51">
        <v>1000</v>
      </c>
      <c r="EM180" s="51">
        <v>1000</v>
      </c>
      <c r="EN180" s="51">
        <v>1000</v>
      </c>
      <c r="EO180" s="51">
        <v>1000</v>
      </c>
      <c r="EP180" s="51">
        <v>833.33333333333337</v>
      </c>
      <c r="EQ180" s="51">
        <v>833.33333333333337</v>
      </c>
      <c r="ER180" s="51">
        <v>1000</v>
      </c>
      <c r="ES180" s="51">
        <v>1000</v>
      </c>
      <c r="ET180" s="52">
        <v>833.33333333333337</v>
      </c>
      <c r="EU180" s="52">
        <v>1208.3333333333333</v>
      </c>
      <c r="EV180" s="52">
        <v>1166.6666666666667</v>
      </c>
      <c r="EW180" s="299">
        <v>1166.6666666666667</v>
      </c>
      <c r="EX180" s="299">
        <v>833</v>
      </c>
      <c r="EY180" s="299">
        <f>'Coût médian du PMAS'!E14</f>
        <v>2333.3333333333335</v>
      </c>
      <c r="EZ180"/>
      <c r="FA180" s="51">
        <v>500</v>
      </c>
      <c r="FB180" s="57">
        <v>583.33333333333337</v>
      </c>
      <c r="FC180" s="46" t="s">
        <v>1072</v>
      </c>
      <c r="FD180" s="46" t="s">
        <v>1072</v>
      </c>
      <c r="FE180" s="51">
        <v>500</v>
      </c>
      <c r="FF180" s="113"/>
      <c r="FG180" s="58">
        <v>562.5</v>
      </c>
      <c r="FH180" s="113"/>
      <c r="FI180" s="50">
        <v>500</v>
      </c>
      <c r="FJ180" s="113"/>
      <c r="FK180" s="58">
        <v>583.33333333333337</v>
      </c>
      <c r="FL180" s="46" t="s">
        <v>1072</v>
      </c>
      <c r="FM180" s="51">
        <v>500</v>
      </c>
      <c r="FN180" s="51">
        <v>333.33333333333297</v>
      </c>
      <c r="FO180" s="51">
        <v>333.33333333333331</v>
      </c>
      <c r="FP180" s="51">
        <v>500</v>
      </c>
      <c r="FQ180" s="113"/>
      <c r="FR180" s="55">
        <v>500</v>
      </c>
      <c r="FS180" s="51">
        <v>500</v>
      </c>
      <c r="FT180" s="51">
        <v>333.33333333333331</v>
      </c>
      <c r="FU180" s="51">
        <v>583.33333333333337</v>
      </c>
      <c r="FV180" s="51">
        <v>375</v>
      </c>
      <c r="FW180" s="113"/>
      <c r="FX180" s="51">
        <v>333.33333333333331</v>
      </c>
      <c r="FY180" s="51">
        <v>333.33333333333331</v>
      </c>
      <c r="FZ180" s="51">
        <v>375</v>
      </c>
      <c r="GA180" s="51">
        <v>416.66666666666669</v>
      </c>
      <c r="GB180" s="51">
        <v>416.66666666666669</v>
      </c>
      <c r="GC180" s="51">
        <v>416.66666666666669</v>
      </c>
      <c r="GD180" s="51">
        <v>500</v>
      </c>
      <c r="GE180" s="51">
        <v>583.33333333333337</v>
      </c>
      <c r="GF180" s="51">
        <v>583.33333333333337</v>
      </c>
      <c r="GG180" s="51">
        <v>583.33333333333337</v>
      </c>
      <c r="GH180" s="51">
        <v>500</v>
      </c>
      <c r="GI180" s="51">
        <v>583.33333333333337</v>
      </c>
      <c r="GJ180" s="51">
        <v>583.33333333333337</v>
      </c>
      <c r="GK180" s="51">
        <v>583.33333333333337</v>
      </c>
      <c r="GL180" s="51">
        <v>583.33333333333337</v>
      </c>
      <c r="GM180" s="51">
        <v>583.33333333333337</v>
      </c>
      <c r="GN180" s="51">
        <v>583.33333333333337</v>
      </c>
      <c r="GO180" s="52">
        <v>583.33333333333337</v>
      </c>
      <c r="GP180" s="52">
        <v>666.66666666666663</v>
      </c>
      <c r="GQ180" s="52">
        <v>666.66666666666663</v>
      </c>
      <c r="GR180" s="52">
        <v>1166.6666666666667</v>
      </c>
      <c r="GS180" s="299">
        <v>375</v>
      </c>
      <c r="GT180" s="52">
        <f>'Coût médian du PMAS'!F14</f>
        <v>500</v>
      </c>
      <c r="GU180"/>
      <c r="GV180" s="11" t="s">
        <v>928</v>
      </c>
      <c r="GW180" s="55">
        <v>833.33333333333337</v>
      </c>
      <c r="GX180" s="46" t="s">
        <v>1072</v>
      </c>
      <c r="GY180" s="51">
        <v>1125</v>
      </c>
      <c r="GZ180" s="46" t="s">
        <v>1072</v>
      </c>
      <c r="HA180" s="51">
        <v>1250</v>
      </c>
      <c r="HB180" s="57">
        <v>833.33333333333337</v>
      </c>
      <c r="HC180" s="46" t="s">
        <v>1072</v>
      </c>
      <c r="HD180" s="46" t="s">
        <v>1072</v>
      </c>
      <c r="HE180" s="51">
        <v>2000</v>
      </c>
      <c r="HF180" s="113"/>
      <c r="HG180" s="50">
        <v>2083.3333333333335</v>
      </c>
      <c r="HH180" s="113"/>
      <c r="HI180" s="50">
        <v>2500</v>
      </c>
      <c r="HJ180" s="113"/>
      <c r="HK180" s="50">
        <v>1666.6666666666667</v>
      </c>
      <c r="HL180" s="46" t="s">
        <v>1072</v>
      </c>
      <c r="HM180" s="51">
        <v>2500</v>
      </c>
      <c r="HN180" s="51">
        <v>2166.6666666666702</v>
      </c>
      <c r="HO180" s="51">
        <v>1666.6666666666667</v>
      </c>
      <c r="HP180" s="51">
        <v>1833.3333333333333</v>
      </c>
      <c r="HQ180" s="113"/>
      <c r="HR180" s="50">
        <v>2041.6666666666667</v>
      </c>
      <c r="HS180" s="50">
        <v>2500</v>
      </c>
      <c r="HT180" s="50">
        <v>2000</v>
      </c>
      <c r="HU180" s="50">
        <v>2041.6666666666667</v>
      </c>
      <c r="HV180" s="51">
        <v>2083.3333333333335</v>
      </c>
      <c r="HW180" s="113"/>
      <c r="HX180" s="51">
        <v>1666.6666666666667</v>
      </c>
      <c r="HY180" s="47">
        <v>2166.6666666666665</v>
      </c>
      <c r="HZ180" s="47">
        <v>2041.6666666666667</v>
      </c>
      <c r="IA180" s="51">
        <v>2000</v>
      </c>
      <c r="IB180" s="51">
        <v>1333.3333333333333</v>
      </c>
      <c r="IC180" s="51">
        <v>2000</v>
      </c>
      <c r="ID180" s="51">
        <v>1666.6666666666667</v>
      </c>
      <c r="IE180" s="51">
        <v>2000</v>
      </c>
      <c r="IF180" s="51">
        <v>2000</v>
      </c>
      <c r="IG180" s="51">
        <v>2000</v>
      </c>
      <c r="IH180" s="51">
        <v>1833.3333333333333</v>
      </c>
      <c r="II180" s="51">
        <v>2500</v>
      </c>
      <c r="IJ180" s="51">
        <v>2500</v>
      </c>
      <c r="IK180" s="51">
        <v>2500</v>
      </c>
      <c r="IL180" s="51">
        <v>2500</v>
      </c>
      <c r="IM180" s="51">
        <v>1916.6666666666667</v>
      </c>
      <c r="IN180" s="51">
        <v>2083.3333333333335</v>
      </c>
      <c r="IO180" s="52">
        <v>2500</v>
      </c>
      <c r="IP180" s="52">
        <v>2500</v>
      </c>
      <c r="IQ180" s="52">
        <v>2333.3333333333335</v>
      </c>
      <c r="IR180" s="52">
        <v>2500</v>
      </c>
      <c r="IS180" s="299">
        <v>1666.6666666666667</v>
      </c>
      <c r="IT180" s="52">
        <f>'Coût médian du PMAS'!G14</f>
        <v>2333.3333333333335</v>
      </c>
      <c r="IV180" s="11" t="s">
        <v>928</v>
      </c>
      <c r="IW180" s="55">
        <v>1083.3333333333333</v>
      </c>
      <c r="IX180" s="46" t="s">
        <v>1072</v>
      </c>
      <c r="IY180" s="62">
        <v>791.66666666666663</v>
      </c>
      <c r="IZ180" s="46" t="s">
        <v>1072</v>
      </c>
      <c r="JA180" s="62">
        <v>833.33333333333337</v>
      </c>
      <c r="JB180" s="57">
        <v>500</v>
      </c>
      <c r="JC180" s="46" t="s">
        <v>1072</v>
      </c>
      <c r="JD180" s="46" t="s">
        <v>1072</v>
      </c>
      <c r="JE180" s="51">
        <v>666.66666666666663</v>
      </c>
      <c r="JF180" s="114"/>
      <c r="JG180" s="50">
        <v>583.33333333333337</v>
      </c>
      <c r="JH180" s="114"/>
      <c r="JI180" s="50">
        <v>625</v>
      </c>
      <c r="JJ180" s="114"/>
      <c r="JK180" s="58">
        <v>666.66666666666663</v>
      </c>
      <c r="JL180" s="46" t="s">
        <v>1072</v>
      </c>
      <c r="JM180" s="51">
        <v>750</v>
      </c>
      <c r="JN180" s="51">
        <v>833</v>
      </c>
      <c r="JO180" s="51">
        <v>791.66666666666663</v>
      </c>
      <c r="JP180" s="51">
        <v>666.66666666666663</v>
      </c>
      <c r="JQ180" s="114"/>
      <c r="JR180" s="51">
        <v>666.66666666666663</v>
      </c>
      <c r="JS180" s="50">
        <v>833.33333333333337</v>
      </c>
      <c r="JT180" s="51">
        <v>750</v>
      </c>
      <c r="JU180" s="50">
        <v>666.66666666666663</v>
      </c>
      <c r="JV180" s="51">
        <v>1441</v>
      </c>
      <c r="JW180" s="114"/>
      <c r="JX180" s="50">
        <v>583.33333333333337</v>
      </c>
      <c r="JY180" s="47">
        <v>625</v>
      </c>
      <c r="JZ180" s="47">
        <v>833.33333333333337</v>
      </c>
      <c r="KA180" s="51">
        <v>250</v>
      </c>
      <c r="KB180" s="47">
        <v>708.33333333333337</v>
      </c>
      <c r="KC180" s="51">
        <v>750</v>
      </c>
      <c r="KD180" s="51">
        <v>833.33333333333337</v>
      </c>
      <c r="KE180" s="51">
        <v>750</v>
      </c>
      <c r="KF180" s="51">
        <v>750</v>
      </c>
      <c r="KG180" s="51">
        <v>500</v>
      </c>
      <c r="KH180" s="51">
        <v>416.66666666666669</v>
      </c>
      <c r="KI180" s="51">
        <v>833.33333333333337</v>
      </c>
      <c r="KJ180" s="51">
        <v>833.33333333333337</v>
      </c>
      <c r="KK180" s="51">
        <v>833.33333333333337</v>
      </c>
      <c r="KL180" s="51">
        <v>833.33333333333337</v>
      </c>
      <c r="KM180" s="51">
        <v>375</v>
      </c>
      <c r="KN180" s="51">
        <v>416.66666666666669</v>
      </c>
      <c r="KO180" s="52">
        <v>500</v>
      </c>
      <c r="KP180" s="52">
        <v>1166.6666666666667</v>
      </c>
      <c r="KQ180" s="52">
        <v>1166.6666666666667</v>
      </c>
      <c r="KR180" s="52">
        <v>1250</v>
      </c>
      <c r="KS180" s="302">
        <v>1166.6666666666667</v>
      </c>
      <c r="KT180" s="39">
        <f>'Coût médian du PMAS'!H14</f>
        <v>833.33333333333337</v>
      </c>
    </row>
    <row r="181" spans="1:306" ht="14.4" customHeight="1" x14ac:dyDescent="0.3">
      <c r="A181" s="11" t="s">
        <v>1082</v>
      </c>
      <c r="B181" s="55">
        <v>166.66666666666666</v>
      </c>
      <c r="C181" s="62">
        <v>166.66666666666666</v>
      </c>
      <c r="D181" s="46" t="s">
        <v>1072</v>
      </c>
      <c r="E181" s="62">
        <v>166.66666666666666</v>
      </c>
      <c r="F181" s="62">
        <v>166.66666666666666</v>
      </c>
      <c r="G181" s="57">
        <v>208.33333333333334</v>
      </c>
      <c r="H181" s="46" t="s">
        <v>1072</v>
      </c>
      <c r="I181" s="51">
        <v>250</v>
      </c>
      <c r="J181" s="46" t="s">
        <v>1072</v>
      </c>
      <c r="K181" s="114"/>
      <c r="L181" s="58">
        <v>250</v>
      </c>
      <c r="M181" s="114"/>
      <c r="N181" s="58">
        <v>250</v>
      </c>
      <c r="O181" s="114"/>
      <c r="P181" s="51">
        <v>250</v>
      </c>
      <c r="Q181" s="46" t="s">
        <v>1072</v>
      </c>
      <c r="R181" s="51">
        <v>250</v>
      </c>
      <c r="S181" s="51">
        <v>250</v>
      </c>
      <c r="T181" s="46" t="s">
        <v>1072</v>
      </c>
      <c r="U181" s="55">
        <v>208.33333333333334</v>
      </c>
      <c r="V181" s="178"/>
      <c r="W181" s="55">
        <v>208.33333333333334</v>
      </c>
      <c r="X181" s="55">
        <v>250</v>
      </c>
      <c r="Y181" s="55">
        <v>125</v>
      </c>
      <c r="Z181" s="51">
        <v>208.33333333333334</v>
      </c>
      <c r="AA181" s="51">
        <v>208.33333333333334</v>
      </c>
      <c r="AB181" s="114"/>
      <c r="AC181" s="51">
        <v>208.33333333333334</v>
      </c>
      <c r="AD181" s="51">
        <v>83.333333333333329</v>
      </c>
      <c r="AE181" s="51">
        <v>166.66666666666666</v>
      </c>
      <c r="AF181" s="51">
        <v>166.66666666666666</v>
      </c>
      <c r="AG181" s="51">
        <v>83.333333333333329</v>
      </c>
      <c r="AH181" s="51">
        <v>83.333333333333329</v>
      </c>
      <c r="AI181" s="46" t="s">
        <v>1072</v>
      </c>
      <c r="AJ181" s="51">
        <v>83.333333333333329</v>
      </c>
      <c r="AK181" s="51">
        <v>83.333333333333329</v>
      </c>
      <c r="AL181" s="55">
        <v>83.333333333333329</v>
      </c>
      <c r="AM181" s="51">
        <v>208.33333333333334</v>
      </c>
      <c r="AN181" s="51">
        <v>250</v>
      </c>
      <c r="AO181" s="51">
        <v>125</v>
      </c>
      <c r="AP181" s="47">
        <v>250</v>
      </c>
      <c r="AQ181" s="51">
        <v>250</v>
      </c>
      <c r="AR181" s="51">
        <v>166.66666666666666</v>
      </c>
      <c r="AS181" s="51">
        <v>166.66666666666666</v>
      </c>
      <c r="AT181" s="38" t="s">
        <v>1072</v>
      </c>
      <c r="AU181" s="46" t="s">
        <v>1072</v>
      </c>
      <c r="AV181" s="38" t="s">
        <v>1072</v>
      </c>
      <c r="AW181" s="52">
        <v>83.333333333333329</v>
      </c>
      <c r="AX181" s="52">
        <v>83.333333333333329</v>
      </c>
      <c r="AY181" s="52">
        <f>'Coût médian du PMAS'!C16</f>
        <v>83.333333333333329</v>
      </c>
      <c r="BA181" s="11" t="s">
        <v>1082</v>
      </c>
      <c r="BB181" s="55">
        <v>333.33333333333331</v>
      </c>
      <c r="BC181" s="62">
        <v>166.66666666666666</v>
      </c>
      <c r="BD181" s="46" t="s">
        <v>1072</v>
      </c>
      <c r="BE181" s="62">
        <v>166.66666666666666</v>
      </c>
      <c r="BF181" s="62">
        <v>166.66666666666666</v>
      </c>
      <c r="BG181" s="51">
        <v>166.66666666666666</v>
      </c>
      <c r="BH181" s="46" t="s">
        <v>1072</v>
      </c>
      <c r="BI181" s="58">
        <v>333.33333333333331</v>
      </c>
      <c r="BJ181" s="46" t="s">
        <v>1072</v>
      </c>
      <c r="BK181" s="114"/>
      <c r="BL181" s="58">
        <v>208.33333333333334</v>
      </c>
      <c r="BM181" s="114"/>
      <c r="BN181" s="58">
        <v>208.33333333333334</v>
      </c>
      <c r="BO181" s="114"/>
      <c r="BP181" s="58">
        <v>208.33333333333334</v>
      </c>
      <c r="BQ181" s="46" t="s">
        <v>1072</v>
      </c>
      <c r="BR181" s="51">
        <v>208.33333333333334</v>
      </c>
      <c r="BS181" s="51">
        <v>208.333333333333</v>
      </c>
      <c r="BT181" s="46" t="s">
        <v>1072</v>
      </c>
      <c r="BU181" s="55">
        <v>166.66666666666666</v>
      </c>
      <c r="BV181" s="114"/>
      <c r="BW181" s="55">
        <v>166.66666666666666</v>
      </c>
      <c r="BX181" s="55">
        <v>208.33333333333334</v>
      </c>
      <c r="BY181" s="55">
        <v>208.33333333333334</v>
      </c>
      <c r="BZ181" s="51">
        <v>208.33333333333334</v>
      </c>
      <c r="CA181" s="51">
        <v>208.33333333333334</v>
      </c>
      <c r="CB181" s="114"/>
      <c r="CC181" s="51">
        <v>229.16666666666666</v>
      </c>
      <c r="CD181" s="51">
        <v>250</v>
      </c>
      <c r="CE181" s="51">
        <v>250</v>
      </c>
      <c r="CF181" s="51">
        <v>250</v>
      </c>
      <c r="CG181" s="51">
        <v>291.66666666666669</v>
      </c>
      <c r="CH181" s="51">
        <v>250</v>
      </c>
      <c r="CI181" s="46" t="s">
        <v>1072</v>
      </c>
      <c r="CJ181" s="51">
        <v>83.333333333333329</v>
      </c>
      <c r="CK181" s="51">
        <v>216.66666666666666</v>
      </c>
      <c r="CL181" s="55">
        <v>216.66666666666666</v>
      </c>
      <c r="CM181" s="51">
        <v>250</v>
      </c>
      <c r="CN181" s="51">
        <v>250</v>
      </c>
      <c r="CO181" s="51">
        <v>200</v>
      </c>
      <c r="CP181" s="51">
        <v>250</v>
      </c>
      <c r="CQ181" s="51">
        <v>250</v>
      </c>
      <c r="CR181" s="51">
        <v>166.66666666666666</v>
      </c>
      <c r="CS181" s="51">
        <v>208.33333333333334</v>
      </c>
      <c r="CT181" s="38" t="s">
        <v>1072</v>
      </c>
      <c r="CU181" s="69" t="s">
        <v>1072</v>
      </c>
      <c r="CV181" s="38" t="s">
        <v>1072</v>
      </c>
      <c r="CW181" s="52">
        <v>250</v>
      </c>
      <c r="CX181" s="299">
        <v>250</v>
      </c>
      <c r="CY181" s="52">
        <f>'Coût médian du PMAS'!D16</f>
        <v>250</v>
      </c>
      <c r="DA181" s="11" t="s">
        <v>1082</v>
      </c>
      <c r="DB181" s="55">
        <v>500</v>
      </c>
      <c r="DC181" s="62">
        <v>500</v>
      </c>
      <c r="DD181" s="46" t="s">
        <v>1072</v>
      </c>
      <c r="DE181" s="62">
        <v>500</v>
      </c>
      <c r="DF181" s="62">
        <v>500</v>
      </c>
      <c r="DG181" s="57">
        <v>500</v>
      </c>
      <c r="DH181" s="46" t="s">
        <v>1072</v>
      </c>
      <c r="DI181" s="58">
        <v>583.33333333333337</v>
      </c>
      <c r="DJ181" s="46" t="s">
        <v>1072</v>
      </c>
      <c r="DK181" s="113"/>
      <c r="DL181" s="58">
        <v>583.33333333333337</v>
      </c>
      <c r="DM181" s="113"/>
      <c r="DN181" s="58">
        <v>583.33333333333337</v>
      </c>
      <c r="DO181" s="113"/>
      <c r="DP181" s="58">
        <v>583.33333333333337</v>
      </c>
      <c r="DQ181" s="46" t="s">
        <v>1072</v>
      </c>
      <c r="DR181" s="51">
        <v>583.33333333333337</v>
      </c>
      <c r="DS181" s="51">
        <v>583.33333333333303</v>
      </c>
      <c r="DT181" s="46" t="s">
        <v>1072</v>
      </c>
      <c r="DU181" s="51">
        <v>500</v>
      </c>
      <c r="DV181" s="113"/>
      <c r="DW181" s="55">
        <v>583.33333333333337</v>
      </c>
      <c r="DX181" s="55">
        <v>583.33333333333337</v>
      </c>
      <c r="DY181" s="55">
        <v>583.33333333333337</v>
      </c>
      <c r="DZ181" s="51">
        <v>500</v>
      </c>
      <c r="EA181" s="51">
        <v>500</v>
      </c>
      <c r="EB181" s="113"/>
      <c r="EC181" s="51">
        <v>500</v>
      </c>
      <c r="ED181" s="51">
        <v>500</v>
      </c>
      <c r="EE181" s="51">
        <v>583.33333333333337</v>
      </c>
      <c r="EF181" s="51">
        <v>583.33333333333337</v>
      </c>
      <c r="EG181" s="51">
        <v>500</v>
      </c>
      <c r="EH181" s="51">
        <v>500</v>
      </c>
      <c r="EI181" s="46" t="s">
        <v>1072</v>
      </c>
      <c r="EJ181" s="51">
        <v>500</v>
      </c>
      <c r="EK181" s="51">
        <v>500</v>
      </c>
      <c r="EL181" s="51">
        <v>500</v>
      </c>
      <c r="EM181" s="51">
        <v>500</v>
      </c>
      <c r="EN181" s="51">
        <v>500</v>
      </c>
      <c r="EO181" s="51">
        <v>500</v>
      </c>
      <c r="EP181" s="51">
        <v>500</v>
      </c>
      <c r="EQ181" s="51">
        <v>500</v>
      </c>
      <c r="ER181" s="51">
        <v>500</v>
      </c>
      <c r="ES181" s="51">
        <v>500</v>
      </c>
      <c r="ET181" s="38" t="s">
        <v>1072</v>
      </c>
      <c r="EU181" s="38" t="s">
        <v>1072</v>
      </c>
      <c r="EV181" s="38" t="s">
        <v>1072</v>
      </c>
      <c r="EW181" s="299">
        <v>500</v>
      </c>
      <c r="EX181" s="299">
        <v>500</v>
      </c>
      <c r="EY181" s="299">
        <f>'Coût médian du PMAS'!E16</f>
        <v>500</v>
      </c>
      <c r="EZ181"/>
      <c r="FA181" s="51">
        <v>500</v>
      </c>
      <c r="FB181" s="57">
        <v>500</v>
      </c>
      <c r="FC181" s="46" t="s">
        <v>1072</v>
      </c>
      <c r="FD181" s="58">
        <v>500</v>
      </c>
      <c r="FE181" s="46" t="s">
        <v>1072</v>
      </c>
      <c r="FF181" s="113"/>
      <c r="FG181" s="58">
        <v>500</v>
      </c>
      <c r="FH181" s="113"/>
      <c r="FI181" s="58">
        <v>500</v>
      </c>
      <c r="FJ181" s="113"/>
      <c r="FK181" s="58">
        <v>500</v>
      </c>
      <c r="FL181" s="46" t="s">
        <v>1072</v>
      </c>
      <c r="FM181" s="51">
        <v>500</v>
      </c>
      <c r="FN181" s="51">
        <v>500</v>
      </c>
      <c r="FO181" s="46" t="s">
        <v>1072</v>
      </c>
      <c r="FP181" s="51">
        <v>500</v>
      </c>
      <c r="FQ181" s="113"/>
      <c r="FR181" s="55">
        <v>500</v>
      </c>
      <c r="FS181" s="51">
        <v>583.33333333333337</v>
      </c>
      <c r="FT181" s="51">
        <v>633.33333333333337</v>
      </c>
      <c r="FU181" s="51">
        <v>500</v>
      </c>
      <c r="FV181" s="51">
        <v>500</v>
      </c>
      <c r="FW181" s="113"/>
      <c r="FX181" s="51">
        <v>500</v>
      </c>
      <c r="FY181" s="51">
        <v>583.33333333333337</v>
      </c>
      <c r="FZ181" s="51">
        <v>583.33333333333337</v>
      </c>
      <c r="GA181" s="51">
        <v>583.33333333333337</v>
      </c>
      <c r="GB181" s="51">
        <v>500</v>
      </c>
      <c r="GC181" s="51">
        <v>500</v>
      </c>
      <c r="GD181" s="46" t="s">
        <v>1072</v>
      </c>
      <c r="GE181" s="51">
        <v>500</v>
      </c>
      <c r="GF181" s="51">
        <v>500</v>
      </c>
      <c r="GG181" s="51">
        <v>500</v>
      </c>
      <c r="GH181" s="51">
        <v>583.33333333333337</v>
      </c>
      <c r="GI181" s="51">
        <v>583.33333333333337</v>
      </c>
      <c r="GJ181" s="51">
        <v>200</v>
      </c>
      <c r="GK181" s="51">
        <v>200</v>
      </c>
      <c r="GL181" s="51">
        <v>200</v>
      </c>
      <c r="GM181" s="51">
        <v>200</v>
      </c>
      <c r="GN181" s="51">
        <v>200</v>
      </c>
      <c r="GO181" s="38" t="s">
        <v>1072</v>
      </c>
      <c r="GP181" s="38" t="s">
        <v>1072</v>
      </c>
      <c r="GQ181" s="38" t="s">
        <v>1072</v>
      </c>
      <c r="GR181" s="52">
        <v>500</v>
      </c>
      <c r="GS181" s="299">
        <v>500</v>
      </c>
      <c r="GT181" s="52">
        <f>'Coût médian du PMAS'!F16</f>
        <v>500</v>
      </c>
      <c r="GU181"/>
      <c r="GV181" s="11" t="s">
        <v>1082</v>
      </c>
      <c r="GW181" s="55">
        <v>1041.6666666666667</v>
      </c>
      <c r="GX181" s="51">
        <v>1041.6666666666667</v>
      </c>
      <c r="GY181" s="46" t="s">
        <v>1072</v>
      </c>
      <c r="GZ181" s="51">
        <v>1250</v>
      </c>
      <c r="HA181" s="51">
        <v>1250</v>
      </c>
      <c r="HB181" s="57">
        <v>1041.6666666666667</v>
      </c>
      <c r="HC181" s="46" t="s">
        <v>1072</v>
      </c>
      <c r="HD181" s="58">
        <v>2500</v>
      </c>
      <c r="HE181" s="46" t="s">
        <v>1072</v>
      </c>
      <c r="HF181" s="113"/>
      <c r="HG181" s="58">
        <v>2500</v>
      </c>
      <c r="HH181" s="113"/>
      <c r="HI181" s="58">
        <v>2500</v>
      </c>
      <c r="HJ181" s="113"/>
      <c r="HK181" s="58">
        <v>2500</v>
      </c>
      <c r="HL181" s="46" t="s">
        <v>1072</v>
      </c>
      <c r="HM181" s="51">
        <v>2500</v>
      </c>
      <c r="HN181" s="51">
        <v>2500</v>
      </c>
      <c r="HO181" s="46" t="s">
        <v>1072</v>
      </c>
      <c r="HP181" s="51">
        <v>2500</v>
      </c>
      <c r="HQ181" s="113"/>
      <c r="HR181" s="51">
        <v>2500</v>
      </c>
      <c r="HS181" s="65">
        <v>2750</v>
      </c>
      <c r="HT181" s="51">
        <v>1916.6666666666667</v>
      </c>
      <c r="HU181" s="51">
        <v>2500</v>
      </c>
      <c r="HV181" s="51">
        <v>2500</v>
      </c>
      <c r="HW181" s="113"/>
      <c r="HX181" s="51">
        <v>2333.3333333333335</v>
      </c>
      <c r="HY181" s="51">
        <v>1041.6666666666667</v>
      </c>
      <c r="HZ181" s="51">
        <v>2083.3333333333335</v>
      </c>
      <c r="IA181" s="51">
        <v>2083.3333333333335</v>
      </c>
      <c r="IB181" s="51">
        <v>1666.6666666666667</v>
      </c>
      <c r="IC181" s="51">
        <v>1666.6666666666667</v>
      </c>
      <c r="ID181" s="46" t="s">
        <v>1072</v>
      </c>
      <c r="IE181" s="51">
        <v>2083.3333333333335</v>
      </c>
      <c r="IF181" s="51">
        <v>2083.3333333333335</v>
      </c>
      <c r="IG181" s="51">
        <v>2083.3333333333335</v>
      </c>
      <c r="IH181" s="47">
        <v>2083.3333333333335</v>
      </c>
      <c r="II181" s="51">
        <v>2166.6666666666665</v>
      </c>
      <c r="IJ181" s="47">
        <v>2208.3333333333335</v>
      </c>
      <c r="IK181" s="47">
        <v>2166.6666666666665</v>
      </c>
      <c r="IL181" s="51">
        <v>2125</v>
      </c>
      <c r="IM181" s="51">
        <v>1666.6666666666667</v>
      </c>
      <c r="IN181" s="51">
        <v>2166.6666666666665</v>
      </c>
      <c r="IO181" s="46" t="s">
        <v>1072</v>
      </c>
      <c r="IP181" s="46" t="s">
        <v>1072</v>
      </c>
      <c r="IQ181" s="38" t="s">
        <v>1072</v>
      </c>
      <c r="IR181" s="52">
        <v>1667</v>
      </c>
      <c r="IS181" s="299">
        <v>1666.6666666666667</v>
      </c>
      <c r="IT181" s="52">
        <f>'Coût médian du PMAS'!G16</f>
        <v>1666.6666666666667</v>
      </c>
      <c r="IV181" s="11" t="s">
        <v>1082</v>
      </c>
      <c r="IW181" s="55">
        <v>916.66666666666663</v>
      </c>
      <c r="IX181" s="62">
        <v>833.33333333333337</v>
      </c>
      <c r="IY181" s="46" t="s">
        <v>1072</v>
      </c>
      <c r="IZ181" s="62">
        <v>833.33333333333337</v>
      </c>
      <c r="JA181" s="62">
        <v>833.33333333333337</v>
      </c>
      <c r="JB181" s="57">
        <v>833.33333333333337</v>
      </c>
      <c r="JC181" s="46" t="s">
        <v>1072</v>
      </c>
      <c r="JD181" s="58">
        <v>833.33333333333337</v>
      </c>
      <c r="JE181" s="46" t="s">
        <v>1072</v>
      </c>
      <c r="JF181" s="114"/>
      <c r="JG181" s="58">
        <v>916.66666666666663</v>
      </c>
      <c r="JH181" s="114"/>
      <c r="JI181" s="58">
        <v>916.66666666666663</v>
      </c>
      <c r="JJ181" s="114"/>
      <c r="JK181" s="58">
        <v>916.66666666666663</v>
      </c>
      <c r="JL181" s="46" t="s">
        <v>1072</v>
      </c>
      <c r="JM181" s="51">
        <v>916.66666666666663</v>
      </c>
      <c r="JN181" s="51">
        <v>917</v>
      </c>
      <c r="JO181" s="46" t="s">
        <v>1072</v>
      </c>
      <c r="JP181" s="51">
        <v>916.66666666666663</v>
      </c>
      <c r="JQ181" s="114"/>
      <c r="JR181" s="51">
        <v>833.33333333333337</v>
      </c>
      <c r="JS181" s="51">
        <v>1000</v>
      </c>
      <c r="JT181" s="51">
        <v>500</v>
      </c>
      <c r="JU181" s="51">
        <v>666.66666666666663</v>
      </c>
      <c r="JV181" s="51">
        <v>916.66666666666663</v>
      </c>
      <c r="JW181" s="114"/>
      <c r="JX181" s="51">
        <v>833.33333333333337</v>
      </c>
      <c r="JY181" s="51">
        <v>333.33333333333331</v>
      </c>
      <c r="JZ181" s="51">
        <v>833.33333333333337</v>
      </c>
      <c r="KA181" s="51">
        <v>833.33333333333337</v>
      </c>
      <c r="KB181" s="47">
        <v>708.33333333333337</v>
      </c>
      <c r="KC181" s="51">
        <v>833.33333333333337</v>
      </c>
      <c r="KD181" s="46" t="s">
        <v>1072</v>
      </c>
      <c r="KE181" s="51">
        <v>833.33333333333337</v>
      </c>
      <c r="KF181" s="51">
        <v>833.33333333333337</v>
      </c>
      <c r="KG181" s="51">
        <v>833.33333333333337</v>
      </c>
      <c r="KH181" s="47">
        <v>666.66666666666663</v>
      </c>
      <c r="KI181" s="47">
        <v>750</v>
      </c>
      <c r="KJ181" s="51">
        <v>750</v>
      </c>
      <c r="KK181" s="47">
        <v>708.33333333333337</v>
      </c>
      <c r="KL181" s="47">
        <v>833.33333333333337</v>
      </c>
      <c r="KM181" s="51">
        <v>375</v>
      </c>
      <c r="KN181" s="51">
        <v>500</v>
      </c>
      <c r="KO181" s="38" t="s">
        <v>1072</v>
      </c>
      <c r="KP181" s="38" t="s">
        <v>1072</v>
      </c>
      <c r="KQ181" s="38" t="s">
        <v>1072</v>
      </c>
      <c r="KR181" s="52">
        <v>833.33333333333337</v>
      </c>
      <c r="KS181" s="302">
        <v>833.33333333333337</v>
      </c>
      <c r="KT181" s="52">
        <f>'Coût médian du PMAS'!H16</f>
        <v>833.33333333333337</v>
      </c>
    </row>
    <row r="182" spans="1:306" ht="14.4" customHeight="1" x14ac:dyDescent="0.3">
      <c r="A182" s="11" t="s">
        <v>937</v>
      </c>
      <c r="B182" s="46" t="s">
        <v>1072</v>
      </c>
      <c r="C182" s="46" t="s">
        <v>1072</v>
      </c>
      <c r="D182" s="46" t="s">
        <v>1072</v>
      </c>
      <c r="E182" s="46" t="s">
        <v>1072</v>
      </c>
      <c r="F182" s="46" t="s">
        <v>1072</v>
      </c>
      <c r="G182" s="46" t="s">
        <v>1072</v>
      </c>
      <c r="H182" s="46" t="s">
        <v>1072</v>
      </c>
      <c r="I182" s="46" t="s">
        <v>1072</v>
      </c>
      <c r="J182" s="46" t="s">
        <v>1072</v>
      </c>
      <c r="K182" s="114"/>
      <c r="L182" s="46" t="s">
        <v>1072</v>
      </c>
      <c r="M182" s="114"/>
      <c r="N182" s="46" t="s">
        <v>1072</v>
      </c>
      <c r="O182" s="114"/>
      <c r="P182" s="46" t="s">
        <v>1072</v>
      </c>
      <c r="Q182" s="46" t="s">
        <v>1072</v>
      </c>
      <c r="R182" s="46" t="s">
        <v>1072</v>
      </c>
      <c r="S182" s="46" t="s">
        <v>1072</v>
      </c>
      <c r="T182" s="51">
        <v>125</v>
      </c>
      <c r="U182" s="55">
        <v>166.66666666666666</v>
      </c>
      <c r="V182" s="178"/>
      <c r="W182" s="46" t="s">
        <v>1072</v>
      </c>
      <c r="X182" s="46" t="s">
        <v>1072</v>
      </c>
      <c r="Y182" s="46" t="s">
        <v>1072</v>
      </c>
      <c r="Z182" s="46" t="s">
        <v>1072</v>
      </c>
      <c r="AA182" s="46" t="s">
        <v>1072</v>
      </c>
      <c r="AB182" s="114"/>
      <c r="AC182" s="46" t="s">
        <v>1072</v>
      </c>
      <c r="AD182" s="46" t="s">
        <v>1072</v>
      </c>
      <c r="AE182" s="46" t="s">
        <v>1072</v>
      </c>
      <c r="AF182" s="46" t="s">
        <v>1072</v>
      </c>
      <c r="AG182" s="46" t="s">
        <v>1072</v>
      </c>
      <c r="AH182" s="46" t="s">
        <v>1072</v>
      </c>
      <c r="AI182" s="46" t="s">
        <v>1072</v>
      </c>
      <c r="AJ182" s="47">
        <v>208.33333333333334</v>
      </c>
      <c r="AK182" s="47">
        <v>250</v>
      </c>
      <c r="AL182" s="55">
        <v>166.66666666666666</v>
      </c>
      <c r="AM182" s="51">
        <v>166.66666666666666</v>
      </c>
      <c r="AN182" s="51">
        <v>250</v>
      </c>
      <c r="AO182" s="51">
        <v>187.5</v>
      </c>
      <c r="AP182" s="47">
        <v>250</v>
      </c>
      <c r="AQ182" s="51">
        <v>250</v>
      </c>
      <c r="AR182" s="50">
        <v>250</v>
      </c>
      <c r="AS182" s="51">
        <v>166.66666666666666</v>
      </c>
      <c r="AT182" s="52">
        <v>250</v>
      </c>
      <c r="AU182" s="52">
        <v>166.66666666666666</v>
      </c>
      <c r="AV182" s="52">
        <v>250</v>
      </c>
      <c r="AW182" s="52">
        <v>250</v>
      </c>
      <c r="AX182" s="38" t="s">
        <v>1072</v>
      </c>
      <c r="AY182" s="39">
        <f>'Coût médian du PMAS'!C18</f>
        <v>208.33333333333334</v>
      </c>
      <c r="BA182" s="11" t="s">
        <v>937</v>
      </c>
      <c r="BB182" s="46" t="s">
        <v>1072</v>
      </c>
      <c r="BC182" s="46" t="s">
        <v>1072</v>
      </c>
      <c r="BD182" s="46" t="s">
        <v>1072</v>
      </c>
      <c r="BE182" s="46" t="s">
        <v>1072</v>
      </c>
      <c r="BF182" s="46" t="s">
        <v>1072</v>
      </c>
      <c r="BG182" s="46" t="s">
        <v>1072</v>
      </c>
      <c r="BH182" s="46" t="s">
        <v>1072</v>
      </c>
      <c r="BI182" s="46" t="s">
        <v>1072</v>
      </c>
      <c r="BJ182" s="46" t="s">
        <v>1072</v>
      </c>
      <c r="BK182" s="114"/>
      <c r="BL182" s="46" t="s">
        <v>1072</v>
      </c>
      <c r="BM182" s="114"/>
      <c r="BN182" s="46" t="s">
        <v>1072</v>
      </c>
      <c r="BO182" s="114"/>
      <c r="BP182" s="46" t="s">
        <v>1072</v>
      </c>
      <c r="BQ182" s="46" t="s">
        <v>1072</v>
      </c>
      <c r="BR182" s="46" t="s">
        <v>1072</v>
      </c>
      <c r="BS182" s="46" t="s">
        <v>1072</v>
      </c>
      <c r="BT182" s="51">
        <v>333.33333333333331</v>
      </c>
      <c r="BU182" s="55">
        <v>416.66666666666669</v>
      </c>
      <c r="BV182" s="114"/>
      <c r="BW182" s="46" t="s">
        <v>1072</v>
      </c>
      <c r="BX182" s="46" t="s">
        <v>1072</v>
      </c>
      <c r="BY182" s="46" t="s">
        <v>1072</v>
      </c>
      <c r="BZ182" s="46" t="s">
        <v>1072</v>
      </c>
      <c r="CA182" s="46" t="s">
        <v>1072</v>
      </c>
      <c r="CB182" s="114"/>
      <c r="CC182" s="46" t="s">
        <v>1072</v>
      </c>
      <c r="CD182" s="46" t="s">
        <v>1072</v>
      </c>
      <c r="CE182" s="46" t="s">
        <v>1072</v>
      </c>
      <c r="CF182" s="46" t="s">
        <v>1072</v>
      </c>
      <c r="CG182" s="46" t="s">
        <v>1072</v>
      </c>
      <c r="CH182" s="46" t="s">
        <v>1072</v>
      </c>
      <c r="CI182" s="46" t="s">
        <v>1072</v>
      </c>
      <c r="CJ182" s="47">
        <v>208.33333333333334</v>
      </c>
      <c r="CK182" s="47">
        <v>250</v>
      </c>
      <c r="CL182" s="55">
        <v>333.33333333333331</v>
      </c>
      <c r="CM182" s="51">
        <v>333.33333333333331</v>
      </c>
      <c r="CN182" s="51">
        <v>366.66666666666669</v>
      </c>
      <c r="CO182" s="51">
        <v>416.66666666666669</v>
      </c>
      <c r="CP182" s="47">
        <v>250</v>
      </c>
      <c r="CQ182" s="47">
        <v>291.66666666666669</v>
      </c>
      <c r="CR182" s="50">
        <v>333.33333333333331</v>
      </c>
      <c r="CS182" s="50">
        <v>333.33333333333331</v>
      </c>
      <c r="CT182" s="50">
        <v>291.66666666666669</v>
      </c>
      <c r="CU182" s="61">
        <v>416.66666666666669</v>
      </c>
      <c r="CV182" s="52">
        <v>333.33333333333331</v>
      </c>
      <c r="CW182" s="39">
        <v>300</v>
      </c>
      <c r="CX182" s="300" t="s">
        <v>1072</v>
      </c>
      <c r="CY182" s="39">
        <f>'Coût médian du PMAS'!D18</f>
        <v>375</v>
      </c>
      <c r="DA182" s="11" t="s">
        <v>937</v>
      </c>
      <c r="DB182" s="46" t="s">
        <v>1072</v>
      </c>
      <c r="DC182" s="46" t="s">
        <v>1072</v>
      </c>
      <c r="DD182" s="46" t="s">
        <v>1072</v>
      </c>
      <c r="DE182" s="46" t="s">
        <v>1072</v>
      </c>
      <c r="DF182" s="46" t="s">
        <v>1072</v>
      </c>
      <c r="DG182" s="46" t="s">
        <v>1072</v>
      </c>
      <c r="DH182" s="46" t="s">
        <v>1072</v>
      </c>
      <c r="DI182" s="46" t="s">
        <v>1072</v>
      </c>
      <c r="DJ182" s="51"/>
      <c r="DK182" s="113"/>
      <c r="DL182" s="46" t="s">
        <v>1072</v>
      </c>
      <c r="DM182" s="113"/>
      <c r="DN182" s="46" t="s">
        <v>1072</v>
      </c>
      <c r="DO182" s="113"/>
      <c r="DP182" s="46" t="s">
        <v>1072</v>
      </c>
      <c r="DQ182" s="46" t="s">
        <v>1072</v>
      </c>
      <c r="DR182" s="51"/>
      <c r="DS182" s="46" t="s">
        <v>1072</v>
      </c>
      <c r="DT182" s="51">
        <v>1250</v>
      </c>
      <c r="DU182" s="51">
        <v>500</v>
      </c>
      <c r="DV182" s="113"/>
      <c r="DW182" s="46" t="s">
        <v>1072</v>
      </c>
      <c r="DX182" s="46" t="s">
        <v>1072</v>
      </c>
      <c r="DY182" s="46" t="s">
        <v>1072</v>
      </c>
      <c r="DZ182" s="46" t="s">
        <v>1072</v>
      </c>
      <c r="EA182" s="46" t="s">
        <v>1072</v>
      </c>
      <c r="EB182" s="113"/>
      <c r="EC182" s="46" t="s">
        <v>1072</v>
      </c>
      <c r="ED182" s="46" t="s">
        <v>1072</v>
      </c>
      <c r="EE182" s="46" t="s">
        <v>1072</v>
      </c>
      <c r="EF182" s="46" t="s">
        <v>1072</v>
      </c>
      <c r="EG182" s="46" t="s">
        <v>1072</v>
      </c>
      <c r="EH182" s="46" t="s">
        <v>1072</v>
      </c>
      <c r="EI182" s="46" t="s">
        <v>1072</v>
      </c>
      <c r="EJ182" s="51">
        <v>458.33333333333331</v>
      </c>
      <c r="EK182" s="47">
        <v>500</v>
      </c>
      <c r="EL182" s="47">
        <v>541.66666666666663</v>
      </c>
      <c r="EM182" s="51">
        <v>458.33333333333331</v>
      </c>
      <c r="EN182" s="51">
        <v>500</v>
      </c>
      <c r="EO182" s="47">
        <v>500</v>
      </c>
      <c r="EP182" s="47">
        <v>500</v>
      </c>
      <c r="EQ182" s="51">
        <v>541.66666666666663</v>
      </c>
      <c r="ER182" s="51">
        <v>583.33333333333337</v>
      </c>
      <c r="ES182" s="50">
        <v>500</v>
      </c>
      <c r="ET182" s="52">
        <v>750</v>
      </c>
      <c r="EU182" s="52">
        <v>458.33333333333331</v>
      </c>
      <c r="EV182" s="52">
        <v>416.66666666666669</v>
      </c>
      <c r="EW182" s="147">
        <v>500</v>
      </c>
      <c r="EX182" s="300" t="s">
        <v>1072</v>
      </c>
      <c r="EY182" s="39">
        <f>'Coût médian du PMAS'!E18</f>
        <v>666.66666666666663</v>
      </c>
      <c r="EZ182"/>
      <c r="FA182" s="46" t="s">
        <v>1072</v>
      </c>
      <c r="FB182" s="46" t="s">
        <v>1072</v>
      </c>
      <c r="FC182" s="46" t="s">
        <v>1072</v>
      </c>
      <c r="FD182" s="46" t="s">
        <v>1072</v>
      </c>
      <c r="FE182" s="46" t="s">
        <v>1072</v>
      </c>
      <c r="FF182" s="113"/>
      <c r="FG182" s="46" t="s">
        <v>1072</v>
      </c>
      <c r="FH182" s="113"/>
      <c r="FI182" s="46" t="s">
        <v>1072</v>
      </c>
      <c r="FJ182" s="113"/>
      <c r="FK182" s="46" t="s">
        <v>1072</v>
      </c>
      <c r="FL182" s="46" t="s">
        <v>1072</v>
      </c>
      <c r="FM182" s="46" t="s">
        <v>1072</v>
      </c>
      <c r="FN182" s="46" t="s">
        <v>1072</v>
      </c>
      <c r="FO182" s="51">
        <v>333.33333333333331</v>
      </c>
      <c r="FP182" s="51">
        <v>500</v>
      </c>
      <c r="FQ182" s="113"/>
      <c r="FR182" s="46" t="s">
        <v>1072</v>
      </c>
      <c r="FS182" s="46" t="s">
        <v>1072</v>
      </c>
      <c r="FT182" s="46" t="s">
        <v>1072</v>
      </c>
      <c r="FU182" s="46" t="s">
        <v>1072</v>
      </c>
      <c r="FV182" s="46" t="s">
        <v>1072</v>
      </c>
      <c r="FW182" s="113"/>
      <c r="FX182" s="46" t="s">
        <v>1072</v>
      </c>
      <c r="FY182" s="46" t="s">
        <v>1072</v>
      </c>
      <c r="FZ182" s="46" t="s">
        <v>1072</v>
      </c>
      <c r="GA182" s="46" t="s">
        <v>1072</v>
      </c>
      <c r="GB182" s="46" t="s">
        <v>1072</v>
      </c>
      <c r="GC182" s="46" t="s">
        <v>1072</v>
      </c>
      <c r="GD182" s="46" t="s">
        <v>1072</v>
      </c>
      <c r="GE182" s="51">
        <v>458.33333333333331</v>
      </c>
      <c r="GF182" s="47">
        <v>500</v>
      </c>
      <c r="GG182" s="51">
        <v>500</v>
      </c>
      <c r="GH182" s="51">
        <v>500</v>
      </c>
      <c r="GI182" s="51">
        <v>541.66666666666663</v>
      </c>
      <c r="GJ182" s="47">
        <v>500</v>
      </c>
      <c r="GK182" s="47">
        <v>500</v>
      </c>
      <c r="GL182" s="51">
        <v>500</v>
      </c>
      <c r="GM182" s="51">
        <v>500</v>
      </c>
      <c r="GN182" s="50">
        <v>500</v>
      </c>
      <c r="GO182" s="52">
        <v>416.66666666666669</v>
      </c>
      <c r="GP182" s="52">
        <v>500</v>
      </c>
      <c r="GQ182" s="52">
        <v>500</v>
      </c>
      <c r="GR182" s="147">
        <v>500</v>
      </c>
      <c r="GS182" s="300" t="s">
        <v>1072</v>
      </c>
      <c r="GT182" s="39">
        <f>'Coût médian du PMAS'!F18</f>
        <v>500</v>
      </c>
      <c r="GU182"/>
      <c r="GV182" s="11" t="s">
        <v>937</v>
      </c>
      <c r="GW182" s="46" t="s">
        <v>1072</v>
      </c>
      <c r="GX182" s="46" t="s">
        <v>1072</v>
      </c>
      <c r="GY182" s="46" t="s">
        <v>1072</v>
      </c>
      <c r="GZ182" s="46" t="s">
        <v>1072</v>
      </c>
      <c r="HA182" s="46" t="s">
        <v>1072</v>
      </c>
      <c r="HB182" s="46" t="s">
        <v>1072</v>
      </c>
      <c r="HC182" s="46" t="s">
        <v>1072</v>
      </c>
      <c r="HD182" s="46" t="s">
        <v>1072</v>
      </c>
      <c r="HE182" s="46" t="s">
        <v>1072</v>
      </c>
      <c r="HF182" s="113"/>
      <c r="HG182" s="46" t="s">
        <v>1072</v>
      </c>
      <c r="HH182" s="113"/>
      <c r="HI182" s="46" t="s">
        <v>1072</v>
      </c>
      <c r="HJ182" s="113"/>
      <c r="HK182" s="46" t="s">
        <v>1072</v>
      </c>
      <c r="HL182" s="46" t="s">
        <v>1072</v>
      </c>
      <c r="HM182" s="46" t="s">
        <v>1072</v>
      </c>
      <c r="HN182" s="46" t="s">
        <v>1072</v>
      </c>
      <c r="HO182" s="51">
        <v>1666.6666666666667</v>
      </c>
      <c r="HP182" s="51">
        <v>2000</v>
      </c>
      <c r="HQ182" s="113"/>
      <c r="HR182" s="46" t="s">
        <v>1072</v>
      </c>
      <c r="HS182" s="60" t="s">
        <v>1072</v>
      </c>
      <c r="HT182" s="46" t="s">
        <v>1072</v>
      </c>
      <c r="HU182" s="46" t="s">
        <v>1072</v>
      </c>
      <c r="HV182" s="46" t="s">
        <v>1072</v>
      </c>
      <c r="HW182" s="113"/>
      <c r="HX182" s="46" t="s">
        <v>1072</v>
      </c>
      <c r="HY182" s="46" t="s">
        <v>1072</v>
      </c>
      <c r="HZ182" s="46" t="s">
        <v>1072</v>
      </c>
      <c r="IA182" s="46" t="s">
        <v>1072</v>
      </c>
      <c r="IB182" s="46" t="s">
        <v>1072</v>
      </c>
      <c r="IC182" s="46" t="s">
        <v>1072</v>
      </c>
      <c r="ID182" s="46" t="s">
        <v>1072</v>
      </c>
      <c r="IE182" s="51">
        <v>1583.3333333333333</v>
      </c>
      <c r="IF182" s="47">
        <v>2083.3333333333335</v>
      </c>
      <c r="IG182" s="51">
        <v>1583.3333333333333</v>
      </c>
      <c r="IH182" s="51">
        <v>1583.3333333333333</v>
      </c>
      <c r="II182" s="51">
        <v>1666.6666666666667</v>
      </c>
      <c r="IJ182" s="51">
        <v>1458.3333333333333</v>
      </c>
      <c r="IK182" s="47">
        <v>2166.6666666666665</v>
      </c>
      <c r="IL182" s="51">
        <v>2333.3333333333335</v>
      </c>
      <c r="IM182" s="51">
        <v>1583.3333333333333</v>
      </c>
      <c r="IN182" s="50">
        <v>2000</v>
      </c>
      <c r="IO182" s="50">
        <v>2125</v>
      </c>
      <c r="IP182" s="52">
        <v>1250</v>
      </c>
      <c r="IQ182" s="52">
        <v>1916.6666666666667</v>
      </c>
      <c r="IR182" s="147">
        <v>2083</v>
      </c>
      <c r="IS182" s="300" t="s">
        <v>1072</v>
      </c>
      <c r="IT182" s="52">
        <f>'Coût médian du PMAS'!G18</f>
        <v>1291.6666666666667</v>
      </c>
      <c r="IV182" s="11" t="s">
        <v>937</v>
      </c>
      <c r="IW182" s="46" t="s">
        <v>1072</v>
      </c>
      <c r="IX182" s="46" t="s">
        <v>1072</v>
      </c>
      <c r="IY182" s="46" t="s">
        <v>1266</v>
      </c>
      <c r="IZ182" s="46" t="s">
        <v>1072</v>
      </c>
      <c r="JA182" s="46" t="s">
        <v>1072</v>
      </c>
      <c r="JB182" s="46" t="s">
        <v>1072</v>
      </c>
      <c r="JC182" s="46" t="s">
        <v>1072</v>
      </c>
      <c r="JD182" s="46" t="s">
        <v>1072</v>
      </c>
      <c r="JE182" s="46" t="s">
        <v>1072</v>
      </c>
      <c r="JF182" s="114"/>
      <c r="JG182" s="46" t="s">
        <v>1072</v>
      </c>
      <c r="JH182" s="114"/>
      <c r="JI182" s="46" t="s">
        <v>1072</v>
      </c>
      <c r="JJ182" s="114"/>
      <c r="JK182" s="46" t="s">
        <v>1072</v>
      </c>
      <c r="JL182" s="46" t="s">
        <v>1072</v>
      </c>
      <c r="JM182" s="46" t="s">
        <v>1072</v>
      </c>
      <c r="JN182" s="46" t="s">
        <v>1072</v>
      </c>
      <c r="JO182" s="51">
        <v>1250</v>
      </c>
      <c r="JP182" s="51">
        <v>666.66666666666663</v>
      </c>
      <c r="JQ182" s="114"/>
      <c r="JR182" s="46" t="s">
        <v>1072</v>
      </c>
      <c r="JS182" s="46" t="s">
        <v>1072</v>
      </c>
      <c r="JT182" s="46" t="s">
        <v>1072</v>
      </c>
      <c r="JU182" s="46" t="s">
        <v>1072</v>
      </c>
      <c r="JV182" s="46" t="s">
        <v>1072</v>
      </c>
      <c r="JW182" s="114"/>
      <c r="JX182" s="46" t="s">
        <v>1072</v>
      </c>
      <c r="JY182" s="46" t="s">
        <v>1072</v>
      </c>
      <c r="JZ182" s="46" t="s">
        <v>1072</v>
      </c>
      <c r="KA182" s="46" t="s">
        <v>1072</v>
      </c>
      <c r="KB182" s="46" t="s">
        <v>1072</v>
      </c>
      <c r="KC182" s="46" t="s">
        <v>1072</v>
      </c>
      <c r="KD182" s="46" t="s">
        <v>1072</v>
      </c>
      <c r="KE182" s="47">
        <v>770.83333333333337</v>
      </c>
      <c r="KF182" s="47">
        <v>791.66666666666663</v>
      </c>
      <c r="KG182" s="47">
        <v>666.66666666666663</v>
      </c>
      <c r="KH182" s="47">
        <v>666.66666666666663</v>
      </c>
      <c r="KI182" s="47">
        <v>750</v>
      </c>
      <c r="KJ182" s="47">
        <v>750</v>
      </c>
      <c r="KK182" s="47">
        <v>708.33333333333337</v>
      </c>
      <c r="KL182" s="47">
        <v>833.33333333333337</v>
      </c>
      <c r="KM182" s="50">
        <v>687.5</v>
      </c>
      <c r="KN182" s="47">
        <v>750</v>
      </c>
      <c r="KO182" s="47">
        <v>750</v>
      </c>
      <c r="KP182" s="47">
        <v>833.33333333333337</v>
      </c>
      <c r="KQ182" s="39">
        <v>750</v>
      </c>
      <c r="KR182" s="39">
        <v>833.33333333333337</v>
      </c>
      <c r="KS182" s="303" t="s">
        <v>1072</v>
      </c>
      <c r="KT182" s="39">
        <f>'Coût médian du PMAS'!H18</f>
        <v>833.33333333333337</v>
      </c>
    </row>
    <row r="183" spans="1:306" ht="14.4" customHeight="1" x14ac:dyDescent="0.3">
      <c r="A183" s="11" t="s">
        <v>1083</v>
      </c>
      <c r="B183" s="46" t="s">
        <v>1072</v>
      </c>
      <c r="C183" s="46" t="s">
        <v>1072</v>
      </c>
      <c r="D183" s="46" t="s">
        <v>1072</v>
      </c>
      <c r="E183" s="46" t="s">
        <v>1072</v>
      </c>
      <c r="F183" s="46" t="s">
        <v>1072</v>
      </c>
      <c r="G183" s="46" t="s">
        <v>1072</v>
      </c>
      <c r="H183" s="46" t="s">
        <v>1072</v>
      </c>
      <c r="I183" s="46" t="s">
        <v>1072</v>
      </c>
      <c r="J183" s="51">
        <v>166.66666666666666</v>
      </c>
      <c r="K183" s="114"/>
      <c r="L183" s="46" t="s">
        <v>1072</v>
      </c>
      <c r="M183" s="114"/>
      <c r="N183" s="46" t="s">
        <v>1072</v>
      </c>
      <c r="O183" s="114"/>
      <c r="P183" s="46" t="s">
        <v>1072</v>
      </c>
      <c r="Q183" s="46" t="s">
        <v>1072</v>
      </c>
      <c r="R183" s="50">
        <v>208.33333333333334</v>
      </c>
      <c r="S183" s="46" t="s">
        <v>1072</v>
      </c>
      <c r="T183" s="50">
        <v>166.66666666666666</v>
      </c>
      <c r="U183" s="46" t="s">
        <v>1072</v>
      </c>
      <c r="V183" s="178"/>
      <c r="W183" s="46" t="s">
        <v>1072</v>
      </c>
      <c r="X183" s="46" t="s">
        <v>1072</v>
      </c>
      <c r="Y183" s="46" t="s">
        <v>1072</v>
      </c>
      <c r="Z183" s="46" t="s">
        <v>1072</v>
      </c>
      <c r="AA183" s="46" t="s">
        <v>1072</v>
      </c>
      <c r="AB183" s="114"/>
      <c r="AC183" s="46" t="s">
        <v>1072</v>
      </c>
      <c r="AD183" s="46" t="s">
        <v>1072</v>
      </c>
      <c r="AE183" s="46" t="s">
        <v>1072</v>
      </c>
      <c r="AF183" s="46" t="s">
        <v>1072</v>
      </c>
      <c r="AG183" s="51">
        <v>166.66666666666666</v>
      </c>
      <c r="AH183" s="51">
        <v>83.333333333333329</v>
      </c>
      <c r="AI183" s="46" t="s">
        <v>1072</v>
      </c>
      <c r="AJ183" s="51">
        <v>83.333333333333329</v>
      </c>
      <c r="AK183" s="51">
        <v>83.333333333333329</v>
      </c>
      <c r="AL183" s="55">
        <v>83.333333333333329</v>
      </c>
      <c r="AM183" s="51">
        <v>83.333333333333329</v>
      </c>
      <c r="AN183" s="51">
        <v>250</v>
      </c>
      <c r="AO183" s="47">
        <v>250</v>
      </c>
      <c r="AP183" s="47">
        <v>250</v>
      </c>
      <c r="AQ183" s="47">
        <v>250</v>
      </c>
      <c r="AR183" s="46" t="s">
        <v>1072</v>
      </c>
      <c r="AS183" s="46" t="s">
        <v>1072</v>
      </c>
      <c r="AT183" s="38" t="s">
        <v>1072</v>
      </c>
      <c r="AU183" s="46" t="s">
        <v>1072</v>
      </c>
      <c r="AV183" s="38" t="s">
        <v>1072</v>
      </c>
      <c r="AW183" s="38" t="s">
        <v>1072</v>
      </c>
      <c r="AX183" s="38" t="s">
        <v>1072</v>
      </c>
      <c r="AY183" s="38" t="s">
        <v>1072</v>
      </c>
      <c r="BA183" s="11" t="s">
        <v>1083</v>
      </c>
      <c r="BB183" s="46" t="s">
        <v>1072</v>
      </c>
      <c r="BC183" s="46" t="s">
        <v>1072</v>
      </c>
      <c r="BD183" s="46" t="s">
        <v>1072</v>
      </c>
      <c r="BE183" s="46" t="s">
        <v>1072</v>
      </c>
      <c r="BF183" s="46" t="s">
        <v>1072</v>
      </c>
      <c r="BG183" s="46" t="s">
        <v>1072</v>
      </c>
      <c r="BH183" s="46" t="s">
        <v>1072</v>
      </c>
      <c r="BI183" s="46" t="s">
        <v>1072</v>
      </c>
      <c r="BJ183" s="51">
        <v>208.33333333333334</v>
      </c>
      <c r="BK183" s="114"/>
      <c r="BL183" s="46" t="s">
        <v>1072</v>
      </c>
      <c r="BM183" s="114"/>
      <c r="BN183" s="46" t="s">
        <v>1072</v>
      </c>
      <c r="BO183" s="114"/>
      <c r="BP183" s="46" t="s">
        <v>1072</v>
      </c>
      <c r="BQ183" s="46" t="s">
        <v>1072</v>
      </c>
      <c r="BR183" s="50">
        <v>258.33333333333331</v>
      </c>
      <c r="BS183" s="46" t="s">
        <v>1072</v>
      </c>
      <c r="BT183" s="50">
        <v>291.66666666666669</v>
      </c>
      <c r="BU183" s="46" t="s">
        <v>1072</v>
      </c>
      <c r="BV183" s="114"/>
      <c r="BW183" s="46" t="s">
        <v>1072</v>
      </c>
      <c r="BX183" s="46" t="s">
        <v>1072</v>
      </c>
      <c r="BY183" s="46" t="s">
        <v>1072</v>
      </c>
      <c r="BZ183" s="46" t="s">
        <v>1072</v>
      </c>
      <c r="CA183" s="46" t="s">
        <v>1072</v>
      </c>
      <c r="CB183" s="114"/>
      <c r="CC183" s="46" t="s">
        <v>1072</v>
      </c>
      <c r="CD183" s="46" t="s">
        <v>1072</v>
      </c>
      <c r="CE183" s="46" t="s">
        <v>1072</v>
      </c>
      <c r="CF183" s="46" t="s">
        <v>1072</v>
      </c>
      <c r="CG183" s="51">
        <v>187.5</v>
      </c>
      <c r="CH183" s="51">
        <v>166.66666666666666</v>
      </c>
      <c r="CI183" s="46" t="s">
        <v>1072</v>
      </c>
      <c r="CJ183" s="51">
        <v>83.333333333333329</v>
      </c>
      <c r="CK183" s="51">
        <v>187.5</v>
      </c>
      <c r="CL183" s="55">
        <v>208.33333333333334</v>
      </c>
      <c r="CM183" s="51">
        <v>187.5</v>
      </c>
      <c r="CN183" s="47">
        <v>291.66666666666669</v>
      </c>
      <c r="CO183" s="47">
        <v>250</v>
      </c>
      <c r="CP183" s="47">
        <v>250</v>
      </c>
      <c r="CQ183" s="47">
        <v>291.66666666666669</v>
      </c>
      <c r="CR183" s="46" t="s">
        <v>1072</v>
      </c>
      <c r="CS183" s="46" t="s">
        <v>1072</v>
      </c>
      <c r="CT183" s="38" t="s">
        <v>1072</v>
      </c>
      <c r="CU183" s="69" t="s">
        <v>1072</v>
      </c>
      <c r="CV183" s="38" t="s">
        <v>1072</v>
      </c>
      <c r="CW183" s="38" t="s">
        <v>1072</v>
      </c>
      <c r="CX183" s="300" t="s">
        <v>1072</v>
      </c>
      <c r="CY183" s="300" t="s">
        <v>1072</v>
      </c>
      <c r="DA183" s="11" t="s">
        <v>1083</v>
      </c>
      <c r="DB183" s="46" t="s">
        <v>1072</v>
      </c>
      <c r="DC183" s="46" t="s">
        <v>1072</v>
      </c>
      <c r="DD183" s="46" t="s">
        <v>1072</v>
      </c>
      <c r="DE183" s="46" t="s">
        <v>1072</v>
      </c>
      <c r="DF183" s="46" t="s">
        <v>1072</v>
      </c>
      <c r="DG183" s="46" t="s">
        <v>1072</v>
      </c>
      <c r="DH183" s="46" t="s">
        <v>1072</v>
      </c>
      <c r="DI183" s="46" t="s">
        <v>1072</v>
      </c>
      <c r="DJ183" s="51">
        <v>2291.6666666666665</v>
      </c>
      <c r="DK183" s="113"/>
      <c r="DL183" s="46" t="s">
        <v>1072</v>
      </c>
      <c r="DM183" s="113"/>
      <c r="DN183" s="46" t="s">
        <v>1072</v>
      </c>
      <c r="DO183" s="113"/>
      <c r="DP183" s="46" t="s">
        <v>1072</v>
      </c>
      <c r="DQ183" s="46" t="s">
        <v>1072</v>
      </c>
      <c r="DR183" s="51">
        <v>833.33333333333337</v>
      </c>
      <c r="DS183" s="46" t="s">
        <v>1072</v>
      </c>
      <c r="DT183" s="50">
        <v>625</v>
      </c>
      <c r="DU183" s="46" t="s">
        <v>1072</v>
      </c>
      <c r="DV183" s="113"/>
      <c r="DW183" s="46" t="s">
        <v>1072</v>
      </c>
      <c r="DX183" s="46" t="s">
        <v>1072</v>
      </c>
      <c r="DY183" s="46" t="s">
        <v>1072</v>
      </c>
      <c r="DZ183" s="46" t="s">
        <v>1072</v>
      </c>
      <c r="EA183" s="46" t="s">
        <v>1072</v>
      </c>
      <c r="EB183" s="113"/>
      <c r="EC183" s="46" t="s">
        <v>1072</v>
      </c>
      <c r="ED183" s="46" t="s">
        <v>1072</v>
      </c>
      <c r="EE183" s="46" t="s">
        <v>1072</v>
      </c>
      <c r="EF183" s="46" t="s">
        <v>1072</v>
      </c>
      <c r="EG183" s="51">
        <v>416.66666666666669</v>
      </c>
      <c r="EH183" s="51">
        <v>500</v>
      </c>
      <c r="EI183" s="46" t="s">
        <v>1072</v>
      </c>
      <c r="EJ183" s="51">
        <v>416.66666666666669</v>
      </c>
      <c r="EK183" s="51">
        <v>416.66666666666669</v>
      </c>
      <c r="EL183" s="51">
        <v>416.66666666666669</v>
      </c>
      <c r="EM183" s="51">
        <v>416.66666666666669</v>
      </c>
      <c r="EN183" s="47">
        <v>500</v>
      </c>
      <c r="EO183" s="47">
        <v>500</v>
      </c>
      <c r="EP183" s="47">
        <v>500</v>
      </c>
      <c r="EQ183" s="47">
        <v>520.83333333333337</v>
      </c>
      <c r="ER183" s="46" t="s">
        <v>1072</v>
      </c>
      <c r="ES183" s="46" t="s">
        <v>1072</v>
      </c>
      <c r="ET183" s="38" t="s">
        <v>1072</v>
      </c>
      <c r="EU183" s="38" t="s">
        <v>1072</v>
      </c>
      <c r="EV183" s="38" t="s">
        <v>1072</v>
      </c>
      <c r="EW183" s="300" t="s">
        <v>1072</v>
      </c>
      <c r="EX183" s="300" t="s">
        <v>1072</v>
      </c>
      <c r="EY183" s="300" t="s">
        <v>1072</v>
      </c>
      <c r="EZ183"/>
      <c r="FA183" s="46" t="s">
        <v>1072</v>
      </c>
      <c r="FB183" s="46" t="s">
        <v>1072</v>
      </c>
      <c r="FC183" s="46" t="s">
        <v>1072</v>
      </c>
      <c r="FD183" s="46" t="s">
        <v>1072</v>
      </c>
      <c r="FE183" s="51">
        <v>583.33333333333337</v>
      </c>
      <c r="FF183" s="113"/>
      <c r="FG183" s="46" t="s">
        <v>1072</v>
      </c>
      <c r="FH183" s="113"/>
      <c r="FI183" s="46" t="s">
        <v>1072</v>
      </c>
      <c r="FJ183" s="113"/>
      <c r="FK183" s="46" t="s">
        <v>1072</v>
      </c>
      <c r="FL183" s="46" t="s">
        <v>1072</v>
      </c>
      <c r="FM183" s="51">
        <v>500</v>
      </c>
      <c r="FN183" s="46" t="s">
        <v>1072</v>
      </c>
      <c r="FO183" s="51">
        <v>541.66666666666663</v>
      </c>
      <c r="FP183" s="46" t="s">
        <v>1072</v>
      </c>
      <c r="FQ183" s="113"/>
      <c r="FR183" s="46" t="s">
        <v>1072</v>
      </c>
      <c r="FS183" s="46" t="s">
        <v>1072</v>
      </c>
      <c r="FT183" s="46" t="s">
        <v>1072</v>
      </c>
      <c r="FU183" s="46" t="s">
        <v>1072</v>
      </c>
      <c r="FV183" s="46" t="s">
        <v>1072</v>
      </c>
      <c r="FW183" s="113"/>
      <c r="FX183" s="46" t="s">
        <v>1072</v>
      </c>
      <c r="FY183" s="46" t="s">
        <v>1072</v>
      </c>
      <c r="FZ183" s="46" t="s">
        <v>1072</v>
      </c>
      <c r="GA183" s="46" t="s">
        <v>1072</v>
      </c>
      <c r="GB183" s="51">
        <v>291.66666666666669</v>
      </c>
      <c r="GC183" s="51">
        <v>333.33333333333331</v>
      </c>
      <c r="GD183" s="46" t="s">
        <v>1072</v>
      </c>
      <c r="GE183" s="51">
        <v>250</v>
      </c>
      <c r="GF183" s="51">
        <v>291.66666666666669</v>
      </c>
      <c r="GG183" s="51">
        <v>291.66666666666669</v>
      </c>
      <c r="GH183" s="51">
        <v>291.66666666666669</v>
      </c>
      <c r="GI183" s="51">
        <v>500</v>
      </c>
      <c r="GJ183" s="47">
        <v>500</v>
      </c>
      <c r="GK183" s="47">
        <v>500</v>
      </c>
      <c r="GL183" s="47">
        <v>500</v>
      </c>
      <c r="GM183" s="46" t="s">
        <v>1072</v>
      </c>
      <c r="GN183" s="46" t="s">
        <v>1072</v>
      </c>
      <c r="GO183" s="38" t="s">
        <v>1072</v>
      </c>
      <c r="GP183" s="38" t="s">
        <v>1072</v>
      </c>
      <c r="GQ183" s="38" t="s">
        <v>1072</v>
      </c>
      <c r="GR183" s="38" t="s">
        <v>1072</v>
      </c>
      <c r="GS183" s="300" t="s">
        <v>1072</v>
      </c>
      <c r="GT183" s="38" t="s">
        <v>1072</v>
      </c>
      <c r="GU183"/>
      <c r="GV183" s="11" t="s">
        <v>1083</v>
      </c>
      <c r="GW183" s="46" t="s">
        <v>1072</v>
      </c>
      <c r="GX183" s="46" t="s">
        <v>1072</v>
      </c>
      <c r="GY183" s="46" t="s">
        <v>1072</v>
      </c>
      <c r="GZ183" s="46" t="s">
        <v>1072</v>
      </c>
      <c r="HA183" s="46" t="s">
        <v>1072</v>
      </c>
      <c r="HB183" s="46" t="s">
        <v>1072</v>
      </c>
      <c r="HC183" s="46" t="s">
        <v>1072</v>
      </c>
      <c r="HD183" s="46" t="s">
        <v>1072</v>
      </c>
      <c r="HE183" s="50">
        <v>1666.6666666666667</v>
      </c>
      <c r="HF183" s="113"/>
      <c r="HG183" s="46" t="s">
        <v>1072</v>
      </c>
      <c r="HH183" s="113"/>
      <c r="HI183" s="46" t="s">
        <v>1072</v>
      </c>
      <c r="HJ183" s="113"/>
      <c r="HK183" s="46" t="s">
        <v>1072</v>
      </c>
      <c r="HL183" s="46" t="s">
        <v>1072</v>
      </c>
      <c r="HM183" s="50">
        <v>1833.3333333333333</v>
      </c>
      <c r="HN183" s="46" t="s">
        <v>1072</v>
      </c>
      <c r="HO183" s="51">
        <v>1666.6666666666667</v>
      </c>
      <c r="HP183" s="46" t="s">
        <v>1072</v>
      </c>
      <c r="HQ183" s="113"/>
      <c r="HR183" s="46" t="s">
        <v>1072</v>
      </c>
      <c r="HS183" s="60" t="s">
        <v>1072</v>
      </c>
      <c r="HT183" s="46" t="s">
        <v>1072</v>
      </c>
      <c r="HU183" s="46" t="s">
        <v>1072</v>
      </c>
      <c r="HV183" s="46" t="s">
        <v>1072</v>
      </c>
      <c r="HW183" s="113"/>
      <c r="HX183" s="46" t="s">
        <v>1072</v>
      </c>
      <c r="HY183" s="46" t="s">
        <v>1072</v>
      </c>
      <c r="HZ183" s="46" t="s">
        <v>1072</v>
      </c>
      <c r="IA183" s="46" t="s">
        <v>1072</v>
      </c>
      <c r="IB183" s="47">
        <v>2291.6666666666665</v>
      </c>
      <c r="IC183" s="51">
        <v>2500</v>
      </c>
      <c r="ID183" s="46" t="s">
        <v>1072</v>
      </c>
      <c r="IE183" s="51">
        <v>1833.3333333333333</v>
      </c>
      <c r="IF183" s="51">
        <v>2500</v>
      </c>
      <c r="IG183" s="51">
        <v>2500</v>
      </c>
      <c r="IH183" s="51">
        <v>2500</v>
      </c>
      <c r="II183" s="47">
        <v>2166.6666666666665</v>
      </c>
      <c r="IJ183" s="47">
        <v>2208.3333333333335</v>
      </c>
      <c r="IK183" s="47">
        <v>2166.6666666666665</v>
      </c>
      <c r="IL183" s="47">
        <v>2166.6666666666665</v>
      </c>
      <c r="IM183" s="46" t="s">
        <v>1072</v>
      </c>
      <c r="IN183" s="46" t="s">
        <v>1072</v>
      </c>
      <c r="IO183" s="38" t="s">
        <v>1072</v>
      </c>
      <c r="IP183" s="38" t="s">
        <v>1072</v>
      </c>
      <c r="IQ183" s="38" t="s">
        <v>1072</v>
      </c>
      <c r="IR183" s="38" t="s">
        <v>1072</v>
      </c>
      <c r="IS183" s="300" t="s">
        <v>1072</v>
      </c>
      <c r="IT183" s="38" t="s">
        <v>1072</v>
      </c>
      <c r="IV183" s="11" t="s">
        <v>1083</v>
      </c>
      <c r="IW183" s="46" t="s">
        <v>1072</v>
      </c>
      <c r="IX183" s="46" t="s">
        <v>1072</v>
      </c>
      <c r="IY183" s="46" t="s">
        <v>1072</v>
      </c>
      <c r="IZ183" s="46" t="s">
        <v>1072</v>
      </c>
      <c r="JA183" s="46" t="s">
        <v>1072</v>
      </c>
      <c r="JB183" s="46" t="s">
        <v>1072</v>
      </c>
      <c r="JC183" s="46" t="s">
        <v>1072</v>
      </c>
      <c r="JD183" s="46" t="s">
        <v>1072</v>
      </c>
      <c r="JE183" s="50">
        <v>625</v>
      </c>
      <c r="JF183" s="114"/>
      <c r="JG183" s="46" t="s">
        <v>1072</v>
      </c>
      <c r="JH183" s="114"/>
      <c r="JI183" s="46" t="s">
        <v>1072</v>
      </c>
      <c r="JJ183" s="114"/>
      <c r="JK183" s="46" t="s">
        <v>1072</v>
      </c>
      <c r="JL183" s="46" t="s">
        <v>1072</v>
      </c>
      <c r="JM183" s="50">
        <v>666.66666666666663</v>
      </c>
      <c r="JN183" s="46" t="s">
        <v>1072</v>
      </c>
      <c r="JO183" s="51">
        <v>583.33333333333337</v>
      </c>
      <c r="JP183" s="46" t="s">
        <v>1072</v>
      </c>
      <c r="JQ183" s="114"/>
      <c r="JR183" s="46" t="s">
        <v>1072</v>
      </c>
      <c r="JS183" s="46" t="s">
        <v>1072</v>
      </c>
      <c r="JT183" s="46" t="s">
        <v>1072</v>
      </c>
      <c r="JU183" s="46" t="s">
        <v>1072</v>
      </c>
      <c r="JV183" s="46" t="s">
        <v>1072</v>
      </c>
      <c r="JW183" s="114"/>
      <c r="JX183" s="46" t="s">
        <v>1072</v>
      </c>
      <c r="JY183" s="46" t="s">
        <v>1072</v>
      </c>
      <c r="JZ183" s="46" t="s">
        <v>1072</v>
      </c>
      <c r="KA183" s="46" t="s">
        <v>1072</v>
      </c>
      <c r="KB183" s="47">
        <v>708.33333333333337</v>
      </c>
      <c r="KC183" s="51">
        <v>416.66666666666669</v>
      </c>
      <c r="KD183" s="46" t="s">
        <v>1072</v>
      </c>
      <c r="KE183" s="51">
        <v>375</v>
      </c>
      <c r="KF183" s="51">
        <v>354.16666666666669</v>
      </c>
      <c r="KG183" s="51">
        <v>333.33333333333331</v>
      </c>
      <c r="KH183" s="51">
        <v>333.33333333333331</v>
      </c>
      <c r="KI183" s="47">
        <v>750</v>
      </c>
      <c r="KJ183" s="47">
        <v>750</v>
      </c>
      <c r="KK183" s="47">
        <v>708.33333333333337</v>
      </c>
      <c r="KL183" s="47">
        <v>833.33333333333337</v>
      </c>
      <c r="KM183" s="46" t="s">
        <v>1072</v>
      </c>
      <c r="KN183" s="46" t="s">
        <v>1072</v>
      </c>
      <c r="KO183" s="38" t="s">
        <v>1072</v>
      </c>
      <c r="KP183" s="38" t="s">
        <v>1072</v>
      </c>
      <c r="KQ183" s="38" t="s">
        <v>1072</v>
      </c>
      <c r="KR183" s="38" t="s">
        <v>1072</v>
      </c>
      <c r="KS183" s="303" t="s">
        <v>1072</v>
      </c>
      <c r="KT183" s="38" t="s">
        <v>1072</v>
      </c>
    </row>
    <row r="184" spans="1:306" ht="14.4" customHeight="1" x14ac:dyDescent="0.3">
      <c r="A184" s="11" t="s">
        <v>1084</v>
      </c>
      <c r="B184" s="46" t="s">
        <v>1072</v>
      </c>
      <c r="C184" s="46" t="s">
        <v>1072</v>
      </c>
      <c r="D184" s="46" t="s">
        <v>1072</v>
      </c>
      <c r="E184" s="46" t="s">
        <v>1072</v>
      </c>
      <c r="F184" s="46" t="s">
        <v>1072</v>
      </c>
      <c r="G184" s="46" t="s">
        <v>1072</v>
      </c>
      <c r="H184" s="46" t="s">
        <v>1072</v>
      </c>
      <c r="I184" s="46" t="s">
        <v>1072</v>
      </c>
      <c r="J184" s="46" t="s">
        <v>1072</v>
      </c>
      <c r="K184" s="114"/>
      <c r="L184" s="46" t="s">
        <v>1072</v>
      </c>
      <c r="M184" s="114"/>
      <c r="N184" s="58">
        <v>333.33333333333331</v>
      </c>
      <c r="O184" s="114"/>
      <c r="P184" s="46" t="s">
        <v>1072</v>
      </c>
      <c r="Q184" s="51">
        <v>250</v>
      </c>
      <c r="R184" s="51">
        <v>208.33333333333334</v>
      </c>
      <c r="S184" s="51">
        <v>250</v>
      </c>
      <c r="T184" s="50">
        <v>166.66666666666666</v>
      </c>
      <c r="U184" s="50">
        <v>166.66666666666666</v>
      </c>
      <c r="V184" s="178"/>
      <c r="W184" s="55">
        <v>270.83333333333331</v>
      </c>
      <c r="X184" s="46" t="s">
        <v>1072</v>
      </c>
      <c r="Y184" s="46" t="s">
        <v>1072</v>
      </c>
      <c r="Z184" s="46" t="s">
        <v>1072</v>
      </c>
      <c r="AA184" s="46" t="s">
        <v>1072</v>
      </c>
      <c r="AB184" s="114"/>
      <c r="AC184" s="46" t="s">
        <v>1072</v>
      </c>
      <c r="AD184" s="46" t="s">
        <v>1072</v>
      </c>
      <c r="AE184" s="46" t="s">
        <v>1072</v>
      </c>
      <c r="AF184" s="46" t="s">
        <v>1072</v>
      </c>
      <c r="AG184" s="46" t="s">
        <v>1072</v>
      </c>
      <c r="AH184" s="46" t="s">
        <v>1072</v>
      </c>
      <c r="AI184" s="46" t="s">
        <v>1072</v>
      </c>
      <c r="AJ184" s="46" t="s">
        <v>1072</v>
      </c>
      <c r="AK184" s="46" t="s">
        <v>1072</v>
      </c>
      <c r="AL184" s="46" t="s">
        <v>1072</v>
      </c>
      <c r="AM184" s="46" t="s">
        <v>1072</v>
      </c>
      <c r="AN184" s="46" t="s">
        <v>1072</v>
      </c>
      <c r="AO184" s="46" t="s">
        <v>1072</v>
      </c>
      <c r="AP184" s="46" t="s">
        <v>1072</v>
      </c>
      <c r="AQ184" s="46" t="s">
        <v>1072</v>
      </c>
      <c r="AR184" s="46" t="s">
        <v>1072</v>
      </c>
      <c r="AS184" s="46" t="s">
        <v>1072</v>
      </c>
      <c r="AT184" s="38" t="s">
        <v>1072</v>
      </c>
      <c r="AU184" s="46" t="s">
        <v>1072</v>
      </c>
      <c r="AV184" s="38" t="s">
        <v>1072</v>
      </c>
      <c r="AW184" s="38" t="s">
        <v>1072</v>
      </c>
      <c r="AX184" s="38" t="s">
        <v>1072</v>
      </c>
      <c r="AY184" s="38" t="s">
        <v>1072</v>
      </c>
      <c r="BA184" s="11" t="s">
        <v>1084</v>
      </c>
      <c r="BB184" s="46" t="s">
        <v>1072</v>
      </c>
      <c r="BC184" s="46" t="s">
        <v>1072</v>
      </c>
      <c r="BD184" s="46" t="s">
        <v>1072</v>
      </c>
      <c r="BE184" s="46" t="s">
        <v>1072</v>
      </c>
      <c r="BF184" s="46" t="s">
        <v>1072</v>
      </c>
      <c r="BG184" s="46" t="s">
        <v>1072</v>
      </c>
      <c r="BH184" s="46" t="s">
        <v>1072</v>
      </c>
      <c r="BI184" s="46" t="s">
        <v>1072</v>
      </c>
      <c r="BJ184" s="46" t="s">
        <v>1072</v>
      </c>
      <c r="BK184" s="114"/>
      <c r="BL184" s="46" t="s">
        <v>1072</v>
      </c>
      <c r="BM184" s="114"/>
      <c r="BN184" s="58">
        <v>333.33333333333331</v>
      </c>
      <c r="BO184" s="114"/>
      <c r="BP184" s="46" t="s">
        <v>1072</v>
      </c>
      <c r="BQ184" s="51">
        <v>333.33333333333331</v>
      </c>
      <c r="BR184" s="51">
        <v>333.33333333333331</v>
      </c>
      <c r="BS184" s="51">
        <v>333.33333333333297</v>
      </c>
      <c r="BT184" s="51">
        <v>333.33333333333331</v>
      </c>
      <c r="BU184" s="47">
        <v>266.66666666666669</v>
      </c>
      <c r="BV184" s="114"/>
      <c r="BW184" s="55">
        <v>250</v>
      </c>
      <c r="BX184" s="46" t="s">
        <v>1072</v>
      </c>
      <c r="BY184" s="46" t="s">
        <v>1072</v>
      </c>
      <c r="BZ184" s="46" t="s">
        <v>1072</v>
      </c>
      <c r="CA184" s="46" t="s">
        <v>1072</v>
      </c>
      <c r="CB184" s="114"/>
      <c r="CC184" s="46" t="s">
        <v>1072</v>
      </c>
      <c r="CD184" s="46" t="s">
        <v>1072</v>
      </c>
      <c r="CE184" s="46" t="s">
        <v>1072</v>
      </c>
      <c r="CF184" s="46" t="s">
        <v>1072</v>
      </c>
      <c r="CG184" s="46" t="s">
        <v>1072</v>
      </c>
      <c r="CH184" s="46" t="s">
        <v>1072</v>
      </c>
      <c r="CI184" s="46" t="s">
        <v>1072</v>
      </c>
      <c r="CJ184" s="46" t="s">
        <v>1072</v>
      </c>
      <c r="CK184" s="46" t="s">
        <v>1072</v>
      </c>
      <c r="CL184" s="46" t="s">
        <v>1072</v>
      </c>
      <c r="CM184" s="46" t="s">
        <v>1072</v>
      </c>
      <c r="CN184" s="46" t="s">
        <v>1072</v>
      </c>
      <c r="CO184" s="46" t="s">
        <v>1072</v>
      </c>
      <c r="CP184" s="46" t="s">
        <v>1072</v>
      </c>
      <c r="CQ184" s="46" t="s">
        <v>1072</v>
      </c>
      <c r="CR184" s="46" t="s">
        <v>1072</v>
      </c>
      <c r="CS184" s="46" t="s">
        <v>1072</v>
      </c>
      <c r="CT184" s="38" t="s">
        <v>1072</v>
      </c>
      <c r="CU184" s="69" t="s">
        <v>1072</v>
      </c>
      <c r="CV184" s="38" t="s">
        <v>1072</v>
      </c>
      <c r="CW184" s="38" t="s">
        <v>1072</v>
      </c>
      <c r="CX184" s="300" t="s">
        <v>1072</v>
      </c>
      <c r="CY184" s="300" t="s">
        <v>1072</v>
      </c>
      <c r="DA184" s="11" t="s">
        <v>1084</v>
      </c>
      <c r="DB184" s="46" t="s">
        <v>1072</v>
      </c>
      <c r="DC184" s="46" t="s">
        <v>1072</v>
      </c>
      <c r="DD184" s="46" t="s">
        <v>1072</v>
      </c>
      <c r="DE184" s="46" t="s">
        <v>1072</v>
      </c>
      <c r="DF184" s="46" t="s">
        <v>1072</v>
      </c>
      <c r="DG184" s="46" t="s">
        <v>1072</v>
      </c>
      <c r="DH184" s="46" t="s">
        <v>1072</v>
      </c>
      <c r="DI184" s="46" t="s">
        <v>1072</v>
      </c>
      <c r="DJ184" s="46" t="s">
        <v>1072</v>
      </c>
      <c r="DK184" s="113"/>
      <c r="DL184" s="46" t="s">
        <v>1072</v>
      </c>
      <c r="DM184" s="113"/>
      <c r="DN184" s="58">
        <v>666.66666666666663</v>
      </c>
      <c r="DO184" s="113"/>
      <c r="DP184" s="46" t="s">
        <v>1072</v>
      </c>
      <c r="DQ184" s="51">
        <v>833.33333333333337</v>
      </c>
      <c r="DR184" s="51">
        <v>833.33333333333337</v>
      </c>
      <c r="DS184" s="51">
        <v>750</v>
      </c>
      <c r="DT184" s="51">
        <v>625</v>
      </c>
      <c r="DU184" s="51">
        <v>833.33333333333337</v>
      </c>
      <c r="DV184" s="113"/>
      <c r="DW184" s="55">
        <v>750</v>
      </c>
      <c r="DX184" s="46" t="s">
        <v>1072</v>
      </c>
      <c r="DY184" s="46" t="s">
        <v>1072</v>
      </c>
      <c r="DZ184" s="46" t="s">
        <v>1072</v>
      </c>
      <c r="EA184" s="46" t="s">
        <v>1072</v>
      </c>
      <c r="EB184" s="113"/>
      <c r="EC184" s="46" t="s">
        <v>1072</v>
      </c>
      <c r="ED184" s="46" t="s">
        <v>1072</v>
      </c>
      <c r="EE184" s="46" t="s">
        <v>1072</v>
      </c>
      <c r="EF184" s="46" t="s">
        <v>1072</v>
      </c>
      <c r="EG184" s="46" t="s">
        <v>1072</v>
      </c>
      <c r="EH184" s="46" t="s">
        <v>1072</v>
      </c>
      <c r="EI184" s="46" t="s">
        <v>1072</v>
      </c>
      <c r="EJ184" s="46" t="s">
        <v>1072</v>
      </c>
      <c r="EK184" s="46" t="s">
        <v>1072</v>
      </c>
      <c r="EL184" s="46" t="s">
        <v>1072</v>
      </c>
      <c r="EM184" s="46" t="s">
        <v>1072</v>
      </c>
      <c r="EN184" s="46" t="s">
        <v>1072</v>
      </c>
      <c r="EO184" s="46" t="s">
        <v>1072</v>
      </c>
      <c r="EP184" s="46" t="s">
        <v>1072</v>
      </c>
      <c r="EQ184" s="46" t="s">
        <v>1072</v>
      </c>
      <c r="ER184" s="46" t="s">
        <v>1072</v>
      </c>
      <c r="ES184" s="46" t="s">
        <v>1072</v>
      </c>
      <c r="ET184" s="38" t="s">
        <v>1072</v>
      </c>
      <c r="EU184" s="38" t="s">
        <v>1072</v>
      </c>
      <c r="EV184" s="38" t="s">
        <v>1072</v>
      </c>
      <c r="EW184" s="300" t="s">
        <v>1072</v>
      </c>
      <c r="EX184" s="300" t="s">
        <v>1072</v>
      </c>
      <c r="EY184" s="300" t="s">
        <v>1072</v>
      </c>
      <c r="EZ184"/>
      <c r="FA184" s="46" t="s">
        <v>1072</v>
      </c>
      <c r="FB184" s="46" t="s">
        <v>1072</v>
      </c>
      <c r="FC184" s="46" t="s">
        <v>1072</v>
      </c>
      <c r="FD184" s="46" t="s">
        <v>1072</v>
      </c>
      <c r="FE184" s="46" t="s">
        <v>1072</v>
      </c>
      <c r="FF184" s="113"/>
      <c r="FG184" s="46" t="s">
        <v>1072</v>
      </c>
      <c r="FH184" s="113"/>
      <c r="FI184" s="58">
        <v>666.66666666666663</v>
      </c>
      <c r="FJ184" s="113"/>
      <c r="FK184" s="46" t="s">
        <v>1072</v>
      </c>
      <c r="FL184" s="51">
        <v>583.33333333333337</v>
      </c>
      <c r="FM184" s="51">
        <v>583.33333333333337</v>
      </c>
      <c r="FN184" s="51">
        <v>666.66666666666697</v>
      </c>
      <c r="FO184" s="51">
        <v>333.33333333333331</v>
      </c>
      <c r="FP184" s="51">
        <v>333.33333333333331</v>
      </c>
      <c r="FQ184" s="113"/>
      <c r="FR184" s="55">
        <v>583.33333333333337</v>
      </c>
      <c r="FS184" s="46" t="s">
        <v>1072</v>
      </c>
      <c r="FT184" s="46" t="s">
        <v>1072</v>
      </c>
      <c r="FU184" s="46" t="s">
        <v>1072</v>
      </c>
      <c r="FV184" s="46" t="s">
        <v>1072</v>
      </c>
      <c r="FW184" s="113"/>
      <c r="FX184" s="46" t="s">
        <v>1072</v>
      </c>
      <c r="FY184" s="46" t="s">
        <v>1072</v>
      </c>
      <c r="FZ184" s="46" t="s">
        <v>1072</v>
      </c>
      <c r="GA184" s="46" t="s">
        <v>1072</v>
      </c>
      <c r="GB184" s="46" t="s">
        <v>1072</v>
      </c>
      <c r="GC184" s="46" t="s">
        <v>1072</v>
      </c>
      <c r="GD184" s="46" t="s">
        <v>1072</v>
      </c>
      <c r="GE184" s="46" t="s">
        <v>1072</v>
      </c>
      <c r="GF184" s="46" t="s">
        <v>1072</v>
      </c>
      <c r="GG184" s="46" t="s">
        <v>1072</v>
      </c>
      <c r="GH184" s="46" t="s">
        <v>1072</v>
      </c>
      <c r="GI184" s="46" t="s">
        <v>1072</v>
      </c>
      <c r="GJ184" s="46" t="s">
        <v>1072</v>
      </c>
      <c r="GK184" s="46" t="s">
        <v>1072</v>
      </c>
      <c r="GL184" s="46" t="s">
        <v>1072</v>
      </c>
      <c r="GM184" s="46" t="s">
        <v>1072</v>
      </c>
      <c r="GN184" s="46" t="s">
        <v>1072</v>
      </c>
      <c r="GO184" s="38" t="s">
        <v>1072</v>
      </c>
      <c r="GP184" s="38" t="s">
        <v>1072</v>
      </c>
      <c r="GQ184" s="38" t="s">
        <v>1072</v>
      </c>
      <c r="GR184" s="38" t="s">
        <v>1072</v>
      </c>
      <c r="GS184" s="300" t="s">
        <v>1072</v>
      </c>
      <c r="GT184" s="38" t="s">
        <v>1072</v>
      </c>
      <c r="GU184"/>
      <c r="GV184" s="11" t="s">
        <v>1084</v>
      </c>
      <c r="GW184" s="46" t="s">
        <v>1072</v>
      </c>
      <c r="GX184" s="46" t="s">
        <v>1072</v>
      </c>
      <c r="GY184" s="46" t="s">
        <v>1072</v>
      </c>
      <c r="GZ184" s="46" t="s">
        <v>1072</v>
      </c>
      <c r="HA184" s="46" t="s">
        <v>1072</v>
      </c>
      <c r="HB184" s="46" t="s">
        <v>1072</v>
      </c>
      <c r="HC184" s="46" t="s">
        <v>1072</v>
      </c>
      <c r="HD184" s="46" t="s">
        <v>1072</v>
      </c>
      <c r="HE184" s="46" t="s">
        <v>1072</v>
      </c>
      <c r="HF184" s="113"/>
      <c r="HG184" s="46" t="s">
        <v>1072</v>
      </c>
      <c r="HH184" s="113"/>
      <c r="HI184" s="58">
        <v>2500</v>
      </c>
      <c r="HJ184" s="113"/>
      <c r="HK184" s="46" t="s">
        <v>1072</v>
      </c>
      <c r="HL184" s="51">
        <v>2000</v>
      </c>
      <c r="HM184" s="50">
        <v>1833.3333333333333</v>
      </c>
      <c r="HN184" s="51">
        <v>2000</v>
      </c>
      <c r="HO184" s="51">
        <v>1666.6666666666667</v>
      </c>
      <c r="HP184" s="50">
        <v>1666.6666666666667</v>
      </c>
      <c r="HQ184" s="113"/>
      <c r="HR184" s="51">
        <v>2041.6666666666667</v>
      </c>
      <c r="HS184" s="60" t="s">
        <v>1072</v>
      </c>
      <c r="HT184" s="46" t="s">
        <v>1072</v>
      </c>
      <c r="HU184" s="46" t="s">
        <v>1072</v>
      </c>
      <c r="HV184" s="46" t="s">
        <v>1072</v>
      </c>
      <c r="HW184" s="113"/>
      <c r="HX184" s="46" t="s">
        <v>1072</v>
      </c>
      <c r="HY184" s="46" t="s">
        <v>1072</v>
      </c>
      <c r="HZ184" s="46" t="s">
        <v>1072</v>
      </c>
      <c r="IA184" s="46" t="s">
        <v>1072</v>
      </c>
      <c r="IB184" s="46" t="s">
        <v>1072</v>
      </c>
      <c r="IC184" s="46" t="s">
        <v>1072</v>
      </c>
      <c r="ID184" s="46" t="s">
        <v>1072</v>
      </c>
      <c r="IE184" s="46" t="s">
        <v>1072</v>
      </c>
      <c r="IF184" s="46" t="s">
        <v>1072</v>
      </c>
      <c r="IG184" s="46" t="s">
        <v>1072</v>
      </c>
      <c r="IH184" s="46" t="s">
        <v>1072</v>
      </c>
      <c r="II184" s="46" t="s">
        <v>1072</v>
      </c>
      <c r="IJ184" s="46" t="s">
        <v>1072</v>
      </c>
      <c r="IK184" s="46" t="s">
        <v>1072</v>
      </c>
      <c r="IL184" s="46" t="s">
        <v>1072</v>
      </c>
      <c r="IM184" s="46" t="s">
        <v>1072</v>
      </c>
      <c r="IN184" s="46" t="s">
        <v>1072</v>
      </c>
      <c r="IO184" s="38" t="s">
        <v>1072</v>
      </c>
      <c r="IP184" s="38" t="s">
        <v>1072</v>
      </c>
      <c r="IQ184" s="38" t="s">
        <v>1072</v>
      </c>
      <c r="IR184" s="38" t="s">
        <v>1072</v>
      </c>
      <c r="IS184" s="300" t="s">
        <v>1072</v>
      </c>
      <c r="IT184" s="38" t="s">
        <v>1072</v>
      </c>
      <c r="IV184" s="11" t="s">
        <v>1084</v>
      </c>
      <c r="IW184" s="46" t="s">
        <v>1072</v>
      </c>
      <c r="IX184" s="46" t="s">
        <v>1072</v>
      </c>
      <c r="IY184" s="46" t="s">
        <v>1072</v>
      </c>
      <c r="IZ184" s="46" t="s">
        <v>1072</v>
      </c>
      <c r="JA184" s="46" t="s">
        <v>1072</v>
      </c>
      <c r="JB184" s="46" t="s">
        <v>1072</v>
      </c>
      <c r="JC184" s="46" t="s">
        <v>1072</v>
      </c>
      <c r="JD184" s="46" t="s">
        <v>1072</v>
      </c>
      <c r="JE184" s="46" t="s">
        <v>1072</v>
      </c>
      <c r="JF184" s="114"/>
      <c r="JG184" s="46" t="s">
        <v>1072</v>
      </c>
      <c r="JH184" s="114"/>
      <c r="JI184" s="58">
        <v>625</v>
      </c>
      <c r="JJ184" s="114"/>
      <c r="JK184" s="46" t="s">
        <v>1072</v>
      </c>
      <c r="JL184" s="51">
        <v>625</v>
      </c>
      <c r="JM184" s="50">
        <v>666.66666666666663</v>
      </c>
      <c r="JN184" s="51">
        <v>667</v>
      </c>
      <c r="JO184" s="51">
        <v>583.33333333333337</v>
      </c>
      <c r="JP184" s="51">
        <v>583.33333333333337</v>
      </c>
      <c r="JQ184" s="114"/>
      <c r="JR184" s="51">
        <v>583.33333333333337</v>
      </c>
      <c r="JS184" s="46" t="s">
        <v>1072</v>
      </c>
      <c r="JT184" s="46" t="s">
        <v>1072</v>
      </c>
      <c r="JU184" s="46" t="s">
        <v>1072</v>
      </c>
      <c r="JV184" s="46" t="s">
        <v>1072</v>
      </c>
      <c r="JW184" s="114"/>
      <c r="JX184" s="46" t="s">
        <v>1072</v>
      </c>
      <c r="JY184" s="46" t="s">
        <v>1072</v>
      </c>
      <c r="JZ184" s="46" t="s">
        <v>1072</v>
      </c>
      <c r="KA184" s="46" t="s">
        <v>1072</v>
      </c>
      <c r="KB184" s="46" t="s">
        <v>1072</v>
      </c>
      <c r="KC184" s="46" t="s">
        <v>1072</v>
      </c>
      <c r="KD184" s="46" t="s">
        <v>1072</v>
      </c>
      <c r="KE184" s="46" t="s">
        <v>1072</v>
      </c>
      <c r="KF184" s="46" t="s">
        <v>1072</v>
      </c>
      <c r="KG184" s="46" t="s">
        <v>1072</v>
      </c>
      <c r="KH184" s="46" t="s">
        <v>1072</v>
      </c>
      <c r="KI184" s="46" t="s">
        <v>1072</v>
      </c>
      <c r="KJ184" s="46" t="s">
        <v>1072</v>
      </c>
      <c r="KK184" s="46" t="s">
        <v>1072</v>
      </c>
      <c r="KL184" s="46" t="s">
        <v>1072</v>
      </c>
      <c r="KM184" s="46" t="s">
        <v>1072</v>
      </c>
      <c r="KN184" s="46" t="s">
        <v>1072</v>
      </c>
      <c r="KO184" s="38" t="s">
        <v>1072</v>
      </c>
      <c r="KP184" s="38" t="s">
        <v>1072</v>
      </c>
      <c r="KQ184" s="38" t="s">
        <v>1072</v>
      </c>
      <c r="KR184" s="38" t="s">
        <v>1072</v>
      </c>
      <c r="KS184" s="303" t="s">
        <v>1072</v>
      </c>
      <c r="KT184" s="38" t="s">
        <v>1072</v>
      </c>
    </row>
    <row r="185" spans="1:306" ht="14.4" customHeight="1" x14ac:dyDescent="0.3">
      <c r="A185" s="11" t="s">
        <v>913</v>
      </c>
      <c r="B185" s="46" t="s">
        <v>1072</v>
      </c>
      <c r="C185" s="46" t="s">
        <v>1072</v>
      </c>
      <c r="D185" s="46" t="s">
        <v>1072</v>
      </c>
      <c r="E185" s="46" t="s">
        <v>1072</v>
      </c>
      <c r="F185" s="46" t="s">
        <v>1072</v>
      </c>
      <c r="G185" s="46" t="s">
        <v>1072</v>
      </c>
      <c r="H185" s="46" t="s">
        <v>1072</v>
      </c>
      <c r="I185" s="46" t="s">
        <v>1072</v>
      </c>
      <c r="J185" s="46" t="s">
        <v>1072</v>
      </c>
      <c r="K185" s="114"/>
      <c r="L185" s="46" t="s">
        <v>1072</v>
      </c>
      <c r="M185" s="114"/>
      <c r="N185" s="46" t="s">
        <v>1072</v>
      </c>
      <c r="O185" s="114"/>
      <c r="P185" s="46" t="s">
        <v>1072</v>
      </c>
      <c r="Q185" s="46" t="s">
        <v>1072</v>
      </c>
      <c r="R185" s="46" t="s">
        <v>1072</v>
      </c>
      <c r="S185" s="46" t="s">
        <v>1072</v>
      </c>
      <c r="T185" s="46" t="s">
        <v>1072</v>
      </c>
      <c r="U185" s="46" t="s">
        <v>1072</v>
      </c>
      <c r="V185" s="178"/>
      <c r="W185" s="46" t="s">
        <v>1072</v>
      </c>
      <c r="X185" s="46" t="s">
        <v>1072</v>
      </c>
      <c r="Y185" s="51">
        <v>167</v>
      </c>
      <c r="Z185" s="51">
        <v>500</v>
      </c>
      <c r="AA185" s="51">
        <v>250</v>
      </c>
      <c r="AB185" s="114"/>
      <c r="AC185" s="51">
        <v>250</v>
      </c>
      <c r="AD185" s="51">
        <v>250</v>
      </c>
      <c r="AE185" s="51">
        <v>250</v>
      </c>
      <c r="AF185" s="51">
        <v>250</v>
      </c>
      <c r="AG185" s="51">
        <v>250</v>
      </c>
      <c r="AH185" s="51">
        <v>250</v>
      </c>
      <c r="AI185" s="51">
        <v>208.33333333333334</v>
      </c>
      <c r="AJ185" s="51">
        <v>250</v>
      </c>
      <c r="AK185" s="51">
        <v>250</v>
      </c>
      <c r="AL185" s="55">
        <v>250</v>
      </c>
      <c r="AM185" s="115">
        <v>250</v>
      </c>
      <c r="AN185" s="51">
        <v>333.33333333333331</v>
      </c>
      <c r="AO185" s="51">
        <v>250</v>
      </c>
      <c r="AP185" s="51">
        <v>333.33333333333331</v>
      </c>
      <c r="AQ185" s="51">
        <v>416.66666666666669</v>
      </c>
      <c r="AR185" s="51">
        <v>250</v>
      </c>
      <c r="AS185" s="51">
        <v>416.66666666666669</v>
      </c>
      <c r="AT185" s="52">
        <v>416.66666666666669</v>
      </c>
      <c r="AU185" s="52">
        <v>416.66666666666669</v>
      </c>
      <c r="AV185" s="52">
        <v>500</v>
      </c>
      <c r="AW185" s="52">
        <v>500</v>
      </c>
      <c r="AX185" s="52">
        <v>500</v>
      </c>
      <c r="AY185" s="52">
        <f>'Coût médian du PMAS'!C6</f>
        <v>583.33333333333337</v>
      </c>
      <c r="BA185" s="11" t="s">
        <v>913</v>
      </c>
      <c r="BB185" s="46" t="s">
        <v>1072</v>
      </c>
      <c r="BC185" s="46" t="s">
        <v>1072</v>
      </c>
      <c r="BD185" s="46" t="s">
        <v>1072</v>
      </c>
      <c r="BE185" s="46" t="s">
        <v>1072</v>
      </c>
      <c r="BF185" s="46" t="s">
        <v>1072</v>
      </c>
      <c r="BG185" s="46" t="s">
        <v>1072</v>
      </c>
      <c r="BH185" s="46" t="s">
        <v>1072</v>
      </c>
      <c r="BI185" s="46" t="s">
        <v>1072</v>
      </c>
      <c r="BJ185" s="46" t="s">
        <v>1072</v>
      </c>
      <c r="BK185" s="114"/>
      <c r="BL185" s="46" t="s">
        <v>1072</v>
      </c>
      <c r="BM185" s="114"/>
      <c r="BN185" s="46" t="s">
        <v>1072</v>
      </c>
      <c r="BO185" s="114"/>
      <c r="BP185" s="46" t="s">
        <v>1072</v>
      </c>
      <c r="BQ185" s="46" t="s">
        <v>1072</v>
      </c>
      <c r="BR185" s="46" t="s">
        <v>1072</v>
      </c>
      <c r="BS185" s="46" t="s">
        <v>1072</v>
      </c>
      <c r="BT185" s="46" t="s">
        <v>1072</v>
      </c>
      <c r="BU185" s="46" t="s">
        <v>1072</v>
      </c>
      <c r="BV185" s="114"/>
      <c r="BW185" s="46" t="s">
        <v>1072</v>
      </c>
      <c r="BX185" s="46" t="s">
        <v>1072</v>
      </c>
      <c r="BY185" s="51">
        <v>333</v>
      </c>
      <c r="BZ185" s="51">
        <v>416.66666666666669</v>
      </c>
      <c r="CA185" s="51">
        <v>416.66666666666669</v>
      </c>
      <c r="CB185" s="114"/>
      <c r="CC185" s="51">
        <v>416.66666666666669</v>
      </c>
      <c r="CD185" s="51">
        <v>500</v>
      </c>
      <c r="CE185" s="51">
        <v>500</v>
      </c>
      <c r="CF185" s="51">
        <v>333.33333333333331</v>
      </c>
      <c r="CG185" s="51">
        <v>333.33333333333331</v>
      </c>
      <c r="CH185" s="51">
        <v>333.33333333333331</v>
      </c>
      <c r="CI185" s="51">
        <v>416.66666666666669</v>
      </c>
      <c r="CJ185" s="51">
        <v>250</v>
      </c>
      <c r="CK185" s="51">
        <v>375</v>
      </c>
      <c r="CL185" s="55">
        <v>395.83333333333331</v>
      </c>
      <c r="CM185" s="73">
        <v>500</v>
      </c>
      <c r="CN185" s="51">
        <v>500</v>
      </c>
      <c r="CO185" s="51">
        <v>500</v>
      </c>
      <c r="CP185" s="51">
        <v>463</v>
      </c>
      <c r="CQ185" s="51">
        <v>500</v>
      </c>
      <c r="CR185" s="51">
        <v>500</v>
      </c>
      <c r="CS185" s="51">
        <v>583.33333333333337</v>
      </c>
      <c r="CT185" s="52">
        <v>500</v>
      </c>
      <c r="CU185" s="61">
        <v>333.33333333333331</v>
      </c>
      <c r="CV185" s="52">
        <v>583.33333333333337</v>
      </c>
      <c r="CW185" s="52">
        <v>583.33333333333337</v>
      </c>
      <c r="CX185" s="299">
        <v>583.33333333333337</v>
      </c>
      <c r="CY185" s="52">
        <f>'Coût médian du PMAS'!D6</f>
        <v>416.66666666666669</v>
      </c>
      <c r="DA185" s="11" t="s">
        <v>913</v>
      </c>
      <c r="DB185" s="46" t="s">
        <v>1072</v>
      </c>
      <c r="DC185" s="46" t="s">
        <v>1072</v>
      </c>
      <c r="DD185" s="46" t="s">
        <v>1072</v>
      </c>
      <c r="DE185" s="46" t="s">
        <v>1072</v>
      </c>
      <c r="DF185" s="46" t="s">
        <v>1072</v>
      </c>
      <c r="DG185" s="46" t="s">
        <v>1072</v>
      </c>
      <c r="DH185" s="46" t="s">
        <v>1072</v>
      </c>
      <c r="DI185" s="46" t="s">
        <v>1072</v>
      </c>
      <c r="DJ185" s="46" t="s">
        <v>1072</v>
      </c>
      <c r="DK185" s="113"/>
      <c r="DL185" s="46" t="s">
        <v>1072</v>
      </c>
      <c r="DM185" s="113"/>
      <c r="DN185" s="46" t="s">
        <v>1072</v>
      </c>
      <c r="DO185" s="113"/>
      <c r="DP185" s="46" t="s">
        <v>1072</v>
      </c>
      <c r="DQ185" s="46" t="s">
        <v>1072</v>
      </c>
      <c r="DR185" s="46" t="s">
        <v>1072</v>
      </c>
      <c r="DS185" s="46" t="s">
        <v>1072</v>
      </c>
      <c r="DT185" s="46" t="s">
        <v>1072</v>
      </c>
      <c r="DU185" s="46" t="s">
        <v>1072</v>
      </c>
      <c r="DV185" s="113"/>
      <c r="DW185" s="46" t="s">
        <v>1072</v>
      </c>
      <c r="DX185" s="46" t="s">
        <v>1072</v>
      </c>
      <c r="DY185" s="51">
        <v>583</v>
      </c>
      <c r="DZ185" s="51">
        <v>583.33333333333337</v>
      </c>
      <c r="EA185" s="51">
        <v>500</v>
      </c>
      <c r="EB185" s="113"/>
      <c r="EC185" s="51">
        <v>583.33333333333337</v>
      </c>
      <c r="ED185" s="51">
        <v>666.66666666666663</v>
      </c>
      <c r="EE185" s="51">
        <v>666.66666666666663</v>
      </c>
      <c r="EF185" s="51">
        <v>750</v>
      </c>
      <c r="EG185" s="51">
        <v>750</v>
      </c>
      <c r="EH185" s="51">
        <v>750</v>
      </c>
      <c r="EI185" s="51">
        <v>583.33333333333337</v>
      </c>
      <c r="EJ185" s="51">
        <v>583.33333333333337</v>
      </c>
      <c r="EK185" s="51">
        <v>583.33333333333337</v>
      </c>
      <c r="EL185" s="51">
        <v>583.33333333333337</v>
      </c>
      <c r="EM185" s="73">
        <v>583.33333333333337</v>
      </c>
      <c r="EN185" s="51">
        <v>500</v>
      </c>
      <c r="EO185" s="51">
        <v>583.33333333333337</v>
      </c>
      <c r="EP185" s="51">
        <v>500</v>
      </c>
      <c r="EQ185" s="51">
        <v>500</v>
      </c>
      <c r="ER185" s="51">
        <v>500</v>
      </c>
      <c r="ES185" s="51">
        <v>583.33333333333337</v>
      </c>
      <c r="ET185" s="52">
        <v>500</v>
      </c>
      <c r="EU185" s="50">
        <v>500</v>
      </c>
      <c r="EV185" s="52">
        <v>583.33333333333337</v>
      </c>
      <c r="EW185" s="299">
        <v>541.66666666666663</v>
      </c>
      <c r="EX185" s="299">
        <v>583</v>
      </c>
      <c r="EY185" s="299">
        <f>'Coût médian du PMAS'!E6</f>
        <v>666.66666666666663</v>
      </c>
      <c r="EZ185"/>
      <c r="FA185" s="46" t="s">
        <v>1072</v>
      </c>
      <c r="FB185" s="46" t="s">
        <v>1072</v>
      </c>
      <c r="FC185" s="46" t="s">
        <v>1072</v>
      </c>
      <c r="FD185" s="46" t="s">
        <v>1072</v>
      </c>
      <c r="FE185" s="46" t="s">
        <v>1072</v>
      </c>
      <c r="FF185" s="113"/>
      <c r="FG185" s="46" t="s">
        <v>1072</v>
      </c>
      <c r="FH185" s="113"/>
      <c r="FI185" s="46" t="s">
        <v>1072</v>
      </c>
      <c r="FJ185" s="113"/>
      <c r="FK185" s="46" t="s">
        <v>1072</v>
      </c>
      <c r="FL185" s="46" t="s">
        <v>1072</v>
      </c>
      <c r="FM185" s="46" t="s">
        <v>1072</v>
      </c>
      <c r="FN185" s="46" t="s">
        <v>1072</v>
      </c>
      <c r="FO185" s="46" t="s">
        <v>1072</v>
      </c>
      <c r="FP185" s="46" t="s">
        <v>1072</v>
      </c>
      <c r="FQ185" s="113"/>
      <c r="FR185" s="46" t="s">
        <v>1072</v>
      </c>
      <c r="FS185" s="46" t="s">
        <v>1072</v>
      </c>
      <c r="FT185" s="51">
        <v>250</v>
      </c>
      <c r="FU185" s="51">
        <v>333.33333333333331</v>
      </c>
      <c r="FV185" s="51">
        <v>333.33333333333331</v>
      </c>
      <c r="FW185" s="113"/>
      <c r="FX185" s="51">
        <v>416.66666666666669</v>
      </c>
      <c r="FY185" s="51">
        <v>333.33333333333331</v>
      </c>
      <c r="FZ185" s="51">
        <v>333.33333333333331</v>
      </c>
      <c r="GA185" s="51">
        <v>250</v>
      </c>
      <c r="GB185" s="51">
        <v>250</v>
      </c>
      <c r="GC185" s="51">
        <v>250</v>
      </c>
      <c r="GD185" s="51">
        <v>258.33333333333331</v>
      </c>
      <c r="GE185" s="51">
        <v>333.33333333333331</v>
      </c>
      <c r="GF185" s="51">
        <v>333.33333333333331</v>
      </c>
      <c r="GG185" s="51">
        <v>333.33333333333331</v>
      </c>
      <c r="GH185" s="73">
        <v>250</v>
      </c>
      <c r="GI185" s="51">
        <v>250</v>
      </c>
      <c r="GJ185" s="51">
        <v>250</v>
      </c>
      <c r="GK185" s="51">
        <v>250</v>
      </c>
      <c r="GL185" s="51">
        <v>250</v>
      </c>
      <c r="GM185" s="51">
        <v>250</v>
      </c>
      <c r="GN185" s="51">
        <v>416.66666666666669</v>
      </c>
      <c r="GO185" s="52">
        <v>666.66666666666663</v>
      </c>
      <c r="GP185" s="52">
        <v>416.66666666666669</v>
      </c>
      <c r="GQ185" s="52">
        <v>416.66666666666669</v>
      </c>
      <c r="GR185" s="52">
        <v>541.66666666666663</v>
      </c>
      <c r="GS185" s="299">
        <v>416.66666666666669</v>
      </c>
      <c r="GT185" s="52">
        <f>'Coût médian du PMAS'!F6</f>
        <v>416.66666666666669</v>
      </c>
      <c r="GU185"/>
      <c r="GV185" s="11" t="s">
        <v>913</v>
      </c>
      <c r="GW185" s="46" t="s">
        <v>1072</v>
      </c>
      <c r="GX185" s="46" t="s">
        <v>1072</v>
      </c>
      <c r="GY185" s="46" t="s">
        <v>1072</v>
      </c>
      <c r="GZ185" s="46" t="s">
        <v>1072</v>
      </c>
      <c r="HA185" s="46" t="s">
        <v>1072</v>
      </c>
      <c r="HB185" s="46" t="s">
        <v>1072</v>
      </c>
      <c r="HC185" s="46" t="s">
        <v>1072</v>
      </c>
      <c r="HD185" s="46" t="s">
        <v>1072</v>
      </c>
      <c r="HE185" s="46" t="s">
        <v>1072</v>
      </c>
      <c r="HF185" s="113"/>
      <c r="HG185" s="46" t="s">
        <v>1072</v>
      </c>
      <c r="HH185" s="113"/>
      <c r="HI185" s="46" t="s">
        <v>1072</v>
      </c>
      <c r="HJ185" s="113"/>
      <c r="HK185" s="46" t="s">
        <v>1072</v>
      </c>
      <c r="HL185" s="46" t="s">
        <v>1072</v>
      </c>
      <c r="HM185" s="46" t="s">
        <v>1072</v>
      </c>
      <c r="HN185" s="46" t="s">
        <v>1072</v>
      </c>
      <c r="HO185" s="46" t="s">
        <v>1072</v>
      </c>
      <c r="HP185" s="46" t="s">
        <v>1072</v>
      </c>
      <c r="HQ185" s="113"/>
      <c r="HR185" s="46" t="s">
        <v>1072</v>
      </c>
      <c r="HS185" s="46" t="s">
        <v>1072</v>
      </c>
      <c r="HT185" s="51">
        <v>2083.3333333333335</v>
      </c>
      <c r="HU185" s="51">
        <v>1666.6666666666667</v>
      </c>
      <c r="HV185" s="51">
        <v>1250</v>
      </c>
      <c r="HW185" s="113"/>
      <c r="HX185" s="51">
        <v>1500</v>
      </c>
      <c r="HY185" s="51">
        <v>2000</v>
      </c>
      <c r="HZ185" s="51">
        <v>1833.3333333333333</v>
      </c>
      <c r="IA185" s="51">
        <v>2500</v>
      </c>
      <c r="IB185" s="51">
        <v>2500</v>
      </c>
      <c r="IC185" s="51">
        <v>2500</v>
      </c>
      <c r="ID185" s="51">
        <v>1666.6666666666667</v>
      </c>
      <c r="IE185" s="51">
        <v>1666.6666666666667</v>
      </c>
      <c r="IF185" s="51">
        <v>1666.6666666666667</v>
      </c>
      <c r="IG185" s="51">
        <v>1666.6666666666667</v>
      </c>
      <c r="IH185" s="73">
        <v>2083.3333333333335</v>
      </c>
      <c r="II185" s="51">
        <v>2000</v>
      </c>
      <c r="IJ185" s="51">
        <v>2250</v>
      </c>
      <c r="IK185" s="51">
        <v>2083.3333333333335</v>
      </c>
      <c r="IL185" s="51">
        <v>2500</v>
      </c>
      <c r="IM185" s="51">
        <v>2250</v>
      </c>
      <c r="IN185" s="51">
        <v>2500</v>
      </c>
      <c r="IO185" s="52">
        <v>2500</v>
      </c>
      <c r="IP185" s="50">
        <v>1750</v>
      </c>
      <c r="IQ185" s="52">
        <v>2500</v>
      </c>
      <c r="IR185" s="52">
        <v>2500</v>
      </c>
      <c r="IS185" s="299">
        <v>2500</v>
      </c>
      <c r="IT185" s="52">
        <f>'Coût médian du PMAS'!G6</f>
        <v>2500</v>
      </c>
      <c r="IV185" s="11" t="s">
        <v>913</v>
      </c>
      <c r="IW185" s="46" t="s">
        <v>1072</v>
      </c>
      <c r="IX185" s="46" t="s">
        <v>1072</v>
      </c>
      <c r="IY185" s="46" t="s">
        <v>1072</v>
      </c>
      <c r="IZ185" s="46" t="s">
        <v>1072</v>
      </c>
      <c r="JA185" s="46" t="s">
        <v>1072</v>
      </c>
      <c r="JB185" s="46" t="s">
        <v>1072</v>
      </c>
      <c r="JC185" s="46" t="s">
        <v>1072</v>
      </c>
      <c r="JD185" s="46" t="s">
        <v>1072</v>
      </c>
      <c r="JE185" s="46" t="s">
        <v>1072</v>
      </c>
      <c r="JF185" s="114"/>
      <c r="JG185" s="46" t="s">
        <v>1072</v>
      </c>
      <c r="JH185" s="114"/>
      <c r="JI185" s="46" t="s">
        <v>1072</v>
      </c>
      <c r="JJ185" s="114"/>
      <c r="JK185" s="46" t="s">
        <v>1072</v>
      </c>
      <c r="JL185" s="46" t="s">
        <v>1072</v>
      </c>
      <c r="JM185" s="46" t="s">
        <v>1072</v>
      </c>
      <c r="JN185" s="46" t="s">
        <v>1072</v>
      </c>
      <c r="JO185" s="46" t="s">
        <v>1072</v>
      </c>
      <c r="JP185" s="46" t="s">
        <v>1072</v>
      </c>
      <c r="JQ185" s="114"/>
      <c r="JR185" s="46" t="s">
        <v>1072</v>
      </c>
      <c r="JS185" s="46" t="s">
        <v>1072</v>
      </c>
      <c r="JT185" s="51">
        <v>708</v>
      </c>
      <c r="JU185" s="51">
        <v>666.66666666666663</v>
      </c>
      <c r="JV185" s="51">
        <v>666.66666666666663</v>
      </c>
      <c r="JW185" s="114"/>
      <c r="JX185" s="51">
        <v>1000</v>
      </c>
      <c r="JY185" s="51">
        <v>833.33333333333337</v>
      </c>
      <c r="JZ185" s="51">
        <v>833.33333333333337</v>
      </c>
      <c r="KA185" s="51">
        <v>750</v>
      </c>
      <c r="KB185" s="51">
        <v>541.66666666666663</v>
      </c>
      <c r="KC185" s="51">
        <v>583.33333333333337</v>
      </c>
      <c r="KD185" s="51">
        <v>750</v>
      </c>
      <c r="KE185" s="51">
        <v>791.66666666666663</v>
      </c>
      <c r="KF185" s="51">
        <v>500</v>
      </c>
      <c r="KG185" s="51">
        <v>500</v>
      </c>
      <c r="KH185" s="124">
        <v>666.66666666666663</v>
      </c>
      <c r="KI185" s="51">
        <v>500</v>
      </c>
      <c r="KJ185" s="51">
        <v>583.33333333333337</v>
      </c>
      <c r="KK185" s="51">
        <v>583.33333333333337</v>
      </c>
      <c r="KL185" s="51">
        <v>583.33333333333337</v>
      </c>
      <c r="KM185" s="51">
        <v>625</v>
      </c>
      <c r="KN185" s="51">
        <v>833.33333333333337</v>
      </c>
      <c r="KO185" s="52">
        <v>750</v>
      </c>
      <c r="KP185" s="47">
        <v>833.33333333333337</v>
      </c>
      <c r="KQ185" s="52">
        <v>666.66666666666663</v>
      </c>
      <c r="KR185" s="52">
        <v>666.66666666666663</v>
      </c>
      <c r="KS185" s="302">
        <v>666.66666666666663</v>
      </c>
      <c r="KT185" s="52">
        <f>'Coût médian du PMAS'!H6</f>
        <v>666.66666666666663</v>
      </c>
    </row>
    <row r="186" spans="1:306" ht="14.4" customHeight="1" x14ac:dyDescent="0.3">
      <c r="A186" s="11" t="s">
        <v>1085</v>
      </c>
      <c r="B186" s="46" t="s">
        <v>1072</v>
      </c>
      <c r="C186" s="46" t="s">
        <v>1072</v>
      </c>
      <c r="D186" s="46" t="s">
        <v>1072</v>
      </c>
      <c r="E186" s="46" t="s">
        <v>1072</v>
      </c>
      <c r="F186" s="46" t="s">
        <v>1072</v>
      </c>
      <c r="G186" s="46" t="s">
        <v>1072</v>
      </c>
      <c r="H186" s="46" t="s">
        <v>1072</v>
      </c>
      <c r="I186" s="50">
        <v>166.66666666666666</v>
      </c>
      <c r="J186" s="46" t="s">
        <v>1072</v>
      </c>
      <c r="K186" s="114"/>
      <c r="L186" s="46" t="s">
        <v>1072</v>
      </c>
      <c r="M186" s="114"/>
      <c r="N186" s="46" t="s">
        <v>1072</v>
      </c>
      <c r="O186" s="114"/>
      <c r="P186" s="46" t="s">
        <v>1072</v>
      </c>
      <c r="Q186" s="46" t="s">
        <v>1072</v>
      </c>
      <c r="R186" s="46" t="s">
        <v>1072</v>
      </c>
      <c r="S186" s="46" t="s">
        <v>1072</v>
      </c>
      <c r="T186" s="46" t="s">
        <v>1072</v>
      </c>
      <c r="U186" s="46" t="s">
        <v>1072</v>
      </c>
      <c r="V186" s="178"/>
      <c r="W186" s="46" t="s">
        <v>1072</v>
      </c>
      <c r="X186" s="46" t="s">
        <v>1072</v>
      </c>
      <c r="Y186" s="46" t="s">
        <v>1072</v>
      </c>
      <c r="Z186" s="46" t="s">
        <v>1072</v>
      </c>
      <c r="AA186" s="46" t="s">
        <v>1072</v>
      </c>
      <c r="AB186" s="114"/>
      <c r="AC186" s="46" t="s">
        <v>1072</v>
      </c>
      <c r="AD186" s="46" t="s">
        <v>1072</v>
      </c>
      <c r="AE186" s="46" t="s">
        <v>1072</v>
      </c>
      <c r="AF186" s="46" t="s">
        <v>1072</v>
      </c>
      <c r="AG186" s="46" t="s">
        <v>1072</v>
      </c>
      <c r="AH186" s="46" t="s">
        <v>1072</v>
      </c>
      <c r="AI186" s="46" t="s">
        <v>1072</v>
      </c>
      <c r="AJ186" s="46" t="s">
        <v>1072</v>
      </c>
      <c r="AK186" s="46" t="s">
        <v>1072</v>
      </c>
      <c r="AL186" s="46" t="s">
        <v>1072</v>
      </c>
      <c r="AM186" s="46" t="s">
        <v>1072</v>
      </c>
      <c r="AN186" s="46" t="s">
        <v>1072</v>
      </c>
      <c r="AO186" s="46" t="s">
        <v>1072</v>
      </c>
      <c r="AP186" s="46" t="s">
        <v>1072</v>
      </c>
      <c r="AQ186" s="46" t="s">
        <v>1072</v>
      </c>
      <c r="AR186" s="46" t="s">
        <v>1072</v>
      </c>
      <c r="AS186" s="46" t="s">
        <v>1072</v>
      </c>
      <c r="AT186" s="38" t="s">
        <v>1072</v>
      </c>
      <c r="AU186" s="46" t="s">
        <v>1072</v>
      </c>
      <c r="AV186" s="38" t="s">
        <v>1072</v>
      </c>
      <c r="AW186" s="38" t="s">
        <v>1072</v>
      </c>
      <c r="AX186" s="38" t="s">
        <v>1072</v>
      </c>
      <c r="AY186" s="38" t="s">
        <v>1072</v>
      </c>
      <c r="BA186" s="11" t="s">
        <v>1085</v>
      </c>
      <c r="BB186" s="46" t="s">
        <v>1072</v>
      </c>
      <c r="BC186" s="46" t="s">
        <v>1072</v>
      </c>
      <c r="BD186" s="46" t="s">
        <v>1072</v>
      </c>
      <c r="BE186" s="46" t="s">
        <v>1072</v>
      </c>
      <c r="BF186" s="46" t="s">
        <v>1072</v>
      </c>
      <c r="BG186" s="46" t="s">
        <v>1072</v>
      </c>
      <c r="BH186" s="46" t="s">
        <v>1072</v>
      </c>
      <c r="BI186" s="58">
        <v>333.33333333333331</v>
      </c>
      <c r="BJ186" s="46" t="s">
        <v>1072</v>
      </c>
      <c r="BK186" s="114"/>
      <c r="BL186" s="46" t="s">
        <v>1072</v>
      </c>
      <c r="BM186" s="114"/>
      <c r="BN186" s="46" t="s">
        <v>1072</v>
      </c>
      <c r="BO186" s="114"/>
      <c r="BP186" s="46" t="s">
        <v>1072</v>
      </c>
      <c r="BQ186" s="46" t="s">
        <v>1072</v>
      </c>
      <c r="BR186" s="46" t="s">
        <v>1072</v>
      </c>
      <c r="BS186" s="46" t="s">
        <v>1072</v>
      </c>
      <c r="BT186" s="46" t="s">
        <v>1072</v>
      </c>
      <c r="BU186" s="46" t="s">
        <v>1072</v>
      </c>
      <c r="BV186" s="114"/>
      <c r="BW186" s="46" t="s">
        <v>1072</v>
      </c>
      <c r="BX186" s="46" t="s">
        <v>1072</v>
      </c>
      <c r="BY186" s="46" t="s">
        <v>1072</v>
      </c>
      <c r="BZ186" s="46" t="s">
        <v>1072</v>
      </c>
      <c r="CA186" s="46" t="s">
        <v>1072</v>
      </c>
      <c r="CB186" s="114"/>
      <c r="CC186" s="46" t="s">
        <v>1072</v>
      </c>
      <c r="CD186" s="46" t="s">
        <v>1072</v>
      </c>
      <c r="CE186" s="46" t="s">
        <v>1072</v>
      </c>
      <c r="CF186" s="46" t="s">
        <v>1072</v>
      </c>
      <c r="CG186" s="46" t="s">
        <v>1072</v>
      </c>
      <c r="CH186" s="46" t="s">
        <v>1072</v>
      </c>
      <c r="CI186" s="46" t="s">
        <v>1072</v>
      </c>
      <c r="CJ186" s="46" t="s">
        <v>1072</v>
      </c>
      <c r="CK186" s="46" t="s">
        <v>1072</v>
      </c>
      <c r="CL186" s="46" t="s">
        <v>1072</v>
      </c>
      <c r="CM186" s="46" t="s">
        <v>1072</v>
      </c>
      <c r="CN186" s="46" t="s">
        <v>1072</v>
      </c>
      <c r="CO186" s="46" t="s">
        <v>1072</v>
      </c>
      <c r="CP186" s="46" t="s">
        <v>1072</v>
      </c>
      <c r="CQ186" s="46" t="s">
        <v>1072</v>
      </c>
      <c r="CR186" s="46" t="s">
        <v>1072</v>
      </c>
      <c r="CS186" s="46" t="s">
        <v>1072</v>
      </c>
      <c r="CT186" s="38" t="s">
        <v>1072</v>
      </c>
      <c r="CU186" s="69" t="s">
        <v>1072</v>
      </c>
      <c r="CV186" s="38" t="s">
        <v>1072</v>
      </c>
      <c r="CW186" s="38" t="s">
        <v>1072</v>
      </c>
      <c r="CX186" s="300" t="s">
        <v>1072</v>
      </c>
      <c r="CY186" s="300" t="s">
        <v>1072</v>
      </c>
      <c r="DA186" s="11" t="s">
        <v>1085</v>
      </c>
      <c r="DB186" s="46" t="s">
        <v>1072</v>
      </c>
      <c r="DC186" s="46" t="s">
        <v>1072</v>
      </c>
      <c r="DD186" s="46" t="s">
        <v>1072</v>
      </c>
      <c r="DE186" s="46" t="s">
        <v>1072</v>
      </c>
      <c r="DF186" s="46" t="s">
        <v>1072</v>
      </c>
      <c r="DG186" s="46" t="s">
        <v>1072</v>
      </c>
      <c r="DH186" s="46" t="s">
        <v>1072</v>
      </c>
      <c r="DI186" s="58">
        <v>416.66666666666669</v>
      </c>
      <c r="DJ186" s="46" t="s">
        <v>1072</v>
      </c>
      <c r="DK186" s="113"/>
      <c r="DL186" s="46" t="s">
        <v>1072</v>
      </c>
      <c r="DM186" s="113"/>
      <c r="DN186" s="46" t="s">
        <v>1072</v>
      </c>
      <c r="DO186" s="113"/>
      <c r="DP186" s="46" t="s">
        <v>1072</v>
      </c>
      <c r="DQ186" s="46" t="s">
        <v>1072</v>
      </c>
      <c r="DR186" s="46" t="s">
        <v>1072</v>
      </c>
      <c r="DS186" s="46" t="s">
        <v>1072</v>
      </c>
      <c r="DT186" s="46" t="s">
        <v>1072</v>
      </c>
      <c r="DU186" s="46" t="s">
        <v>1072</v>
      </c>
      <c r="DV186" s="113"/>
      <c r="DW186" s="46" t="s">
        <v>1072</v>
      </c>
      <c r="DX186" s="46" t="s">
        <v>1072</v>
      </c>
      <c r="DY186" s="46" t="s">
        <v>1072</v>
      </c>
      <c r="DZ186" s="46" t="s">
        <v>1072</v>
      </c>
      <c r="EA186" s="46" t="s">
        <v>1072</v>
      </c>
      <c r="EB186" s="113"/>
      <c r="EC186" s="46" t="s">
        <v>1072</v>
      </c>
      <c r="ED186" s="46" t="s">
        <v>1072</v>
      </c>
      <c r="EE186" s="46" t="s">
        <v>1072</v>
      </c>
      <c r="EF186" s="46" t="s">
        <v>1072</v>
      </c>
      <c r="EG186" s="46" t="s">
        <v>1072</v>
      </c>
      <c r="EH186" s="46" t="s">
        <v>1072</v>
      </c>
      <c r="EI186" s="46" t="s">
        <v>1072</v>
      </c>
      <c r="EJ186" s="46" t="s">
        <v>1072</v>
      </c>
      <c r="EK186" s="46" t="s">
        <v>1072</v>
      </c>
      <c r="EL186" s="46" t="s">
        <v>1072</v>
      </c>
      <c r="EM186" s="46" t="s">
        <v>1072</v>
      </c>
      <c r="EN186" s="46" t="s">
        <v>1072</v>
      </c>
      <c r="EO186" s="46" t="s">
        <v>1072</v>
      </c>
      <c r="EP186" s="46" t="s">
        <v>1072</v>
      </c>
      <c r="EQ186" s="46" t="s">
        <v>1072</v>
      </c>
      <c r="ER186" s="46" t="s">
        <v>1072</v>
      </c>
      <c r="ES186" s="46" t="s">
        <v>1072</v>
      </c>
      <c r="ET186" s="38" t="s">
        <v>1072</v>
      </c>
      <c r="EU186" s="38" t="s">
        <v>1072</v>
      </c>
      <c r="EV186" s="38" t="s">
        <v>1072</v>
      </c>
      <c r="EW186" s="300" t="s">
        <v>1072</v>
      </c>
      <c r="EX186" s="300" t="s">
        <v>1072</v>
      </c>
      <c r="EY186" s="300" t="s">
        <v>1072</v>
      </c>
      <c r="EZ186"/>
      <c r="FA186" s="46" t="s">
        <v>1072</v>
      </c>
      <c r="FB186" s="46" t="s">
        <v>1072</v>
      </c>
      <c r="FC186" s="46" t="s">
        <v>1072</v>
      </c>
      <c r="FD186" s="58">
        <v>583.33333333333337</v>
      </c>
      <c r="FE186" s="46" t="s">
        <v>1072</v>
      </c>
      <c r="FF186" s="113"/>
      <c r="FG186" s="46" t="s">
        <v>1072</v>
      </c>
      <c r="FH186" s="113"/>
      <c r="FI186" s="46" t="s">
        <v>1072</v>
      </c>
      <c r="FJ186" s="113"/>
      <c r="FK186" s="46" t="s">
        <v>1072</v>
      </c>
      <c r="FL186" s="46" t="s">
        <v>1072</v>
      </c>
      <c r="FM186" s="46" t="s">
        <v>1072</v>
      </c>
      <c r="FN186" s="46" t="s">
        <v>1072</v>
      </c>
      <c r="FO186" s="46" t="s">
        <v>1072</v>
      </c>
      <c r="FP186" s="46" t="s">
        <v>1072</v>
      </c>
      <c r="FQ186" s="113"/>
      <c r="FR186" s="46" t="s">
        <v>1072</v>
      </c>
      <c r="FS186" s="46" t="s">
        <v>1072</v>
      </c>
      <c r="FT186" s="46" t="s">
        <v>1072</v>
      </c>
      <c r="FU186" s="46" t="s">
        <v>1072</v>
      </c>
      <c r="FV186" s="46" t="s">
        <v>1072</v>
      </c>
      <c r="FW186" s="113"/>
      <c r="FX186" s="46" t="s">
        <v>1072</v>
      </c>
      <c r="FY186" s="46" t="s">
        <v>1072</v>
      </c>
      <c r="FZ186" s="46" t="s">
        <v>1072</v>
      </c>
      <c r="GA186" s="46" t="s">
        <v>1072</v>
      </c>
      <c r="GB186" s="46" t="s">
        <v>1072</v>
      </c>
      <c r="GC186" s="46" t="s">
        <v>1072</v>
      </c>
      <c r="GD186" s="46" t="s">
        <v>1072</v>
      </c>
      <c r="GE186" s="46" t="s">
        <v>1072</v>
      </c>
      <c r="GF186" s="46" t="s">
        <v>1072</v>
      </c>
      <c r="GG186" s="46" t="s">
        <v>1072</v>
      </c>
      <c r="GH186" s="46" t="s">
        <v>1072</v>
      </c>
      <c r="GI186" s="46" t="s">
        <v>1072</v>
      </c>
      <c r="GJ186" s="46" t="s">
        <v>1072</v>
      </c>
      <c r="GK186" s="46" t="s">
        <v>1072</v>
      </c>
      <c r="GL186" s="46" t="s">
        <v>1072</v>
      </c>
      <c r="GM186" s="46" t="s">
        <v>1072</v>
      </c>
      <c r="GN186" s="46" t="s">
        <v>1072</v>
      </c>
      <c r="GO186" s="38" t="s">
        <v>1072</v>
      </c>
      <c r="GP186" s="38" t="s">
        <v>1072</v>
      </c>
      <c r="GQ186" s="38" t="s">
        <v>1072</v>
      </c>
      <c r="GR186" s="38" t="s">
        <v>1072</v>
      </c>
      <c r="GS186" s="300" t="s">
        <v>1072</v>
      </c>
      <c r="GT186" s="300" t="s">
        <v>1072</v>
      </c>
      <c r="GU186"/>
      <c r="GV186" s="11" t="s">
        <v>1085</v>
      </c>
      <c r="GW186" s="46" t="s">
        <v>1072</v>
      </c>
      <c r="GX186" s="46" t="s">
        <v>1072</v>
      </c>
      <c r="GY186" s="46" t="s">
        <v>1072</v>
      </c>
      <c r="GZ186" s="46" t="s">
        <v>1072</v>
      </c>
      <c r="HA186" s="46" t="s">
        <v>1072</v>
      </c>
      <c r="HB186" s="46" t="s">
        <v>1072</v>
      </c>
      <c r="HC186" s="46" t="s">
        <v>1072</v>
      </c>
      <c r="HD186" s="50">
        <v>1979.1666666666667</v>
      </c>
      <c r="HE186" s="46" t="s">
        <v>1072</v>
      </c>
      <c r="HF186" s="113"/>
      <c r="HG186" s="46" t="s">
        <v>1072</v>
      </c>
      <c r="HH186" s="113"/>
      <c r="HI186" s="46" t="s">
        <v>1072</v>
      </c>
      <c r="HJ186" s="113"/>
      <c r="HK186" s="46" t="s">
        <v>1072</v>
      </c>
      <c r="HL186" s="46" t="s">
        <v>1072</v>
      </c>
      <c r="HM186" s="46" t="s">
        <v>1072</v>
      </c>
      <c r="HN186" s="46" t="s">
        <v>1072</v>
      </c>
      <c r="HO186" s="46" t="s">
        <v>1072</v>
      </c>
      <c r="HP186" s="46" t="s">
        <v>1072</v>
      </c>
      <c r="HQ186" s="113"/>
      <c r="HR186" s="46" t="s">
        <v>1072</v>
      </c>
      <c r="HS186" s="60" t="s">
        <v>1072</v>
      </c>
      <c r="HT186" s="46" t="s">
        <v>1072</v>
      </c>
      <c r="HU186" s="46" t="s">
        <v>1072</v>
      </c>
      <c r="HV186" s="46" t="s">
        <v>1072</v>
      </c>
      <c r="HW186" s="113"/>
      <c r="HX186" s="46" t="s">
        <v>1072</v>
      </c>
      <c r="HY186" s="46" t="s">
        <v>1072</v>
      </c>
      <c r="HZ186" s="46" t="s">
        <v>1072</v>
      </c>
      <c r="IA186" s="46" t="s">
        <v>1072</v>
      </c>
      <c r="IB186" s="46" t="s">
        <v>1072</v>
      </c>
      <c r="IC186" s="46" t="s">
        <v>1072</v>
      </c>
      <c r="ID186" s="46" t="s">
        <v>1072</v>
      </c>
      <c r="IE186" s="46" t="s">
        <v>1072</v>
      </c>
      <c r="IF186" s="46" t="s">
        <v>1072</v>
      </c>
      <c r="IG186" s="46" t="s">
        <v>1072</v>
      </c>
      <c r="IH186" s="46" t="s">
        <v>1072</v>
      </c>
      <c r="II186" s="46" t="s">
        <v>1072</v>
      </c>
      <c r="IJ186" s="46" t="s">
        <v>1072</v>
      </c>
      <c r="IK186" s="46" t="s">
        <v>1072</v>
      </c>
      <c r="IL186" s="46" t="s">
        <v>1072</v>
      </c>
      <c r="IM186" s="46" t="s">
        <v>1072</v>
      </c>
      <c r="IN186" s="46" t="s">
        <v>1072</v>
      </c>
      <c r="IO186" s="38" t="s">
        <v>1072</v>
      </c>
      <c r="IP186" s="38" t="s">
        <v>1072</v>
      </c>
      <c r="IQ186" s="38" t="s">
        <v>1072</v>
      </c>
      <c r="IR186" s="38" t="s">
        <v>1072</v>
      </c>
      <c r="IS186" s="300" t="s">
        <v>1072</v>
      </c>
      <c r="IT186" s="300" t="s">
        <v>1072</v>
      </c>
      <c r="IV186" s="11" t="s">
        <v>1085</v>
      </c>
      <c r="IW186" s="46" t="s">
        <v>1072</v>
      </c>
      <c r="IX186" s="46" t="s">
        <v>1072</v>
      </c>
      <c r="IY186" s="46" t="s">
        <v>1072</v>
      </c>
      <c r="IZ186" s="46" t="s">
        <v>1072</v>
      </c>
      <c r="JA186" s="46" t="s">
        <v>1072</v>
      </c>
      <c r="JB186" s="46" t="s">
        <v>1072</v>
      </c>
      <c r="JC186" s="46" t="s">
        <v>1072</v>
      </c>
      <c r="JD186" s="50">
        <v>583.33333333333337</v>
      </c>
      <c r="JE186" s="46" t="s">
        <v>1072</v>
      </c>
      <c r="JF186" s="114"/>
      <c r="JG186" s="46" t="s">
        <v>1072</v>
      </c>
      <c r="JH186" s="114"/>
      <c r="JI186" s="46" t="s">
        <v>1072</v>
      </c>
      <c r="JJ186" s="114"/>
      <c r="JK186" s="46" t="s">
        <v>1072</v>
      </c>
      <c r="JL186" s="46" t="s">
        <v>1072</v>
      </c>
      <c r="JM186" s="46" t="s">
        <v>1072</v>
      </c>
      <c r="JN186" s="46" t="s">
        <v>1072</v>
      </c>
      <c r="JO186" s="46" t="s">
        <v>1072</v>
      </c>
      <c r="JP186" s="46" t="s">
        <v>1072</v>
      </c>
      <c r="JQ186" s="114"/>
      <c r="JR186" s="46" t="s">
        <v>1072</v>
      </c>
      <c r="JS186" s="46" t="s">
        <v>1072</v>
      </c>
      <c r="JT186" s="46" t="s">
        <v>1072</v>
      </c>
      <c r="JU186" s="46" t="s">
        <v>1072</v>
      </c>
      <c r="JV186" s="46" t="s">
        <v>1072</v>
      </c>
      <c r="JW186" s="114"/>
      <c r="JX186" s="46" t="s">
        <v>1072</v>
      </c>
      <c r="JY186" s="46" t="s">
        <v>1072</v>
      </c>
      <c r="JZ186" s="46" t="s">
        <v>1072</v>
      </c>
      <c r="KA186" s="46" t="s">
        <v>1072</v>
      </c>
      <c r="KB186" s="46" t="s">
        <v>1072</v>
      </c>
      <c r="KC186" s="46" t="s">
        <v>1072</v>
      </c>
      <c r="KD186" s="46" t="s">
        <v>1072</v>
      </c>
      <c r="KE186" s="46" t="s">
        <v>1072</v>
      </c>
      <c r="KF186" s="46" t="s">
        <v>1072</v>
      </c>
      <c r="KG186" s="46" t="s">
        <v>1072</v>
      </c>
      <c r="KH186" s="46" t="s">
        <v>1072</v>
      </c>
      <c r="KI186" s="46" t="s">
        <v>1072</v>
      </c>
      <c r="KJ186" s="46" t="s">
        <v>1072</v>
      </c>
      <c r="KK186" s="46" t="s">
        <v>1072</v>
      </c>
      <c r="KL186" s="46" t="s">
        <v>1072</v>
      </c>
      <c r="KM186" s="46" t="s">
        <v>1072</v>
      </c>
      <c r="KN186" s="46" t="s">
        <v>1072</v>
      </c>
      <c r="KO186" s="38" t="s">
        <v>1072</v>
      </c>
      <c r="KP186" s="38" t="s">
        <v>1072</v>
      </c>
      <c r="KQ186" s="38" t="s">
        <v>1072</v>
      </c>
      <c r="KR186" s="38" t="s">
        <v>1072</v>
      </c>
      <c r="KS186" s="303" t="s">
        <v>1072</v>
      </c>
      <c r="KT186" s="300" t="s">
        <v>1072</v>
      </c>
    </row>
    <row r="187" spans="1:306" ht="14.4" customHeight="1" x14ac:dyDescent="0.3">
      <c r="A187" s="11" t="s">
        <v>1086</v>
      </c>
      <c r="B187" s="55">
        <v>83.333333333333329</v>
      </c>
      <c r="C187" s="62">
        <v>250</v>
      </c>
      <c r="D187" s="62">
        <v>41.666666666666664</v>
      </c>
      <c r="E187" s="46" t="s">
        <v>1072</v>
      </c>
      <c r="F187" s="46" t="s">
        <v>1072</v>
      </c>
      <c r="G187" s="46" t="s">
        <v>1072</v>
      </c>
      <c r="H187" s="55">
        <v>83.333333333333329</v>
      </c>
      <c r="I187" s="46" t="s">
        <v>1072</v>
      </c>
      <c r="J187" s="51">
        <v>50</v>
      </c>
      <c r="K187" s="114"/>
      <c r="L187" s="46" t="s">
        <v>1072</v>
      </c>
      <c r="M187" s="114"/>
      <c r="N187" s="46" t="s">
        <v>1072</v>
      </c>
      <c r="O187" s="114"/>
      <c r="P187" s="46" t="s">
        <v>1072</v>
      </c>
      <c r="Q187" s="46" t="s">
        <v>1072</v>
      </c>
      <c r="R187" s="50">
        <v>208.33333333333334</v>
      </c>
      <c r="S187" s="51">
        <v>166.66666666666666</v>
      </c>
      <c r="T187" s="46" t="s">
        <v>1072</v>
      </c>
      <c r="U187" s="46" t="s">
        <v>1072</v>
      </c>
      <c r="V187" s="178"/>
      <c r="W187" s="47">
        <v>250</v>
      </c>
      <c r="X187" s="47">
        <v>250</v>
      </c>
      <c r="Y187" s="47">
        <v>229.16666666666666</v>
      </c>
      <c r="Z187" s="47">
        <v>250</v>
      </c>
      <c r="AA187" s="47">
        <v>250</v>
      </c>
      <c r="AB187" s="114"/>
      <c r="AC187" s="47">
        <v>250</v>
      </c>
      <c r="AD187" s="47">
        <v>250</v>
      </c>
      <c r="AE187" s="47">
        <v>250</v>
      </c>
      <c r="AF187" s="47">
        <v>166.66666666666666</v>
      </c>
      <c r="AG187" s="47">
        <v>225</v>
      </c>
      <c r="AH187" s="47">
        <v>250</v>
      </c>
      <c r="AI187" s="47">
        <v>208.33333333333334</v>
      </c>
      <c r="AJ187" s="47">
        <v>208.33333333333334</v>
      </c>
      <c r="AK187" s="47">
        <v>250</v>
      </c>
      <c r="AL187" s="47">
        <v>191.66666666666666</v>
      </c>
      <c r="AM187" s="47">
        <v>208.33333333333334</v>
      </c>
      <c r="AN187" s="51">
        <v>250</v>
      </c>
      <c r="AO187" s="47">
        <v>250</v>
      </c>
      <c r="AP187" s="47">
        <v>250</v>
      </c>
      <c r="AQ187" s="51">
        <v>416.66666666666669</v>
      </c>
      <c r="AR187" s="50">
        <v>250</v>
      </c>
      <c r="AS187" s="50">
        <v>250</v>
      </c>
      <c r="AT187" s="50">
        <v>333.33333333333331</v>
      </c>
      <c r="AU187" s="50">
        <v>166.66666666666666</v>
      </c>
      <c r="AV187" s="52">
        <v>500</v>
      </c>
      <c r="AW187" s="52">
        <v>416.66666666666669</v>
      </c>
      <c r="AX187" s="52">
        <v>333.33333333333331</v>
      </c>
      <c r="AY187" s="52">
        <f>'Coût médian du PMAS'!C9</f>
        <v>416.66666666666669</v>
      </c>
      <c r="BA187" s="11" t="s">
        <v>1086</v>
      </c>
      <c r="BB187" s="55">
        <v>500</v>
      </c>
      <c r="BC187" s="62">
        <v>416.66666666666669</v>
      </c>
      <c r="BD187" s="62">
        <v>500</v>
      </c>
      <c r="BE187" s="46" t="s">
        <v>1072</v>
      </c>
      <c r="BF187" s="46" t="s">
        <v>1072</v>
      </c>
      <c r="BG187" s="46" t="s">
        <v>1072</v>
      </c>
      <c r="BH187" s="55">
        <v>500</v>
      </c>
      <c r="BI187" s="46" t="s">
        <v>1072</v>
      </c>
      <c r="BJ187" s="51">
        <v>583.33333333333337</v>
      </c>
      <c r="BK187" s="114"/>
      <c r="BL187" s="46" t="s">
        <v>1072</v>
      </c>
      <c r="BM187" s="114"/>
      <c r="BN187" s="46" t="s">
        <v>1072</v>
      </c>
      <c r="BO187" s="114"/>
      <c r="BP187" s="46" t="s">
        <v>1072</v>
      </c>
      <c r="BQ187" s="46" t="s">
        <v>1072</v>
      </c>
      <c r="BR187" s="50">
        <v>258.33333333333331</v>
      </c>
      <c r="BS187" s="51">
        <v>458.33333333333297</v>
      </c>
      <c r="BT187" s="46" t="s">
        <v>1072</v>
      </c>
      <c r="BU187" s="46" t="s">
        <v>1072</v>
      </c>
      <c r="BV187" s="114"/>
      <c r="BW187" s="55">
        <v>500</v>
      </c>
      <c r="BX187" s="47">
        <v>291.66666666666669</v>
      </c>
      <c r="BY187" s="47">
        <v>250</v>
      </c>
      <c r="BZ187" s="47">
        <v>250</v>
      </c>
      <c r="CA187" s="51">
        <v>416.66666666666669</v>
      </c>
      <c r="CB187" s="114"/>
      <c r="CC187" s="66">
        <v>250</v>
      </c>
      <c r="CD187" s="47">
        <v>250</v>
      </c>
      <c r="CE187" s="47">
        <v>250</v>
      </c>
      <c r="CF187" s="47">
        <v>250</v>
      </c>
      <c r="CG187" s="47">
        <v>250</v>
      </c>
      <c r="CH187" s="47">
        <v>250</v>
      </c>
      <c r="CI187" s="47">
        <v>250</v>
      </c>
      <c r="CJ187" s="47">
        <v>208.33333333333334</v>
      </c>
      <c r="CK187" s="47">
        <v>250</v>
      </c>
      <c r="CL187" s="55">
        <v>583.33333333333337</v>
      </c>
      <c r="CM187" s="47">
        <v>250</v>
      </c>
      <c r="CN187" s="47">
        <v>291.66666666666669</v>
      </c>
      <c r="CO187" s="47">
        <v>250</v>
      </c>
      <c r="CP187" s="47">
        <v>250</v>
      </c>
      <c r="CQ187" s="51">
        <v>416.66666666666669</v>
      </c>
      <c r="CR187" s="51">
        <v>583.33333333333337</v>
      </c>
      <c r="CS187" s="51">
        <v>500</v>
      </c>
      <c r="CT187" s="52">
        <v>458.33333333333331</v>
      </c>
      <c r="CU187" s="61">
        <v>416.66666666666669</v>
      </c>
      <c r="CV187" s="52">
        <v>458.33333333333331</v>
      </c>
      <c r="CW187" s="52">
        <v>500</v>
      </c>
      <c r="CX187" s="299">
        <v>541.66666666666663</v>
      </c>
      <c r="CY187" s="52">
        <f>'Coût médian du PMAS'!D9</f>
        <v>416.66666666666669</v>
      </c>
      <c r="DA187" s="11" t="s">
        <v>1086</v>
      </c>
      <c r="DB187" s="66">
        <v>520.83333333333337</v>
      </c>
      <c r="DC187" s="62">
        <v>750</v>
      </c>
      <c r="DD187" s="62">
        <v>583.33333333333337</v>
      </c>
      <c r="DE187" s="46" t="s">
        <v>1072</v>
      </c>
      <c r="DF187" s="46" t="s">
        <v>1072</v>
      </c>
      <c r="DG187" s="46" t="s">
        <v>1072</v>
      </c>
      <c r="DH187" s="55">
        <v>583.33333333333337</v>
      </c>
      <c r="DI187" s="46" t="s">
        <v>1072</v>
      </c>
      <c r="DJ187" s="51">
        <v>1208.3333333333333</v>
      </c>
      <c r="DK187" s="113"/>
      <c r="DL187" s="46" t="s">
        <v>1072</v>
      </c>
      <c r="DM187" s="113"/>
      <c r="DN187" s="46" t="s">
        <v>1072</v>
      </c>
      <c r="DO187" s="113"/>
      <c r="DP187" s="46" t="s">
        <v>1072</v>
      </c>
      <c r="DQ187" s="46" t="s">
        <v>1072</v>
      </c>
      <c r="DR187" s="51">
        <v>1250</v>
      </c>
      <c r="DS187" s="50">
        <v>500</v>
      </c>
      <c r="DT187" s="46" t="s">
        <v>1072</v>
      </c>
      <c r="DU187" s="46" t="s">
        <v>1072</v>
      </c>
      <c r="DV187" s="113"/>
      <c r="DW187" s="47">
        <v>500</v>
      </c>
      <c r="DX187" s="55">
        <v>1000</v>
      </c>
      <c r="DY187" s="55">
        <v>1000</v>
      </c>
      <c r="DZ187" s="51">
        <v>1000</v>
      </c>
      <c r="EA187" s="51">
        <v>1000</v>
      </c>
      <c r="EB187" s="113"/>
      <c r="EC187" s="51">
        <v>1000</v>
      </c>
      <c r="ED187" s="51">
        <v>1000</v>
      </c>
      <c r="EE187" s="51">
        <v>1666.6666666666667</v>
      </c>
      <c r="EF187" s="51">
        <v>1333.3333333333333</v>
      </c>
      <c r="EG187" s="47">
        <v>500</v>
      </c>
      <c r="EH187" s="51">
        <v>1666.6666666666667</v>
      </c>
      <c r="EI187" s="47">
        <v>500</v>
      </c>
      <c r="EJ187" s="47">
        <v>500</v>
      </c>
      <c r="EK187" s="47">
        <v>500</v>
      </c>
      <c r="EL187" s="51">
        <v>1666.6666666666667</v>
      </c>
      <c r="EM187" s="51">
        <v>1666.6666666666667</v>
      </c>
      <c r="EN187" s="51">
        <v>1666.6666666666667</v>
      </c>
      <c r="EO187" s="47">
        <v>500</v>
      </c>
      <c r="EP187" s="47">
        <v>500</v>
      </c>
      <c r="EQ187" s="51">
        <v>1166.6666666666667</v>
      </c>
      <c r="ER187" s="51">
        <v>1250</v>
      </c>
      <c r="ES187" s="51">
        <v>833.33333333333337</v>
      </c>
      <c r="ET187" s="52">
        <v>833.33333333333337</v>
      </c>
      <c r="EU187" s="52">
        <v>1000</v>
      </c>
      <c r="EV187" s="52">
        <v>1083.3333333333333</v>
      </c>
      <c r="EW187" s="299">
        <v>833.33333333333337</v>
      </c>
      <c r="EX187" s="299">
        <v>1166.6666666666667</v>
      </c>
      <c r="EY187" s="299">
        <f>'Coût médian du PMAS'!E9</f>
        <v>1000</v>
      </c>
      <c r="EZ187"/>
      <c r="FA187" s="46" t="s">
        <v>1072</v>
      </c>
      <c r="FB187" s="46" t="s">
        <v>1072</v>
      </c>
      <c r="FC187" s="55">
        <v>750</v>
      </c>
      <c r="FD187" s="46" t="s">
        <v>1072</v>
      </c>
      <c r="FE187" s="51">
        <v>500</v>
      </c>
      <c r="FF187" s="113"/>
      <c r="FG187" s="46" t="s">
        <v>1072</v>
      </c>
      <c r="FH187" s="113"/>
      <c r="FI187" s="46" t="s">
        <v>1072</v>
      </c>
      <c r="FJ187" s="113"/>
      <c r="FK187" s="46" t="s">
        <v>1072</v>
      </c>
      <c r="FL187" s="46" t="s">
        <v>1072</v>
      </c>
      <c r="FM187" s="50">
        <v>541.66666666666663</v>
      </c>
      <c r="FN187" s="51">
        <v>666.66666666666697</v>
      </c>
      <c r="FO187" s="46" t="s">
        <v>1072</v>
      </c>
      <c r="FP187" s="46" t="s">
        <v>1072</v>
      </c>
      <c r="FQ187" s="113"/>
      <c r="FR187" s="47">
        <v>583.33333333333337</v>
      </c>
      <c r="FS187" s="47">
        <v>541.66666666666663</v>
      </c>
      <c r="FT187" s="50">
        <v>541.66666666666663</v>
      </c>
      <c r="FU187" s="50">
        <v>500</v>
      </c>
      <c r="FV187" s="51">
        <v>500</v>
      </c>
      <c r="FW187" s="113"/>
      <c r="FX187" s="50">
        <v>500</v>
      </c>
      <c r="FY187" s="51">
        <v>500</v>
      </c>
      <c r="FZ187" s="47">
        <v>500</v>
      </c>
      <c r="GA187" s="47">
        <v>458.33333333333331</v>
      </c>
      <c r="GB187" s="47">
        <v>416.66666666666669</v>
      </c>
      <c r="GC187" s="47">
        <v>500</v>
      </c>
      <c r="GD187" s="47">
        <v>500</v>
      </c>
      <c r="GE187" s="47">
        <v>500</v>
      </c>
      <c r="GF187" s="47">
        <v>500</v>
      </c>
      <c r="GG187" s="47">
        <v>500</v>
      </c>
      <c r="GH187" s="51">
        <v>500</v>
      </c>
      <c r="GI187" s="51">
        <v>1000</v>
      </c>
      <c r="GJ187" s="47">
        <v>500</v>
      </c>
      <c r="GK187" s="47">
        <v>500</v>
      </c>
      <c r="GL187" s="47">
        <v>500</v>
      </c>
      <c r="GM187" s="51">
        <v>583.33333333333337</v>
      </c>
      <c r="GN187" s="50">
        <v>500</v>
      </c>
      <c r="GO187" s="52">
        <v>833.33333333333337</v>
      </c>
      <c r="GP187" s="50">
        <v>500</v>
      </c>
      <c r="GQ187" s="39">
        <v>500</v>
      </c>
      <c r="GR187" s="52">
        <v>833.33333333333337</v>
      </c>
      <c r="GS187" s="39">
        <v>500</v>
      </c>
      <c r="GT187" s="39">
        <f>'Coût médian du PMAS'!F9</f>
        <v>500</v>
      </c>
      <c r="GU187"/>
      <c r="GV187" s="11" t="s">
        <v>1086</v>
      </c>
      <c r="GW187" s="47">
        <v>1041.6666666666667</v>
      </c>
      <c r="GX187" s="51">
        <v>833.33333333333337</v>
      </c>
      <c r="GY187" s="51">
        <v>833.33333333333337</v>
      </c>
      <c r="GZ187" s="46" t="s">
        <v>1072</v>
      </c>
      <c r="HA187" s="46" t="s">
        <v>1072</v>
      </c>
      <c r="HB187" s="46" t="s">
        <v>1072</v>
      </c>
      <c r="HC187" s="55">
        <v>958.33333333333337</v>
      </c>
      <c r="HD187" s="46" t="s">
        <v>1072</v>
      </c>
      <c r="HE187" s="50">
        <v>1666.6666666666667</v>
      </c>
      <c r="HF187" s="113"/>
      <c r="HG187" s="46" t="s">
        <v>1072</v>
      </c>
      <c r="HH187" s="113"/>
      <c r="HI187" s="46" t="s">
        <v>1072</v>
      </c>
      <c r="HJ187" s="113"/>
      <c r="HK187" s="46" t="s">
        <v>1072</v>
      </c>
      <c r="HL187" s="46" t="s">
        <v>1072</v>
      </c>
      <c r="HM187" s="50">
        <v>1833.3333333333333</v>
      </c>
      <c r="HN187" s="50">
        <v>2000</v>
      </c>
      <c r="HO187" s="46" t="s">
        <v>1072</v>
      </c>
      <c r="HP187" s="46" t="s">
        <v>1072</v>
      </c>
      <c r="HQ187" s="113"/>
      <c r="HR187" s="50">
        <v>2041.6666666666667</v>
      </c>
      <c r="HS187" s="50">
        <v>2500</v>
      </c>
      <c r="HT187" s="50">
        <v>2000</v>
      </c>
      <c r="HU187" s="50">
        <v>2041.6666666666667</v>
      </c>
      <c r="HV187" s="50">
        <v>2333.3333333333335</v>
      </c>
      <c r="HW187" s="113"/>
      <c r="HX187" s="50">
        <v>2083.3333333333335</v>
      </c>
      <c r="HY187" s="47">
        <v>2166.6666666666665</v>
      </c>
      <c r="HZ187" s="47">
        <v>2041.6666666666667</v>
      </c>
      <c r="IA187" s="47">
        <v>2208.3333333333335</v>
      </c>
      <c r="IB187" s="47">
        <v>2291.6666666666665</v>
      </c>
      <c r="IC187" s="47">
        <v>2250</v>
      </c>
      <c r="ID187" s="47">
        <v>2000</v>
      </c>
      <c r="IE187" s="47">
        <v>1875</v>
      </c>
      <c r="IF187" s="47">
        <v>2083.3333333333335</v>
      </c>
      <c r="IG187" s="47">
        <v>2083.3333333333335</v>
      </c>
      <c r="IH187" s="47">
        <v>2083.3333333333335</v>
      </c>
      <c r="II187" s="47">
        <v>2166.6666666666665</v>
      </c>
      <c r="IJ187" s="47">
        <v>2208.3333333333335</v>
      </c>
      <c r="IK187" s="47">
        <v>2166.6666666666665</v>
      </c>
      <c r="IL187" s="47">
        <v>2166.6666666666665</v>
      </c>
      <c r="IM187" s="50">
        <v>1666.6666666666667</v>
      </c>
      <c r="IN187" s="50">
        <v>2000</v>
      </c>
      <c r="IO187" s="50">
        <v>2125</v>
      </c>
      <c r="IP187" s="50">
        <v>1750</v>
      </c>
      <c r="IQ187" s="39">
        <v>1916.6666666666667</v>
      </c>
      <c r="IR187" s="39">
        <v>1983.3333333333333</v>
      </c>
      <c r="IS187" s="39">
        <v>1833.3333333333333</v>
      </c>
      <c r="IT187" s="39">
        <f>'Coût médian du PMAS'!G9</f>
        <v>1791.6666666666667</v>
      </c>
      <c r="IV187" s="11" t="s">
        <v>1086</v>
      </c>
      <c r="IW187" s="47">
        <v>958.33333333333337</v>
      </c>
      <c r="IX187" s="66">
        <v>750</v>
      </c>
      <c r="IY187" s="62">
        <v>833.33333333333337</v>
      </c>
      <c r="IZ187" s="46" t="s">
        <v>1072</v>
      </c>
      <c r="JA187" s="46" t="s">
        <v>1072</v>
      </c>
      <c r="JB187" s="46" t="s">
        <v>1072</v>
      </c>
      <c r="JC187" s="55">
        <v>1250</v>
      </c>
      <c r="JD187" s="46" t="s">
        <v>1072</v>
      </c>
      <c r="JE187" s="50">
        <v>625</v>
      </c>
      <c r="JF187" s="114"/>
      <c r="JG187" s="46" t="s">
        <v>1072</v>
      </c>
      <c r="JH187" s="114"/>
      <c r="JI187" s="46" t="s">
        <v>1072</v>
      </c>
      <c r="JJ187" s="114"/>
      <c r="JK187" s="46" t="s">
        <v>1072</v>
      </c>
      <c r="JL187" s="46" t="s">
        <v>1072</v>
      </c>
      <c r="JM187" s="50">
        <v>666.66666666666663</v>
      </c>
      <c r="JN187" s="51">
        <v>792</v>
      </c>
      <c r="JO187" s="46" t="s">
        <v>1072</v>
      </c>
      <c r="JP187" s="46" t="s">
        <v>1072</v>
      </c>
      <c r="JQ187" s="114"/>
      <c r="JR187" s="50">
        <v>625</v>
      </c>
      <c r="JS187" s="50">
        <v>833.33333333333337</v>
      </c>
      <c r="JT187" s="50">
        <v>645.83333333333337</v>
      </c>
      <c r="JU187" s="50">
        <v>666.66666666666663</v>
      </c>
      <c r="JV187" s="50">
        <v>583.33333333333337</v>
      </c>
      <c r="JW187" s="114"/>
      <c r="JX187" s="50">
        <v>583.33333333333337</v>
      </c>
      <c r="JY187" s="47">
        <v>625</v>
      </c>
      <c r="JZ187" s="47">
        <v>833.33333333333337</v>
      </c>
      <c r="KA187" s="47">
        <v>750</v>
      </c>
      <c r="KB187" s="47">
        <v>708.33333333333337</v>
      </c>
      <c r="KC187" s="47">
        <v>750</v>
      </c>
      <c r="KD187" s="47">
        <v>791.66666666666663</v>
      </c>
      <c r="KE187" s="47">
        <v>770.83333333333337</v>
      </c>
      <c r="KF187" s="47">
        <v>791.66666666666663</v>
      </c>
      <c r="KG187" s="47">
        <v>666.66666666666663</v>
      </c>
      <c r="KH187" s="47">
        <v>666.66666666666663</v>
      </c>
      <c r="KI187" s="47">
        <v>750</v>
      </c>
      <c r="KJ187" s="47">
        <v>750</v>
      </c>
      <c r="KK187" s="47">
        <v>708.33333333333337</v>
      </c>
      <c r="KL187" s="47">
        <v>833.33333333333337</v>
      </c>
      <c r="KM187" s="51">
        <v>833.33333333333337</v>
      </c>
      <c r="KN187" s="51">
        <v>916.66666666666663</v>
      </c>
      <c r="KO187" s="52">
        <v>833.33333333333337</v>
      </c>
      <c r="KP187" s="52">
        <v>902.75</v>
      </c>
      <c r="KQ187" s="52">
        <v>916.66666666666663</v>
      </c>
      <c r="KR187" s="52">
        <v>1020.8333333333334</v>
      </c>
      <c r="KS187" s="302">
        <v>1083.3333333333333</v>
      </c>
      <c r="KT187" s="52">
        <f>'Coût médian du PMAS'!H9</f>
        <v>1083.3333333333333</v>
      </c>
    </row>
    <row r="188" spans="1:306" ht="14.4" customHeight="1" x14ac:dyDescent="0.3">
      <c r="A188" s="11" t="s">
        <v>1087</v>
      </c>
      <c r="B188" s="55">
        <v>166.66666666666666</v>
      </c>
      <c r="C188" s="62">
        <v>166.66666666666666</v>
      </c>
      <c r="D188" s="62">
        <v>166.66666666666666</v>
      </c>
      <c r="E188" s="62">
        <v>166.66666666666666</v>
      </c>
      <c r="F188" s="46" t="s">
        <v>1072</v>
      </c>
      <c r="G188" s="46" t="s">
        <v>1072</v>
      </c>
      <c r="H188" s="46" t="s">
        <v>1072</v>
      </c>
      <c r="I188" s="46" t="s">
        <v>1072</v>
      </c>
      <c r="J188" s="46" t="s">
        <v>1072</v>
      </c>
      <c r="K188" s="114"/>
      <c r="L188" s="46" t="s">
        <v>1072</v>
      </c>
      <c r="M188" s="114"/>
      <c r="N188" s="46" t="s">
        <v>1072</v>
      </c>
      <c r="O188" s="114"/>
      <c r="P188" s="46" t="s">
        <v>1072</v>
      </c>
      <c r="Q188" s="46" t="s">
        <v>1072</v>
      </c>
      <c r="R188" s="51">
        <v>458.33333333333331</v>
      </c>
      <c r="S188" s="50">
        <v>166.66666666666666</v>
      </c>
      <c r="T188" s="46" t="s">
        <v>1072</v>
      </c>
      <c r="U188" s="55">
        <v>300</v>
      </c>
      <c r="V188" s="178"/>
      <c r="W188" s="55">
        <v>333.33333333333331</v>
      </c>
      <c r="X188" s="47">
        <v>250</v>
      </c>
      <c r="Y188" s="47">
        <v>229.16666666666666</v>
      </c>
      <c r="Z188" s="46" t="s">
        <v>1072</v>
      </c>
      <c r="AA188" s="51">
        <v>233.33333333333334</v>
      </c>
      <c r="AB188" s="114"/>
      <c r="AC188" s="51">
        <v>208.33333333333334</v>
      </c>
      <c r="AD188" s="47">
        <v>250</v>
      </c>
      <c r="AE188" s="51">
        <v>250</v>
      </c>
      <c r="AF188" s="51">
        <v>166.66666666666666</v>
      </c>
      <c r="AG188" s="51">
        <v>250</v>
      </c>
      <c r="AH188" s="51">
        <v>250</v>
      </c>
      <c r="AI188" s="51">
        <v>166.66666666666666</v>
      </c>
      <c r="AJ188" s="51">
        <v>250</v>
      </c>
      <c r="AK188" s="51">
        <v>250</v>
      </c>
      <c r="AL188" s="55">
        <v>333.33333333333331</v>
      </c>
      <c r="AM188" s="51">
        <v>333.33333333333331</v>
      </c>
      <c r="AN188" s="51">
        <v>333.33333333333331</v>
      </c>
      <c r="AO188" s="51">
        <v>250</v>
      </c>
      <c r="AP188" s="51">
        <v>333.33333333333331</v>
      </c>
      <c r="AQ188" s="51">
        <v>333.33333333333331</v>
      </c>
      <c r="AR188" s="51">
        <v>416.66666666666669</v>
      </c>
      <c r="AS188" s="51">
        <v>416.66666666666669</v>
      </c>
      <c r="AT188" s="52">
        <v>333.33333333333331</v>
      </c>
      <c r="AU188" s="46" t="s">
        <v>1072</v>
      </c>
      <c r="AV188" s="38" t="s">
        <v>1072</v>
      </c>
      <c r="AW188" s="46" t="s">
        <v>1072</v>
      </c>
      <c r="AX188" s="52">
        <v>333.33333333333331</v>
      </c>
      <c r="AY188" s="38" t="s">
        <v>1072</v>
      </c>
      <c r="BA188" s="11" t="s">
        <v>1087</v>
      </c>
      <c r="BB188" s="55">
        <v>333.33333333333331</v>
      </c>
      <c r="BC188" s="62">
        <v>333.33333333333331</v>
      </c>
      <c r="BD188" s="62">
        <v>333.33333333333331</v>
      </c>
      <c r="BE188" s="62">
        <v>333.33333333333331</v>
      </c>
      <c r="BF188" s="46" t="s">
        <v>1072</v>
      </c>
      <c r="BG188" s="46" t="s">
        <v>1072</v>
      </c>
      <c r="BH188" s="46" t="s">
        <v>1072</v>
      </c>
      <c r="BI188" s="46" t="s">
        <v>1072</v>
      </c>
      <c r="BJ188" s="46" t="s">
        <v>1072</v>
      </c>
      <c r="BK188" s="114"/>
      <c r="BL188" s="46" t="s">
        <v>1072</v>
      </c>
      <c r="BM188" s="114"/>
      <c r="BN188" s="46" t="s">
        <v>1072</v>
      </c>
      <c r="BO188" s="114"/>
      <c r="BP188" s="46" t="s">
        <v>1072</v>
      </c>
      <c r="BQ188" s="46" t="s">
        <v>1072</v>
      </c>
      <c r="BR188" s="51">
        <v>333.33333333333331</v>
      </c>
      <c r="BS188" s="51">
        <v>333.33333333333297</v>
      </c>
      <c r="BT188" s="46" t="s">
        <v>1072</v>
      </c>
      <c r="BU188" s="55">
        <v>333.33333333333331</v>
      </c>
      <c r="BV188" s="114"/>
      <c r="BW188" s="55">
        <v>333.33333333333331</v>
      </c>
      <c r="BX188" s="55">
        <v>333.33333333333331</v>
      </c>
      <c r="BY188" s="55">
        <v>333.33333333333331</v>
      </c>
      <c r="BZ188" s="46" t="s">
        <v>1072</v>
      </c>
      <c r="CA188" s="51">
        <v>250</v>
      </c>
      <c r="CB188" s="114"/>
      <c r="CC188" s="51">
        <v>333.33333333333331</v>
      </c>
      <c r="CD188" s="51">
        <v>250</v>
      </c>
      <c r="CE188" s="51">
        <v>250</v>
      </c>
      <c r="CF188" s="51">
        <v>250</v>
      </c>
      <c r="CG188" s="51">
        <v>250</v>
      </c>
      <c r="CH188" s="51">
        <v>250</v>
      </c>
      <c r="CI188" s="51">
        <v>333.33333333333331</v>
      </c>
      <c r="CJ188" s="51">
        <v>250</v>
      </c>
      <c r="CK188" s="51">
        <v>333.33333333333331</v>
      </c>
      <c r="CL188" s="55">
        <v>333.33333333333331</v>
      </c>
      <c r="CM188" s="51">
        <v>333.33333333333331</v>
      </c>
      <c r="CN188" s="51">
        <v>333.33333333333331</v>
      </c>
      <c r="CO188" s="51">
        <v>500</v>
      </c>
      <c r="CP188" s="51">
        <v>416.66666666666669</v>
      </c>
      <c r="CQ188" s="51">
        <v>416.66666666666669</v>
      </c>
      <c r="CR188" s="51">
        <v>333.33333333333331</v>
      </c>
      <c r="CS188" s="51">
        <v>333.33333333333331</v>
      </c>
      <c r="CT188" s="52">
        <v>416.66666666666669</v>
      </c>
      <c r="CU188" s="69" t="s">
        <v>1072</v>
      </c>
      <c r="CV188" s="38" t="s">
        <v>1072</v>
      </c>
      <c r="CW188" s="46" t="s">
        <v>1072</v>
      </c>
      <c r="CX188" s="299">
        <v>333.33333333333331</v>
      </c>
      <c r="CY188" s="300" t="s">
        <v>1072</v>
      </c>
      <c r="DA188" s="11" t="s">
        <v>1087</v>
      </c>
      <c r="DB188" s="55">
        <v>1166.6666666666667</v>
      </c>
      <c r="DC188" s="62">
        <v>333.33333333333331</v>
      </c>
      <c r="DD188" s="62">
        <v>416.66666666666669</v>
      </c>
      <c r="DE188" s="62">
        <v>500</v>
      </c>
      <c r="DF188" s="46" t="s">
        <v>1072</v>
      </c>
      <c r="DG188" s="46" t="s">
        <v>1072</v>
      </c>
      <c r="DH188" s="46" t="s">
        <v>1072</v>
      </c>
      <c r="DI188" s="46" t="s">
        <v>1072</v>
      </c>
      <c r="DJ188" s="46" t="s">
        <v>1072</v>
      </c>
      <c r="DK188" s="113"/>
      <c r="DL188" s="46" t="s">
        <v>1072</v>
      </c>
      <c r="DM188" s="113"/>
      <c r="DN188" s="46" t="s">
        <v>1072</v>
      </c>
      <c r="DO188" s="113"/>
      <c r="DP188" s="46" t="s">
        <v>1072</v>
      </c>
      <c r="DQ188" s="46" t="s">
        <v>1072</v>
      </c>
      <c r="DR188" s="51">
        <v>483.33333333333331</v>
      </c>
      <c r="DS188" s="51">
        <v>500</v>
      </c>
      <c r="DT188" s="46" t="s">
        <v>1072</v>
      </c>
      <c r="DU188" s="51">
        <v>500</v>
      </c>
      <c r="DV188" s="113"/>
      <c r="DW188" s="55">
        <v>333.33333333333331</v>
      </c>
      <c r="DX188" s="55">
        <v>333.33333333333331</v>
      </c>
      <c r="DY188" s="55">
        <v>333.33333333333331</v>
      </c>
      <c r="DZ188" s="46" t="s">
        <v>1072</v>
      </c>
      <c r="EA188" s="51">
        <v>416.66666666666669</v>
      </c>
      <c r="EB188" s="113"/>
      <c r="EC188" s="51">
        <v>416.66666666666669</v>
      </c>
      <c r="ED188" s="51">
        <v>416.66666666666669</v>
      </c>
      <c r="EE188" s="51">
        <v>416.66666666666669</v>
      </c>
      <c r="EF188" s="51">
        <v>333.33333333333331</v>
      </c>
      <c r="EG188" s="51">
        <v>416.66666666666669</v>
      </c>
      <c r="EH188" s="51">
        <v>416.66666666666669</v>
      </c>
      <c r="EI188" s="51">
        <v>500</v>
      </c>
      <c r="EJ188" s="51">
        <v>333.33333333333331</v>
      </c>
      <c r="EK188" s="51">
        <v>333.33333333333331</v>
      </c>
      <c r="EL188" s="51">
        <v>333.33333333333331</v>
      </c>
      <c r="EM188" s="51">
        <v>333.33333333333331</v>
      </c>
      <c r="EN188" s="51">
        <v>333.33333333333331</v>
      </c>
      <c r="EO188" s="51">
        <v>416.66666666666669</v>
      </c>
      <c r="EP188" s="51">
        <v>333.33333333333331</v>
      </c>
      <c r="EQ188" s="51">
        <v>333.33333333333331</v>
      </c>
      <c r="ER188" s="51">
        <v>500</v>
      </c>
      <c r="ES188" s="51">
        <v>500</v>
      </c>
      <c r="ET188" s="52">
        <v>416.66666666666669</v>
      </c>
      <c r="EU188" s="38" t="s">
        <v>1072</v>
      </c>
      <c r="EV188" s="38" t="s">
        <v>1072</v>
      </c>
      <c r="EW188" s="301" t="s">
        <v>1072</v>
      </c>
      <c r="EX188" s="299">
        <v>333</v>
      </c>
      <c r="EY188" s="301" t="s">
        <v>1072</v>
      </c>
      <c r="EZ188"/>
      <c r="FA188" s="46" t="s">
        <v>1072</v>
      </c>
      <c r="FB188" s="46" t="s">
        <v>1072</v>
      </c>
      <c r="FC188" s="46" t="s">
        <v>1072</v>
      </c>
      <c r="FD188" s="46" t="s">
        <v>1072</v>
      </c>
      <c r="FE188" s="46" t="s">
        <v>1072</v>
      </c>
      <c r="FF188" s="113"/>
      <c r="FG188" s="46" t="s">
        <v>1072</v>
      </c>
      <c r="FH188" s="113"/>
      <c r="FI188" s="46" t="s">
        <v>1072</v>
      </c>
      <c r="FJ188" s="113"/>
      <c r="FK188" s="46" t="s">
        <v>1072</v>
      </c>
      <c r="FL188" s="46" t="s">
        <v>1072</v>
      </c>
      <c r="FM188" s="51">
        <v>441.66666666666669</v>
      </c>
      <c r="FN188" s="51">
        <v>458.33333333333297</v>
      </c>
      <c r="FO188" s="46" t="s">
        <v>1072</v>
      </c>
      <c r="FP188" s="51">
        <v>500</v>
      </c>
      <c r="FQ188" s="113"/>
      <c r="FR188" s="55">
        <v>416.66666666666669</v>
      </c>
      <c r="FS188" s="51">
        <v>416.66666666666669</v>
      </c>
      <c r="FT188" s="51">
        <v>416.66666666666669</v>
      </c>
      <c r="FU188" s="46" t="s">
        <v>1072</v>
      </c>
      <c r="FV188" s="51">
        <v>458.33333333333331</v>
      </c>
      <c r="FW188" s="113"/>
      <c r="FX188" s="51">
        <v>437.5</v>
      </c>
      <c r="FY188" s="51">
        <v>416.66666666666669</v>
      </c>
      <c r="FZ188" s="51">
        <v>500</v>
      </c>
      <c r="GA188" s="51">
        <v>416.66666666666669</v>
      </c>
      <c r="GB188" s="51">
        <v>416.66666666666669</v>
      </c>
      <c r="GC188" s="51">
        <v>500</v>
      </c>
      <c r="GD188" s="51">
        <v>458.33333333333331</v>
      </c>
      <c r="GE188" s="51">
        <v>333.33333333333331</v>
      </c>
      <c r="GF188" s="51">
        <v>416.66666666666669</v>
      </c>
      <c r="GG188" s="51">
        <v>416.66666666666669</v>
      </c>
      <c r="GH188" s="51">
        <v>500</v>
      </c>
      <c r="GI188" s="51">
        <v>583.33333333333337</v>
      </c>
      <c r="GJ188" s="51">
        <v>500</v>
      </c>
      <c r="GK188" s="51">
        <v>500</v>
      </c>
      <c r="GL188" s="51">
        <v>500</v>
      </c>
      <c r="GM188" s="51">
        <v>500</v>
      </c>
      <c r="GN188" s="51">
        <v>500</v>
      </c>
      <c r="GO188" s="52">
        <v>500</v>
      </c>
      <c r="GP188" s="38" t="s">
        <v>1072</v>
      </c>
      <c r="GQ188" s="38" t="s">
        <v>1072</v>
      </c>
      <c r="GR188" s="46" t="s">
        <v>1072</v>
      </c>
      <c r="GS188" s="299">
        <v>500</v>
      </c>
      <c r="GT188" s="300" t="s">
        <v>1072</v>
      </c>
      <c r="GU188"/>
      <c r="GV188" s="11" t="s">
        <v>1087</v>
      </c>
      <c r="GW188" s="55">
        <v>833.33333333333337</v>
      </c>
      <c r="GX188" s="51">
        <v>833.33333333333337</v>
      </c>
      <c r="GY188" s="51">
        <v>833.33333333333337</v>
      </c>
      <c r="GZ188" s="51">
        <v>833.33333333333337</v>
      </c>
      <c r="HA188" s="46" t="s">
        <v>1072</v>
      </c>
      <c r="HB188" s="46" t="s">
        <v>1072</v>
      </c>
      <c r="HC188" s="46" t="s">
        <v>1072</v>
      </c>
      <c r="HD188" s="46" t="s">
        <v>1072</v>
      </c>
      <c r="HE188" s="46" t="s">
        <v>1072</v>
      </c>
      <c r="HF188" s="113"/>
      <c r="HG188" s="46" t="s">
        <v>1072</v>
      </c>
      <c r="HH188" s="113"/>
      <c r="HI188" s="46" t="s">
        <v>1072</v>
      </c>
      <c r="HJ188" s="113"/>
      <c r="HK188" s="46" t="s">
        <v>1072</v>
      </c>
      <c r="HL188" s="46" t="s">
        <v>1072</v>
      </c>
      <c r="HM188" s="51">
        <v>1375</v>
      </c>
      <c r="HN188" s="51">
        <v>1333.3333333333301</v>
      </c>
      <c r="HO188" s="46" t="s">
        <v>1072</v>
      </c>
      <c r="HP188" s="51">
        <v>1333.3333333333333</v>
      </c>
      <c r="HQ188" s="113"/>
      <c r="HR188" s="51">
        <v>1333.3333333333333</v>
      </c>
      <c r="HS188" s="65">
        <v>1333.3333333333333</v>
      </c>
      <c r="HT188" s="51">
        <v>1333.3333333333333</v>
      </c>
      <c r="HU188" s="46" t="s">
        <v>1072</v>
      </c>
      <c r="HV188" s="51">
        <v>2000</v>
      </c>
      <c r="HW188" s="113"/>
      <c r="HX188" s="51">
        <v>2083.3333333333335</v>
      </c>
      <c r="HY188" s="47">
        <v>2166.6666666666665</v>
      </c>
      <c r="HZ188" s="51">
        <v>2000</v>
      </c>
      <c r="IA188" s="51">
        <v>1750</v>
      </c>
      <c r="IB188" s="47">
        <v>2291.6666666666665</v>
      </c>
      <c r="IC188" s="51">
        <v>1666.6666666666667</v>
      </c>
      <c r="ID188" s="51">
        <v>2000</v>
      </c>
      <c r="IE188" s="51">
        <v>1541.6666666666667</v>
      </c>
      <c r="IF188" s="51">
        <v>2083.3333333333335</v>
      </c>
      <c r="IG188" s="51">
        <v>2000</v>
      </c>
      <c r="IH188" s="51">
        <v>1833.3333333333333</v>
      </c>
      <c r="II188" s="51">
        <v>2000</v>
      </c>
      <c r="IJ188" s="51">
        <v>1666.6666666666667</v>
      </c>
      <c r="IK188" s="51">
        <v>1666.6666666666667</v>
      </c>
      <c r="IL188" s="51">
        <v>1833.3333333333333</v>
      </c>
      <c r="IM188" s="51">
        <v>1500</v>
      </c>
      <c r="IN188" s="51">
        <v>1500</v>
      </c>
      <c r="IO188" s="52">
        <v>2083.3333333333335</v>
      </c>
      <c r="IP188" s="38" t="s">
        <v>1072</v>
      </c>
      <c r="IQ188" s="38" t="s">
        <v>1072</v>
      </c>
      <c r="IR188" s="46" t="s">
        <v>1072</v>
      </c>
      <c r="IS188" s="299">
        <v>1875</v>
      </c>
      <c r="IT188" s="300" t="s">
        <v>1072</v>
      </c>
      <c r="IV188" s="11" t="s">
        <v>1087</v>
      </c>
      <c r="IW188" s="55">
        <v>2333.3333333333335</v>
      </c>
      <c r="IX188" s="62">
        <v>583.33333333333337</v>
      </c>
      <c r="IY188" s="62">
        <v>583.33333333333337</v>
      </c>
      <c r="IZ188" s="62">
        <v>583.33333333333337</v>
      </c>
      <c r="JA188" s="46" t="s">
        <v>1072</v>
      </c>
      <c r="JB188" s="46" t="s">
        <v>1072</v>
      </c>
      <c r="JC188" s="46" t="s">
        <v>1072</v>
      </c>
      <c r="JD188" s="46" t="s">
        <v>1072</v>
      </c>
      <c r="JE188" s="46" t="s">
        <v>1072</v>
      </c>
      <c r="JF188" s="114"/>
      <c r="JG188" s="46" t="s">
        <v>1072</v>
      </c>
      <c r="JH188" s="114"/>
      <c r="JI188" s="46" t="s">
        <v>1072</v>
      </c>
      <c r="JJ188" s="114"/>
      <c r="JK188" s="46" t="s">
        <v>1072</v>
      </c>
      <c r="JL188" s="46" t="s">
        <v>1072</v>
      </c>
      <c r="JM188" s="51">
        <v>666.66666666666663</v>
      </c>
      <c r="JN188" s="51">
        <v>667</v>
      </c>
      <c r="JO188" s="46" t="s">
        <v>1072</v>
      </c>
      <c r="JP188" s="50">
        <v>666.66666666666663</v>
      </c>
      <c r="JQ188" s="114"/>
      <c r="JR188" s="50">
        <v>625</v>
      </c>
      <c r="JS188" s="50">
        <v>833.33333333333337</v>
      </c>
      <c r="JT188" s="50">
        <v>645.83333333333337</v>
      </c>
      <c r="JU188" s="46" t="s">
        <v>1072</v>
      </c>
      <c r="JV188" s="51">
        <v>583.33333333333337</v>
      </c>
      <c r="JW188" s="114"/>
      <c r="JX188" s="50">
        <v>583.33333333333337</v>
      </c>
      <c r="JY188" s="51">
        <v>666.66666666666663</v>
      </c>
      <c r="JZ188" s="51">
        <v>583.33333333333337</v>
      </c>
      <c r="KA188" s="47">
        <v>750</v>
      </c>
      <c r="KB188" s="51">
        <v>666.66666666666663</v>
      </c>
      <c r="KC188" s="51">
        <v>833.33333333333337</v>
      </c>
      <c r="KD188" s="51">
        <v>833.33333333333337</v>
      </c>
      <c r="KE188" s="51">
        <v>750</v>
      </c>
      <c r="KF188" s="51">
        <v>666.66666666666663</v>
      </c>
      <c r="KG188" s="51">
        <v>666.66666666666663</v>
      </c>
      <c r="KH188" s="51">
        <v>666.66666666666663</v>
      </c>
      <c r="KI188" s="51">
        <v>416.66666666666669</v>
      </c>
      <c r="KJ188" s="51">
        <v>1000</v>
      </c>
      <c r="KK188" s="51">
        <v>416.66666666666669</v>
      </c>
      <c r="KL188" s="51">
        <v>416.66666666666669</v>
      </c>
      <c r="KM188" s="50">
        <v>687.5</v>
      </c>
      <c r="KN188" s="51">
        <v>583.33333333333337</v>
      </c>
      <c r="KO188" s="52">
        <v>666.66666666666663</v>
      </c>
      <c r="KP188" s="38" t="s">
        <v>1072</v>
      </c>
      <c r="KQ188" s="38" t="s">
        <v>1072</v>
      </c>
      <c r="KR188" s="46" t="s">
        <v>1072</v>
      </c>
      <c r="KS188" s="302">
        <v>583.33333333333337</v>
      </c>
      <c r="KT188" s="300" t="s">
        <v>1072</v>
      </c>
    </row>
    <row r="189" spans="1:306" ht="14.4" customHeight="1" x14ac:dyDescent="0.3">
      <c r="A189" s="11" t="s">
        <v>1088</v>
      </c>
      <c r="B189" s="46" t="s">
        <v>1072</v>
      </c>
      <c r="C189" s="46" t="s">
        <v>1072</v>
      </c>
      <c r="D189" s="46" t="s">
        <v>1072</v>
      </c>
      <c r="E189" s="46" t="s">
        <v>1072</v>
      </c>
      <c r="F189" s="46" t="s">
        <v>1072</v>
      </c>
      <c r="G189" s="46" t="s">
        <v>1072</v>
      </c>
      <c r="H189" s="46" t="s">
        <v>1072</v>
      </c>
      <c r="I189" s="46" t="s">
        <v>1072</v>
      </c>
      <c r="J189" s="46" t="s">
        <v>1072</v>
      </c>
      <c r="K189" s="114"/>
      <c r="L189" s="46" t="s">
        <v>1072</v>
      </c>
      <c r="M189" s="114"/>
      <c r="N189" s="46" t="s">
        <v>1072</v>
      </c>
      <c r="O189" s="114"/>
      <c r="P189" s="46" t="s">
        <v>1072</v>
      </c>
      <c r="Q189" s="46" t="s">
        <v>1072</v>
      </c>
      <c r="R189" s="46" t="s">
        <v>1072</v>
      </c>
      <c r="S189" s="46" t="s">
        <v>1072</v>
      </c>
      <c r="T189" s="50">
        <v>166.66666666666666</v>
      </c>
      <c r="U189" s="46" t="s">
        <v>1072</v>
      </c>
      <c r="V189" s="178"/>
      <c r="W189" s="46" t="s">
        <v>1072</v>
      </c>
      <c r="X189" s="46" t="s">
        <v>1072</v>
      </c>
      <c r="Y189" s="46" t="s">
        <v>1072</v>
      </c>
      <c r="Z189" s="46" t="s">
        <v>1072</v>
      </c>
      <c r="AA189" s="46" t="s">
        <v>1072</v>
      </c>
      <c r="AB189" s="114"/>
      <c r="AC189" s="46" t="s">
        <v>1072</v>
      </c>
      <c r="AD189" s="46" t="s">
        <v>1072</v>
      </c>
      <c r="AE189" s="46" t="s">
        <v>1072</v>
      </c>
      <c r="AF189" s="46" t="s">
        <v>1072</v>
      </c>
      <c r="AG189" s="46" t="s">
        <v>1072</v>
      </c>
      <c r="AH189" s="46" t="s">
        <v>1072</v>
      </c>
      <c r="AI189" s="46" t="s">
        <v>1072</v>
      </c>
      <c r="AJ189" s="46" t="s">
        <v>1072</v>
      </c>
      <c r="AK189" s="46" t="s">
        <v>1072</v>
      </c>
      <c r="AL189" s="46" t="s">
        <v>1072</v>
      </c>
      <c r="AM189" s="46" t="s">
        <v>1072</v>
      </c>
      <c r="AN189" s="46" t="s">
        <v>1072</v>
      </c>
      <c r="AO189" s="46" t="s">
        <v>1072</v>
      </c>
      <c r="AP189" s="46" t="s">
        <v>1072</v>
      </c>
      <c r="AQ189" s="46" t="s">
        <v>1072</v>
      </c>
      <c r="AR189" s="46" t="s">
        <v>1072</v>
      </c>
      <c r="AS189" s="46" t="s">
        <v>1072</v>
      </c>
      <c r="AT189" s="38" t="s">
        <v>1072</v>
      </c>
      <c r="AU189" s="46" t="s">
        <v>1072</v>
      </c>
      <c r="AV189" s="38" t="s">
        <v>1072</v>
      </c>
      <c r="AW189" s="46" t="s">
        <v>1072</v>
      </c>
      <c r="AX189" s="38" t="s">
        <v>1072</v>
      </c>
      <c r="AY189" s="38" t="s">
        <v>1072</v>
      </c>
      <c r="BA189" s="11" t="s">
        <v>1088</v>
      </c>
      <c r="BB189" s="46" t="s">
        <v>1072</v>
      </c>
      <c r="BC189" s="46" t="s">
        <v>1072</v>
      </c>
      <c r="BD189" s="46" t="s">
        <v>1072</v>
      </c>
      <c r="BE189" s="46" t="s">
        <v>1072</v>
      </c>
      <c r="BF189" s="46" t="s">
        <v>1072</v>
      </c>
      <c r="BG189" s="46" t="s">
        <v>1072</v>
      </c>
      <c r="BH189" s="46" t="s">
        <v>1072</v>
      </c>
      <c r="BI189" s="46" t="s">
        <v>1072</v>
      </c>
      <c r="BJ189" s="46" t="s">
        <v>1072</v>
      </c>
      <c r="BK189" s="114"/>
      <c r="BL189" s="46" t="s">
        <v>1072</v>
      </c>
      <c r="BM189" s="114"/>
      <c r="BN189" s="46" t="s">
        <v>1072</v>
      </c>
      <c r="BO189" s="114"/>
      <c r="BP189" s="46" t="s">
        <v>1072</v>
      </c>
      <c r="BQ189" s="46" t="s">
        <v>1072</v>
      </c>
      <c r="BR189" s="46" t="s">
        <v>1072</v>
      </c>
      <c r="BS189" s="46" t="s">
        <v>1072</v>
      </c>
      <c r="BT189" s="51">
        <v>291.66666666666669</v>
      </c>
      <c r="BU189" s="46" t="s">
        <v>1072</v>
      </c>
      <c r="BV189" s="114"/>
      <c r="BW189" s="46" t="s">
        <v>1072</v>
      </c>
      <c r="BX189" s="46" t="s">
        <v>1072</v>
      </c>
      <c r="BY189" s="46" t="s">
        <v>1072</v>
      </c>
      <c r="BZ189" s="46" t="s">
        <v>1072</v>
      </c>
      <c r="CA189" s="46" t="s">
        <v>1072</v>
      </c>
      <c r="CB189" s="114"/>
      <c r="CC189" s="46" t="s">
        <v>1072</v>
      </c>
      <c r="CD189" s="46" t="s">
        <v>1072</v>
      </c>
      <c r="CE189" s="46" t="s">
        <v>1072</v>
      </c>
      <c r="CF189" s="46" t="s">
        <v>1072</v>
      </c>
      <c r="CG189" s="46" t="s">
        <v>1072</v>
      </c>
      <c r="CH189" s="46" t="s">
        <v>1072</v>
      </c>
      <c r="CI189" s="46" t="s">
        <v>1072</v>
      </c>
      <c r="CJ189" s="46" t="s">
        <v>1072</v>
      </c>
      <c r="CK189" s="46" t="s">
        <v>1072</v>
      </c>
      <c r="CL189" s="46" t="s">
        <v>1072</v>
      </c>
      <c r="CM189" s="46" t="s">
        <v>1072</v>
      </c>
      <c r="CN189" s="46" t="s">
        <v>1072</v>
      </c>
      <c r="CO189" s="46" t="s">
        <v>1072</v>
      </c>
      <c r="CP189" s="46" t="s">
        <v>1072</v>
      </c>
      <c r="CQ189" s="46" t="s">
        <v>1072</v>
      </c>
      <c r="CR189" s="46" t="s">
        <v>1072</v>
      </c>
      <c r="CS189" s="46" t="s">
        <v>1072</v>
      </c>
      <c r="CT189" s="38" t="s">
        <v>1072</v>
      </c>
      <c r="CU189" s="69" t="s">
        <v>1072</v>
      </c>
      <c r="CV189" s="38" t="s">
        <v>1072</v>
      </c>
      <c r="CW189" s="46" t="s">
        <v>1072</v>
      </c>
      <c r="CX189" s="300" t="s">
        <v>1072</v>
      </c>
      <c r="CY189" s="300" t="s">
        <v>1072</v>
      </c>
      <c r="DA189" s="11" t="s">
        <v>1088</v>
      </c>
      <c r="DB189" s="46" t="s">
        <v>1072</v>
      </c>
      <c r="DC189" s="46" t="s">
        <v>1072</v>
      </c>
      <c r="DD189" s="46" t="s">
        <v>1072</v>
      </c>
      <c r="DE189" s="46" t="s">
        <v>1072</v>
      </c>
      <c r="DF189" s="46" t="s">
        <v>1072</v>
      </c>
      <c r="DG189" s="46" t="s">
        <v>1072</v>
      </c>
      <c r="DH189" s="46" t="s">
        <v>1072</v>
      </c>
      <c r="DI189" s="46" t="s">
        <v>1072</v>
      </c>
      <c r="DJ189" s="46" t="s">
        <v>1072</v>
      </c>
      <c r="DK189" s="113"/>
      <c r="DL189" s="46" t="s">
        <v>1072</v>
      </c>
      <c r="DM189" s="113"/>
      <c r="DN189" s="46" t="s">
        <v>1072</v>
      </c>
      <c r="DO189" s="113"/>
      <c r="DP189" s="46" t="s">
        <v>1072</v>
      </c>
      <c r="DQ189" s="46" t="s">
        <v>1072</v>
      </c>
      <c r="DR189" s="46" t="s">
        <v>1072</v>
      </c>
      <c r="DS189" s="46" t="s">
        <v>1072</v>
      </c>
      <c r="DT189" s="51">
        <v>625</v>
      </c>
      <c r="DU189" s="46" t="s">
        <v>1072</v>
      </c>
      <c r="DV189" s="113"/>
      <c r="DW189" s="46" t="s">
        <v>1072</v>
      </c>
      <c r="DX189" s="46" t="s">
        <v>1072</v>
      </c>
      <c r="DY189" s="46" t="s">
        <v>1072</v>
      </c>
      <c r="DZ189" s="46" t="s">
        <v>1072</v>
      </c>
      <c r="EA189" s="46" t="s">
        <v>1072</v>
      </c>
      <c r="EB189" s="113"/>
      <c r="EC189" s="46" t="s">
        <v>1072</v>
      </c>
      <c r="ED189" s="46" t="s">
        <v>1072</v>
      </c>
      <c r="EE189" s="46" t="s">
        <v>1072</v>
      </c>
      <c r="EF189" s="46" t="s">
        <v>1072</v>
      </c>
      <c r="EG189" s="46" t="s">
        <v>1072</v>
      </c>
      <c r="EH189" s="46" t="s">
        <v>1072</v>
      </c>
      <c r="EI189" s="46" t="s">
        <v>1072</v>
      </c>
      <c r="EJ189" s="46" t="s">
        <v>1072</v>
      </c>
      <c r="EK189" s="46" t="s">
        <v>1072</v>
      </c>
      <c r="EL189" s="46" t="s">
        <v>1072</v>
      </c>
      <c r="EM189" s="46" t="s">
        <v>1072</v>
      </c>
      <c r="EN189" s="46" t="s">
        <v>1072</v>
      </c>
      <c r="EO189" s="46" t="s">
        <v>1072</v>
      </c>
      <c r="EP189" s="46" t="s">
        <v>1072</v>
      </c>
      <c r="EQ189" s="46" t="s">
        <v>1072</v>
      </c>
      <c r="ER189" s="46" t="s">
        <v>1072</v>
      </c>
      <c r="ES189" s="46" t="s">
        <v>1072</v>
      </c>
      <c r="ET189" s="38" t="s">
        <v>1072</v>
      </c>
      <c r="EU189" s="38" t="s">
        <v>1072</v>
      </c>
      <c r="EV189" s="38" t="s">
        <v>1072</v>
      </c>
      <c r="EW189" s="301" t="s">
        <v>1072</v>
      </c>
      <c r="EX189" s="300" t="s">
        <v>1072</v>
      </c>
      <c r="EY189" s="301" t="s">
        <v>1072</v>
      </c>
      <c r="EZ189"/>
      <c r="FA189" s="46" t="s">
        <v>1072</v>
      </c>
      <c r="FB189" s="46" t="s">
        <v>1072</v>
      </c>
      <c r="FC189" s="46" t="s">
        <v>1072</v>
      </c>
      <c r="FD189" s="46" t="s">
        <v>1072</v>
      </c>
      <c r="FE189" s="46" t="s">
        <v>1072</v>
      </c>
      <c r="FF189" s="113"/>
      <c r="FG189" s="46" t="s">
        <v>1072</v>
      </c>
      <c r="FH189" s="113"/>
      <c r="FI189" s="46" t="s">
        <v>1072</v>
      </c>
      <c r="FJ189" s="113"/>
      <c r="FK189" s="46" t="s">
        <v>1072</v>
      </c>
      <c r="FL189" s="46" t="s">
        <v>1072</v>
      </c>
      <c r="FM189" s="46" t="s">
        <v>1072</v>
      </c>
      <c r="FN189" s="46" t="s">
        <v>1072</v>
      </c>
      <c r="FO189" s="51">
        <v>562.5</v>
      </c>
      <c r="FP189" s="46" t="s">
        <v>1072</v>
      </c>
      <c r="FQ189" s="113"/>
      <c r="FR189" s="46" t="s">
        <v>1072</v>
      </c>
      <c r="FS189" s="46" t="s">
        <v>1072</v>
      </c>
      <c r="FT189" s="46" t="s">
        <v>1072</v>
      </c>
      <c r="FU189" s="46" t="s">
        <v>1072</v>
      </c>
      <c r="FV189" s="46" t="s">
        <v>1072</v>
      </c>
      <c r="FW189" s="113"/>
      <c r="FX189" s="46" t="s">
        <v>1072</v>
      </c>
      <c r="FY189" s="46" t="s">
        <v>1072</v>
      </c>
      <c r="FZ189" s="46" t="s">
        <v>1072</v>
      </c>
      <c r="GA189" s="46" t="s">
        <v>1072</v>
      </c>
      <c r="GB189" s="46" t="s">
        <v>1072</v>
      </c>
      <c r="GC189" s="46" t="s">
        <v>1072</v>
      </c>
      <c r="GD189" s="46" t="s">
        <v>1072</v>
      </c>
      <c r="GE189" s="46" t="s">
        <v>1072</v>
      </c>
      <c r="GF189" s="46" t="s">
        <v>1072</v>
      </c>
      <c r="GG189" s="46" t="s">
        <v>1072</v>
      </c>
      <c r="GH189" s="46" t="s">
        <v>1072</v>
      </c>
      <c r="GI189" s="46" t="s">
        <v>1072</v>
      </c>
      <c r="GJ189" s="46" t="s">
        <v>1072</v>
      </c>
      <c r="GK189" s="46" t="s">
        <v>1072</v>
      </c>
      <c r="GL189" s="46" t="s">
        <v>1072</v>
      </c>
      <c r="GM189" s="46" t="s">
        <v>1072</v>
      </c>
      <c r="GN189" s="46" t="s">
        <v>1072</v>
      </c>
      <c r="GO189" s="38" t="s">
        <v>1072</v>
      </c>
      <c r="GP189" s="38" t="s">
        <v>1072</v>
      </c>
      <c r="GQ189" s="38" t="s">
        <v>1072</v>
      </c>
      <c r="GR189" s="46" t="s">
        <v>1072</v>
      </c>
      <c r="GS189" s="300" t="s">
        <v>1072</v>
      </c>
      <c r="GT189" s="300" t="s">
        <v>1072</v>
      </c>
      <c r="GU189"/>
      <c r="GV189" s="11" t="s">
        <v>1088</v>
      </c>
      <c r="GW189" s="46" t="s">
        <v>1072</v>
      </c>
      <c r="GX189" s="46" t="s">
        <v>1072</v>
      </c>
      <c r="GY189" s="46" t="s">
        <v>1072</v>
      </c>
      <c r="GZ189" s="46" t="s">
        <v>1072</v>
      </c>
      <c r="HA189" s="46" t="s">
        <v>1072</v>
      </c>
      <c r="HB189" s="46" t="s">
        <v>1072</v>
      </c>
      <c r="HC189" s="46" t="s">
        <v>1072</v>
      </c>
      <c r="HD189" s="46" t="s">
        <v>1072</v>
      </c>
      <c r="HE189" s="46" t="s">
        <v>1072</v>
      </c>
      <c r="HF189" s="113"/>
      <c r="HG189" s="46" t="s">
        <v>1072</v>
      </c>
      <c r="HH189" s="113"/>
      <c r="HI189" s="46" t="s">
        <v>1072</v>
      </c>
      <c r="HJ189" s="113"/>
      <c r="HK189" s="46" t="s">
        <v>1072</v>
      </c>
      <c r="HL189" s="46" t="s">
        <v>1072</v>
      </c>
      <c r="HM189" s="46" t="s">
        <v>1072</v>
      </c>
      <c r="HN189" s="46" t="s">
        <v>1072</v>
      </c>
      <c r="HO189" s="51">
        <v>1666.6666666666667</v>
      </c>
      <c r="HP189" s="46" t="s">
        <v>1072</v>
      </c>
      <c r="HQ189" s="113"/>
      <c r="HR189" s="46" t="s">
        <v>1072</v>
      </c>
      <c r="HS189" s="60" t="s">
        <v>1072</v>
      </c>
      <c r="HT189" s="46" t="s">
        <v>1072</v>
      </c>
      <c r="HU189" s="46" t="s">
        <v>1072</v>
      </c>
      <c r="HV189" s="46" t="s">
        <v>1072</v>
      </c>
      <c r="HW189" s="113"/>
      <c r="HX189" s="46" t="s">
        <v>1072</v>
      </c>
      <c r="HY189" s="46" t="s">
        <v>1072</v>
      </c>
      <c r="HZ189" s="46" t="s">
        <v>1072</v>
      </c>
      <c r="IA189" s="46" t="s">
        <v>1072</v>
      </c>
      <c r="IB189" s="46" t="s">
        <v>1072</v>
      </c>
      <c r="IC189" s="46" t="s">
        <v>1072</v>
      </c>
      <c r="ID189" s="46" t="s">
        <v>1072</v>
      </c>
      <c r="IE189" s="46" t="s">
        <v>1072</v>
      </c>
      <c r="IF189" s="46" t="s">
        <v>1072</v>
      </c>
      <c r="IG189" s="46" t="s">
        <v>1072</v>
      </c>
      <c r="IH189" s="46" t="s">
        <v>1072</v>
      </c>
      <c r="II189" s="46" t="s">
        <v>1072</v>
      </c>
      <c r="IJ189" s="46" t="s">
        <v>1072</v>
      </c>
      <c r="IK189" s="46" t="s">
        <v>1072</v>
      </c>
      <c r="IL189" s="46" t="s">
        <v>1072</v>
      </c>
      <c r="IM189" s="46" t="s">
        <v>1072</v>
      </c>
      <c r="IN189" s="46" t="s">
        <v>1072</v>
      </c>
      <c r="IO189" s="38" t="s">
        <v>1072</v>
      </c>
      <c r="IP189" s="38" t="s">
        <v>1072</v>
      </c>
      <c r="IQ189" s="38" t="s">
        <v>1072</v>
      </c>
      <c r="IR189" s="46" t="s">
        <v>1072</v>
      </c>
      <c r="IS189" s="300" t="s">
        <v>1072</v>
      </c>
      <c r="IT189" s="300" t="s">
        <v>1072</v>
      </c>
      <c r="IV189" s="11" t="s">
        <v>1088</v>
      </c>
      <c r="IW189" s="46" t="s">
        <v>1072</v>
      </c>
      <c r="IX189" s="46" t="s">
        <v>1072</v>
      </c>
      <c r="IY189" s="46" t="s">
        <v>1072</v>
      </c>
      <c r="IZ189" s="46" t="s">
        <v>1072</v>
      </c>
      <c r="JA189" s="46" t="s">
        <v>1072</v>
      </c>
      <c r="JB189" s="46" t="s">
        <v>1072</v>
      </c>
      <c r="JC189" s="46" t="s">
        <v>1072</v>
      </c>
      <c r="JD189" s="46" t="s">
        <v>1072</v>
      </c>
      <c r="JE189" s="46" t="s">
        <v>1072</v>
      </c>
      <c r="JF189" s="114"/>
      <c r="JG189" s="46" t="s">
        <v>1072</v>
      </c>
      <c r="JH189" s="114"/>
      <c r="JI189" s="46" t="s">
        <v>1072</v>
      </c>
      <c r="JJ189" s="114"/>
      <c r="JK189" s="46" t="s">
        <v>1072</v>
      </c>
      <c r="JL189" s="46" t="s">
        <v>1072</v>
      </c>
      <c r="JM189" s="46" t="s">
        <v>1072</v>
      </c>
      <c r="JN189" s="46" t="s">
        <v>1072</v>
      </c>
      <c r="JO189" s="51">
        <v>583.33333333333337</v>
      </c>
      <c r="JP189" s="46" t="s">
        <v>1072</v>
      </c>
      <c r="JQ189" s="114"/>
      <c r="JR189" s="46" t="s">
        <v>1072</v>
      </c>
      <c r="JS189" s="46" t="s">
        <v>1072</v>
      </c>
      <c r="JT189" s="46" t="s">
        <v>1072</v>
      </c>
      <c r="JU189" s="46" t="s">
        <v>1072</v>
      </c>
      <c r="JV189" s="46" t="s">
        <v>1072</v>
      </c>
      <c r="JW189" s="114"/>
      <c r="JX189" s="46" t="s">
        <v>1072</v>
      </c>
      <c r="JY189" s="46" t="s">
        <v>1072</v>
      </c>
      <c r="JZ189" s="46" t="s">
        <v>1072</v>
      </c>
      <c r="KA189" s="46" t="s">
        <v>1072</v>
      </c>
      <c r="KB189" s="46" t="s">
        <v>1072</v>
      </c>
      <c r="KC189" s="46" t="s">
        <v>1072</v>
      </c>
      <c r="KD189" s="46" t="s">
        <v>1072</v>
      </c>
      <c r="KE189" s="46" t="s">
        <v>1072</v>
      </c>
      <c r="KF189" s="46" t="s">
        <v>1072</v>
      </c>
      <c r="KG189" s="46" t="s">
        <v>1072</v>
      </c>
      <c r="KH189" s="46" t="s">
        <v>1072</v>
      </c>
      <c r="KI189" s="46" t="s">
        <v>1072</v>
      </c>
      <c r="KJ189" s="46" t="s">
        <v>1072</v>
      </c>
      <c r="KK189" s="46" t="s">
        <v>1072</v>
      </c>
      <c r="KL189" s="46" t="s">
        <v>1072</v>
      </c>
      <c r="KM189" s="46" t="s">
        <v>1072</v>
      </c>
      <c r="KN189" s="46" t="s">
        <v>1072</v>
      </c>
      <c r="KO189" s="38" t="s">
        <v>1072</v>
      </c>
      <c r="KP189" s="38" t="s">
        <v>1072</v>
      </c>
      <c r="KQ189" s="38" t="s">
        <v>1072</v>
      </c>
      <c r="KR189" s="46" t="s">
        <v>1072</v>
      </c>
      <c r="KS189" s="303" t="s">
        <v>1072</v>
      </c>
      <c r="KT189" s="300" t="s">
        <v>1072</v>
      </c>
    </row>
    <row r="190" spans="1:306" ht="14.4" customHeight="1" x14ac:dyDescent="0.3">
      <c r="A190" s="11" t="s">
        <v>1089</v>
      </c>
      <c r="B190" s="55">
        <v>333.33333333333331</v>
      </c>
      <c r="C190" s="62">
        <v>166.66666666666666</v>
      </c>
      <c r="D190" s="46" t="s">
        <v>1072</v>
      </c>
      <c r="E190" s="62">
        <v>166.66666666666666</v>
      </c>
      <c r="F190" s="46" t="s">
        <v>1072</v>
      </c>
      <c r="G190" s="47">
        <v>208.33333333333334</v>
      </c>
      <c r="H190" s="55">
        <v>166.66666666666666</v>
      </c>
      <c r="I190" s="47">
        <v>166.66666666666666</v>
      </c>
      <c r="J190" s="46" t="s">
        <v>1072</v>
      </c>
      <c r="K190" s="114"/>
      <c r="L190" s="51">
        <v>166.66666666666666</v>
      </c>
      <c r="M190" s="114"/>
      <c r="N190" s="46" t="s">
        <v>1072</v>
      </c>
      <c r="O190" s="114"/>
      <c r="P190" s="46" t="s">
        <v>1072</v>
      </c>
      <c r="Q190" s="125">
        <v>333.33333333333331</v>
      </c>
      <c r="R190" s="50">
        <v>208.33333333333334</v>
      </c>
      <c r="S190" s="46" t="s">
        <v>1072</v>
      </c>
      <c r="T190" s="46" t="s">
        <v>1072</v>
      </c>
      <c r="U190" s="46" t="s">
        <v>1072</v>
      </c>
      <c r="V190" s="178"/>
      <c r="W190" s="46" t="s">
        <v>1072</v>
      </c>
      <c r="X190" s="46" t="s">
        <v>1072</v>
      </c>
      <c r="Y190" s="46" t="s">
        <v>1072</v>
      </c>
      <c r="Z190" s="46" t="s">
        <v>1072</v>
      </c>
      <c r="AA190" s="46" t="s">
        <v>1072</v>
      </c>
      <c r="AB190" s="114"/>
      <c r="AC190" s="46" t="s">
        <v>1072</v>
      </c>
      <c r="AD190" s="46" t="s">
        <v>1072</v>
      </c>
      <c r="AE190" s="46" t="s">
        <v>1072</v>
      </c>
      <c r="AF190" s="51">
        <v>200</v>
      </c>
      <c r="AG190" s="51">
        <v>200</v>
      </c>
      <c r="AH190" s="51">
        <v>200</v>
      </c>
      <c r="AI190" s="46" t="s">
        <v>1072</v>
      </c>
      <c r="AJ190" s="51">
        <v>416.66666666666669</v>
      </c>
      <c r="AK190" s="47">
        <v>250</v>
      </c>
      <c r="AL190" s="55">
        <v>200</v>
      </c>
      <c r="AM190" s="51">
        <v>200</v>
      </c>
      <c r="AN190" s="51">
        <v>200</v>
      </c>
      <c r="AO190" s="51">
        <v>200</v>
      </c>
      <c r="AP190" s="51">
        <v>333.33333333333331</v>
      </c>
      <c r="AQ190" s="51">
        <v>166.66666666666666</v>
      </c>
      <c r="AR190" s="51">
        <v>166.66666666666666</v>
      </c>
      <c r="AS190" s="51">
        <v>166.66666666666666</v>
      </c>
      <c r="AT190" s="52">
        <v>166.66666666666666</v>
      </c>
      <c r="AU190" s="52">
        <v>166.66666666666666</v>
      </c>
      <c r="AV190" s="52">
        <v>166.66666666666666</v>
      </c>
      <c r="AW190" s="52">
        <v>166.66666666666666</v>
      </c>
      <c r="AX190" s="38" t="s">
        <v>1072</v>
      </c>
      <c r="AY190" s="38" t="s">
        <v>1072</v>
      </c>
      <c r="BA190" s="11" t="s">
        <v>1089</v>
      </c>
      <c r="BB190" s="55">
        <v>225</v>
      </c>
      <c r="BC190" s="62">
        <v>166.66666666666666</v>
      </c>
      <c r="BD190" s="46" t="s">
        <v>1072</v>
      </c>
      <c r="BE190" s="62">
        <v>166.66666666666666</v>
      </c>
      <c r="BF190" s="46" t="s">
        <v>1072</v>
      </c>
      <c r="BG190" s="47">
        <v>250</v>
      </c>
      <c r="BH190" s="57">
        <v>166.66666666666666</v>
      </c>
      <c r="BI190" s="55">
        <v>166.66666666666666</v>
      </c>
      <c r="BJ190" s="46" t="s">
        <v>1072</v>
      </c>
      <c r="BK190" s="114"/>
      <c r="BL190" s="51">
        <v>166.66666666666666</v>
      </c>
      <c r="BM190" s="114"/>
      <c r="BN190" s="46" t="s">
        <v>1072</v>
      </c>
      <c r="BO190" s="114"/>
      <c r="BP190" s="46" t="s">
        <v>1072</v>
      </c>
      <c r="BQ190" s="51">
        <v>333.33333333333331</v>
      </c>
      <c r="BR190" s="50">
        <v>258.33333333333331</v>
      </c>
      <c r="BS190" s="46" t="s">
        <v>1072</v>
      </c>
      <c r="BT190" s="46" t="s">
        <v>1072</v>
      </c>
      <c r="BU190" s="46" t="s">
        <v>1072</v>
      </c>
      <c r="BV190" s="114"/>
      <c r="BW190" s="46" t="s">
        <v>1072</v>
      </c>
      <c r="BX190" s="46" t="s">
        <v>1072</v>
      </c>
      <c r="BY190" s="46" t="s">
        <v>1072</v>
      </c>
      <c r="BZ190" s="46" t="s">
        <v>1072</v>
      </c>
      <c r="CA190" s="46" t="s">
        <v>1072</v>
      </c>
      <c r="CB190" s="114"/>
      <c r="CC190" s="46" t="s">
        <v>1072</v>
      </c>
      <c r="CD190" s="46" t="s">
        <v>1072</v>
      </c>
      <c r="CE190" s="46" t="s">
        <v>1072</v>
      </c>
      <c r="CF190" s="51">
        <v>426.66666666666669</v>
      </c>
      <c r="CG190" s="51">
        <v>426.66666666666669</v>
      </c>
      <c r="CH190" s="51">
        <v>416.66666666666669</v>
      </c>
      <c r="CI190" s="46" t="s">
        <v>1072</v>
      </c>
      <c r="CJ190" s="51">
        <v>416.66666666666669</v>
      </c>
      <c r="CK190" s="47">
        <v>250</v>
      </c>
      <c r="CL190" s="55">
        <v>208.33333333333334</v>
      </c>
      <c r="CM190" s="51">
        <v>208.33333333333334</v>
      </c>
      <c r="CN190" s="51">
        <v>208.33333333333334</v>
      </c>
      <c r="CO190" s="51">
        <v>208.33333333333334</v>
      </c>
      <c r="CP190" s="51">
        <v>200</v>
      </c>
      <c r="CQ190" s="51">
        <v>200</v>
      </c>
      <c r="CR190" s="51">
        <v>166.66666666666666</v>
      </c>
      <c r="CS190" s="51">
        <v>173.33333333333334</v>
      </c>
      <c r="CT190" s="52">
        <v>173.33333333333334</v>
      </c>
      <c r="CU190" s="61">
        <v>173.33333333333334</v>
      </c>
      <c r="CV190" s="52">
        <v>173.33333333333334</v>
      </c>
      <c r="CW190" s="52">
        <v>173.33333333333334</v>
      </c>
      <c r="CX190" s="300" t="s">
        <v>1072</v>
      </c>
      <c r="CY190" s="300" t="s">
        <v>1072</v>
      </c>
      <c r="DA190" s="11" t="s">
        <v>1089</v>
      </c>
      <c r="DB190" s="55">
        <v>625</v>
      </c>
      <c r="DC190" s="62">
        <v>500</v>
      </c>
      <c r="DD190" s="46" t="s">
        <v>1072</v>
      </c>
      <c r="DE190" s="62">
        <v>750</v>
      </c>
      <c r="DF190" s="46" t="s">
        <v>1072</v>
      </c>
      <c r="DG190" s="57">
        <v>750</v>
      </c>
      <c r="DH190" s="55">
        <v>416.66666666666669</v>
      </c>
      <c r="DI190" s="55">
        <v>500</v>
      </c>
      <c r="DJ190" s="46" t="s">
        <v>1072</v>
      </c>
      <c r="DK190" s="113"/>
      <c r="DL190" s="51">
        <v>1083.3333333333333</v>
      </c>
      <c r="DM190" s="113"/>
      <c r="DN190" s="46" t="s">
        <v>1072</v>
      </c>
      <c r="DO190" s="113"/>
      <c r="DP190" s="46" t="s">
        <v>1072</v>
      </c>
      <c r="DQ190" s="51">
        <v>1125</v>
      </c>
      <c r="DR190" s="50">
        <v>625</v>
      </c>
      <c r="DS190" s="46" t="s">
        <v>1072</v>
      </c>
      <c r="DT190" s="46" t="s">
        <v>1072</v>
      </c>
      <c r="DU190" s="46" t="s">
        <v>1072</v>
      </c>
      <c r="DV190" s="113"/>
      <c r="DW190" s="46" t="s">
        <v>1072</v>
      </c>
      <c r="DX190" s="46" t="s">
        <v>1072</v>
      </c>
      <c r="DY190" s="46" t="s">
        <v>1072</v>
      </c>
      <c r="DZ190" s="46" t="s">
        <v>1072</v>
      </c>
      <c r="EA190" s="46" t="s">
        <v>1072</v>
      </c>
      <c r="EB190" s="113"/>
      <c r="EC190" s="46" t="s">
        <v>1072</v>
      </c>
      <c r="ED190" s="46" t="s">
        <v>1072</v>
      </c>
      <c r="EE190" s="46" t="s">
        <v>1072</v>
      </c>
      <c r="EF190" s="51">
        <v>500</v>
      </c>
      <c r="EG190" s="51">
        <v>500</v>
      </c>
      <c r="EH190" s="51">
        <v>500</v>
      </c>
      <c r="EI190" s="46" t="s">
        <v>1072</v>
      </c>
      <c r="EJ190" s="51">
        <v>500</v>
      </c>
      <c r="EK190" s="51">
        <v>416.66666666666669</v>
      </c>
      <c r="EL190" s="51">
        <v>416.66666666666669</v>
      </c>
      <c r="EM190" s="51">
        <v>416.66666666666669</v>
      </c>
      <c r="EN190" s="51">
        <v>416.66666666666669</v>
      </c>
      <c r="EO190" s="51">
        <v>416.66666666666669</v>
      </c>
      <c r="EP190" s="51">
        <v>416.66666666666669</v>
      </c>
      <c r="EQ190" s="51">
        <v>416.66666666666669</v>
      </c>
      <c r="ER190" s="51">
        <v>500</v>
      </c>
      <c r="ES190" s="51">
        <v>500</v>
      </c>
      <c r="ET190" s="52">
        <v>416.66666666666669</v>
      </c>
      <c r="EU190" s="52">
        <v>416.66666666666669</v>
      </c>
      <c r="EV190" s="52">
        <v>416.66666666666669</v>
      </c>
      <c r="EW190" s="299">
        <v>416.66666666666669</v>
      </c>
      <c r="EX190" s="300" t="s">
        <v>1072</v>
      </c>
      <c r="EY190" s="301" t="s">
        <v>1072</v>
      </c>
      <c r="EZ190"/>
      <c r="FA190" s="46" t="s">
        <v>1072</v>
      </c>
      <c r="FB190" s="57">
        <v>500</v>
      </c>
      <c r="FC190" s="55">
        <v>416.66666666666669</v>
      </c>
      <c r="FD190" s="55">
        <v>416.66666666666669</v>
      </c>
      <c r="FE190" s="46" t="s">
        <v>1072</v>
      </c>
      <c r="FF190" s="113"/>
      <c r="FG190" s="51">
        <v>416.66666666666669</v>
      </c>
      <c r="FH190" s="113"/>
      <c r="FI190" s="46" t="s">
        <v>1072</v>
      </c>
      <c r="FJ190" s="113"/>
      <c r="FK190" s="46" t="s">
        <v>1072</v>
      </c>
      <c r="FL190" s="51">
        <v>750</v>
      </c>
      <c r="FM190" s="51">
        <v>666.66666666666663</v>
      </c>
      <c r="FN190" s="46" t="s">
        <v>1072</v>
      </c>
      <c r="FO190" s="46" t="s">
        <v>1072</v>
      </c>
      <c r="FP190" s="46" t="s">
        <v>1072</v>
      </c>
      <c r="FQ190" s="113"/>
      <c r="FR190" s="46" t="s">
        <v>1072</v>
      </c>
      <c r="FS190" s="46" t="s">
        <v>1072</v>
      </c>
      <c r="FT190" s="46" t="s">
        <v>1072</v>
      </c>
      <c r="FU190" s="46" t="s">
        <v>1072</v>
      </c>
      <c r="FV190" s="46" t="s">
        <v>1072</v>
      </c>
      <c r="FW190" s="113"/>
      <c r="FX190" s="46" t="s">
        <v>1072</v>
      </c>
      <c r="FY190" s="46" t="s">
        <v>1072</v>
      </c>
      <c r="FZ190" s="46" t="s">
        <v>1072</v>
      </c>
      <c r="GA190" s="51">
        <v>266.66666666666669</v>
      </c>
      <c r="GB190" s="51">
        <v>266.66666666666669</v>
      </c>
      <c r="GC190" s="51">
        <v>266.66666666666669</v>
      </c>
      <c r="GD190" s="46" t="s">
        <v>1072</v>
      </c>
      <c r="GE190" s="51">
        <v>291.66666666666669</v>
      </c>
      <c r="GF190" s="47">
        <v>500</v>
      </c>
      <c r="GG190" s="51">
        <v>166.66666666666666</v>
      </c>
      <c r="GH190" s="51">
        <v>166.66666666666666</v>
      </c>
      <c r="GI190" s="51">
        <v>166.66666666666666</v>
      </c>
      <c r="GJ190" s="51">
        <v>166.66666666666666</v>
      </c>
      <c r="GK190" s="51">
        <v>166.66666666666666</v>
      </c>
      <c r="GL190" s="51">
        <v>166.66666666666666</v>
      </c>
      <c r="GM190" s="51">
        <v>166.66666666666666</v>
      </c>
      <c r="GN190" s="51">
        <v>500</v>
      </c>
      <c r="GO190" s="52">
        <v>166.66666666666666</v>
      </c>
      <c r="GP190" s="52">
        <v>166.66666666666666</v>
      </c>
      <c r="GQ190" s="52">
        <v>166.66666666666666</v>
      </c>
      <c r="GR190" s="52">
        <v>416.66666666666669</v>
      </c>
      <c r="GS190" s="300" t="s">
        <v>1072</v>
      </c>
      <c r="GT190" s="300" t="s">
        <v>1072</v>
      </c>
      <c r="GU190"/>
      <c r="GV190" s="11" t="s">
        <v>1089</v>
      </c>
      <c r="GW190" s="55">
        <v>1500</v>
      </c>
      <c r="GX190" s="51">
        <v>1166.6666666666667</v>
      </c>
      <c r="GY190" s="46" t="s">
        <v>1072</v>
      </c>
      <c r="GZ190" s="51">
        <v>1583.3333333333333</v>
      </c>
      <c r="HA190" s="46" t="s">
        <v>1072</v>
      </c>
      <c r="HB190" s="47">
        <v>854.16666666666663</v>
      </c>
      <c r="HC190" s="55">
        <v>1250</v>
      </c>
      <c r="HD190" s="47">
        <v>1979.1666666666667</v>
      </c>
      <c r="HE190" s="46" t="s">
        <v>1072</v>
      </c>
      <c r="HF190" s="113"/>
      <c r="HG190" s="51">
        <v>2500</v>
      </c>
      <c r="HH190" s="113"/>
      <c r="HI190" s="46" t="s">
        <v>1072</v>
      </c>
      <c r="HJ190" s="113"/>
      <c r="HK190" s="46" t="s">
        <v>1072</v>
      </c>
      <c r="HL190" s="51">
        <v>1083.3333333333333</v>
      </c>
      <c r="HM190" s="50">
        <v>1833.3333333333333</v>
      </c>
      <c r="HN190" s="46" t="s">
        <v>1072</v>
      </c>
      <c r="HO190" s="46" t="s">
        <v>1072</v>
      </c>
      <c r="HP190" s="46" t="s">
        <v>1072</v>
      </c>
      <c r="HQ190" s="113"/>
      <c r="HR190" s="46" t="s">
        <v>1072</v>
      </c>
      <c r="HS190" s="60" t="s">
        <v>1072</v>
      </c>
      <c r="HT190" s="46" t="s">
        <v>1072</v>
      </c>
      <c r="HU190" s="46" t="s">
        <v>1072</v>
      </c>
      <c r="HV190" s="46" t="s">
        <v>1072</v>
      </c>
      <c r="HW190" s="113"/>
      <c r="HX190" s="46" t="s">
        <v>1072</v>
      </c>
      <c r="HY190" s="46" t="s">
        <v>1072</v>
      </c>
      <c r="HZ190" s="46" t="s">
        <v>1072</v>
      </c>
      <c r="IA190" s="51">
        <v>2333.3333333333335</v>
      </c>
      <c r="IB190" s="51">
        <v>2166.6666666666665</v>
      </c>
      <c r="IC190" s="51">
        <v>2166.6666666666665</v>
      </c>
      <c r="ID190" s="46" t="s">
        <v>1072</v>
      </c>
      <c r="IE190" s="51">
        <v>1875</v>
      </c>
      <c r="IF190" s="51">
        <v>2166.6666666666665</v>
      </c>
      <c r="IG190" s="51">
        <v>2083.3333333333335</v>
      </c>
      <c r="IH190" s="51">
        <v>2166.6666666666665</v>
      </c>
      <c r="II190" s="51">
        <v>2166.6666666666665</v>
      </c>
      <c r="IJ190" s="51">
        <v>2166.6666666666665</v>
      </c>
      <c r="IK190" s="51">
        <v>2166.6666666666665</v>
      </c>
      <c r="IL190" s="51">
        <v>2166.6666666666665</v>
      </c>
      <c r="IM190" s="51">
        <v>2166.6666666666665</v>
      </c>
      <c r="IN190" s="51">
        <v>2166.6666666666665</v>
      </c>
      <c r="IO190" s="52">
        <v>2166.6666666666665</v>
      </c>
      <c r="IP190" s="52">
        <v>2166.6666666666665</v>
      </c>
      <c r="IQ190" s="52">
        <v>2166.6666666666665</v>
      </c>
      <c r="IR190" s="52">
        <v>2167</v>
      </c>
      <c r="IS190" s="300" t="s">
        <v>1072</v>
      </c>
      <c r="IT190" s="300" t="s">
        <v>1072</v>
      </c>
      <c r="IV190" s="11" t="s">
        <v>1089</v>
      </c>
      <c r="IW190" s="55">
        <v>666.66666666666663</v>
      </c>
      <c r="IX190" s="62">
        <v>666.66666666666663</v>
      </c>
      <c r="IY190" s="46" t="s">
        <v>1072</v>
      </c>
      <c r="IZ190" s="62">
        <v>583.33333333333337</v>
      </c>
      <c r="JA190" s="46" t="s">
        <v>1072</v>
      </c>
      <c r="JB190" s="57">
        <v>500</v>
      </c>
      <c r="JC190" s="55">
        <v>500</v>
      </c>
      <c r="JD190" s="55">
        <v>541.66666666666663</v>
      </c>
      <c r="JE190" s="46" t="s">
        <v>1072</v>
      </c>
      <c r="JF190" s="114"/>
      <c r="JG190" s="51">
        <v>500</v>
      </c>
      <c r="JH190" s="114"/>
      <c r="JI190" s="46" t="s">
        <v>1072</v>
      </c>
      <c r="JJ190" s="114"/>
      <c r="JK190" s="46" t="s">
        <v>1072</v>
      </c>
      <c r="JL190" s="51">
        <v>791.66666666666663</v>
      </c>
      <c r="JM190" s="50">
        <v>666.66666666666663</v>
      </c>
      <c r="JN190" s="46" t="s">
        <v>1072</v>
      </c>
      <c r="JO190" s="46" t="s">
        <v>1072</v>
      </c>
      <c r="JP190" s="46" t="s">
        <v>1072</v>
      </c>
      <c r="JQ190" s="114"/>
      <c r="JR190" s="46" t="s">
        <v>1072</v>
      </c>
      <c r="JS190" s="46" t="s">
        <v>1072</v>
      </c>
      <c r="JT190" s="46" t="s">
        <v>1072</v>
      </c>
      <c r="JU190" s="46" t="s">
        <v>1072</v>
      </c>
      <c r="JV190" s="46" t="s">
        <v>1072</v>
      </c>
      <c r="JW190" s="114"/>
      <c r="JX190" s="46" t="s">
        <v>1072</v>
      </c>
      <c r="JY190" s="46" t="s">
        <v>1072</v>
      </c>
      <c r="JZ190" s="46" t="s">
        <v>1072</v>
      </c>
      <c r="KA190" s="51">
        <v>833.33333333333337</v>
      </c>
      <c r="KB190" s="51">
        <v>1000</v>
      </c>
      <c r="KC190" s="51">
        <v>1000</v>
      </c>
      <c r="KD190" s="46" t="s">
        <v>1072</v>
      </c>
      <c r="KE190" s="51">
        <v>916.66666666666663</v>
      </c>
      <c r="KF190" s="51">
        <v>1000</v>
      </c>
      <c r="KG190" s="51">
        <v>1000</v>
      </c>
      <c r="KH190" s="51">
        <v>1000</v>
      </c>
      <c r="KI190" s="51">
        <v>1000</v>
      </c>
      <c r="KJ190" s="51">
        <v>1000</v>
      </c>
      <c r="KK190" s="51">
        <v>1000</v>
      </c>
      <c r="KL190" s="51">
        <v>1000</v>
      </c>
      <c r="KM190" s="51">
        <v>1000</v>
      </c>
      <c r="KN190" s="51">
        <v>1000</v>
      </c>
      <c r="KO190" s="52">
        <v>1000</v>
      </c>
      <c r="KP190" s="52">
        <v>1000</v>
      </c>
      <c r="KQ190" s="52">
        <v>1000</v>
      </c>
      <c r="KR190" s="52">
        <v>1000</v>
      </c>
      <c r="KS190" s="303" t="s">
        <v>1072</v>
      </c>
      <c r="KT190" s="300" t="s">
        <v>1072</v>
      </c>
    </row>
    <row r="191" spans="1:306" ht="15" customHeight="1" thickBot="1" x14ac:dyDescent="0.35">
      <c r="A191" s="11" t="s">
        <v>1090</v>
      </c>
      <c r="B191" s="116" t="s">
        <v>1072</v>
      </c>
      <c r="C191" s="116" t="s">
        <v>1072</v>
      </c>
      <c r="D191" s="116" t="s">
        <v>1072</v>
      </c>
      <c r="E191" s="116" t="s">
        <v>1072</v>
      </c>
      <c r="F191" s="116" t="s">
        <v>1072</v>
      </c>
      <c r="G191" s="117">
        <v>166.66666666666666</v>
      </c>
      <c r="H191" s="118">
        <v>166.66666666666666</v>
      </c>
      <c r="I191" s="118">
        <v>166.66666666666666</v>
      </c>
      <c r="J191" s="118">
        <v>166.66666666666666</v>
      </c>
      <c r="K191" s="114"/>
      <c r="L191" s="118">
        <v>166.66666666666666</v>
      </c>
      <c r="M191" s="114"/>
      <c r="N191" s="118">
        <v>166.66666666666666</v>
      </c>
      <c r="O191" s="114"/>
      <c r="P191" s="125">
        <v>166.66666666666666</v>
      </c>
      <c r="Q191" s="125">
        <v>166.66666666666666</v>
      </c>
      <c r="R191" s="125">
        <v>166.66666666666666</v>
      </c>
      <c r="S191" s="126">
        <v>166.66666666666666</v>
      </c>
      <c r="T191" s="126">
        <v>166.66666666666666</v>
      </c>
      <c r="U191" s="118">
        <v>166.66666666666666</v>
      </c>
      <c r="V191" s="179"/>
      <c r="W191" s="118">
        <v>250</v>
      </c>
      <c r="X191" s="118">
        <v>166.66666666666666</v>
      </c>
      <c r="Y191" s="118">
        <v>166.66666666666666</v>
      </c>
      <c r="Z191" s="51">
        <v>166.66666666666666</v>
      </c>
      <c r="AA191" s="51">
        <v>250</v>
      </c>
      <c r="AB191" s="114"/>
      <c r="AC191" s="51">
        <v>250</v>
      </c>
      <c r="AD191" s="51">
        <v>166.66666666666666</v>
      </c>
      <c r="AE191" s="51">
        <v>166.66666666666666</v>
      </c>
      <c r="AF191" s="51">
        <v>166.66666666666666</v>
      </c>
      <c r="AG191" s="51">
        <v>166.66666666666666</v>
      </c>
      <c r="AH191" s="51">
        <v>166.66666666666666</v>
      </c>
      <c r="AI191" s="51">
        <v>166.66666666666666</v>
      </c>
      <c r="AJ191" s="51">
        <v>166.66666666666666</v>
      </c>
      <c r="AK191" s="51">
        <v>250</v>
      </c>
      <c r="AL191" s="55">
        <v>166.66666666666666</v>
      </c>
      <c r="AM191" s="51">
        <v>208.33333333333334</v>
      </c>
      <c r="AN191" s="51">
        <v>416.66666666666669</v>
      </c>
      <c r="AO191" s="51">
        <v>416.66666666666669</v>
      </c>
      <c r="AP191" s="46" t="s">
        <v>1072</v>
      </c>
      <c r="AQ191" s="51">
        <v>333.33333333333331</v>
      </c>
      <c r="AR191" s="51">
        <v>333.33333333333331</v>
      </c>
      <c r="AS191" s="51">
        <v>333.33333333333331</v>
      </c>
      <c r="AT191" s="52">
        <v>333.33333333333331</v>
      </c>
      <c r="AU191" s="52">
        <v>333.33333333333331</v>
      </c>
      <c r="AV191" s="52">
        <v>333.33333333333331</v>
      </c>
      <c r="AW191" s="52">
        <v>333.33333333333331</v>
      </c>
      <c r="AX191" s="52">
        <v>333.33333333333331</v>
      </c>
      <c r="AY191" s="52">
        <f>'Coût médian du PMAS'!C10</f>
        <v>333.33333333333331</v>
      </c>
      <c r="BA191" s="11" t="s">
        <v>1090</v>
      </c>
      <c r="BB191" s="46" t="s">
        <v>1072</v>
      </c>
      <c r="BC191" s="46" t="s">
        <v>1072</v>
      </c>
      <c r="BD191" s="46" t="s">
        <v>1072</v>
      </c>
      <c r="BE191" s="46" t="s">
        <v>1072</v>
      </c>
      <c r="BF191" s="46" t="s">
        <v>1072</v>
      </c>
      <c r="BG191" s="47">
        <v>250</v>
      </c>
      <c r="BH191" s="57">
        <v>416.66666666666669</v>
      </c>
      <c r="BI191" s="55">
        <v>500</v>
      </c>
      <c r="BJ191" s="55">
        <v>416.66666666666669</v>
      </c>
      <c r="BK191" s="114"/>
      <c r="BL191" s="55">
        <v>416.66666666666669</v>
      </c>
      <c r="BM191" s="114"/>
      <c r="BN191" s="55">
        <v>416.66666666666669</v>
      </c>
      <c r="BO191" s="114"/>
      <c r="BP191" s="58">
        <v>500</v>
      </c>
      <c r="BQ191" s="51">
        <v>500</v>
      </c>
      <c r="BR191" s="51">
        <v>583.33333333333337</v>
      </c>
      <c r="BS191" s="51">
        <v>416.66666666666703</v>
      </c>
      <c r="BT191" s="51">
        <v>583.33333333333337</v>
      </c>
      <c r="BU191" s="55">
        <v>583.33333333333337</v>
      </c>
      <c r="BV191" s="114"/>
      <c r="BW191" s="47">
        <v>583.33333333333337</v>
      </c>
      <c r="BX191" s="55">
        <v>583.33333333333337</v>
      </c>
      <c r="BY191" s="55">
        <v>583.33333333333337</v>
      </c>
      <c r="BZ191" s="51">
        <v>583.33333333333337</v>
      </c>
      <c r="CA191" s="51">
        <v>583.33333333333337</v>
      </c>
      <c r="CB191" s="114"/>
      <c r="CC191" s="51">
        <v>583.33333333333337</v>
      </c>
      <c r="CD191" s="51">
        <v>583.33333333333337</v>
      </c>
      <c r="CE191" s="51">
        <v>583.33333333333337</v>
      </c>
      <c r="CF191" s="51">
        <v>583.33333333333337</v>
      </c>
      <c r="CG191" s="51">
        <v>666.66666666666663</v>
      </c>
      <c r="CH191" s="51">
        <v>583.33333333333337</v>
      </c>
      <c r="CI191" s="51">
        <v>583.33333333333337</v>
      </c>
      <c r="CJ191" s="51">
        <v>166.66666666666666</v>
      </c>
      <c r="CK191" s="51">
        <v>583.33333333333337</v>
      </c>
      <c r="CL191" s="55">
        <v>666.66666666666663</v>
      </c>
      <c r="CM191" s="51">
        <v>583.33333333333337</v>
      </c>
      <c r="CN191" s="51">
        <v>583.33333333333337</v>
      </c>
      <c r="CO191" s="51">
        <v>583.33333333333337</v>
      </c>
      <c r="CP191" s="46" t="s">
        <v>1072</v>
      </c>
      <c r="CQ191" s="51">
        <v>750</v>
      </c>
      <c r="CR191" s="51">
        <v>666.66666666666663</v>
      </c>
      <c r="CS191" s="51">
        <v>666.66666666666663</v>
      </c>
      <c r="CT191" s="52">
        <v>666.66666666666663</v>
      </c>
      <c r="CU191" s="61">
        <v>583.33333333333337</v>
      </c>
      <c r="CV191" s="52">
        <v>666.66666666666663</v>
      </c>
      <c r="CW191" s="52">
        <v>833.33333333333337</v>
      </c>
      <c r="CX191" s="299">
        <v>833.33333333333337</v>
      </c>
      <c r="CY191" s="52">
        <f>'Coût médian du PMAS'!D10</f>
        <v>833.33333333333337</v>
      </c>
      <c r="DA191" s="11" t="s">
        <v>1090</v>
      </c>
      <c r="DB191" s="46" t="s">
        <v>1072</v>
      </c>
      <c r="DC191" s="46" t="s">
        <v>1072</v>
      </c>
      <c r="DD191" s="46" t="s">
        <v>1072</v>
      </c>
      <c r="DE191" s="46" t="s">
        <v>1072</v>
      </c>
      <c r="DF191" s="46" t="s">
        <v>1072</v>
      </c>
      <c r="DG191" s="57">
        <v>1000</v>
      </c>
      <c r="DH191" s="55">
        <v>833.33333333333337</v>
      </c>
      <c r="DI191" s="55">
        <v>833.33333333333337</v>
      </c>
      <c r="DJ191" s="55">
        <v>833.33333333333337</v>
      </c>
      <c r="DK191" s="113"/>
      <c r="DL191" s="55">
        <v>750</v>
      </c>
      <c r="DM191" s="113"/>
      <c r="DN191" s="55">
        <v>833.33333333333337</v>
      </c>
      <c r="DO191" s="113"/>
      <c r="DP191" s="58">
        <v>833.33333333333337</v>
      </c>
      <c r="DQ191" s="58">
        <v>833.33333333333337</v>
      </c>
      <c r="DR191" s="51">
        <v>833.33333333333337</v>
      </c>
      <c r="DS191" s="51">
        <v>833.33333333333303</v>
      </c>
      <c r="DT191" s="51">
        <v>833.33333333333337</v>
      </c>
      <c r="DU191" s="51">
        <v>833.33333333333337</v>
      </c>
      <c r="DV191" s="113"/>
      <c r="DW191" s="55">
        <v>833.33333333333337</v>
      </c>
      <c r="DX191" s="55">
        <v>833.33333333333337</v>
      </c>
      <c r="DY191" s="55">
        <v>833.33333333333337</v>
      </c>
      <c r="DZ191" s="51">
        <v>833.33333333333337</v>
      </c>
      <c r="EA191" s="51">
        <v>833.33333333333337</v>
      </c>
      <c r="EB191" s="113"/>
      <c r="EC191" s="51">
        <v>833.33333333333337</v>
      </c>
      <c r="ED191" s="51">
        <v>833.33333333333337</v>
      </c>
      <c r="EE191" s="51">
        <v>833.33333333333337</v>
      </c>
      <c r="EF191" s="51">
        <v>833.33333333333337</v>
      </c>
      <c r="EG191" s="51">
        <v>666.66666666666663</v>
      </c>
      <c r="EH191" s="51">
        <v>833.33333333333337</v>
      </c>
      <c r="EI191" s="51">
        <v>833.33333333333337</v>
      </c>
      <c r="EJ191" s="51">
        <v>833.33333333333337</v>
      </c>
      <c r="EK191" s="51">
        <v>833.33333333333337</v>
      </c>
      <c r="EL191" s="51">
        <v>666.66666666666663</v>
      </c>
      <c r="EM191" s="51">
        <v>833.33333333333337</v>
      </c>
      <c r="EN191" s="51">
        <v>833.33333333333337</v>
      </c>
      <c r="EO191" s="51">
        <v>833.33333333333337</v>
      </c>
      <c r="EP191" s="46" t="s">
        <v>1072</v>
      </c>
      <c r="EQ191" s="51">
        <v>666.66666666666663</v>
      </c>
      <c r="ER191" s="51">
        <v>666.66666666666663</v>
      </c>
      <c r="ES191" s="51">
        <v>583.33333333333337</v>
      </c>
      <c r="ET191" s="52">
        <v>666.66666666666663</v>
      </c>
      <c r="EU191" s="52">
        <v>833.33333333333337</v>
      </c>
      <c r="EV191" s="52">
        <v>2500</v>
      </c>
      <c r="EW191" s="299">
        <v>1666.6666666666667</v>
      </c>
      <c r="EX191" s="299">
        <v>1667</v>
      </c>
      <c r="EY191" s="299">
        <f>'Coût médian du PMAS'!E10</f>
        <v>1666.6666666666667</v>
      </c>
      <c r="EZ191"/>
      <c r="FA191" s="46" t="s">
        <v>1072</v>
      </c>
      <c r="FB191" s="57">
        <v>666.66666666666663</v>
      </c>
      <c r="FC191" s="55">
        <v>833.33333333333337</v>
      </c>
      <c r="FD191" s="55">
        <v>833.33333333333337</v>
      </c>
      <c r="FE191" s="55">
        <v>833.33333333333337</v>
      </c>
      <c r="FF191" s="113"/>
      <c r="FG191" s="55">
        <v>666.66666666666663</v>
      </c>
      <c r="FH191" s="113"/>
      <c r="FI191" s="55">
        <v>833.33333333333337</v>
      </c>
      <c r="FJ191" s="113"/>
      <c r="FK191" s="58">
        <v>833.33333333333337</v>
      </c>
      <c r="FL191" s="58">
        <v>833.33333333333337</v>
      </c>
      <c r="FM191" s="51">
        <v>833.33333333333337</v>
      </c>
      <c r="FN191" s="51">
        <v>833.33333333333303</v>
      </c>
      <c r="FO191" s="51">
        <v>833.33333333333337</v>
      </c>
      <c r="FP191" s="51">
        <v>833.33333333333337</v>
      </c>
      <c r="FQ191" s="113"/>
      <c r="FR191" s="55">
        <v>833.33333333333337</v>
      </c>
      <c r="FS191" s="51">
        <v>833.33333333333337</v>
      </c>
      <c r="FT191" s="51">
        <v>833.33333333333337</v>
      </c>
      <c r="FU191" s="51">
        <v>833.33333333333337</v>
      </c>
      <c r="FV191" s="51">
        <v>750</v>
      </c>
      <c r="FW191" s="113"/>
      <c r="FX191" s="51">
        <v>750</v>
      </c>
      <c r="FY191" s="51">
        <v>833.33333333333337</v>
      </c>
      <c r="FZ191" s="51">
        <v>833.33333333333337</v>
      </c>
      <c r="GA191" s="51">
        <v>833.33333333333337</v>
      </c>
      <c r="GB191" s="51">
        <v>833.33333333333337</v>
      </c>
      <c r="GC191" s="51">
        <v>833.33333333333337</v>
      </c>
      <c r="GD191" s="51">
        <v>833.33333333333337</v>
      </c>
      <c r="GE191" s="51">
        <v>833.33333333333337</v>
      </c>
      <c r="GF191" s="51">
        <v>833.33333333333337</v>
      </c>
      <c r="GG191" s="51">
        <v>833.33333333333337</v>
      </c>
      <c r="GH191" s="51">
        <v>833.33333333333337</v>
      </c>
      <c r="GI191" s="51">
        <v>833.33333333333337</v>
      </c>
      <c r="GJ191" s="51">
        <v>833.33333333333337</v>
      </c>
      <c r="GK191" s="46" t="s">
        <v>1072</v>
      </c>
      <c r="GL191" s="51">
        <v>833.33333333333337</v>
      </c>
      <c r="GM191" s="51">
        <v>833.33333333333337</v>
      </c>
      <c r="GN191" s="51">
        <v>166.66666666666666</v>
      </c>
      <c r="GO191" s="52">
        <v>833.33333333333337</v>
      </c>
      <c r="GP191" s="52">
        <v>833.33333333333337</v>
      </c>
      <c r="GQ191" s="52">
        <v>833.33333333333337</v>
      </c>
      <c r="GR191" s="52">
        <v>1666.6666666666667</v>
      </c>
      <c r="GS191" s="299">
        <v>833.33333333333337</v>
      </c>
      <c r="GT191" s="52">
        <f>'Coût médian du PMAS'!F10</f>
        <v>833.33333333333337</v>
      </c>
      <c r="GU191"/>
      <c r="GV191" s="11" t="s">
        <v>1090</v>
      </c>
      <c r="GW191" s="46" t="s">
        <v>1072</v>
      </c>
      <c r="GX191" s="46" t="s">
        <v>1072</v>
      </c>
      <c r="GY191" s="46" t="s">
        <v>1072</v>
      </c>
      <c r="GZ191" s="46" t="s">
        <v>1072</v>
      </c>
      <c r="HA191" s="46" t="s">
        <v>1072</v>
      </c>
      <c r="HB191" s="57">
        <v>833.33333333333337</v>
      </c>
      <c r="HC191" s="55">
        <v>833.33333333333337</v>
      </c>
      <c r="HD191" s="55">
        <v>1666.6666666666667</v>
      </c>
      <c r="HE191" s="55">
        <v>1666.6666666666667</v>
      </c>
      <c r="HF191" s="113"/>
      <c r="HG191" s="55">
        <v>1666.6666666666667</v>
      </c>
      <c r="HH191" s="113"/>
      <c r="HI191" s="55">
        <v>1666.6666666666667</v>
      </c>
      <c r="HJ191" s="113"/>
      <c r="HK191" s="58">
        <v>1666.6666666666667</v>
      </c>
      <c r="HL191" s="58">
        <v>1666.6666666666667</v>
      </c>
      <c r="HM191" s="51">
        <v>1666.6666666666667</v>
      </c>
      <c r="HN191" s="51">
        <v>1666.6666666666699</v>
      </c>
      <c r="HO191" s="51">
        <v>2000</v>
      </c>
      <c r="HP191" s="51">
        <v>1666.6666666666667</v>
      </c>
      <c r="HQ191" s="113"/>
      <c r="HR191" s="51">
        <v>2041.6666666666667</v>
      </c>
      <c r="HS191" s="50">
        <v>2500</v>
      </c>
      <c r="HT191" s="51">
        <v>2000</v>
      </c>
      <c r="HU191" s="51">
        <v>2000</v>
      </c>
      <c r="HV191" s="51">
        <v>2000</v>
      </c>
      <c r="HW191" s="113"/>
      <c r="HX191" s="51">
        <v>2083.3333333333335</v>
      </c>
      <c r="HY191" s="47">
        <v>2166.6666666666665</v>
      </c>
      <c r="HZ191" s="51">
        <v>2041.6666666666667</v>
      </c>
      <c r="IA191" s="47">
        <v>2208.3333333333335</v>
      </c>
      <c r="IB191" s="51">
        <v>2000</v>
      </c>
      <c r="IC191" s="51">
        <v>2000</v>
      </c>
      <c r="ID191" s="51">
        <v>2000</v>
      </c>
      <c r="IE191" s="47">
        <v>1875</v>
      </c>
      <c r="IF191" s="51">
        <v>1916.6666666666667</v>
      </c>
      <c r="IG191" s="51">
        <v>1666.6666666666667</v>
      </c>
      <c r="IH191" s="47">
        <v>2083.3333333333335</v>
      </c>
      <c r="II191" s="47">
        <v>2166.6666666666665</v>
      </c>
      <c r="IJ191" s="51">
        <v>2208.3333333333335</v>
      </c>
      <c r="IK191" s="46" t="s">
        <v>1072</v>
      </c>
      <c r="IL191" s="51">
        <v>2041.6666666666667</v>
      </c>
      <c r="IM191" s="51">
        <v>2000</v>
      </c>
      <c r="IN191" s="51">
        <v>1166.6666666666667</v>
      </c>
      <c r="IO191" s="52">
        <v>2000</v>
      </c>
      <c r="IP191" s="52">
        <v>2000</v>
      </c>
      <c r="IQ191" s="52">
        <v>2000</v>
      </c>
      <c r="IR191" s="52">
        <v>1167</v>
      </c>
      <c r="IS191" s="299">
        <v>1166.6666666666667</v>
      </c>
      <c r="IT191" s="52">
        <f>'Coût médian du PMAS'!G10</f>
        <v>1166.6666666666667</v>
      </c>
      <c r="IV191" s="11" t="s">
        <v>1090</v>
      </c>
      <c r="IW191" s="46" t="s">
        <v>1072</v>
      </c>
      <c r="IX191" s="46" t="s">
        <v>1072</v>
      </c>
      <c r="IY191" s="46" t="s">
        <v>1072</v>
      </c>
      <c r="IZ191" s="46" t="s">
        <v>1072</v>
      </c>
      <c r="JA191" s="46" t="s">
        <v>1072</v>
      </c>
      <c r="JB191" s="57">
        <v>833.33333333333337</v>
      </c>
      <c r="JC191" s="55">
        <v>750</v>
      </c>
      <c r="JD191" s="55">
        <v>708.33333333333337</v>
      </c>
      <c r="JE191" s="55">
        <v>750</v>
      </c>
      <c r="JF191" s="114"/>
      <c r="JG191" s="55">
        <v>666.66666666666663</v>
      </c>
      <c r="JH191" s="114"/>
      <c r="JI191" s="55">
        <v>833.33333333333337</v>
      </c>
      <c r="JJ191" s="114"/>
      <c r="JK191" s="58">
        <v>750</v>
      </c>
      <c r="JL191" s="58">
        <v>750</v>
      </c>
      <c r="JM191" s="51">
        <v>750</v>
      </c>
      <c r="JN191" s="51">
        <v>750</v>
      </c>
      <c r="JO191" s="51">
        <v>833.33333333333337</v>
      </c>
      <c r="JP191" s="51">
        <v>833.33333333333337</v>
      </c>
      <c r="JQ191" s="114"/>
      <c r="JR191" s="51">
        <v>833.33333333333337</v>
      </c>
      <c r="JS191" s="51">
        <v>833.33333333333337</v>
      </c>
      <c r="JT191" s="51">
        <v>833.33333333333337</v>
      </c>
      <c r="JU191" s="51">
        <v>833.33333333333337</v>
      </c>
      <c r="JV191" s="51">
        <v>833.33333333333337</v>
      </c>
      <c r="JW191" s="114"/>
      <c r="JX191" s="51">
        <v>833.33333333333337</v>
      </c>
      <c r="JY191" s="51">
        <v>2166.6666666666665</v>
      </c>
      <c r="JZ191" s="51">
        <v>833.33333333333337</v>
      </c>
      <c r="KA191" s="51">
        <v>833.33333333333337</v>
      </c>
      <c r="KB191" s="51">
        <v>1000</v>
      </c>
      <c r="KC191" s="51">
        <v>833.33333333333337</v>
      </c>
      <c r="KD191" s="51">
        <v>833.33333333333337</v>
      </c>
      <c r="KE191" s="51">
        <v>833</v>
      </c>
      <c r="KF191" s="51">
        <v>833.33333333333337</v>
      </c>
      <c r="KG191" s="51">
        <v>833.33333333333337</v>
      </c>
      <c r="KH191" s="51">
        <v>833.33333333333337</v>
      </c>
      <c r="KI191" s="51">
        <v>833.33333333333337</v>
      </c>
      <c r="KJ191" s="51">
        <v>833.33333333333337</v>
      </c>
      <c r="KK191" s="46" t="s">
        <v>1072</v>
      </c>
      <c r="KL191" s="51">
        <v>1000</v>
      </c>
      <c r="KM191" s="51">
        <v>1000</v>
      </c>
      <c r="KN191" s="51">
        <v>1000</v>
      </c>
      <c r="KO191" s="52">
        <v>1000</v>
      </c>
      <c r="KP191" s="52">
        <v>1000</v>
      </c>
      <c r="KQ191" s="52">
        <v>1000</v>
      </c>
      <c r="KR191" s="52">
        <v>833.33333333333337</v>
      </c>
      <c r="KS191" s="302">
        <v>833.33333333333337</v>
      </c>
      <c r="KT191" s="52">
        <f>'Coût médian du PMAS'!H10</f>
        <v>833.33333333333337</v>
      </c>
    </row>
    <row r="192" spans="1:306" ht="15" customHeight="1" thickBot="1" x14ac:dyDescent="0.35">
      <c r="A192" s="127" t="s">
        <v>1174</v>
      </c>
      <c r="B192" s="79">
        <v>166.83333333333331</v>
      </c>
      <c r="C192" s="79">
        <v>166.66666666666666</v>
      </c>
      <c r="D192" s="79">
        <v>166.66666666666666</v>
      </c>
      <c r="E192" s="79">
        <v>166.66666666666666</v>
      </c>
      <c r="F192" s="79">
        <v>166.66666666666666</v>
      </c>
      <c r="G192" s="79">
        <v>208.33333333333334</v>
      </c>
      <c r="H192" s="79">
        <v>166.66666666666666</v>
      </c>
      <c r="I192" s="79">
        <v>166.66666666666666</v>
      </c>
      <c r="J192" s="79">
        <v>166.66666666666666</v>
      </c>
      <c r="K192" s="180"/>
      <c r="L192" s="79">
        <v>166.66666666666666</v>
      </c>
      <c r="M192" s="180"/>
      <c r="N192" s="79">
        <v>166.66666666666666</v>
      </c>
      <c r="O192" s="180"/>
      <c r="P192" s="79">
        <v>167</v>
      </c>
      <c r="Q192" s="79">
        <v>167</v>
      </c>
      <c r="R192" s="79">
        <v>208</v>
      </c>
      <c r="S192" s="79">
        <v>166.66666666666666</v>
      </c>
      <c r="T192" s="79">
        <v>167</v>
      </c>
      <c r="U192" s="79">
        <v>166.66666666666666</v>
      </c>
      <c r="V192" s="128"/>
      <c r="W192" s="79">
        <v>250</v>
      </c>
      <c r="X192" s="79">
        <v>250</v>
      </c>
      <c r="Y192" s="79">
        <v>229.16666666666666</v>
      </c>
      <c r="Z192" s="79">
        <v>250</v>
      </c>
      <c r="AA192" s="80">
        <v>250</v>
      </c>
      <c r="AB192" s="171"/>
      <c r="AC192" s="80">
        <v>250</v>
      </c>
      <c r="AD192" s="79">
        <v>250</v>
      </c>
      <c r="AE192" s="79">
        <v>250</v>
      </c>
      <c r="AF192" s="79">
        <v>166.66666666666666</v>
      </c>
      <c r="AG192" s="79">
        <v>225</v>
      </c>
      <c r="AH192" s="80">
        <v>250</v>
      </c>
      <c r="AI192" s="80">
        <v>208.33333333333334</v>
      </c>
      <c r="AJ192" s="80">
        <v>208.33333333333334</v>
      </c>
      <c r="AK192" s="80">
        <v>250</v>
      </c>
      <c r="AL192" s="80">
        <v>191.66666666666666</v>
      </c>
      <c r="AM192" s="80">
        <v>208.33333333333334</v>
      </c>
      <c r="AN192" s="80">
        <v>250</v>
      </c>
      <c r="AO192" s="80">
        <v>250</v>
      </c>
      <c r="AP192" s="80">
        <v>250</v>
      </c>
      <c r="AQ192" s="80">
        <v>250</v>
      </c>
      <c r="AR192" s="80">
        <v>250</v>
      </c>
      <c r="AS192" s="80">
        <v>250</v>
      </c>
      <c r="AT192" s="80">
        <v>333.33333333333331</v>
      </c>
      <c r="AU192" s="80">
        <v>166.66666666666666</v>
      </c>
      <c r="AV192" s="80">
        <v>291.66666666666669</v>
      </c>
      <c r="AW192" s="80">
        <v>250</v>
      </c>
      <c r="AX192" s="80">
        <v>333.33333333333331</v>
      </c>
      <c r="AY192" s="80">
        <f>'Coût médian du PMAS'!D20</f>
        <v>375</v>
      </c>
      <c r="BA192" s="127" t="s">
        <v>1174</v>
      </c>
      <c r="BB192" s="79">
        <v>333.16666666666663</v>
      </c>
      <c r="BC192" s="79">
        <v>291.66666666666669</v>
      </c>
      <c r="BD192" s="79">
        <v>291.66666666666669</v>
      </c>
      <c r="BE192" s="79">
        <v>166.66666666666666</v>
      </c>
      <c r="BF192" s="79">
        <v>302.16666666666669</v>
      </c>
      <c r="BG192" s="79">
        <v>250</v>
      </c>
      <c r="BH192" s="79">
        <v>250</v>
      </c>
      <c r="BI192" s="79">
        <v>291.66666666666669</v>
      </c>
      <c r="BJ192" s="79">
        <v>250</v>
      </c>
      <c r="BK192" s="180"/>
      <c r="BL192" s="79">
        <v>250</v>
      </c>
      <c r="BM192" s="180"/>
      <c r="BN192" s="79">
        <v>238</v>
      </c>
      <c r="BO192" s="180"/>
      <c r="BP192" s="79">
        <v>225</v>
      </c>
      <c r="BQ192" s="79">
        <v>258.33333333333331</v>
      </c>
      <c r="BR192" s="79">
        <v>258.33333333333331</v>
      </c>
      <c r="BS192" s="79">
        <v>300</v>
      </c>
      <c r="BT192" s="79">
        <v>291.66666666666669</v>
      </c>
      <c r="BU192" s="79">
        <v>266.66666666666669</v>
      </c>
      <c r="BV192" s="180"/>
      <c r="BW192" s="79">
        <v>291.66666666666669</v>
      </c>
      <c r="BX192" s="79">
        <v>291.66666666666669</v>
      </c>
      <c r="BY192" s="79">
        <v>250</v>
      </c>
      <c r="BZ192" s="79">
        <v>250</v>
      </c>
      <c r="CA192" s="80">
        <v>250</v>
      </c>
      <c r="CB192" s="171"/>
      <c r="CC192" s="80">
        <v>250</v>
      </c>
      <c r="CD192" s="80">
        <v>250</v>
      </c>
      <c r="CE192" s="80">
        <v>250</v>
      </c>
      <c r="CF192" s="80">
        <v>250</v>
      </c>
      <c r="CG192" s="80">
        <v>250</v>
      </c>
      <c r="CH192" s="79">
        <v>250</v>
      </c>
      <c r="CI192" s="80">
        <v>250</v>
      </c>
      <c r="CJ192" s="80">
        <v>208.33333333333334</v>
      </c>
      <c r="CK192" s="80">
        <v>250</v>
      </c>
      <c r="CL192" s="80">
        <v>333.33333333333331</v>
      </c>
      <c r="CM192" s="80">
        <v>250</v>
      </c>
      <c r="CN192" s="80">
        <v>291.66666666666669</v>
      </c>
      <c r="CO192" s="80">
        <v>250</v>
      </c>
      <c r="CP192" s="80">
        <v>250</v>
      </c>
      <c r="CQ192" s="80">
        <v>291.66666666666669</v>
      </c>
      <c r="CR192" s="80">
        <v>333.33333333333331</v>
      </c>
      <c r="CS192" s="80">
        <v>333.33333333333331</v>
      </c>
      <c r="CT192" s="80">
        <v>291.66666666666669</v>
      </c>
      <c r="CU192" s="82">
        <v>258.33333333333331</v>
      </c>
      <c r="CV192" s="80">
        <v>333.33333333333331</v>
      </c>
      <c r="CW192" s="80">
        <v>300</v>
      </c>
      <c r="CX192" s="80">
        <v>333.33333333333331</v>
      </c>
      <c r="CY192" s="80">
        <f>'Coût médian du PMAS'!E20</f>
        <v>666.66666666666663</v>
      </c>
      <c r="DA192" s="127" t="s">
        <v>1174</v>
      </c>
      <c r="DB192" s="79">
        <v>541.66666666666663</v>
      </c>
      <c r="DC192" s="79">
        <v>416.66666666666669</v>
      </c>
      <c r="DD192" s="79">
        <v>583.33333333333337</v>
      </c>
      <c r="DE192" s="79">
        <v>500</v>
      </c>
      <c r="DF192" s="79">
        <v>583.33333333333337</v>
      </c>
      <c r="DG192" s="79">
        <v>666.66666666666663</v>
      </c>
      <c r="DH192" s="79">
        <v>583.33333333333337</v>
      </c>
      <c r="DI192" s="79">
        <v>500</v>
      </c>
      <c r="DJ192" s="79">
        <v>666.66666666666663</v>
      </c>
      <c r="DK192" s="181"/>
      <c r="DL192" s="79">
        <v>500</v>
      </c>
      <c r="DM192" s="181"/>
      <c r="DN192" s="79">
        <v>500</v>
      </c>
      <c r="DO192" s="181"/>
      <c r="DP192" s="79">
        <v>583.33333333333337</v>
      </c>
      <c r="DQ192" s="79">
        <v>645.83333333333337</v>
      </c>
      <c r="DR192" s="79">
        <v>625</v>
      </c>
      <c r="DS192" s="79">
        <v>500</v>
      </c>
      <c r="DT192" s="79">
        <v>625</v>
      </c>
      <c r="DU192" s="79">
        <v>500</v>
      </c>
      <c r="DV192" s="181"/>
      <c r="DW192" s="79">
        <v>500</v>
      </c>
      <c r="DX192" s="79">
        <v>500</v>
      </c>
      <c r="DY192" s="79">
        <v>500</v>
      </c>
      <c r="DZ192" s="79">
        <v>562.5</v>
      </c>
      <c r="EA192" s="80">
        <v>500</v>
      </c>
      <c r="EB192" s="170"/>
      <c r="EC192" s="80">
        <v>541.66666666666663</v>
      </c>
      <c r="ED192" s="80">
        <v>541.66666666666663</v>
      </c>
      <c r="EE192" s="80">
        <v>583.33333333333337</v>
      </c>
      <c r="EF192" s="80">
        <v>583.33333333333337</v>
      </c>
      <c r="EG192" s="80">
        <v>500</v>
      </c>
      <c r="EH192" s="79">
        <v>500</v>
      </c>
      <c r="EI192" s="80">
        <v>500</v>
      </c>
      <c r="EJ192" s="80">
        <v>500</v>
      </c>
      <c r="EK192" s="80">
        <v>500</v>
      </c>
      <c r="EL192" s="80">
        <v>541.66666666666663</v>
      </c>
      <c r="EM192" s="80">
        <v>500</v>
      </c>
      <c r="EN192" s="80">
        <v>500</v>
      </c>
      <c r="EO192" s="80">
        <v>500</v>
      </c>
      <c r="EP192" s="80">
        <v>500</v>
      </c>
      <c r="EQ192" s="80">
        <v>520.83333333333337</v>
      </c>
      <c r="ER192" s="80">
        <v>500</v>
      </c>
      <c r="ES192" s="80">
        <v>500</v>
      </c>
      <c r="ET192" s="80">
        <v>500</v>
      </c>
      <c r="EU192" s="80">
        <v>500</v>
      </c>
      <c r="EV192" s="80">
        <v>583.33333333333337</v>
      </c>
      <c r="EW192" s="80">
        <v>520.83333333333337</v>
      </c>
      <c r="EX192" s="80">
        <v>500</v>
      </c>
      <c r="EY192" s="80">
        <f>'Coût médian du PMAS'!E20</f>
        <v>666.66666666666663</v>
      </c>
      <c r="EZ192"/>
      <c r="FA192" s="79">
        <v>500</v>
      </c>
      <c r="FB192" s="79">
        <v>500</v>
      </c>
      <c r="FC192" s="79">
        <v>500</v>
      </c>
      <c r="FD192" s="79">
        <v>500</v>
      </c>
      <c r="FE192" s="79">
        <v>500</v>
      </c>
      <c r="FF192" s="181"/>
      <c r="FG192" s="79">
        <v>500</v>
      </c>
      <c r="FH192" s="181"/>
      <c r="FI192" s="79">
        <v>500</v>
      </c>
      <c r="FJ192" s="181"/>
      <c r="FK192" s="79">
        <v>500</v>
      </c>
      <c r="FL192" s="79">
        <v>583.33333333333337</v>
      </c>
      <c r="FM192" s="79">
        <v>541.66666666666663</v>
      </c>
      <c r="FN192" s="79">
        <v>500</v>
      </c>
      <c r="FO192" s="79">
        <v>552.08333333333337</v>
      </c>
      <c r="FP192" s="79">
        <v>500</v>
      </c>
      <c r="FQ192" s="181"/>
      <c r="FR192" s="79">
        <v>583.33333333333337</v>
      </c>
      <c r="FS192" s="79">
        <v>541.66666666666663</v>
      </c>
      <c r="FT192" s="79">
        <v>541.66666666666663</v>
      </c>
      <c r="FU192" s="79">
        <v>500</v>
      </c>
      <c r="FV192" s="80">
        <v>500</v>
      </c>
      <c r="FW192" s="170"/>
      <c r="FX192" s="80">
        <v>500</v>
      </c>
      <c r="FY192" s="80">
        <v>500</v>
      </c>
      <c r="FZ192" s="80">
        <v>500</v>
      </c>
      <c r="GA192" s="80">
        <v>458.33333333333331</v>
      </c>
      <c r="GB192" s="80">
        <v>416.66666666666669</v>
      </c>
      <c r="GC192" s="79">
        <v>500</v>
      </c>
      <c r="GD192" s="80">
        <v>500</v>
      </c>
      <c r="GE192" s="80">
        <v>500</v>
      </c>
      <c r="GF192" s="80">
        <v>500</v>
      </c>
      <c r="GG192" s="80">
        <v>500</v>
      </c>
      <c r="GH192" s="80">
        <v>500</v>
      </c>
      <c r="GI192" s="80">
        <v>533.33333333333337</v>
      </c>
      <c r="GJ192" s="80">
        <v>500</v>
      </c>
      <c r="GK192" s="80">
        <v>500</v>
      </c>
      <c r="GL192" s="80">
        <v>500</v>
      </c>
      <c r="GM192" s="80">
        <v>500</v>
      </c>
      <c r="GN192" s="80">
        <v>500</v>
      </c>
      <c r="GO192" s="80">
        <v>583.33333333333337</v>
      </c>
      <c r="GP192" s="80">
        <v>500</v>
      </c>
      <c r="GQ192" s="80">
        <v>500</v>
      </c>
      <c r="GR192" s="80">
        <v>520.83333333333337</v>
      </c>
      <c r="GS192" s="80">
        <v>500</v>
      </c>
      <c r="GT192" s="80">
        <f>'Coût médian du PMAS'!F20</f>
        <v>500</v>
      </c>
      <c r="GU192"/>
      <c r="GV192" s="127" t="s">
        <v>1174</v>
      </c>
      <c r="GW192" s="79">
        <v>1041.6666666666667</v>
      </c>
      <c r="GX192" s="79">
        <v>1041.6666666666667</v>
      </c>
      <c r="GY192" s="79">
        <v>1083.3333333333333</v>
      </c>
      <c r="GZ192" s="79">
        <v>1166.6666666666667</v>
      </c>
      <c r="HA192" s="79">
        <v>1250</v>
      </c>
      <c r="HB192" s="79">
        <v>854.16666666666663</v>
      </c>
      <c r="HC192" s="79">
        <v>1041.6666666666667</v>
      </c>
      <c r="HD192" s="79">
        <v>1979.1666666666667</v>
      </c>
      <c r="HE192" s="79">
        <v>1666.6666666666667</v>
      </c>
      <c r="HF192" s="181"/>
      <c r="HG192" s="79">
        <v>1958.3333333333333</v>
      </c>
      <c r="HH192" s="181"/>
      <c r="HI192" s="79">
        <v>2500</v>
      </c>
      <c r="HJ192" s="181"/>
      <c r="HK192" s="79">
        <v>1666.6666666666667</v>
      </c>
      <c r="HL192" s="79">
        <v>1833.3333333333333</v>
      </c>
      <c r="HM192" s="79">
        <v>1833.3333333333333</v>
      </c>
      <c r="HN192" s="79">
        <v>2000</v>
      </c>
      <c r="HO192" s="79">
        <v>1666.6666666666667</v>
      </c>
      <c r="HP192" s="79">
        <v>1666.6666666666667</v>
      </c>
      <c r="HQ192" s="181"/>
      <c r="HR192" s="79">
        <v>2041.6666666666667</v>
      </c>
      <c r="HS192" s="79">
        <v>2500</v>
      </c>
      <c r="HT192" s="79">
        <v>2000</v>
      </c>
      <c r="HU192" s="79">
        <v>2041.6666666666667</v>
      </c>
      <c r="HV192" s="80">
        <v>2333.3333333333335</v>
      </c>
      <c r="HW192" s="170"/>
      <c r="HX192" s="80">
        <v>2083.3333333333335</v>
      </c>
      <c r="HY192" s="80">
        <v>2166.6666666666665</v>
      </c>
      <c r="HZ192" s="80">
        <v>2041.6666666666667</v>
      </c>
      <c r="IA192" s="80">
        <v>2208.3333333333335</v>
      </c>
      <c r="IB192" s="80">
        <v>2291.6666666666665</v>
      </c>
      <c r="IC192" s="79">
        <v>2250</v>
      </c>
      <c r="ID192" s="80">
        <v>2000</v>
      </c>
      <c r="IE192" s="80">
        <v>1875</v>
      </c>
      <c r="IF192" s="80">
        <v>2083.3333333333335</v>
      </c>
      <c r="IG192" s="80">
        <v>2083.3333333333335</v>
      </c>
      <c r="IH192" s="80">
        <v>2083.3333333333335</v>
      </c>
      <c r="II192" s="80">
        <v>2166.6666666666665</v>
      </c>
      <c r="IJ192" s="80">
        <v>2208.3333333333335</v>
      </c>
      <c r="IK192" s="80">
        <v>2166.6666666666665</v>
      </c>
      <c r="IL192" s="80">
        <v>2166.6666666666665</v>
      </c>
      <c r="IM192" s="80">
        <v>1666.6666666666667</v>
      </c>
      <c r="IN192" s="80">
        <v>2000</v>
      </c>
      <c r="IO192" s="80">
        <v>2125</v>
      </c>
      <c r="IP192" s="80">
        <v>1750</v>
      </c>
      <c r="IQ192" s="80">
        <v>1916.6666666666667</v>
      </c>
      <c r="IR192" s="80">
        <v>1983</v>
      </c>
      <c r="IS192" s="80">
        <v>1833.3333333333333</v>
      </c>
      <c r="IT192" s="80">
        <f>'Coût médian du PMAS'!G20</f>
        <v>1791.6666666666667</v>
      </c>
      <c r="IV192" s="127" t="s">
        <v>1174</v>
      </c>
      <c r="IW192" s="79">
        <v>958.33333333333337</v>
      </c>
      <c r="IX192" s="79">
        <v>750</v>
      </c>
      <c r="IY192" s="79">
        <v>791.66666666666663</v>
      </c>
      <c r="IZ192" s="79">
        <v>583.33333333333337</v>
      </c>
      <c r="JA192" s="79">
        <v>750</v>
      </c>
      <c r="JB192" s="79">
        <v>541.66666666666663</v>
      </c>
      <c r="JC192" s="79">
        <v>833.33333333333337</v>
      </c>
      <c r="JD192" s="79">
        <v>583.33333333333337</v>
      </c>
      <c r="JE192" s="79">
        <v>625</v>
      </c>
      <c r="JF192" s="180"/>
      <c r="JG192" s="79">
        <v>583.33333333333337</v>
      </c>
      <c r="JH192" s="180"/>
      <c r="JI192" s="79">
        <v>625</v>
      </c>
      <c r="JJ192" s="180"/>
      <c r="JK192" s="79">
        <v>666.66666666666663</v>
      </c>
      <c r="JL192" s="79">
        <v>625</v>
      </c>
      <c r="JM192" s="79">
        <v>666.66666666666663</v>
      </c>
      <c r="JN192" s="79">
        <v>750</v>
      </c>
      <c r="JO192" s="79">
        <v>583.33333333333337</v>
      </c>
      <c r="JP192" s="79">
        <v>666.66666666666663</v>
      </c>
      <c r="JQ192" s="180"/>
      <c r="JR192" s="79">
        <v>625</v>
      </c>
      <c r="JS192" s="79">
        <v>833.33333333333337</v>
      </c>
      <c r="JT192" s="79">
        <v>645.83333333333337</v>
      </c>
      <c r="JU192" s="79">
        <v>666.66666666666663</v>
      </c>
      <c r="JV192" s="80">
        <v>583.33333333333337</v>
      </c>
      <c r="JW192" s="171"/>
      <c r="JX192" s="80">
        <v>583.33333333333337</v>
      </c>
      <c r="JY192" s="80">
        <v>625</v>
      </c>
      <c r="JZ192" s="80">
        <v>833.33333333333337</v>
      </c>
      <c r="KA192" s="80">
        <v>750</v>
      </c>
      <c r="KB192" s="80">
        <v>708.33333333333337</v>
      </c>
      <c r="KC192" s="79">
        <v>750</v>
      </c>
      <c r="KD192" s="80">
        <v>791.66666666666663</v>
      </c>
      <c r="KE192" s="80">
        <v>771</v>
      </c>
      <c r="KF192" s="80">
        <v>791.66666666666663</v>
      </c>
      <c r="KG192" s="80">
        <v>666.66666666666663</v>
      </c>
      <c r="KH192" s="80">
        <v>666.66666666666663</v>
      </c>
      <c r="KI192" s="80">
        <v>750</v>
      </c>
      <c r="KJ192" s="80">
        <v>750</v>
      </c>
      <c r="KK192" s="80">
        <v>708.33333333333337</v>
      </c>
      <c r="KL192" s="80">
        <v>833.33333333333337</v>
      </c>
      <c r="KM192" s="80">
        <v>687.5</v>
      </c>
      <c r="KN192" s="80">
        <v>750</v>
      </c>
      <c r="KO192" s="80">
        <v>750</v>
      </c>
      <c r="KP192" s="80">
        <v>833.33333333333337</v>
      </c>
      <c r="KQ192" s="80">
        <v>750</v>
      </c>
      <c r="KR192" s="80">
        <v>833.33333333333337</v>
      </c>
      <c r="KS192" s="80">
        <v>791.66666666666663</v>
      </c>
      <c r="KT192" s="80">
        <f>'Coût médian du PMAS'!H20</f>
        <v>833.33333333333337</v>
      </c>
    </row>
    <row r="193" spans="1:305" ht="15" customHeight="1" x14ac:dyDescent="0.3">
      <c r="A193" s="37"/>
      <c r="B193" s="129"/>
      <c r="C193" s="129"/>
      <c r="D193" s="129"/>
      <c r="E193" s="129"/>
      <c r="F193" s="129"/>
      <c r="G193" s="129"/>
      <c r="H193" s="129"/>
      <c r="I193" s="129"/>
      <c r="J193" s="129"/>
      <c r="K193" s="114"/>
      <c r="L193" s="129"/>
      <c r="M193" s="114"/>
      <c r="N193" s="129"/>
      <c r="O193" s="114"/>
      <c r="P193" s="129"/>
      <c r="Q193" s="129"/>
      <c r="R193" s="129"/>
      <c r="S193" s="129"/>
      <c r="T193" s="129"/>
      <c r="U193" s="129"/>
      <c r="V193" s="130"/>
      <c r="W193" s="129"/>
      <c r="X193" s="129"/>
      <c r="Y193" s="129"/>
      <c r="Z193" s="129"/>
      <c r="AA193" s="119"/>
      <c r="AB193" s="114"/>
      <c r="AC193" s="119"/>
      <c r="AD193" s="129"/>
      <c r="AE193" s="129"/>
      <c r="AF193" s="129"/>
      <c r="AG193" s="129"/>
      <c r="AH193" s="119"/>
      <c r="AI193" s="119"/>
      <c r="AJ193" s="119"/>
      <c r="AK193" s="119"/>
      <c r="AL193" s="119"/>
      <c r="AM193" s="119"/>
      <c r="AN193" s="119"/>
      <c r="AO193" s="119"/>
      <c r="AP193" s="119"/>
      <c r="AQ193" s="119"/>
      <c r="AR193" s="119"/>
      <c r="AS193" s="119"/>
      <c r="AT193" s="119"/>
      <c r="BA193" s="37"/>
      <c r="BB193" s="129"/>
      <c r="BC193" s="129"/>
      <c r="BD193" s="129"/>
      <c r="BE193" s="129"/>
      <c r="BF193" s="129"/>
      <c r="BG193" s="129"/>
      <c r="BH193" s="129"/>
      <c r="BI193" s="129"/>
      <c r="BJ193" s="129"/>
      <c r="BK193" s="114"/>
      <c r="BL193" s="129"/>
      <c r="BM193" s="114"/>
      <c r="BN193" s="129"/>
      <c r="BO193" s="114"/>
      <c r="BP193" s="129"/>
      <c r="BQ193" s="129"/>
      <c r="BR193" s="129"/>
      <c r="BS193" s="129"/>
      <c r="BT193" s="129"/>
      <c r="BU193" s="129"/>
      <c r="BV193" s="114"/>
      <c r="BW193" s="129"/>
      <c r="BX193" s="129"/>
      <c r="BY193" s="129"/>
      <c r="BZ193" s="129"/>
      <c r="CA193" s="119"/>
      <c r="CB193" s="114"/>
      <c r="CC193" s="119"/>
      <c r="CD193" s="119"/>
      <c r="CE193" s="119"/>
      <c r="CF193" s="119"/>
      <c r="CG193" s="119"/>
      <c r="CH193" s="129"/>
      <c r="CI193" s="119"/>
      <c r="CJ193" s="119"/>
      <c r="CK193" s="119"/>
      <c r="CL193" s="119"/>
      <c r="CM193" s="119"/>
      <c r="CN193" s="119"/>
      <c r="CO193" s="119"/>
      <c r="CP193" s="119"/>
      <c r="CQ193" s="119"/>
      <c r="CR193" s="119"/>
      <c r="CS193" s="119"/>
      <c r="CT193" s="119"/>
      <c r="DA193" s="37"/>
      <c r="DB193" s="129"/>
      <c r="DC193" s="129"/>
      <c r="DD193" s="129"/>
      <c r="DE193" s="129"/>
      <c r="DF193" s="129"/>
      <c r="DG193" s="129"/>
      <c r="DH193" s="129"/>
      <c r="DI193" s="129"/>
      <c r="DJ193" s="129"/>
      <c r="DK193" s="113"/>
      <c r="DL193" s="129"/>
      <c r="DM193" s="113"/>
      <c r="DN193" s="129"/>
      <c r="DO193" s="113"/>
      <c r="DP193" s="129"/>
      <c r="DQ193" s="129"/>
      <c r="DR193" s="129"/>
      <c r="DS193" s="129"/>
      <c r="DT193" s="129"/>
      <c r="DU193" s="129"/>
      <c r="DV193" s="113"/>
      <c r="DW193" s="129"/>
      <c r="DX193" s="129"/>
      <c r="DY193" s="129"/>
      <c r="DZ193" s="129"/>
      <c r="EA193" s="119"/>
      <c r="EB193" s="113"/>
      <c r="EC193" s="119"/>
      <c r="ED193" s="119"/>
      <c r="EE193" s="119"/>
      <c r="EF193" s="119"/>
      <c r="EG193" s="119"/>
      <c r="EH193" s="129"/>
      <c r="EI193" s="119"/>
      <c r="EJ193" s="119"/>
      <c r="EK193" s="119"/>
      <c r="EL193" s="119"/>
      <c r="EM193" s="119"/>
      <c r="EN193" s="119"/>
      <c r="EO193" s="119"/>
      <c r="EP193" s="119"/>
      <c r="EQ193" s="119"/>
      <c r="ER193" s="119"/>
      <c r="ES193" s="119"/>
      <c r="ET193" s="119"/>
      <c r="EX193" s="129"/>
      <c r="EY193" s="129"/>
      <c r="EZ193" s="129"/>
      <c r="FA193" s="129"/>
      <c r="FB193" s="129"/>
      <c r="FC193" s="129"/>
      <c r="FD193" s="129"/>
      <c r="FE193" s="113"/>
      <c r="FF193" s="129"/>
      <c r="FG193" s="113"/>
      <c r="FH193" s="129"/>
      <c r="FI193" s="113"/>
      <c r="FJ193" s="129"/>
      <c r="FK193" s="129"/>
      <c r="FL193" s="129"/>
      <c r="FM193" s="129"/>
      <c r="FN193" s="129"/>
      <c r="FO193" s="129"/>
      <c r="FP193" s="113"/>
      <c r="FQ193" s="129"/>
      <c r="FR193" s="129"/>
      <c r="FS193" s="129"/>
      <c r="FT193" s="129"/>
      <c r="FU193" s="119"/>
      <c r="FV193" s="113"/>
      <c r="FW193" s="119"/>
      <c r="FX193" s="119"/>
      <c r="FY193" s="119"/>
      <c r="FZ193" s="119"/>
      <c r="GA193" s="119"/>
      <c r="GB193" s="129"/>
      <c r="GC193" s="119"/>
      <c r="GD193" s="119"/>
      <c r="GE193" s="119"/>
      <c r="GF193" s="119"/>
      <c r="GG193" s="119"/>
      <c r="GH193" s="119"/>
      <c r="GI193" s="119"/>
      <c r="GJ193" s="119"/>
      <c r="GK193" s="119"/>
      <c r="GL193" s="119"/>
      <c r="GM193" s="119"/>
      <c r="GN193" s="119"/>
      <c r="GQ193" s="11"/>
      <c r="GS193"/>
      <c r="GU193" s="37"/>
      <c r="GV193" s="129"/>
      <c r="GW193" s="129"/>
      <c r="GX193" s="129"/>
      <c r="GY193" s="129"/>
      <c r="GZ193" s="129"/>
      <c r="HA193" s="129"/>
      <c r="HB193" s="129"/>
      <c r="HC193" s="129"/>
      <c r="HD193" s="129"/>
      <c r="HE193" s="113"/>
      <c r="HF193" s="129"/>
      <c r="HG193" s="113"/>
      <c r="HH193" s="129"/>
      <c r="HI193" s="113"/>
      <c r="HJ193" s="129"/>
      <c r="HK193" s="129"/>
      <c r="HL193" s="129"/>
      <c r="HM193" s="129"/>
      <c r="HN193" s="129"/>
      <c r="HO193" s="129"/>
      <c r="HP193" s="113"/>
      <c r="HQ193" s="129"/>
      <c r="HR193" s="129"/>
      <c r="HS193" s="129"/>
      <c r="HT193" s="129"/>
      <c r="HU193" s="119"/>
      <c r="HV193" s="113"/>
      <c r="HW193" s="119"/>
      <c r="HX193" s="119"/>
      <c r="HY193" s="119"/>
      <c r="HZ193" s="119"/>
      <c r="IA193" s="119"/>
      <c r="IB193" s="129"/>
      <c r="IC193" s="119"/>
      <c r="ID193" s="119"/>
      <c r="IE193" s="119"/>
      <c r="IF193" s="119"/>
      <c r="IG193" s="119"/>
      <c r="IH193" s="119"/>
      <c r="II193" s="119"/>
      <c r="IJ193" s="119"/>
      <c r="IK193" s="119"/>
      <c r="IL193" s="119"/>
      <c r="IM193" s="119"/>
      <c r="IN193" s="119"/>
      <c r="IU193" s="37"/>
      <c r="IV193" s="129"/>
      <c r="IW193" s="129"/>
      <c r="IX193" s="129"/>
      <c r="IY193" s="129"/>
      <c r="IZ193" s="129"/>
      <c r="JA193" s="129"/>
      <c r="JB193" s="129"/>
      <c r="JC193" s="129"/>
      <c r="JD193" s="129"/>
      <c r="JE193" s="114"/>
      <c r="JF193" s="129"/>
      <c r="JG193" s="114"/>
      <c r="JH193" s="129"/>
      <c r="JI193" s="114"/>
      <c r="JJ193" s="129"/>
      <c r="JK193" s="129"/>
      <c r="JL193" s="129"/>
      <c r="JM193" s="129"/>
      <c r="JN193" s="129"/>
      <c r="JO193" s="129"/>
      <c r="JP193" s="114"/>
      <c r="JQ193" s="129"/>
      <c r="JR193" s="129"/>
      <c r="JS193" s="129"/>
      <c r="JT193" s="129"/>
      <c r="JU193" s="119"/>
      <c r="JV193" s="114"/>
      <c r="JW193" s="119"/>
      <c r="JX193" s="119"/>
      <c r="JY193" s="119"/>
      <c r="JZ193" s="119"/>
      <c r="KA193" s="119"/>
      <c r="KB193" s="129"/>
      <c r="KC193" s="119"/>
      <c r="KD193" s="119"/>
      <c r="KE193" s="119"/>
      <c r="KF193" s="119"/>
      <c r="KG193" s="119"/>
      <c r="KH193" s="119"/>
      <c r="KI193" s="119"/>
      <c r="KJ193" s="119"/>
      <c r="KK193" s="119"/>
      <c r="KL193" s="119"/>
      <c r="KM193" s="119"/>
      <c r="KN193" s="119"/>
    </row>
    <row r="194" spans="1:305" x14ac:dyDescent="0.3">
      <c r="GQ194" s="11"/>
      <c r="GS194"/>
    </row>
    <row r="195" spans="1:305" ht="68" customHeight="1" x14ac:dyDescent="0.3">
      <c r="A195" s="31" t="s">
        <v>984</v>
      </c>
      <c r="B195" s="31" t="s">
        <v>1030</v>
      </c>
      <c r="C195" s="31" t="s">
        <v>1031</v>
      </c>
      <c r="D195" s="31" t="s">
        <v>1032</v>
      </c>
      <c r="E195" s="31" t="s">
        <v>1033</v>
      </c>
      <c r="F195" s="31" t="s">
        <v>1034</v>
      </c>
      <c r="G195" s="83" t="s">
        <v>1267</v>
      </c>
      <c r="H195" s="31" t="s">
        <v>1223</v>
      </c>
      <c r="I195" s="31" t="s">
        <v>1177</v>
      </c>
      <c r="J195" s="84" t="s">
        <v>1225</v>
      </c>
      <c r="K195" s="31" t="s">
        <v>1268</v>
      </c>
      <c r="L195" s="84" t="s">
        <v>1227</v>
      </c>
      <c r="M195" s="31" t="s">
        <v>1269</v>
      </c>
      <c r="N195" s="84" t="s">
        <v>1270</v>
      </c>
      <c r="O195" s="31" t="s">
        <v>1271</v>
      </c>
      <c r="P195" s="31" t="s">
        <v>1232</v>
      </c>
      <c r="Q195" s="31" t="s">
        <v>1233</v>
      </c>
      <c r="R195" s="31" t="s">
        <v>1234</v>
      </c>
      <c r="S195" s="31" t="s">
        <v>1235</v>
      </c>
      <c r="T195" s="31" t="s">
        <v>1236</v>
      </c>
      <c r="U195" s="84" t="s">
        <v>1258</v>
      </c>
      <c r="V195" s="31" t="s">
        <v>1250</v>
      </c>
      <c r="W195" s="31" t="s">
        <v>1191</v>
      </c>
      <c r="X195" s="31" t="s">
        <v>1192</v>
      </c>
      <c r="Y195" s="31" t="s">
        <v>1193</v>
      </c>
      <c r="Z195" s="31" t="s">
        <v>1272</v>
      </c>
      <c r="AA195" s="84" t="s">
        <v>1195</v>
      </c>
      <c r="AB195" s="85" t="s">
        <v>1217</v>
      </c>
      <c r="AC195" s="85" t="s">
        <v>1196</v>
      </c>
      <c r="AD195" s="31" t="s">
        <v>1197</v>
      </c>
      <c r="AE195" s="31" t="s">
        <v>1198</v>
      </c>
      <c r="AF195" s="31" t="s">
        <v>1273</v>
      </c>
      <c r="AG195" s="86" t="s">
        <v>1221</v>
      </c>
      <c r="AH195" s="86" t="s">
        <v>1201</v>
      </c>
      <c r="AI195" s="86" t="s">
        <v>1202</v>
      </c>
      <c r="AJ195" s="86" t="s">
        <v>1203</v>
      </c>
      <c r="AK195" s="31" t="s">
        <v>1204</v>
      </c>
      <c r="AL195" s="31" t="s">
        <v>1205</v>
      </c>
      <c r="AM195" s="31" t="s">
        <v>1206</v>
      </c>
      <c r="AN195" s="31" t="s">
        <v>1207</v>
      </c>
      <c r="AO195" s="31" t="s">
        <v>1208</v>
      </c>
      <c r="AP195" s="31" t="s">
        <v>1209</v>
      </c>
      <c r="AQ195" s="31" t="s">
        <v>1210</v>
      </c>
      <c r="AR195" s="31" t="s">
        <v>1211</v>
      </c>
      <c r="AS195" s="31" t="s">
        <v>1212</v>
      </c>
      <c r="AT195" s="31" t="s">
        <v>1213</v>
      </c>
      <c r="AU195" s="31" t="s">
        <v>1219</v>
      </c>
      <c r="AV195" s="31" t="s">
        <v>2156</v>
      </c>
      <c r="AW195" s="31" t="s">
        <v>2248</v>
      </c>
      <c r="AX195" s="31" t="s">
        <v>2249</v>
      </c>
      <c r="BA195" s="31" t="s">
        <v>984</v>
      </c>
      <c r="BB195" s="31" t="s">
        <v>1030</v>
      </c>
      <c r="BC195" s="31" t="s">
        <v>1031</v>
      </c>
      <c r="BD195" s="31" t="s">
        <v>1032</v>
      </c>
      <c r="BE195" s="31" t="s">
        <v>1033</v>
      </c>
      <c r="BF195" s="31" t="s">
        <v>1034</v>
      </c>
      <c r="BG195" s="83" t="s">
        <v>1267</v>
      </c>
      <c r="BH195" s="31" t="s">
        <v>1223</v>
      </c>
      <c r="BI195" s="31" t="s">
        <v>1177</v>
      </c>
      <c r="BJ195" s="84" t="s">
        <v>1225</v>
      </c>
      <c r="BK195" s="31" t="s">
        <v>1268</v>
      </c>
      <c r="BL195" s="84" t="s">
        <v>1227</v>
      </c>
      <c r="BM195" s="31" t="s">
        <v>1269</v>
      </c>
      <c r="BN195" s="84" t="s">
        <v>1270</v>
      </c>
      <c r="BO195" s="31" t="s">
        <v>1271</v>
      </c>
      <c r="BP195" s="31" t="s">
        <v>1232</v>
      </c>
      <c r="BQ195" s="31" t="s">
        <v>1233</v>
      </c>
      <c r="BR195" s="31" t="s">
        <v>1234</v>
      </c>
      <c r="BS195" s="31" t="s">
        <v>1235</v>
      </c>
      <c r="BT195" s="31" t="s">
        <v>1236</v>
      </c>
      <c r="BU195" s="84" t="s">
        <v>1258</v>
      </c>
      <c r="BV195" s="31" t="s">
        <v>1250</v>
      </c>
      <c r="BW195" s="31" t="s">
        <v>1191</v>
      </c>
      <c r="BX195" s="31" t="s">
        <v>1192</v>
      </c>
      <c r="BY195" s="31" t="s">
        <v>1193</v>
      </c>
      <c r="BZ195" s="31" t="s">
        <v>1272</v>
      </c>
      <c r="CA195" s="84" t="s">
        <v>1195</v>
      </c>
      <c r="CB195" s="85" t="s">
        <v>1217</v>
      </c>
      <c r="CC195" s="85" t="s">
        <v>1196</v>
      </c>
      <c r="CD195" s="31" t="s">
        <v>1197</v>
      </c>
      <c r="CE195" s="31" t="s">
        <v>1198</v>
      </c>
      <c r="CF195" s="31" t="s">
        <v>1273</v>
      </c>
      <c r="CG195" s="86" t="s">
        <v>1221</v>
      </c>
      <c r="CH195" s="86" t="s">
        <v>1201</v>
      </c>
      <c r="CI195" s="86" t="s">
        <v>1202</v>
      </c>
      <c r="CJ195" s="86" t="s">
        <v>1203</v>
      </c>
      <c r="CK195" s="31" t="s">
        <v>1204</v>
      </c>
      <c r="CL195" s="31" t="s">
        <v>1205</v>
      </c>
      <c r="CM195" s="31" t="s">
        <v>1206</v>
      </c>
      <c r="CN195" s="31" t="s">
        <v>1207</v>
      </c>
      <c r="CO195" s="31" t="s">
        <v>1208</v>
      </c>
      <c r="CP195" s="31" t="s">
        <v>1209</v>
      </c>
      <c r="CQ195" s="31" t="s">
        <v>1210</v>
      </c>
      <c r="CR195" s="31" t="s">
        <v>1211</v>
      </c>
      <c r="CS195" s="31" t="s">
        <v>1212</v>
      </c>
      <c r="CT195" s="31" t="s">
        <v>1213</v>
      </c>
      <c r="CU195" s="31" t="s">
        <v>1219</v>
      </c>
      <c r="CV195" s="31" t="s">
        <v>2193</v>
      </c>
      <c r="CW195" s="31" t="s">
        <v>2192</v>
      </c>
      <c r="CX195" s="31" t="s">
        <v>2249</v>
      </c>
      <c r="DA195" s="31" t="s">
        <v>984</v>
      </c>
      <c r="DB195" s="31" t="s">
        <v>1030</v>
      </c>
      <c r="DC195" s="31" t="s">
        <v>1031</v>
      </c>
      <c r="DD195" s="31" t="s">
        <v>1032</v>
      </c>
      <c r="DE195" s="31" t="s">
        <v>1033</v>
      </c>
      <c r="DF195" s="31" t="s">
        <v>1034</v>
      </c>
      <c r="DG195" s="83" t="s">
        <v>1267</v>
      </c>
      <c r="DH195" s="31" t="s">
        <v>1223</v>
      </c>
      <c r="DI195" s="31" t="s">
        <v>1177</v>
      </c>
      <c r="DJ195" s="84" t="s">
        <v>1225</v>
      </c>
      <c r="DK195" s="31" t="s">
        <v>1268</v>
      </c>
      <c r="DL195" s="84" t="s">
        <v>1227</v>
      </c>
      <c r="DM195" s="31" t="s">
        <v>1269</v>
      </c>
      <c r="DN195" s="84" t="s">
        <v>1270</v>
      </c>
      <c r="DO195" s="31" t="s">
        <v>1271</v>
      </c>
      <c r="DP195" s="31" t="s">
        <v>1232</v>
      </c>
      <c r="DQ195" s="31" t="s">
        <v>1233</v>
      </c>
      <c r="DR195" s="31" t="s">
        <v>1234</v>
      </c>
      <c r="DS195" s="31" t="s">
        <v>1235</v>
      </c>
      <c r="DT195" s="31" t="s">
        <v>1236</v>
      </c>
      <c r="DU195" s="84" t="s">
        <v>1258</v>
      </c>
      <c r="DV195" s="31" t="s">
        <v>1250</v>
      </c>
      <c r="DW195" s="31" t="s">
        <v>1191</v>
      </c>
      <c r="DX195" s="31" t="s">
        <v>1192</v>
      </c>
      <c r="DY195" s="31" t="s">
        <v>1193</v>
      </c>
      <c r="DZ195" s="31" t="s">
        <v>1272</v>
      </c>
      <c r="EA195" s="84" t="s">
        <v>1195</v>
      </c>
      <c r="EB195" s="85" t="s">
        <v>1217</v>
      </c>
      <c r="EC195" s="85" t="s">
        <v>1196</v>
      </c>
      <c r="ED195" s="31" t="s">
        <v>1197</v>
      </c>
      <c r="EE195" s="31" t="s">
        <v>1198</v>
      </c>
      <c r="EF195" s="31" t="s">
        <v>1273</v>
      </c>
      <c r="EG195" s="86" t="s">
        <v>1221</v>
      </c>
      <c r="EH195" s="86" t="s">
        <v>1201</v>
      </c>
      <c r="EI195" s="86" t="s">
        <v>1202</v>
      </c>
      <c r="EJ195" s="86" t="s">
        <v>1203</v>
      </c>
      <c r="EK195" s="31" t="s">
        <v>1204</v>
      </c>
      <c r="EL195" s="31" t="s">
        <v>1205</v>
      </c>
      <c r="EM195" s="31" t="s">
        <v>1206</v>
      </c>
      <c r="EN195" s="31" t="s">
        <v>1207</v>
      </c>
      <c r="EO195" s="31" t="s">
        <v>1208</v>
      </c>
      <c r="EP195" s="31" t="s">
        <v>1209</v>
      </c>
      <c r="EQ195" s="31" t="s">
        <v>1210</v>
      </c>
      <c r="ER195" s="31" t="s">
        <v>1211</v>
      </c>
      <c r="ES195" s="31" t="s">
        <v>1212</v>
      </c>
      <c r="ET195" s="31" t="s">
        <v>1213</v>
      </c>
      <c r="EU195" s="31" t="s">
        <v>1219</v>
      </c>
      <c r="EV195" s="31" t="s">
        <v>2156</v>
      </c>
      <c r="EW195" s="31" t="s">
        <v>2248</v>
      </c>
      <c r="EX195" s="31" t="s">
        <v>2249</v>
      </c>
      <c r="FA195" s="31" t="s">
        <v>1034</v>
      </c>
      <c r="FB195" s="83" t="s">
        <v>1267</v>
      </c>
      <c r="FC195" s="31" t="s">
        <v>1223</v>
      </c>
      <c r="FD195" s="31" t="s">
        <v>1177</v>
      </c>
      <c r="FE195" s="84" t="s">
        <v>1225</v>
      </c>
      <c r="FF195" s="31" t="s">
        <v>1268</v>
      </c>
      <c r="FG195" s="84" t="s">
        <v>1227</v>
      </c>
      <c r="FH195" s="31" t="s">
        <v>1269</v>
      </c>
      <c r="FI195" s="84" t="s">
        <v>1270</v>
      </c>
      <c r="FJ195" s="31" t="s">
        <v>1271</v>
      </c>
      <c r="FK195" s="31" t="s">
        <v>1232</v>
      </c>
      <c r="FL195" s="31" t="s">
        <v>1233</v>
      </c>
      <c r="FM195" s="31" t="s">
        <v>1234</v>
      </c>
      <c r="FN195" s="31" t="s">
        <v>1235</v>
      </c>
      <c r="FO195" s="31" t="s">
        <v>1236</v>
      </c>
      <c r="FP195" s="84" t="s">
        <v>1258</v>
      </c>
      <c r="FQ195" s="31" t="s">
        <v>1250</v>
      </c>
      <c r="FR195" s="31" t="s">
        <v>1191</v>
      </c>
      <c r="FS195" s="31" t="s">
        <v>1192</v>
      </c>
      <c r="FT195" s="31" t="s">
        <v>1193</v>
      </c>
      <c r="FU195" s="31" t="s">
        <v>1272</v>
      </c>
      <c r="FV195" s="84" t="s">
        <v>1195</v>
      </c>
      <c r="FW195" s="85" t="s">
        <v>1217</v>
      </c>
      <c r="FX195" s="85" t="s">
        <v>1196</v>
      </c>
      <c r="FY195" s="31" t="s">
        <v>1197</v>
      </c>
      <c r="FZ195" s="31" t="s">
        <v>1198</v>
      </c>
      <c r="GA195" s="31" t="s">
        <v>1273</v>
      </c>
      <c r="GB195" s="86" t="s">
        <v>1221</v>
      </c>
      <c r="GC195" s="86" t="s">
        <v>1201</v>
      </c>
      <c r="GD195" s="86" t="s">
        <v>1202</v>
      </c>
      <c r="GE195" s="86" t="s">
        <v>1203</v>
      </c>
      <c r="GF195" s="31" t="s">
        <v>1204</v>
      </c>
      <c r="GG195" s="31" t="s">
        <v>1205</v>
      </c>
      <c r="GH195" s="31" t="s">
        <v>1206</v>
      </c>
      <c r="GI195" s="31" t="s">
        <v>1207</v>
      </c>
      <c r="GJ195" s="31" t="s">
        <v>1208</v>
      </c>
      <c r="GK195" s="31" t="s">
        <v>1209</v>
      </c>
      <c r="GL195" s="31" t="s">
        <v>1210</v>
      </c>
      <c r="GM195" s="31" t="s">
        <v>1211</v>
      </c>
      <c r="GN195" s="31" t="s">
        <v>1212</v>
      </c>
      <c r="GO195" s="31" t="s">
        <v>1213</v>
      </c>
      <c r="GP195" s="31" t="s">
        <v>1219</v>
      </c>
      <c r="GQ195" s="31" t="s">
        <v>2156</v>
      </c>
      <c r="GR195" s="31" t="s">
        <v>2192</v>
      </c>
      <c r="GS195" s="31" t="s">
        <v>2249</v>
      </c>
      <c r="GU195"/>
      <c r="GV195" s="31" t="s">
        <v>984</v>
      </c>
      <c r="GW195" s="31" t="s">
        <v>1030</v>
      </c>
      <c r="GX195" s="31" t="s">
        <v>1031</v>
      </c>
      <c r="GY195" s="31" t="s">
        <v>1032</v>
      </c>
      <c r="GZ195" s="31" t="s">
        <v>1033</v>
      </c>
      <c r="HA195" s="31" t="s">
        <v>1034</v>
      </c>
      <c r="HB195" s="83" t="s">
        <v>1267</v>
      </c>
      <c r="HC195" s="31" t="s">
        <v>1223</v>
      </c>
      <c r="HD195" s="31" t="s">
        <v>1177</v>
      </c>
      <c r="HE195" s="84" t="s">
        <v>1225</v>
      </c>
      <c r="HF195" s="31" t="s">
        <v>1268</v>
      </c>
      <c r="HG195" s="84" t="s">
        <v>1227</v>
      </c>
      <c r="HH195" s="31" t="s">
        <v>1269</v>
      </c>
      <c r="HI195" s="84" t="s">
        <v>1270</v>
      </c>
      <c r="HJ195" s="31" t="s">
        <v>1271</v>
      </c>
      <c r="HK195" s="31" t="s">
        <v>1232</v>
      </c>
      <c r="HL195" s="31" t="s">
        <v>1233</v>
      </c>
      <c r="HM195" s="31" t="s">
        <v>1234</v>
      </c>
      <c r="HN195" s="31" t="s">
        <v>1235</v>
      </c>
      <c r="HO195" s="31" t="s">
        <v>1236</v>
      </c>
      <c r="HP195" s="84" t="s">
        <v>1258</v>
      </c>
      <c r="HQ195" s="31" t="s">
        <v>1250</v>
      </c>
      <c r="HR195" s="31" t="s">
        <v>1191</v>
      </c>
      <c r="HS195" s="31" t="s">
        <v>1192</v>
      </c>
      <c r="HT195" s="31" t="s">
        <v>1193</v>
      </c>
      <c r="HU195" s="31" t="s">
        <v>1272</v>
      </c>
      <c r="HV195" s="84" t="s">
        <v>1195</v>
      </c>
      <c r="HW195" s="85" t="s">
        <v>1217</v>
      </c>
      <c r="HX195" s="85" t="s">
        <v>1196</v>
      </c>
      <c r="HY195" s="31" t="s">
        <v>1197</v>
      </c>
      <c r="HZ195" s="31" t="s">
        <v>1198</v>
      </c>
      <c r="IA195" s="31" t="s">
        <v>1273</v>
      </c>
      <c r="IB195" s="86" t="s">
        <v>1221</v>
      </c>
      <c r="IC195" s="86" t="s">
        <v>1201</v>
      </c>
      <c r="ID195" s="86" t="s">
        <v>1202</v>
      </c>
      <c r="IE195" s="86" t="s">
        <v>1203</v>
      </c>
      <c r="IF195" s="31" t="s">
        <v>1204</v>
      </c>
      <c r="IG195" s="31" t="s">
        <v>1205</v>
      </c>
      <c r="IH195" s="31" t="s">
        <v>1206</v>
      </c>
      <c r="II195" s="31" t="s">
        <v>1207</v>
      </c>
      <c r="IJ195" s="31" t="s">
        <v>1208</v>
      </c>
      <c r="IK195" s="31" t="s">
        <v>1209</v>
      </c>
      <c r="IL195" s="31" t="s">
        <v>1210</v>
      </c>
      <c r="IM195" s="31" t="s">
        <v>1211</v>
      </c>
      <c r="IN195" s="31" t="s">
        <v>1212</v>
      </c>
      <c r="IO195" s="31" t="s">
        <v>1213</v>
      </c>
      <c r="IP195" s="31" t="s">
        <v>1219</v>
      </c>
      <c r="IQ195" s="31" t="s">
        <v>2193</v>
      </c>
      <c r="IR195" s="31" t="s">
        <v>2192</v>
      </c>
      <c r="IS195" s="31" t="s">
        <v>2249</v>
      </c>
      <c r="IV195" s="31" t="s">
        <v>984</v>
      </c>
      <c r="IW195" s="31" t="s">
        <v>1030</v>
      </c>
      <c r="IX195" s="31" t="s">
        <v>1031</v>
      </c>
      <c r="IY195" s="31" t="s">
        <v>1032</v>
      </c>
      <c r="IZ195" s="31" t="s">
        <v>1033</v>
      </c>
      <c r="JA195" s="31" t="s">
        <v>1034</v>
      </c>
      <c r="JB195" s="83" t="s">
        <v>1267</v>
      </c>
      <c r="JC195" s="31" t="s">
        <v>1223</v>
      </c>
      <c r="JD195" s="31" t="s">
        <v>1177</v>
      </c>
      <c r="JE195" s="84" t="s">
        <v>1225</v>
      </c>
      <c r="JF195" s="31" t="s">
        <v>1268</v>
      </c>
      <c r="JG195" s="84" t="s">
        <v>1227</v>
      </c>
      <c r="JH195" s="31" t="s">
        <v>1269</v>
      </c>
      <c r="JI195" s="84" t="s">
        <v>1270</v>
      </c>
      <c r="JJ195" s="31" t="s">
        <v>1271</v>
      </c>
      <c r="JK195" s="31" t="s">
        <v>1232</v>
      </c>
      <c r="JL195" s="31" t="s">
        <v>1233</v>
      </c>
      <c r="JM195" s="31" t="s">
        <v>1234</v>
      </c>
      <c r="JN195" s="31" t="s">
        <v>1235</v>
      </c>
      <c r="JO195" s="31" t="s">
        <v>1236</v>
      </c>
      <c r="JP195" s="84" t="s">
        <v>1258</v>
      </c>
      <c r="JQ195" s="31" t="s">
        <v>1250</v>
      </c>
      <c r="JR195" s="31" t="s">
        <v>1191</v>
      </c>
      <c r="JS195" s="31" t="s">
        <v>1192</v>
      </c>
      <c r="JT195" s="31" t="s">
        <v>1193</v>
      </c>
      <c r="JU195" s="31" t="s">
        <v>1272</v>
      </c>
      <c r="JV195" s="84" t="s">
        <v>1195</v>
      </c>
      <c r="JW195" s="85" t="s">
        <v>1217</v>
      </c>
      <c r="JX195" s="85" t="s">
        <v>1196</v>
      </c>
      <c r="JY195" s="31" t="s">
        <v>1197</v>
      </c>
      <c r="JZ195" s="31" t="s">
        <v>1198</v>
      </c>
      <c r="KA195" s="31" t="s">
        <v>1273</v>
      </c>
      <c r="KB195" s="86" t="s">
        <v>1221</v>
      </c>
      <c r="KC195" s="86" t="s">
        <v>1201</v>
      </c>
      <c r="KD195" s="86" t="s">
        <v>1202</v>
      </c>
      <c r="KE195" s="86" t="s">
        <v>1203</v>
      </c>
      <c r="KF195" s="31" t="s">
        <v>1204</v>
      </c>
      <c r="KG195" s="31" t="s">
        <v>1205</v>
      </c>
      <c r="KH195" s="31" t="s">
        <v>1206</v>
      </c>
      <c r="KI195" s="31" t="s">
        <v>1207</v>
      </c>
      <c r="KJ195" s="31" t="s">
        <v>1208</v>
      </c>
      <c r="KK195" s="31" t="s">
        <v>1209</v>
      </c>
      <c r="KL195" s="31" t="s">
        <v>1210</v>
      </c>
      <c r="KM195" s="31" t="s">
        <v>1211</v>
      </c>
      <c r="KN195" s="31" t="s">
        <v>1212</v>
      </c>
      <c r="KO195" s="31" t="s">
        <v>1213</v>
      </c>
      <c r="KP195" s="31" t="s">
        <v>1219</v>
      </c>
      <c r="KQ195" s="31" t="s">
        <v>2156</v>
      </c>
      <c r="KR195" s="31" t="s">
        <v>2192</v>
      </c>
      <c r="KS195" s="31" t="s">
        <v>2249</v>
      </c>
    </row>
    <row r="196" spans="1:305" ht="19.5" customHeight="1" x14ac:dyDescent="0.3">
      <c r="A196" s="11" t="s">
        <v>1071</v>
      </c>
      <c r="B196" s="87"/>
      <c r="C196" s="87"/>
      <c r="D196" s="87"/>
      <c r="E196" s="87"/>
      <c r="F196" s="87"/>
      <c r="G196" s="36" t="s">
        <v>1074</v>
      </c>
      <c r="H196" s="36" t="s">
        <v>1074</v>
      </c>
      <c r="I196" s="36">
        <v>0</v>
      </c>
      <c r="J196" s="175" t="s">
        <v>1256</v>
      </c>
      <c r="K196" s="36">
        <v>0</v>
      </c>
      <c r="L196" s="131" t="s">
        <v>1256</v>
      </c>
      <c r="M196" s="36">
        <v>0</v>
      </c>
      <c r="N196" s="175" t="s">
        <v>1256</v>
      </c>
      <c r="O196" s="36">
        <v>0</v>
      </c>
      <c r="P196" s="36">
        <v>0</v>
      </c>
      <c r="Q196" s="36">
        <v>0</v>
      </c>
      <c r="R196" s="36">
        <v>0</v>
      </c>
      <c r="S196" s="36">
        <v>0</v>
      </c>
      <c r="T196" s="36">
        <v>0</v>
      </c>
      <c r="U196" s="175" t="s">
        <v>1256</v>
      </c>
      <c r="V196" s="36">
        <v>0</v>
      </c>
      <c r="W196" s="36">
        <v>0.5</v>
      </c>
      <c r="X196" s="36">
        <v>-0.16666666666666663</v>
      </c>
      <c r="Y196" s="36">
        <v>-0.20000000000000007</v>
      </c>
      <c r="Z196" s="36">
        <v>0</v>
      </c>
      <c r="AA196" s="175" t="s">
        <v>1256</v>
      </c>
      <c r="AB196" s="36"/>
      <c r="AC196" s="36"/>
      <c r="AD196" s="91"/>
      <c r="AE196" s="91">
        <v>-0.33333333333333337</v>
      </c>
      <c r="AF196" s="91">
        <v>0</v>
      </c>
      <c r="AG196" s="88">
        <v>0.5</v>
      </c>
      <c r="AH196" s="88"/>
      <c r="AI196" s="88"/>
      <c r="AJ196" s="88">
        <v>0.59999999999999987</v>
      </c>
      <c r="AK196" s="88">
        <v>-0.25</v>
      </c>
      <c r="AL196" s="88">
        <v>-0.16666666666666663</v>
      </c>
      <c r="AM196" s="88">
        <v>0.19999999999999996</v>
      </c>
      <c r="AN196" s="88">
        <v>0</v>
      </c>
      <c r="AO196" s="88">
        <v>0</v>
      </c>
      <c r="AP196" s="88"/>
      <c r="AQ196" s="88"/>
      <c r="AR196" s="88">
        <v>0</v>
      </c>
      <c r="AS196" s="121"/>
      <c r="AT196" s="88"/>
      <c r="AU196" s="23"/>
      <c r="AV196" s="89"/>
      <c r="AW196" s="89">
        <f>AX161/AW161-1</f>
        <v>0.19999999999999996</v>
      </c>
      <c r="AX196" s="89">
        <f>AY161/AX161-1</f>
        <v>0</v>
      </c>
      <c r="BA196" s="11" t="s">
        <v>1071</v>
      </c>
      <c r="BB196" s="87"/>
      <c r="BC196" s="87"/>
      <c r="BD196" s="87"/>
      <c r="BE196" s="87"/>
      <c r="BF196" s="87"/>
      <c r="BG196" s="36" t="s">
        <v>1074</v>
      </c>
      <c r="BH196" s="36" t="s">
        <v>1074</v>
      </c>
      <c r="BI196" s="36">
        <v>-0.19999999999999984</v>
      </c>
      <c r="BJ196" s="175" t="s">
        <v>1256</v>
      </c>
      <c r="BK196" s="36">
        <v>0</v>
      </c>
      <c r="BL196" s="175" t="s">
        <v>1256</v>
      </c>
      <c r="BM196" s="36">
        <v>0</v>
      </c>
      <c r="BN196" s="175" t="s">
        <v>1256</v>
      </c>
      <c r="BO196" s="36">
        <v>0</v>
      </c>
      <c r="BP196" s="36">
        <v>0</v>
      </c>
      <c r="BQ196" s="36">
        <v>0</v>
      </c>
      <c r="BR196" s="36">
        <v>1.3322676295501878E-15</v>
      </c>
      <c r="BS196" s="36">
        <v>0.24999999999999822</v>
      </c>
      <c r="BT196" s="36">
        <v>-0.19999999999999984</v>
      </c>
      <c r="BU196" s="175" t="s">
        <v>1256</v>
      </c>
      <c r="BV196" s="36">
        <v>0.24999999999999978</v>
      </c>
      <c r="BW196" s="36">
        <v>0.10000000000000009</v>
      </c>
      <c r="BX196" s="36">
        <v>0</v>
      </c>
      <c r="BY196" s="36">
        <v>-9.090909090909105E-2</v>
      </c>
      <c r="BZ196" s="36">
        <v>0.25000000000000022</v>
      </c>
      <c r="CA196" s="175" t="s">
        <v>1256</v>
      </c>
      <c r="CB196" s="36"/>
      <c r="CC196" s="36"/>
      <c r="CD196" s="36"/>
      <c r="CE196" s="36">
        <v>0</v>
      </c>
      <c r="CF196" s="36">
        <v>0</v>
      </c>
      <c r="CG196" s="88">
        <v>0</v>
      </c>
      <c r="CH196" s="88"/>
      <c r="CI196" s="88"/>
      <c r="CJ196" s="88">
        <v>0</v>
      </c>
      <c r="CK196" s="88">
        <v>0.20000000000000018</v>
      </c>
      <c r="CL196" s="88">
        <v>-0.375</v>
      </c>
      <c r="CM196" s="88">
        <v>0.66666666666666674</v>
      </c>
      <c r="CN196" s="88">
        <v>0</v>
      </c>
      <c r="CO196" s="88">
        <v>0.19999999999999996</v>
      </c>
      <c r="CP196" s="88"/>
      <c r="CQ196" s="88"/>
      <c r="CR196" s="88">
        <v>7.1428571428571397E-2</v>
      </c>
      <c r="CS196" s="121"/>
      <c r="CT196" s="88"/>
      <c r="CU196" s="23"/>
      <c r="CV196" s="89"/>
      <c r="CW196" s="89">
        <f>CX161/CW161-1</f>
        <v>0.19999999999999996</v>
      </c>
      <c r="CX196" s="89">
        <f t="shared" ref="CV196:CX227" si="21">CY161/CX161-1</f>
        <v>-0.55000000000000004</v>
      </c>
      <c r="DA196" s="11" t="s">
        <v>1071</v>
      </c>
      <c r="DB196" s="87"/>
      <c r="DC196" s="87"/>
      <c r="DD196" s="87"/>
      <c r="DE196" s="87"/>
      <c r="DF196" s="87"/>
      <c r="DG196" s="36" t="s">
        <v>1074</v>
      </c>
      <c r="DH196" s="36" t="s">
        <v>1074</v>
      </c>
      <c r="DI196" s="36">
        <v>0</v>
      </c>
      <c r="DJ196" s="175" t="s">
        <v>1256</v>
      </c>
      <c r="DK196" s="36">
        <v>-0.20000000000000007</v>
      </c>
      <c r="DL196" s="175" t="s">
        <v>1256</v>
      </c>
      <c r="DM196" s="36">
        <v>0.25000000000000022</v>
      </c>
      <c r="DN196" s="175" t="s">
        <v>1256</v>
      </c>
      <c r="DO196" s="36">
        <v>-0.20000000000000007</v>
      </c>
      <c r="DP196" s="36">
        <v>0</v>
      </c>
      <c r="DQ196" s="36">
        <v>0.25000000000000022</v>
      </c>
      <c r="DR196" s="36">
        <v>8.8817841970012523E-16</v>
      </c>
      <c r="DS196" s="36">
        <v>-7.7715611723760958E-16</v>
      </c>
      <c r="DT196" s="36">
        <v>0</v>
      </c>
      <c r="DU196" s="175" t="s">
        <v>1256</v>
      </c>
      <c r="DV196" s="36">
        <v>0</v>
      </c>
      <c r="DW196" s="36">
        <v>-0.16666666666666663</v>
      </c>
      <c r="DX196" s="36">
        <v>-0.16666666666666663</v>
      </c>
      <c r="DY196" s="36">
        <v>0</v>
      </c>
      <c r="DZ196" s="36">
        <v>0</v>
      </c>
      <c r="EA196" s="175" t="s">
        <v>1256</v>
      </c>
      <c r="EB196" s="36"/>
      <c r="EC196" s="36"/>
      <c r="ED196" s="36"/>
      <c r="EE196" s="36">
        <v>-0.16666666666666663</v>
      </c>
      <c r="EF196" s="36">
        <v>0</v>
      </c>
      <c r="EG196" s="88">
        <v>0</v>
      </c>
      <c r="EH196" s="88"/>
      <c r="EI196" s="88"/>
      <c r="EJ196" s="88">
        <v>0</v>
      </c>
      <c r="EK196" s="88">
        <v>0.19999999999999996</v>
      </c>
      <c r="EL196" s="88">
        <v>0</v>
      </c>
      <c r="EM196" s="88">
        <v>0</v>
      </c>
      <c r="EN196" s="88">
        <v>0</v>
      </c>
      <c r="EO196" s="88">
        <v>-0.16666666666666663</v>
      </c>
      <c r="EP196" s="88"/>
      <c r="EQ196" s="88"/>
      <c r="ER196" s="88">
        <v>0</v>
      </c>
      <c r="ES196" s="88"/>
      <c r="ET196" s="88"/>
      <c r="EU196" s="89"/>
      <c r="EV196" s="89"/>
      <c r="EW196" s="89">
        <f t="shared" ref="EW196" si="22">EX161/EW161-1</f>
        <v>0.45418181818181824</v>
      </c>
      <c r="EX196" s="89">
        <f>EY161/EX161-1</f>
        <v>2.5006251562875725E-4</v>
      </c>
      <c r="FA196" s="87"/>
      <c r="FB196" s="36" t="s">
        <v>1074</v>
      </c>
      <c r="FC196" s="36" t="s">
        <v>1074</v>
      </c>
      <c r="FD196" s="36">
        <v>0.19999999999999996</v>
      </c>
      <c r="FE196" s="175" t="s">
        <v>1256</v>
      </c>
      <c r="FF196" s="36">
        <v>0</v>
      </c>
      <c r="FG196" s="175" t="s">
        <v>1256</v>
      </c>
      <c r="FH196" s="36">
        <v>0.16666666666666674</v>
      </c>
      <c r="FI196" s="175" t="s">
        <v>1256</v>
      </c>
      <c r="FJ196" s="36">
        <v>-0.1428571428571429</v>
      </c>
      <c r="FK196" s="36">
        <v>0</v>
      </c>
      <c r="FL196" s="36">
        <v>-0.16666666666666663</v>
      </c>
      <c r="FM196" s="36">
        <v>0.19999999999999996</v>
      </c>
      <c r="FN196" s="36">
        <v>0.16666666666666674</v>
      </c>
      <c r="FO196" s="36">
        <v>0</v>
      </c>
      <c r="FP196" s="175" t="s">
        <v>1256</v>
      </c>
      <c r="FQ196" s="36">
        <v>0</v>
      </c>
      <c r="FR196" s="36">
        <v>0</v>
      </c>
      <c r="FS196" s="94">
        <v>0.14285714285714279</v>
      </c>
      <c r="FT196" s="36">
        <v>-0.12499999999999989</v>
      </c>
      <c r="FU196" s="36">
        <v>0</v>
      </c>
      <c r="FV196" s="175" t="s">
        <v>1256</v>
      </c>
      <c r="FW196" s="36"/>
      <c r="FX196" s="36"/>
      <c r="FY196" s="36"/>
      <c r="FZ196" s="36">
        <v>0</v>
      </c>
      <c r="GA196" s="36">
        <v>0</v>
      </c>
      <c r="GB196" s="88">
        <v>0</v>
      </c>
      <c r="GC196" s="88"/>
      <c r="GD196" s="88"/>
      <c r="GE196" s="88">
        <v>0</v>
      </c>
      <c r="GF196" s="88">
        <v>-0.1428571428571429</v>
      </c>
      <c r="GG196" s="88">
        <v>0</v>
      </c>
      <c r="GH196" s="88">
        <v>0.16666666666666674</v>
      </c>
      <c r="GI196" s="88">
        <v>0</v>
      </c>
      <c r="GJ196" s="88">
        <v>0</v>
      </c>
      <c r="GK196" s="88"/>
      <c r="GL196" s="88"/>
      <c r="GM196" s="88">
        <v>-0.12499999999999989</v>
      </c>
      <c r="GN196" s="88"/>
      <c r="GO196" s="88"/>
      <c r="GP196" s="23"/>
      <c r="GQ196" s="89"/>
      <c r="GR196" s="89">
        <f t="shared" ref="GR196:GR227" si="23">GS161/GR161-1</f>
        <v>-0.45454545454545447</v>
      </c>
      <c r="GS196" s="89">
        <f t="shared" ref="GS196:GS227" si="24">GT161/GS161-1</f>
        <v>0.33333333333333326</v>
      </c>
      <c r="GU196"/>
      <c r="GV196" s="11" t="s">
        <v>1071</v>
      </c>
      <c r="GW196" s="87"/>
      <c r="GX196" s="87"/>
      <c r="GY196" s="87"/>
      <c r="GZ196" s="87"/>
      <c r="HA196" s="87"/>
      <c r="HB196" s="36" t="s">
        <v>1074</v>
      </c>
      <c r="HC196" s="36" t="s">
        <v>1074</v>
      </c>
      <c r="HD196" s="36">
        <v>0</v>
      </c>
      <c r="HE196" s="175" t="s">
        <v>1256</v>
      </c>
      <c r="HF196" s="36">
        <v>0</v>
      </c>
      <c r="HG196" s="175" t="s">
        <v>1256</v>
      </c>
      <c r="HH196" s="36">
        <v>0</v>
      </c>
      <c r="HI196" s="175" t="s">
        <v>1256</v>
      </c>
      <c r="HJ196" s="36">
        <v>0</v>
      </c>
      <c r="HK196" s="36">
        <v>0</v>
      </c>
      <c r="HL196" s="36">
        <v>0</v>
      </c>
      <c r="HM196" s="36">
        <v>1.9984014443252818E-15</v>
      </c>
      <c r="HN196" s="36">
        <v>-1.8873791418627661E-15</v>
      </c>
      <c r="HO196" s="36">
        <v>0</v>
      </c>
      <c r="HP196" s="175" t="s">
        <v>1256</v>
      </c>
      <c r="HQ196" s="36">
        <v>0.5</v>
      </c>
      <c r="HR196" s="36">
        <v>0</v>
      </c>
      <c r="HS196" s="36">
        <v>3.3333333333333437E-2</v>
      </c>
      <c r="HT196" s="36">
        <v>-0.19354838709677413</v>
      </c>
      <c r="HU196" s="36">
        <v>0.19999999999999996</v>
      </c>
      <c r="HV196" s="175" t="s">
        <v>1256</v>
      </c>
      <c r="HW196" s="36"/>
      <c r="HX196" s="36"/>
      <c r="HY196" s="36"/>
      <c r="HZ196" s="36">
        <v>0.5</v>
      </c>
      <c r="IA196" s="36">
        <v>0</v>
      </c>
      <c r="IB196" s="36">
        <v>0</v>
      </c>
      <c r="IC196" s="88"/>
      <c r="ID196" s="88"/>
      <c r="IE196" s="88">
        <v>0</v>
      </c>
      <c r="IF196" s="88">
        <v>0.25</v>
      </c>
      <c r="IG196" s="88">
        <v>0</v>
      </c>
      <c r="IH196" s="88">
        <v>0.19999999999999996</v>
      </c>
      <c r="II196" s="88">
        <v>0</v>
      </c>
      <c r="IJ196" s="88">
        <v>-0.13333333333333341</v>
      </c>
      <c r="IK196" s="88"/>
      <c r="IL196" s="88"/>
      <c r="IM196" s="88">
        <v>0.15384615384615397</v>
      </c>
      <c r="IN196" s="88"/>
      <c r="IO196" s="88"/>
      <c r="IP196" s="23"/>
      <c r="IQ196" s="89"/>
      <c r="IR196" s="89">
        <f t="shared" ref="IR196:IS227" si="25">IS161/IR161-1</f>
        <v>0.73913043478260865</v>
      </c>
      <c r="IS196" s="89">
        <f t="shared" si="25"/>
        <v>0</v>
      </c>
      <c r="IV196" s="11" t="s">
        <v>1071</v>
      </c>
      <c r="IW196" s="87"/>
      <c r="IX196" s="87"/>
      <c r="IY196" s="87"/>
      <c r="IZ196" s="87"/>
      <c r="JA196" s="87"/>
      <c r="JB196" s="36" t="s">
        <v>1074</v>
      </c>
      <c r="JC196" s="36" t="s">
        <v>1074</v>
      </c>
      <c r="JD196" s="36">
        <v>0.16666666666666674</v>
      </c>
      <c r="JE196" s="36"/>
      <c r="JF196" s="175" t="s">
        <v>1256</v>
      </c>
      <c r="JG196" s="36">
        <v>0</v>
      </c>
      <c r="JH196" s="175" t="s">
        <v>1256</v>
      </c>
      <c r="JI196" s="36">
        <v>0</v>
      </c>
      <c r="JJ196" s="175" t="s">
        <v>1256</v>
      </c>
      <c r="JK196" s="36">
        <v>0</v>
      </c>
      <c r="JL196" s="36">
        <v>0</v>
      </c>
      <c r="JM196" s="36">
        <v>0</v>
      </c>
      <c r="JN196" s="36">
        <v>-5.5511151231257827E-16</v>
      </c>
      <c r="JO196" s="36">
        <v>0</v>
      </c>
      <c r="JP196" s="36">
        <v>-5.714285714286671E-4</v>
      </c>
      <c r="JQ196" s="175" t="s">
        <v>1256</v>
      </c>
      <c r="JR196" s="36">
        <v>5.717552887365418E-4</v>
      </c>
      <c r="JS196" s="36">
        <v>0</v>
      </c>
      <c r="JT196" s="94">
        <v>0.14285714285714279</v>
      </c>
      <c r="JU196" s="36">
        <v>0</v>
      </c>
      <c r="JV196" s="36">
        <v>-0.12499999999999989</v>
      </c>
      <c r="JW196" s="175" t="s">
        <v>1256</v>
      </c>
      <c r="JX196" s="36"/>
      <c r="JY196" s="36"/>
      <c r="JZ196" s="36"/>
      <c r="KA196" s="36">
        <v>0</v>
      </c>
      <c r="KB196" s="36">
        <v>0</v>
      </c>
      <c r="KC196" s="88"/>
      <c r="KD196" s="88"/>
      <c r="KE196" s="88">
        <v>7.6923076923077094E-2</v>
      </c>
      <c r="KF196" s="88">
        <v>0.14285714285714279</v>
      </c>
      <c r="KG196" s="88">
        <v>0</v>
      </c>
      <c r="KH196" s="88">
        <v>0</v>
      </c>
      <c r="KI196" s="88">
        <v>0</v>
      </c>
      <c r="KJ196" s="88">
        <v>0</v>
      </c>
      <c r="KK196" s="88"/>
      <c r="KL196" s="88"/>
      <c r="KM196" s="88">
        <v>0</v>
      </c>
      <c r="KN196" s="88"/>
      <c r="KO196" s="88"/>
      <c r="KP196" s="23"/>
      <c r="KQ196" s="89"/>
      <c r="KR196" s="89">
        <f t="shared" ref="KR196:KS227" si="26">KS161/KR161-1</f>
        <v>-0.60000000000000009</v>
      </c>
      <c r="KS196" s="89">
        <f t="shared" si="26"/>
        <v>1.5000000000000004</v>
      </c>
    </row>
    <row r="197" spans="1:305" x14ac:dyDescent="0.3">
      <c r="A197" s="11" t="s">
        <v>933</v>
      </c>
      <c r="B197" s="36">
        <v>0</v>
      </c>
      <c r="C197" s="36">
        <v>0.33333333333333326</v>
      </c>
      <c r="D197" s="36">
        <v>0</v>
      </c>
      <c r="E197" s="36">
        <v>0</v>
      </c>
      <c r="F197" s="36" t="s">
        <v>1074</v>
      </c>
      <c r="G197" s="36" t="s">
        <v>1074</v>
      </c>
      <c r="H197" s="36">
        <v>0</v>
      </c>
      <c r="I197" s="36">
        <v>0</v>
      </c>
      <c r="J197" s="175"/>
      <c r="K197" s="36">
        <v>0</v>
      </c>
      <c r="L197" s="131"/>
      <c r="M197" s="36">
        <v>0</v>
      </c>
      <c r="N197" s="175"/>
      <c r="O197" s="36" t="s">
        <v>1074</v>
      </c>
      <c r="P197" s="36" t="s">
        <v>1074</v>
      </c>
      <c r="Q197" s="36">
        <v>0</v>
      </c>
      <c r="R197" s="36">
        <v>0</v>
      </c>
      <c r="S197" s="36">
        <v>0</v>
      </c>
      <c r="T197" s="36">
        <v>0</v>
      </c>
      <c r="U197" s="175"/>
      <c r="V197" s="36">
        <v>0</v>
      </c>
      <c r="W197" s="36">
        <v>0</v>
      </c>
      <c r="X197" s="36">
        <v>0</v>
      </c>
      <c r="Y197" s="36">
        <v>0</v>
      </c>
      <c r="Z197" s="36">
        <v>0.5</v>
      </c>
      <c r="AA197" s="175"/>
      <c r="AB197" s="36"/>
      <c r="AC197" s="36"/>
      <c r="AD197" s="91">
        <v>0</v>
      </c>
      <c r="AE197" s="91">
        <v>0</v>
      </c>
      <c r="AF197" s="91">
        <v>0.35000000000000009</v>
      </c>
      <c r="AG197" s="88">
        <v>-7.407407407407407E-2</v>
      </c>
      <c r="AH197" s="88"/>
      <c r="AI197" s="88"/>
      <c r="AJ197" s="88">
        <v>0.5</v>
      </c>
      <c r="AK197" s="88">
        <v>-0.26666666666666661</v>
      </c>
      <c r="AL197" s="88">
        <v>2.2727272727272707E-2</v>
      </c>
      <c r="AM197" s="88">
        <v>0.42222222222222228</v>
      </c>
      <c r="AN197" s="88">
        <v>-0.21875</v>
      </c>
      <c r="AO197" s="88">
        <v>0</v>
      </c>
      <c r="AP197" s="88">
        <v>0</v>
      </c>
      <c r="AQ197" s="88">
        <v>-0.20000000000000007</v>
      </c>
      <c r="AR197" s="88">
        <v>0</v>
      </c>
      <c r="AS197" s="88">
        <v>1</v>
      </c>
      <c r="AT197" s="88">
        <v>-0.5</v>
      </c>
      <c r="AU197" s="23">
        <v>0.5</v>
      </c>
      <c r="AV197" s="89">
        <f>AW162/AV162-1</f>
        <v>0</v>
      </c>
      <c r="AW197" s="89"/>
      <c r="AX197" s="89"/>
      <c r="BA197" s="11" t="s">
        <v>933</v>
      </c>
      <c r="BB197" s="36">
        <v>-0.19999999999999996</v>
      </c>
      <c r="BC197" s="36">
        <v>0.35416666666666652</v>
      </c>
      <c r="BD197" s="36">
        <v>-0.38461538461538458</v>
      </c>
      <c r="BE197" s="36">
        <v>0.81300000000000017</v>
      </c>
      <c r="BF197" s="36" t="s">
        <v>1074</v>
      </c>
      <c r="BG197" s="36" t="s">
        <v>1074</v>
      </c>
      <c r="BH197" s="36">
        <v>-0.26666666666666661</v>
      </c>
      <c r="BI197" s="36">
        <v>-9.090909090909105E-2</v>
      </c>
      <c r="BJ197" s="131"/>
      <c r="BK197" s="36">
        <v>0</v>
      </c>
      <c r="BL197" s="131"/>
      <c r="BM197" s="36">
        <v>0.25000000000000022</v>
      </c>
      <c r="BN197" s="131"/>
      <c r="BO197" s="36" t="s">
        <v>1074</v>
      </c>
      <c r="BP197" s="36" t="s">
        <v>1074</v>
      </c>
      <c r="BQ197" s="36">
        <v>0.25</v>
      </c>
      <c r="BR197" s="36">
        <v>-0.33333333333333204</v>
      </c>
      <c r="BS197" s="36">
        <v>-1.9984014443252818E-15</v>
      </c>
      <c r="BT197" s="36">
        <v>0</v>
      </c>
      <c r="BU197" s="131"/>
      <c r="BV197" s="36">
        <v>0</v>
      </c>
      <c r="BW197" s="36">
        <v>0</v>
      </c>
      <c r="BX197" s="36">
        <v>0</v>
      </c>
      <c r="BY197" s="36">
        <v>0</v>
      </c>
      <c r="BZ197" s="36">
        <v>0.5</v>
      </c>
      <c r="CA197" s="175"/>
      <c r="CB197" s="36"/>
      <c r="CC197" s="36"/>
      <c r="CD197" s="36">
        <v>0</v>
      </c>
      <c r="CE197" s="36">
        <v>0</v>
      </c>
      <c r="CF197" s="36">
        <v>0.375</v>
      </c>
      <c r="CG197" s="88">
        <v>-5.4545454545454564E-2</v>
      </c>
      <c r="CH197" s="88"/>
      <c r="CI197" s="88"/>
      <c r="CJ197" s="88">
        <v>0.44999999999999996</v>
      </c>
      <c r="CK197" s="88">
        <v>-0.13793103448275856</v>
      </c>
      <c r="CL197" s="88">
        <v>0.11999999999999988</v>
      </c>
      <c r="CM197" s="88">
        <v>0</v>
      </c>
      <c r="CN197" s="88">
        <v>-7.1428571428571508E-2</v>
      </c>
      <c r="CO197" s="88">
        <v>-3.8461538461538325E-2</v>
      </c>
      <c r="CP197" s="88">
        <v>-0.20000000000000007</v>
      </c>
      <c r="CQ197" s="88">
        <v>0</v>
      </c>
      <c r="CR197" s="88">
        <v>0</v>
      </c>
      <c r="CS197" s="88">
        <v>2</v>
      </c>
      <c r="CT197" s="88">
        <v>-0.66666666666666674</v>
      </c>
      <c r="CU197" s="23">
        <v>1</v>
      </c>
      <c r="CV197" s="89">
        <f t="shared" si="21"/>
        <v>-0.37499999999999989</v>
      </c>
      <c r="CW197" s="89"/>
      <c r="CX197" s="89"/>
      <c r="DA197" s="11" t="s">
        <v>933</v>
      </c>
      <c r="DB197" s="36">
        <v>-0.16666666666666663</v>
      </c>
      <c r="DC197" s="36">
        <v>0.40000000000000013</v>
      </c>
      <c r="DD197" s="36">
        <v>-0.2857142857142857</v>
      </c>
      <c r="DE197" s="36">
        <v>-0.20000000000000007</v>
      </c>
      <c r="DF197" s="36" t="s">
        <v>1074</v>
      </c>
      <c r="DG197" s="36" t="s">
        <v>1074</v>
      </c>
      <c r="DH197" s="36">
        <v>-0.4</v>
      </c>
      <c r="DI197" s="36">
        <v>-0.16666666666666663</v>
      </c>
      <c r="DJ197" s="175"/>
      <c r="DK197" s="36">
        <v>0.19999999999999996</v>
      </c>
      <c r="DL197" s="175"/>
      <c r="DM197" s="36">
        <v>0</v>
      </c>
      <c r="DN197" s="175"/>
      <c r="DO197" s="36" t="s">
        <v>1074</v>
      </c>
      <c r="DP197" s="36" t="s">
        <v>1074</v>
      </c>
      <c r="DQ197" s="36">
        <v>-0.29999999999999993</v>
      </c>
      <c r="DR197" s="36">
        <v>-0.28571428571428514</v>
      </c>
      <c r="DS197" s="36">
        <v>0.3999999999999988</v>
      </c>
      <c r="DT197" s="36">
        <v>0</v>
      </c>
      <c r="DU197" s="175"/>
      <c r="DV197" s="36">
        <v>-0.12499999999999989</v>
      </c>
      <c r="DW197" s="36">
        <v>0.14285714285714279</v>
      </c>
      <c r="DX197" s="36">
        <v>0</v>
      </c>
      <c r="DY197" s="36">
        <v>0</v>
      </c>
      <c r="DZ197" s="36">
        <v>0</v>
      </c>
      <c r="EA197" s="175"/>
      <c r="EB197" s="36"/>
      <c r="EC197" s="36"/>
      <c r="ED197" s="36">
        <v>0</v>
      </c>
      <c r="EE197" s="36">
        <v>0</v>
      </c>
      <c r="EF197" s="36">
        <v>0</v>
      </c>
      <c r="EG197" s="88">
        <v>0</v>
      </c>
      <c r="EH197" s="88"/>
      <c r="EI197" s="88"/>
      <c r="EJ197" s="88">
        <v>-4.166666666666663E-2</v>
      </c>
      <c r="EK197" s="88">
        <v>4.3478260869565188E-2</v>
      </c>
      <c r="EL197" s="88">
        <v>-8.333333333333337E-2</v>
      </c>
      <c r="EM197" s="88">
        <v>9.090909090909105E-2</v>
      </c>
      <c r="EN197" s="88">
        <v>0</v>
      </c>
      <c r="EO197" s="88">
        <v>0</v>
      </c>
      <c r="EP197" s="88">
        <v>0</v>
      </c>
      <c r="EQ197" s="88">
        <v>0</v>
      </c>
      <c r="ER197" s="88">
        <v>0</v>
      </c>
      <c r="ES197" s="88">
        <v>-0.16666666666666663</v>
      </c>
      <c r="ET197" s="88">
        <v>0.19999999999999996</v>
      </c>
      <c r="EU197" s="89">
        <f t="shared" ref="EU197:EV197" si="27">EV162/EU162-1</f>
        <v>0</v>
      </c>
      <c r="EV197" s="89">
        <f t="shared" si="27"/>
        <v>0</v>
      </c>
      <c r="EW197" s="89"/>
      <c r="EX197" s="89"/>
      <c r="FA197" s="36" t="s">
        <v>1074</v>
      </c>
      <c r="FB197" s="36" t="s">
        <v>1074</v>
      </c>
      <c r="FC197" s="36">
        <v>0</v>
      </c>
      <c r="FD197" s="36">
        <v>0</v>
      </c>
      <c r="FE197" s="175"/>
      <c r="FF197" s="36">
        <v>0</v>
      </c>
      <c r="FG197" s="175"/>
      <c r="FH197" s="36">
        <v>0</v>
      </c>
      <c r="FI197" s="175"/>
      <c r="FJ197" s="36" t="s">
        <v>1074</v>
      </c>
      <c r="FK197" s="36" t="s">
        <v>1074</v>
      </c>
      <c r="FL197" s="36">
        <v>6.6666666666666652E-2</v>
      </c>
      <c r="FM197" s="36">
        <v>-0.25</v>
      </c>
      <c r="FN197" s="36">
        <v>0.16666666666666674</v>
      </c>
      <c r="FO197" s="36">
        <v>0</v>
      </c>
      <c r="FP197" s="175"/>
      <c r="FQ197" s="36">
        <v>0</v>
      </c>
      <c r="FR197" s="36">
        <v>0</v>
      </c>
      <c r="FS197" s="94">
        <v>0</v>
      </c>
      <c r="FT197" s="36">
        <v>-0.1428571428571429</v>
      </c>
      <c r="FU197" s="36">
        <v>0</v>
      </c>
      <c r="FV197" s="175"/>
      <c r="FW197" s="36"/>
      <c r="FX197" s="36"/>
      <c r="FY197" s="36">
        <v>0</v>
      </c>
      <c r="FZ197" s="36">
        <v>0</v>
      </c>
      <c r="GA197" s="36">
        <v>0</v>
      </c>
      <c r="GB197" s="88">
        <v>0</v>
      </c>
      <c r="GC197" s="88"/>
      <c r="GD197" s="88"/>
      <c r="GE197" s="88">
        <v>4.1666666666666741E-2</v>
      </c>
      <c r="GF197" s="88">
        <v>-4.0000000000000036E-2</v>
      </c>
      <c r="GG197" s="88">
        <v>0</v>
      </c>
      <c r="GH197" s="88">
        <v>6.6666666666666652E-2</v>
      </c>
      <c r="GI197" s="88">
        <v>-0.125</v>
      </c>
      <c r="GJ197" s="88">
        <v>7.1428571428571397E-2</v>
      </c>
      <c r="GK197" s="88">
        <v>0</v>
      </c>
      <c r="GL197" s="88">
        <v>0</v>
      </c>
      <c r="GM197" s="88">
        <v>0</v>
      </c>
      <c r="GN197" s="88">
        <v>0.16666666666666674</v>
      </c>
      <c r="GO197" s="88">
        <v>-0.1428571428571429</v>
      </c>
      <c r="GP197" s="23">
        <v>0</v>
      </c>
      <c r="GQ197" s="89">
        <f>GR162/GQ162-1</f>
        <v>0</v>
      </c>
      <c r="GR197" s="89"/>
      <c r="GS197" s="89"/>
      <c r="GU197"/>
      <c r="GV197" s="11" t="s">
        <v>933</v>
      </c>
      <c r="GW197" s="36">
        <v>4.1666666666666741E-2</v>
      </c>
      <c r="GX197" s="36">
        <v>3.9999999999999813E-2</v>
      </c>
      <c r="GY197" s="36">
        <v>7.6923076923077094E-2</v>
      </c>
      <c r="GZ197" s="36">
        <v>7.1428571428571397E-2</v>
      </c>
      <c r="HA197" s="36" t="s">
        <v>1074</v>
      </c>
      <c r="HB197" s="36" t="s">
        <v>1074</v>
      </c>
      <c r="HC197" s="36">
        <v>0.1875</v>
      </c>
      <c r="HD197" s="36">
        <v>-0.10526315789473673</v>
      </c>
      <c r="HE197" s="175"/>
      <c r="HF197" s="36">
        <v>-0.41176470588235292</v>
      </c>
      <c r="HG197" s="175"/>
      <c r="HH197" s="36">
        <v>0</v>
      </c>
      <c r="HI197" s="175"/>
      <c r="HJ197" s="36" t="s">
        <v>1074</v>
      </c>
      <c r="HK197" s="36" t="s">
        <v>1074</v>
      </c>
      <c r="HL197" s="36">
        <v>-0.18181818181818177</v>
      </c>
      <c r="HM197" s="36">
        <v>0</v>
      </c>
      <c r="HN197" s="36">
        <v>0.11111111111111116</v>
      </c>
      <c r="HO197" s="36">
        <v>0</v>
      </c>
      <c r="HP197" s="175"/>
      <c r="HQ197" s="36">
        <v>0</v>
      </c>
      <c r="HR197" s="36">
        <v>0.5</v>
      </c>
      <c r="HS197" s="36">
        <v>-0.16666666666666663</v>
      </c>
      <c r="HT197" s="36">
        <v>3.9999999999999813E-2</v>
      </c>
      <c r="HU197" s="36">
        <v>7.6923076923077094E-2</v>
      </c>
      <c r="HV197" s="175"/>
      <c r="HW197" s="36"/>
      <c r="HX197" s="36"/>
      <c r="HY197" s="36">
        <v>-7.1428571428571508E-2</v>
      </c>
      <c r="HZ197" s="36">
        <v>0</v>
      </c>
      <c r="IA197" s="36">
        <v>0.15384615384615397</v>
      </c>
      <c r="IB197" s="36">
        <v>0</v>
      </c>
      <c r="IC197" s="88"/>
      <c r="ID197" s="88"/>
      <c r="IE197" s="88">
        <v>0</v>
      </c>
      <c r="IF197" s="88">
        <v>-5.2631578947368363E-2</v>
      </c>
      <c r="IG197" s="88">
        <v>0.13888888888888884</v>
      </c>
      <c r="IH197" s="88">
        <v>-0.12195121951219512</v>
      </c>
      <c r="II197" s="88">
        <v>-5.5555555555555469E-2</v>
      </c>
      <c r="IJ197" s="88">
        <v>5.8823529411764719E-2</v>
      </c>
      <c r="IK197" s="88">
        <v>0</v>
      </c>
      <c r="IL197" s="88">
        <v>0</v>
      </c>
      <c r="IM197" s="88">
        <v>0</v>
      </c>
      <c r="IN197" s="88">
        <v>0.66666666666666674</v>
      </c>
      <c r="IO197" s="88">
        <v>-0.3666666666666667</v>
      </c>
      <c r="IP197" s="23">
        <v>0.15789473684210531</v>
      </c>
      <c r="IQ197" s="89">
        <f>IR162/IQ162-1</f>
        <v>0</v>
      </c>
      <c r="IR197" s="89"/>
      <c r="IS197" s="89"/>
      <c r="IV197" s="11" t="s">
        <v>933</v>
      </c>
      <c r="IW197" s="36">
        <v>-0.4</v>
      </c>
      <c r="IX197" s="36">
        <v>5.555555555555558E-2</v>
      </c>
      <c r="IY197" s="36">
        <v>-0.26315789473684204</v>
      </c>
      <c r="IZ197" s="36">
        <v>0.28571428571428559</v>
      </c>
      <c r="JA197" s="36" t="s">
        <v>1074</v>
      </c>
      <c r="JB197" s="36" t="s">
        <v>1074</v>
      </c>
      <c r="JC197" s="36">
        <v>-0.29999999999999993</v>
      </c>
      <c r="JD197" s="36">
        <v>-0.1428571428571429</v>
      </c>
      <c r="JE197" s="36"/>
      <c r="JF197" s="175"/>
      <c r="JG197" s="36">
        <v>0</v>
      </c>
      <c r="JH197" s="175"/>
      <c r="JI197" s="36">
        <v>0.16666666666666674</v>
      </c>
      <c r="JJ197" s="175"/>
      <c r="JK197" s="36" t="s">
        <v>1074</v>
      </c>
      <c r="JL197" s="36" t="s">
        <v>1074</v>
      </c>
      <c r="JM197" s="36">
        <v>-0.22222222222222221</v>
      </c>
      <c r="JN197" s="36">
        <v>-0.28571428571428514</v>
      </c>
      <c r="JO197" s="36">
        <v>0</v>
      </c>
      <c r="JP197" s="36">
        <v>0</v>
      </c>
      <c r="JQ197" s="175"/>
      <c r="JR197" s="36">
        <v>9.9999999999999867E-2</v>
      </c>
      <c r="JS197" s="36">
        <v>-9.0909090909090828E-2</v>
      </c>
      <c r="JT197" s="94">
        <v>0</v>
      </c>
      <c r="JU197" s="36">
        <v>0.19999999999999996</v>
      </c>
      <c r="JV197" s="36">
        <v>0</v>
      </c>
      <c r="JW197" s="175"/>
      <c r="JX197" s="36"/>
      <c r="JY197" s="36"/>
      <c r="JZ197" s="36">
        <v>0</v>
      </c>
      <c r="KA197" s="36">
        <v>0</v>
      </c>
      <c r="KB197" s="36">
        <v>0</v>
      </c>
      <c r="KC197" s="88"/>
      <c r="KD197" s="88"/>
      <c r="KE197" s="88">
        <v>0</v>
      </c>
      <c r="KF197" s="88">
        <v>9.1599999999999904E-2</v>
      </c>
      <c r="KG197" s="88">
        <v>7.6951264199340841E-3</v>
      </c>
      <c r="KH197" s="88">
        <v>-9.0909090909090828E-2</v>
      </c>
      <c r="KI197" s="88">
        <v>-6.2400000000000011E-2</v>
      </c>
      <c r="KJ197" s="88">
        <v>-4.0102389078498391E-2</v>
      </c>
      <c r="KK197" s="88">
        <v>0</v>
      </c>
      <c r="KL197" s="88">
        <v>0</v>
      </c>
      <c r="KM197" s="88">
        <v>0</v>
      </c>
      <c r="KN197" s="88">
        <v>0.77777777777777768</v>
      </c>
      <c r="KO197" s="88">
        <v>-0.25</v>
      </c>
      <c r="KP197" s="23">
        <v>0</v>
      </c>
      <c r="KQ197" s="89">
        <f>KR162/KQ162-1</f>
        <v>0</v>
      </c>
      <c r="KR197" s="89"/>
      <c r="KS197" s="89"/>
    </row>
    <row r="198" spans="1:305" x14ac:dyDescent="0.3">
      <c r="A198" s="11" t="s">
        <v>926</v>
      </c>
      <c r="B198" s="36">
        <v>-1.9960079840319889E-3</v>
      </c>
      <c r="C198" s="94" t="s">
        <v>1074</v>
      </c>
      <c r="D198" s="94" t="s">
        <v>1074</v>
      </c>
      <c r="E198" s="36">
        <v>0</v>
      </c>
      <c r="F198" s="36">
        <v>0.25</v>
      </c>
      <c r="G198" s="36">
        <v>-0.20000000000000007</v>
      </c>
      <c r="H198" s="36">
        <v>0</v>
      </c>
      <c r="I198" s="36">
        <v>0</v>
      </c>
      <c r="J198" s="175"/>
      <c r="K198" s="36">
        <v>0.5</v>
      </c>
      <c r="L198" s="131"/>
      <c r="M198" s="36">
        <v>-0.33333333333333337</v>
      </c>
      <c r="N198" s="175"/>
      <c r="O198" s="36">
        <v>0</v>
      </c>
      <c r="P198" s="36">
        <v>0</v>
      </c>
      <c r="Q198" s="36">
        <v>0.75000000000000022</v>
      </c>
      <c r="R198" s="36">
        <v>0.75000000000000022</v>
      </c>
      <c r="S198" s="36">
        <v>-0.33333333333333337</v>
      </c>
      <c r="T198" s="36">
        <v>0</v>
      </c>
      <c r="U198" s="175"/>
      <c r="V198" s="36">
        <v>0.5</v>
      </c>
      <c r="W198" s="36">
        <v>0</v>
      </c>
      <c r="X198" s="36">
        <v>-8.333333333333337E-2</v>
      </c>
      <c r="Y198" s="36"/>
      <c r="Z198" s="36"/>
      <c r="AA198" s="175"/>
      <c r="AB198" s="36"/>
      <c r="AC198" s="36">
        <v>0</v>
      </c>
      <c r="AD198" s="91">
        <v>-0.16666666666666663</v>
      </c>
      <c r="AE198" s="91">
        <v>-0.20000000000000007</v>
      </c>
      <c r="AF198" s="91">
        <v>0.35000000000000009</v>
      </c>
      <c r="AG198" s="88">
        <v>0.11111111111111116</v>
      </c>
      <c r="AH198" s="88">
        <v>-0.16666666666666663</v>
      </c>
      <c r="AI198" s="88">
        <v>0</v>
      </c>
      <c r="AJ198" s="88">
        <v>0.19999999999999996</v>
      </c>
      <c r="AK198" s="88">
        <v>-0.23333333333333339</v>
      </c>
      <c r="AL198" s="88">
        <v>8.6956521739130599E-2</v>
      </c>
      <c r="AM198" s="88">
        <v>0.19999999999999996</v>
      </c>
      <c r="AN198" s="88">
        <v>0</v>
      </c>
      <c r="AO198" s="88">
        <v>0</v>
      </c>
      <c r="AP198" s="88">
        <v>0</v>
      </c>
      <c r="AQ198" s="88">
        <v>0.33333333333333326</v>
      </c>
      <c r="AR198" s="88">
        <v>-0.25</v>
      </c>
      <c r="AS198" s="88">
        <v>0.33333333333333326</v>
      </c>
      <c r="AT198" s="88">
        <v>-0.5</v>
      </c>
      <c r="AU198" s="23">
        <v>0.5</v>
      </c>
      <c r="AV198" s="89">
        <f>AW163/AV163-1</f>
        <v>0</v>
      </c>
      <c r="AW198" s="89">
        <f t="shared" ref="AW198:AW226" si="28">AX163/AW163-1</f>
        <v>0.33333333333333326</v>
      </c>
      <c r="AX198" s="89">
        <f t="shared" ref="AX198:AX226" si="29">AY163/AX163-1</f>
        <v>-0.5</v>
      </c>
      <c r="BA198" s="11" t="s">
        <v>926</v>
      </c>
      <c r="BB198" s="36">
        <v>0.25125125125125125</v>
      </c>
      <c r="BC198" s="94" t="s">
        <v>1074</v>
      </c>
      <c r="BD198" s="94" t="s">
        <v>1074</v>
      </c>
      <c r="BE198" s="36">
        <v>1.5000000000000004</v>
      </c>
      <c r="BF198" s="36">
        <v>-0.4</v>
      </c>
      <c r="BG198" s="36">
        <v>0.60000000000000009</v>
      </c>
      <c r="BH198" s="36">
        <v>-0.16666666666666674</v>
      </c>
      <c r="BI198" s="36">
        <v>-0.25</v>
      </c>
      <c r="BJ198" s="131"/>
      <c r="BK198" s="36">
        <v>0.83333333333333326</v>
      </c>
      <c r="BL198" s="131"/>
      <c r="BM198" s="36">
        <v>-0.48072727272727267</v>
      </c>
      <c r="BN198" s="131"/>
      <c r="BO198" s="36">
        <v>0.40056022408963576</v>
      </c>
      <c r="BP198" s="36">
        <v>0.125</v>
      </c>
      <c r="BQ198" s="36">
        <v>0.11111111111111116</v>
      </c>
      <c r="BR198" s="36">
        <v>8.8817841970012523E-16</v>
      </c>
      <c r="BS198" s="36">
        <v>-0.3000000000000006</v>
      </c>
      <c r="BT198" s="36">
        <v>0.28571428571428559</v>
      </c>
      <c r="BU198" s="131"/>
      <c r="BV198" s="36">
        <v>-0.22222222222222221</v>
      </c>
      <c r="BW198" s="36">
        <v>0</v>
      </c>
      <c r="BX198" s="36">
        <v>-0.1428571428571429</v>
      </c>
      <c r="BY198" s="36"/>
      <c r="BZ198" s="36"/>
      <c r="CA198" s="175"/>
      <c r="CB198" s="36"/>
      <c r="CC198" s="36">
        <v>0.60000000000000009</v>
      </c>
      <c r="CD198" s="36">
        <v>0.45833333333333348</v>
      </c>
      <c r="CE198" s="36">
        <v>-0.5714285714285714</v>
      </c>
      <c r="CF198" s="36">
        <v>0</v>
      </c>
      <c r="CG198" s="88">
        <v>0.66666666666666674</v>
      </c>
      <c r="CH198" s="88">
        <v>0</v>
      </c>
      <c r="CI198" s="88">
        <v>9.9999999999999867E-2</v>
      </c>
      <c r="CJ198" s="88">
        <v>-9.0909090909090828E-2</v>
      </c>
      <c r="CK198" s="88">
        <v>0</v>
      </c>
      <c r="CL198" s="88">
        <v>6.0000000000000053E-2</v>
      </c>
      <c r="CM198" s="88">
        <v>-5.6603773584905648E-2</v>
      </c>
      <c r="CN198" s="88">
        <v>0.19999999999999996</v>
      </c>
      <c r="CO198" s="88">
        <v>0</v>
      </c>
      <c r="CP198" s="88">
        <v>0</v>
      </c>
      <c r="CQ198" s="88">
        <v>-8.333333333333337E-2</v>
      </c>
      <c r="CR198" s="88">
        <v>9.090909090909105E-2</v>
      </c>
      <c r="CS198" s="88">
        <v>0</v>
      </c>
      <c r="CT198" s="88">
        <v>0</v>
      </c>
      <c r="CU198" s="23">
        <v>0</v>
      </c>
      <c r="CV198" s="89">
        <f t="shared" si="21"/>
        <v>-0.4</v>
      </c>
      <c r="CW198" s="89">
        <f t="shared" si="21"/>
        <v>0.11111111111111094</v>
      </c>
      <c r="CX198" s="89">
        <f t="shared" si="21"/>
        <v>0.5</v>
      </c>
      <c r="DA198" s="11" t="s">
        <v>926</v>
      </c>
      <c r="DB198" s="36">
        <v>-0.37499999999999989</v>
      </c>
      <c r="DC198" s="94" t="s">
        <v>1074</v>
      </c>
      <c r="DD198" s="94" t="s">
        <v>1074</v>
      </c>
      <c r="DE198" s="36">
        <v>0.5</v>
      </c>
      <c r="DF198" s="36">
        <v>-0.11111111111111116</v>
      </c>
      <c r="DG198" s="36">
        <v>-0.1875</v>
      </c>
      <c r="DH198" s="36">
        <v>3.4615384615384617</v>
      </c>
      <c r="DI198" s="36">
        <v>-0.72413793103448276</v>
      </c>
      <c r="DJ198" s="175"/>
      <c r="DK198" s="36">
        <v>0.625</v>
      </c>
      <c r="DL198" s="175"/>
      <c r="DM198" s="36">
        <v>-7.6923076923076872E-2</v>
      </c>
      <c r="DN198" s="175"/>
      <c r="DO198" s="36">
        <v>8.3333333333333259E-2</v>
      </c>
      <c r="DP198" s="36">
        <v>-0.40384615384615374</v>
      </c>
      <c r="DQ198" s="36">
        <v>0.41935483870967727</v>
      </c>
      <c r="DR198" s="36">
        <v>0.27272727272727626</v>
      </c>
      <c r="DS198" s="36">
        <v>-0.46428571428571574</v>
      </c>
      <c r="DT198" s="36">
        <v>0.25</v>
      </c>
      <c r="DU198" s="175"/>
      <c r="DV198" s="36">
        <v>-0.19999999999999996</v>
      </c>
      <c r="DW198" s="36">
        <v>0.25</v>
      </c>
      <c r="DX198" s="36">
        <v>0</v>
      </c>
      <c r="DY198" s="36"/>
      <c r="DZ198" s="36"/>
      <c r="EA198" s="175"/>
      <c r="EB198" s="36"/>
      <c r="EC198" s="36">
        <v>0</v>
      </c>
      <c r="ED198" s="36">
        <v>0.125</v>
      </c>
      <c r="EE198" s="36">
        <v>0.11111111111111116</v>
      </c>
      <c r="EF198" s="36">
        <v>-0.4</v>
      </c>
      <c r="EG198" s="88">
        <v>0</v>
      </c>
      <c r="EH198" s="88">
        <v>0.16666666666666674</v>
      </c>
      <c r="EI198" s="88">
        <v>3.5714285714285587E-2</v>
      </c>
      <c r="EJ198" s="88">
        <v>-3.4482758620689502E-2</v>
      </c>
      <c r="EK198" s="88">
        <v>0</v>
      </c>
      <c r="EL198" s="88">
        <v>0</v>
      </c>
      <c r="EM198" s="88">
        <v>0</v>
      </c>
      <c r="EN198" s="88">
        <v>0</v>
      </c>
      <c r="EO198" s="88">
        <v>0</v>
      </c>
      <c r="EP198" s="88">
        <v>0</v>
      </c>
      <c r="EQ198" s="88">
        <v>0.14285714285714279</v>
      </c>
      <c r="ER198" s="88">
        <v>0.125</v>
      </c>
      <c r="ES198" s="88">
        <v>-0.33333333333333337</v>
      </c>
      <c r="ET198" s="88">
        <v>0</v>
      </c>
      <c r="EU198" s="89">
        <f t="shared" ref="EU198:EX198" si="30">EV163/EU163-1</f>
        <v>0.25</v>
      </c>
      <c r="EV198" s="89">
        <f t="shared" si="30"/>
        <v>-6.6666666666666652E-2</v>
      </c>
      <c r="EW198" s="89">
        <f t="shared" si="30"/>
        <v>0.28571428571428559</v>
      </c>
      <c r="EX198" s="89">
        <f t="shared" si="30"/>
        <v>-0.33333333333333337</v>
      </c>
      <c r="FA198" s="36">
        <v>0</v>
      </c>
      <c r="FB198" s="36">
        <v>0.33333333333333326</v>
      </c>
      <c r="FC198" s="36">
        <v>-0.25</v>
      </c>
      <c r="FD198" s="36">
        <v>0.33333333333333326</v>
      </c>
      <c r="FE198" s="175"/>
      <c r="FF198" s="36">
        <v>0.125</v>
      </c>
      <c r="FG198" s="175"/>
      <c r="FH198" s="36">
        <v>0.11111111111111116</v>
      </c>
      <c r="FI198" s="175"/>
      <c r="FJ198" s="36">
        <v>-0.4</v>
      </c>
      <c r="FK198" s="36">
        <v>0.33333333333333326</v>
      </c>
      <c r="FL198" s="36">
        <v>0</v>
      </c>
      <c r="FM198" s="36">
        <v>4.4408920985006262E-16</v>
      </c>
      <c r="FN198" s="36">
        <v>0</v>
      </c>
      <c r="FO198" s="36">
        <v>0</v>
      </c>
      <c r="FP198" s="175"/>
      <c r="FQ198" s="36">
        <v>-6.25E-2</v>
      </c>
      <c r="FR198" s="36">
        <v>-6.6666666666666652E-2</v>
      </c>
      <c r="FS198" s="94">
        <v>0</v>
      </c>
      <c r="FT198" s="36"/>
      <c r="FU198" s="36"/>
      <c r="FV198" s="175"/>
      <c r="FW198" s="36"/>
      <c r="FX198" s="36">
        <v>-0.10000000000000009</v>
      </c>
      <c r="FY198" s="36">
        <v>0.11111111111111116</v>
      </c>
      <c r="FZ198" s="36">
        <v>-0.10000000000000009</v>
      </c>
      <c r="GA198" s="36">
        <v>0.11111111111111116</v>
      </c>
      <c r="GB198" s="88">
        <v>-0.10000000000000009</v>
      </c>
      <c r="GC198" s="88">
        <v>0</v>
      </c>
      <c r="GD198" s="88">
        <v>-5.5555555555555469E-2</v>
      </c>
      <c r="GE198" s="88">
        <v>-5.882352941176483E-2</v>
      </c>
      <c r="GF198" s="88">
        <v>0</v>
      </c>
      <c r="GG198" s="88">
        <v>0</v>
      </c>
      <c r="GH198" s="88">
        <v>0</v>
      </c>
      <c r="GI198" s="88">
        <v>0</v>
      </c>
      <c r="GJ198" s="88">
        <v>0</v>
      </c>
      <c r="GK198" s="88">
        <v>0</v>
      </c>
      <c r="GL198" s="88">
        <v>0</v>
      </c>
      <c r="GM198" s="88">
        <v>6.2500000000000222E-2</v>
      </c>
      <c r="GN198" s="88">
        <v>0.17647058823529416</v>
      </c>
      <c r="GO198" s="88">
        <v>-0.10000000000000009</v>
      </c>
      <c r="GP198" s="23">
        <v>-5.5555555555555469E-2</v>
      </c>
      <c r="GQ198" s="89">
        <f>GR163/GQ163-1</f>
        <v>-0.17647058823529416</v>
      </c>
      <c r="GR198" s="89">
        <f t="shared" si="23"/>
        <v>0.28571428571428559</v>
      </c>
      <c r="GS198" s="89">
        <f t="shared" si="24"/>
        <v>-0.22222222222222221</v>
      </c>
      <c r="GU198"/>
      <c r="GV198" s="11" t="s">
        <v>926</v>
      </c>
      <c r="GW198" s="36">
        <v>0</v>
      </c>
      <c r="GX198" s="94" t="s">
        <v>1074</v>
      </c>
      <c r="GY198" s="94" t="s">
        <v>1074</v>
      </c>
      <c r="GZ198" s="36">
        <v>7.1428571428571397E-2</v>
      </c>
      <c r="HA198" s="36">
        <v>-0.31666666666666665</v>
      </c>
      <c r="HB198" s="36">
        <v>0.21951219512195141</v>
      </c>
      <c r="HC198" s="36">
        <v>-5.0000000000000044E-2</v>
      </c>
      <c r="HD198" s="36">
        <v>-0.15789473684210531</v>
      </c>
      <c r="HE198" s="175"/>
      <c r="HF198" s="36">
        <v>0.25</v>
      </c>
      <c r="HG198" s="175"/>
      <c r="HH198" s="36">
        <v>0.19999999999999996</v>
      </c>
      <c r="HI198" s="175"/>
      <c r="HJ198" s="36">
        <v>-0.33333333333333326</v>
      </c>
      <c r="HK198" s="36">
        <v>9.9999999999999867E-2</v>
      </c>
      <c r="HL198" s="36">
        <v>0</v>
      </c>
      <c r="HM198" s="36">
        <v>-0.25</v>
      </c>
      <c r="HN198" s="36">
        <v>0.21212121212121215</v>
      </c>
      <c r="HO198" s="36">
        <v>0.19999999999999996</v>
      </c>
      <c r="HP198" s="175"/>
      <c r="HQ198" s="36">
        <v>2.0833333333333481E-2</v>
      </c>
      <c r="HR198" s="36">
        <v>0.22448979591836737</v>
      </c>
      <c r="HS198" s="36">
        <v>-0.19999999999999996</v>
      </c>
      <c r="HT198" s="36"/>
      <c r="HU198" s="36"/>
      <c r="HV198" s="175"/>
      <c r="HW198" s="36"/>
      <c r="HX198" s="36">
        <v>0</v>
      </c>
      <c r="HY198" s="36">
        <v>0</v>
      </c>
      <c r="HZ198" s="36">
        <v>-0.10000000000000009</v>
      </c>
      <c r="IA198" s="36">
        <v>0.30555555555555558</v>
      </c>
      <c r="IB198" s="36">
        <v>2.1276595744680993E-2</v>
      </c>
      <c r="IC198" s="88">
        <v>-0.16666666666666663</v>
      </c>
      <c r="ID198" s="88">
        <v>0</v>
      </c>
      <c r="IE198" s="88">
        <v>0.25</v>
      </c>
      <c r="IF198" s="88">
        <v>0</v>
      </c>
      <c r="IG198" s="88">
        <v>-4.0000000000000036E-2</v>
      </c>
      <c r="IH198" s="88">
        <v>0</v>
      </c>
      <c r="II198" s="88">
        <v>0.10416666666666674</v>
      </c>
      <c r="IJ198" s="88">
        <v>-1.8867924528301994E-2</v>
      </c>
      <c r="IK198" s="88">
        <v>0</v>
      </c>
      <c r="IL198" s="88">
        <v>-0.23076923076923073</v>
      </c>
      <c r="IM198" s="88">
        <v>0</v>
      </c>
      <c r="IN198" s="88">
        <v>0.27499999999999991</v>
      </c>
      <c r="IO198" s="88">
        <v>-0.17647058823529416</v>
      </c>
      <c r="IP198" s="23">
        <v>-4.7619047619047561E-2</v>
      </c>
      <c r="IQ198" s="89">
        <f>IR163/IQ163-1</f>
        <v>0.18999999999999995</v>
      </c>
      <c r="IR198" s="89">
        <f t="shared" si="25"/>
        <v>-7.5630252100840289E-2</v>
      </c>
      <c r="IS198" s="89">
        <f t="shared" ref="IS198:IS227" si="31">IT163/IS163-1</f>
        <v>4.5454545454545636E-2</v>
      </c>
      <c r="IV198" s="11" t="s">
        <v>926</v>
      </c>
      <c r="IW198" s="36">
        <v>-0.21739130434782616</v>
      </c>
      <c r="IX198" s="94" t="s">
        <v>1074</v>
      </c>
      <c r="IY198" s="94" t="s">
        <v>1074</v>
      </c>
      <c r="IZ198" s="36">
        <v>1</v>
      </c>
      <c r="JA198" s="36">
        <v>-0.53571428571428581</v>
      </c>
      <c r="JB198" s="36">
        <v>0.61538461538461542</v>
      </c>
      <c r="JC198" s="36">
        <v>-4.7619047619047561E-2</v>
      </c>
      <c r="JD198" s="36">
        <v>-0.27500000000000013</v>
      </c>
      <c r="JE198" s="36"/>
      <c r="JF198" s="175"/>
      <c r="JG198" s="36">
        <v>0.931034482758621</v>
      </c>
      <c r="JH198" s="175"/>
      <c r="JI198" s="36">
        <v>-0.37500000000000011</v>
      </c>
      <c r="JJ198" s="175"/>
      <c r="JK198" s="36">
        <v>0.25714285714285712</v>
      </c>
      <c r="JL198" s="36">
        <v>-0.31818181818181812</v>
      </c>
      <c r="JM198" s="36">
        <v>0.73333333333333317</v>
      </c>
      <c r="JN198" s="36">
        <v>-7.6923076923076872E-2</v>
      </c>
      <c r="JO198" s="36">
        <v>-0.41666666666666663</v>
      </c>
      <c r="JP198" s="36">
        <v>1</v>
      </c>
      <c r="JQ198" s="175"/>
      <c r="JR198" s="36">
        <v>-0.4642857142857143</v>
      </c>
      <c r="JS198" s="36">
        <v>0.33333333333333348</v>
      </c>
      <c r="JT198" s="94">
        <v>-0.22499999999999998</v>
      </c>
      <c r="JU198" s="36"/>
      <c r="JV198" s="36"/>
      <c r="JW198" s="175"/>
      <c r="JX198" s="36"/>
      <c r="JY198" s="36">
        <v>7.1428571428571397E-2</v>
      </c>
      <c r="JZ198" s="36">
        <v>1</v>
      </c>
      <c r="KA198" s="36">
        <v>-6.6666666666666652E-2</v>
      </c>
      <c r="KB198" s="36">
        <v>-5.882352941176483E-2</v>
      </c>
      <c r="KC198" s="88">
        <v>0.25000000000000022</v>
      </c>
      <c r="KD198" s="88">
        <v>-7.4999999999999956E-2</v>
      </c>
      <c r="KE198" s="88">
        <v>8.1081081081081141E-2</v>
      </c>
      <c r="KF198" s="88">
        <v>-0.20000000000000007</v>
      </c>
      <c r="KG198" s="88">
        <v>6.2500000000000222E-2</v>
      </c>
      <c r="KH198" s="88">
        <v>5.8823529411764719E-2</v>
      </c>
      <c r="KI198" s="88">
        <v>0</v>
      </c>
      <c r="KJ198" s="88">
        <v>-5.5555555555555469E-2</v>
      </c>
      <c r="KK198" s="88">
        <v>0</v>
      </c>
      <c r="KL198" s="88">
        <v>0.41176470588235281</v>
      </c>
      <c r="KM198" s="88">
        <v>0</v>
      </c>
      <c r="KN198" s="88">
        <v>-0.25</v>
      </c>
      <c r="KO198" s="88">
        <v>0.11111111111111116</v>
      </c>
      <c r="KP198" s="23">
        <v>-0.15000000000000002</v>
      </c>
      <c r="KQ198" s="89">
        <f>KR163/KQ163-1</f>
        <v>0.17647058823529416</v>
      </c>
      <c r="KR198" s="89">
        <f t="shared" si="26"/>
        <v>-5.0000000000000044E-2</v>
      </c>
      <c r="KS198" s="89">
        <f t="shared" si="26"/>
        <v>5.2631578947368585E-2</v>
      </c>
    </row>
    <row r="199" spans="1:305" x14ac:dyDescent="0.3">
      <c r="A199" s="11" t="s">
        <v>914</v>
      </c>
      <c r="B199" s="36" t="s">
        <v>1074</v>
      </c>
      <c r="C199" s="94" t="s">
        <v>1074</v>
      </c>
      <c r="D199" s="94" t="s">
        <v>1074</v>
      </c>
      <c r="E199" s="36" t="s">
        <v>1074</v>
      </c>
      <c r="F199" s="36">
        <v>0.25000000000000022</v>
      </c>
      <c r="G199" s="36">
        <v>0</v>
      </c>
      <c r="H199" s="36" t="s">
        <v>1074</v>
      </c>
      <c r="I199" s="36" t="s">
        <v>1074</v>
      </c>
      <c r="J199" s="175"/>
      <c r="K199" s="36" t="s">
        <v>1074</v>
      </c>
      <c r="L199" s="131"/>
      <c r="M199" s="36">
        <v>-0.5</v>
      </c>
      <c r="N199" s="175"/>
      <c r="O199" s="36">
        <v>0.5</v>
      </c>
      <c r="P199" s="36">
        <v>-0.33333333333333337</v>
      </c>
      <c r="Q199" s="36">
        <v>0.5</v>
      </c>
      <c r="R199" s="36">
        <v>0.5</v>
      </c>
      <c r="S199" s="36">
        <v>0</v>
      </c>
      <c r="T199" s="36">
        <v>-0.66666666666666674</v>
      </c>
      <c r="U199" s="175"/>
      <c r="V199" s="36">
        <v>1.5000000000000004</v>
      </c>
      <c r="W199" s="36">
        <v>0</v>
      </c>
      <c r="X199" s="36">
        <v>0.19999999999999996</v>
      </c>
      <c r="Y199" s="36">
        <v>0</v>
      </c>
      <c r="Z199" s="36">
        <v>0</v>
      </c>
      <c r="AA199" s="175"/>
      <c r="AB199" s="36">
        <v>0</v>
      </c>
      <c r="AC199" s="36">
        <v>-0.33333333333333337</v>
      </c>
      <c r="AD199" s="91">
        <v>0</v>
      </c>
      <c r="AE199" s="91">
        <v>0</v>
      </c>
      <c r="AF199" s="91">
        <v>0</v>
      </c>
      <c r="AG199" s="88">
        <v>0</v>
      </c>
      <c r="AH199" s="88">
        <v>0</v>
      </c>
      <c r="AI199" s="88">
        <v>0</v>
      </c>
      <c r="AJ199" s="88">
        <v>0.25000000000000022</v>
      </c>
      <c r="AK199" s="88">
        <v>-0.4</v>
      </c>
      <c r="AL199" s="88">
        <v>0</v>
      </c>
      <c r="AM199" s="88">
        <v>0</v>
      </c>
      <c r="AN199" s="88">
        <v>0.33333333333333326</v>
      </c>
      <c r="AO199" s="88">
        <v>0</v>
      </c>
      <c r="AP199" s="88">
        <v>0</v>
      </c>
      <c r="AQ199" s="88">
        <v>0</v>
      </c>
      <c r="AR199" s="88">
        <v>0</v>
      </c>
      <c r="AS199" s="88">
        <v>1</v>
      </c>
      <c r="AT199" s="88">
        <v>-0.5</v>
      </c>
      <c r="AU199" s="23">
        <v>0</v>
      </c>
      <c r="AV199" s="89">
        <f>AW164/AV164-1</f>
        <v>0</v>
      </c>
      <c r="AW199" s="89">
        <f t="shared" si="28"/>
        <v>0</v>
      </c>
      <c r="AX199" s="89">
        <f t="shared" si="29"/>
        <v>0.25000000000000022</v>
      </c>
      <c r="BA199" s="11" t="s">
        <v>914</v>
      </c>
      <c r="BB199" s="36" t="s">
        <v>1074</v>
      </c>
      <c r="BC199" s="94" t="s">
        <v>1074</v>
      </c>
      <c r="BD199" s="94" t="s">
        <v>1074</v>
      </c>
      <c r="BE199" s="36" t="s">
        <v>1074</v>
      </c>
      <c r="BF199" s="36">
        <v>0.5</v>
      </c>
      <c r="BG199" s="36">
        <v>-0.33333333333333337</v>
      </c>
      <c r="BH199" s="36" t="s">
        <v>1074</v>
      </c>
      <c r="BI199" s="36" t="s">
        <v>1074</v>
      </c>
      <c r="BJ199" s="131"/>
      <c r="BK199" s="36" t="s">
        <v>1074</v>
      </c>
      <c r="BL199" s="131"/>
      <c r="BM199" s="36">
        <v>-0.19999999999999984</v>
      </c>
      <c r="BN199" s="131"/>
      <c r="BO199" s="36">
        <v>0</v>
      </c>
      <c r="BP199" s="36">
        <v>0.24999999999999978</v>
      </c>
      <c r="BQ199" s="36">
        <v>0</v>
      </c>
      <c r="BR199" s="36">
        <v>1.9984014443252818E-15</v>
      </c>
      <c r="BS199" s="36">
        <v>-4.0000000000001923E-2</v>
      </c>
      <c r="BT199" s="36">
        <v>4.1666666666666519E-2</v>
      </c>
      <c r="BU199" s="131"/>
      <c r="BV199" s="36">
        <v>0.5</v>
      </c>
      <c r="BW199" s="36">
        <v>-0.33333333333333337</v>
      </c>
      <c r="BX199" s="36">
        <v>0</v>
      </c>
      <c r="BY199" s="36">
        <v>0.25000000000000022</v>
      </c>
      <c r="BZ199" s="36">
        <v>-2.0000000000000129E-2</v>
      </c>
      <c r="CA199" s="175"/>
      <c r="CB199" s="36">
        <v>0.22448979591836737</v>
      </c>
      <c r="CC199" s="36">
        <v>0</v>
      </c>
      <c r="CD199" s="36">
        <v>0</v>
      </c>
      <c r="CE199" s="36">
        <v>-0.36</v>
      </c>
      <c r="CF199" s="36">
        <v>4.1666666666666519E-2</v>
      </c>
      <c r="CG199" s="88">
        <v>0.10000000000000009</v>
      </c>
      <c r="CH199" s="88">
        <v>0.36363636363636354</v>
      </c>
      <c r="CI199" s="88">
        <v>0</v>
      </c>
      <c r="CJ199" s="88">
        <v>-0.33333333333333337</v>
      </c>
      <c r="CK199" s="88">
        <v>0.5</v>
      </c>
      <c r="CL199" s="88">
        <v>-0.29333333333333333</v>
      </c>
      <c r="CM199" s="88">
        <v>0.41509433962264164</v>
      </c>
      <c r="CN199" s="88">
        <v>0</v>
      </c>
      <c r="CO199" s="88">
        <v>0</v>
      </c>
      <c r="CP199" s="88">
        <v>0.16666666666666674</v>
      </c>
      <c r="CQ199" s="88">
        <v>0.14285714285714279</v>
      </c>
      <c r="CR199" s="88">
        <v>0</v>
      </c>
      <c r="CS199" s="88">
        <v>-0.5</v>
      </c>
      <c r="CT199" s="88">
        <v>0.60000000000000031</v>
      </c>
      <c r="CU199" s="23">
        <v>-6.2500000000000111E-2</v>
      </c>
      <c r="CV199" s="89">
        <f t="shared" si="21"/>
        <v>0.19999999999999996</v>
      </c>
      <c r="CW199" s="89">
        <f t="shared" si="21"/>
        <v>-0.16666666666666663</v>
      </c>
      <c r="CX199" s="89">
        <f t="shared" si="21"/>
        <v>-9.9999999999999978E-2</v>
      </c>
      <c r="DA199" s="11" t="s">
        <v>914</v>
      </c>
      <c r="DB199" s="36" t="s">
        <v>1074</v>
      </c>
      <c r="DC199" s="94" t="s">
        <v>1074</v>
      </c>
      <c r="DD199" s="94" t="s">
        <v>1074</v>
      </c>
      <c r="DE199" s="36" t="s">
        <v>1074</v>
      </c>
      <c r="DF199" s="36">
        <v>0</v>
      </c>
      <c r="DG199" s="36">
        <v>-0.23076923076923073</v>
      </c>
      <c r="DH199" s="36" t="s">
        <v>1074</v>
      </c>
      <c r="DI199" s="36" t="s">
        <v>1074</v>
      </c>
      <c r="DJ199" s="175"/>
      <c r="DK199" s="36" t="s">
        <v>1074</v>
      </c>
      <c r="DL199" s="175"/>
      <c r="DM199" s="36">
        <v>-0.23076923076923073</v>
      </c>
      <c r="DN199" s="175"/>
      <c r="DO199" s="36">
        <v>0</v>
      </c>
      <c r="DP199" s="36">
        <v>-0.22499999999999998</v>
      </c>
      <c r="DQ199" s="36">
        <v>3.2258064516129004E-2</v>
      </c>
      <c r="DR199" s="36">
        <v>-0.25</v>
      </c>
      <c r="DS199" s="36">
        <v>0.25</v>
      </c>
      <c r="DT199" s="36">
        <v>1.5</v>
      </c>
      <c r="DU199" s="175"/>
      <c r="DV199" s="36">
        <v>-0.47368421052631582</v>
      </c>
      <c r="DW199" s="36">
        <v>-5.0000000000000044E-2</v>
      </c>
      <c r="DX199" s="36">
        <v>0</v>
      </c>
      <c r="DY199" s="36">
        <v>8.3333333333333259E-2</v>
      </c>
      <c r="DZ199" s="36">
        <v>-0.38461538461538458</v>
      </c>
      <c r="EA199" s="175"/>
      <c r="EB199" s="36">
        <v>0.125</v>
      </c>
      <c r="EC199" s="36">
        <v>0.11111111111111116</v>
      </c>
      <c r="ED199" s="36">
        <v>0</v>
      </c>
      <c r="EE199" s="36">
        <v>0</v>
      </c>
      <c r="EF199" s="36">
        <v>0</v>
      </c>
      <c r="EG199" s="88">
        <v>0</v>
      </c>
      <c r="EH199" s="88">
        <v>0</v>
      </c>
      <c r="EI199" s="88">
        <v>0</v>
      </c>
      <c r="EJ199" s="88">
        <v>0</v>
      </c>
      <c r="EK199" s="88">
        <v>0</v>
      </c>
      <c r="EL199" s="88">
        <v>0</v>
      </c>
      <c r="EM199" s="88">
        <v>0</v>
      </c>
      <c r="EN199" s="88">
        <v>0</v>
      </c>
      <c r="EO199" s="88">
        <v>0</v>
      </c>
      <c r="EP199" s="88">
        <v>0</v>
      </c>
      <c r="EQ199" s="88">
        <v>0</v>
      </c>
      <c r="ER199" s="88">
        <v>0</v>
      </c>
      <c r="ES199" s="88">
        <v>0</v>
      </c>
      <c r="ET199" s="88">
        <v>0</v>
      </c>
      <c r="EU199" s="89">
        <f t="shared" ref="EU199:EX199" si="32">EV164/EU164-1</f>
        <v>0</v>
      </c>
      <c r="EV199" s="89">
        <f t="shared" si="32"/>
        <v>0</v>
      </c>
      <c r="EW199" s="89">
        <f t="shared" si="32"/>
        <v>-0.20080000000000009</v>
      </c>
      <c r="EX199" s="89">
        <f t="shared" si="32"/>
        <v>-0.32432432432432434</v>
      </c>
      <c r="FA199" s="36">
        <v>-0.16666666666666663</v>
      </c>
      <c r="FB199" s="36">
        <v>0</v>
      </c>
      <c r="FC199" s="36" t="s">
        <v>1074</v>
      </c>
      <c r="FD199" s="36" t="s">
        <v>1074</v>
      </c>
      <c r="FE199" s="175"/>
      <c r="FF199" s="36" t="s">
        <v>1074</v>
      </c>
      <c r="FG199" s="175"/>
      <c r="FH199" s="36">
        <v>7.1428571428571397E-2</v>
      </c>
      <c r="FI199" s="175"/>
      <c r="FJ199" s="36">
        <v>0</v>
      </c>
      <c r="FK199" s="36">
        <v>0.16666666666666674</v>
      </c>
      <c r="FL199" s="36">
        <v>0</v>
      </c>
      <c r="FM199" s="36">
        <v>-0.1428571428571429</v>
      </c>
      <c r="FN199" s="36">
        <v>0</v>
      </c>
      <c r="FO199" s="36">
        <v>-0.33333333333333337</v>
      </c>
      <c r="FP199" s="175"/>
      <c r="FQ199" s="36">
        <v>0</v>
      </c>
      <c r="FR199" s="36">
        <v>0</v>
      </c>
      <c r="FS199" s="94">
        <v>0.5</v>
      </c>
      <c r="FT199" s="36">
        <v>0</v>
      </c>
      <c r="FU199" s="36">
        <v>0</v>
      </c>
      <c r="FV199" s="175"/>
      <c r="FW199" s="36">
        <v>0</v>
      </c>
      <c r="FX199" s="36">
        <v>-0.4</v>
      </c>
      <c r="FY199" s="36">
        <v>0</v>
      </c>
      <c r="FZ199" s="36">
        <v>0</v>
      </c>
      <c r="GA199" s="36">
        <v>0.66666666666666674</v>
      </c>
      <c r="GB199" s="88">
        <v>0</v>
      </c>
      <c r="GC199" s="88">
        <v>-0.4</v>
      </c>
      <c r="GD199" s="88">
        <v>0</v>
      </c>
      <c r="GE199" s="88">
        <v>0</v>
      </c>
      <c r="GF199" s="88">
        <v>0.66666666666666674</v>
      </c>
      <c r="GG199" s="88">
        <v>-5.0000000000000044E-2</v>
      </c>
      <c r="GH199" s="88">
        <v>-0.15789473684210531</v>
      </c>
      <c r="GI199" s="88">
        <v>0</v>
      </c>
      <c r="GJ199" s="88">
        <v>0</v>
      </c>
      <c r="GK199" s="88">
        <v>0</v>
      </c>
      <c r="GL199" s="88">
        <v>0</v>
      </c>
      <c r="GM199" s="88">
        <v>0</v>
      </c>
      <c r="GN199" s="88">
        <v>-0.25</v>
      </c>
      <c r="GO199" s="88">
        <v>0.33333333333333326</v>
      </c>
      <c r="GP199" s="23">
        <v>0</v>
      </c>
      <c r="GQ199" s="89">
        <f>GR164/GQ164-1</f>
        <v>0.25000000000000022</v>
      </c>
      <c r="GR199" s="89">
        <f t="shared" si="23"/>
        <v>0.19999999999999996</v>
      </c>
      <c r="GS199" s="89">
        <f t="shared" si="24"/>
        <v>0</v>
      </c>
      <c r="GU199"/>
      <c r="GV199" s="11" t="s">
        <v>914</v>
      </c>
      <c r="GW199" s="36" t="s">
        <v>1074</v>
      </c>
      <c r="GX199" s="94" t="s">
        <v>1074</v>
      </c>
      <c r="GY199" s="94" t="s">
        <v>1074</v>
      </c>
      <c r="GZ199" s="36" t="s">
        <v>1074</v>
      </c>
      <c r="HA199" s="36">
        <v>-0.31666666666666665</v>
      </c>
      <c r="HB199" s="36">
        <v>0.46341463414634143</v>
      </c>
      <c r="HC199" s="36" t="s">
        <v>1074</v>
      </c>
      <c r="HD199" s="36" t="s">
        <v>1074</v>
      </c>
      <c r="HE199" s="175"/>
      <c r="HF199" s="36" t="s">
        <v>1074</v>
      </c>
      <c r="HG199" s="175"/>
      <c r="HH199" s="36">
        <v>1</v>
      </c>
      <c r="HI199" s="175"/>
      <c r="HJ199" s="36">
        <v>-0.46590909090909094</v>
      </c>
      <c r="HK199" s="36">
        <v>-6.3829787234042534E-2</v>
      </c>
      <c r="HL199" s="36">
        <v>0</v>
      </c>
      <c r="HM199" s="36">
        <v>9.090909090909105E-2</v>
      </c>
      <c r="HN199" s="36">
        <v>-0.16666666666666663</v>
      </c>
      <c r="HO199" s="36">
        <v>-0.12500000000000011</v>
      </c>
      <c r="HP199" s="175"/>
      <c r="HQ199" s="36">
        <v>0.65714285714285703</v>
      </c>
      <c r="HR199" s="36">
        <v>3.4482758620689724E-2</v>
      </c>
      <c r="HS199" s="36">
        <v>0</v>
      </c>
      <c r="HT199" s="36">
        <v>0</v>
      </c>
      <c r="HU199" s="36">
        <v>0</v>
      </c>
      <c r="HV199" s="175"/>
      <c r="HW199" s="36">
        <v>-0.16666666666666663</v>
      </c>
      <c r="HX199" s="36">
        <v>0.19999999999999996</v>
      </c>
      <c r="HY199" s="36">
        <v>0</v>
      </c>
      <c r="HZ199" s="36">
        <v>-9.9999999999999978E-2</v>
      </c>
      <c r="IA199" s="36">
        <v>0.11111111111111116</v>
      </c>
      <c r="IB199" s="36">
        <v>0</v>
      </c>
      <c r="IC199" s="88">
        <v>-0.19999999999999996</v>
      </c>
      <c r="ID199" s="88">
        <v>-6.25E-2</v>
      </c>
      <c r="IE199" s="88">
        <v>0.33333333333333326</v>
      </c>
      <c r="IF199" s="88">
        <v>-0.16666666666666663</v>
      </c>
      <c r="IG199" s="88">
        <v>0</v>
      </c>
      <c r="IH199" s="88">
        <v>3.9999999999999813E-2</v>
      </c>
      <c r="II199" s="88">
        <v>1.9230769230769384E-2</v>
      </c>
      <c r="IJ199" s="88">
        <v>-1.8867924528301994E-2</v>
      </c>
      <c r="IK199" s="88">
        <v>0</v>
      </c>
      <c r="IL199" s="88">
        <v>-0.23076923076923073</v>
      </c>
      <c r="IM199" s="88">
        <v>0.19999999999999996</v>
      </c>
      <c r="IN199" s="88">
        <v>0.25</v>
      </c>
      <c r="IO199" s="88">
        <v>-0.33333333333333326</v>
      </c>
      <c r="IP199" s="23">
        <v>9.9999999999999867E-2</v>
      </c>
      <c r="IQ199" s="89">
        <f>IR164/IQ164-1</f>
        <v>-0.27272727272727271</v>
      </c>
      <c r="IR199" s="89">
        <f t="shared" si="25"/>
        <v>-6.25E-2</v>
      </c>
      <c r="IS199" s="89">
        <f t="shared" si="31"/>
        <v>6.6666666666666652E-2</v>
      </c>
      <c r="IV199" s="11" t="s">
        <v>914</v>
      </c>
      <c r="IW199" s="36" t="s">
        <v>1074</v>
      </c>
      <c r="IX199" s="94" t="s">
        <v>1074</v>
      </c>
      <c r="IY199" s="94" t="s">
        <v>1074</v>
      </c>
      <c r="IZ199" s="36" t="s">
        <v>1074</v>
      </c>
      <c r="JA199" s="36">
        <v>-0.37499999999999989</v>
      </c>
      <c r="JB199" s="36">
        <v>0.5</v>
      </c>
      <c r="JC199" s="36" t="s">
        <v>1074</v>
      </c>
      <c r="JD199" s="36" t="s">
        <v>1074</v>
      </c>
      <c r="JE199" s="36"/>
      <c r="JF199" s="175"/>
      <c r="JG199" s="36" t="s">
        <v>1074</v>
      </c>
      <c r="JH199" s="175"/>
      <c r="JI199" s="36">
        <v>-0.4285714285714286</v>
      </c>
      <c r="JJ199" s="175"/>
      <c r="JK199" s="36">
        <v>0.25000000000000022</v>
      </c>
      <c r="JL199" s="36">
        <v>0.5</v>
      </c>
      <c r="JM199" s="36">
        <v>-6.6666666666666652E-2</v>
      </c>
      <c r="JN199" s="36">
        <v>0.28571428571428559</v>
      </c>
      <c r="JO199" s="36">
        <v>-0.55555555555555558</v>
      </c>
      <c r="JP199" s="36">
        <v>0.75000000000000022</v>
      </c>
      <c r="JQ199" s="175"/>
      <c r="JR199" s="36">
        <v>0</v>
      </c>
      <c r="JS199" s="36">
        <v>0</v>
      </c>
      <c r="JT199" s="94">
        <v>0</v>
      </c>
      <c r="JU199" s="36">
        <v>0.28571428571428559</v>
      </c>
      <c r="JV199" s="36">
        <v>-0.22222222222222221</v>
      </c>
      <c r="JW199" s="175"/>
      <c r="JX199" s="36">
        <v>0</v>
      </c>
      <c r="JY199" s="36">
        <v>0</v>
      </c>
      <c r="JZ199" s="36">
        <v>0</v>
      </c>
      <c r="KA199" s="36">
        <v>0</v>
      </c>
      <c r="KB199" s="36">
        <v>-0.23529411764705888</v>
      </c>
      <c r="KC199" s="88">
        <v>7.6923076923077094E-2</v>
      </c>
      <c r="KD199" s="88">
        <v>0</v>
      </c>
      <c r="KE199" s="88">
        <v>0</v>
      </c>
      <c r="KF199" s="88">
        <v>0.14285714285714279</v>
      </c>
      <c r="KG199" s="88">
        <v>0</v>
      </c>
      <c r="KH199" s="88">
        <v>-0.12499999999999989</v>
      </c>
      <c r="KI199" s="88">
        <v>0</v>
      </c>
      <c r="KJ199" s="88">
        <v>0</v>
      </c>
      <c r="KK199" s="88">
        <v>0</v>
      </c>
      <c r="KL199" s="88">
        <v>0</v>
      </c>
      <c r="KM199" s="88">
        <v>0</v>
      </c>
      <c r="KN199" s="88">
        <v>0.14285714285714279</v>
      </c>
      <c r="KO199" s="88">
        <v>0</v>
      </c>
      <c r="KP199" s="23">
        <v>0</v>
      </c>
      <c r="KQ199" s="89">
        <f>KR164/KQ164-1</f>
        <v>-0.12499999999999989</v>
      </c>
      <c r="KR199" s="89">
        <f t="shared" si="26"/>
        <v>0</v>
      </c>
      <c r="KS199" s="89">
        <f t="shared" si="26"/>
        <v>0</v>
      </c>
    </row>
    <row r="200" spans="1:305" x14ac:dyDescent="0.3">
      <c r="A200" s="11" t="s">
        <v>1076</v>
      </c>
      <c r="B200" s="36"/>
      <c r="C200" s="94"/>
      <c r="D200" s="94"/>
      <c r="E200" s="36"/>
      <c r="F200" s="36"/>
      <c r="G200" s="36"/>
      <c r="H200" s="36"/>
      <c r="I200" s="36"/>
      <c r="J200" s="175"/>
      <c r="K200" s="36"/>
      <c r="L200" s="131"/>
      <c r="M200" s="36"/>
      <c r="N200" s="175"/>
      <c r="O200" s="36"/>
      <c r="P200" s="36"/>
      <c r="Q200" s="36"/>
      <c r="R200" s="36"/>
      <c r="S200" s="36"/>
      <c r="T200" s="36"/>
      <c r="U200" s="175"/>
      <c r="V200" s="36"/>
      <c r="W200" s="36"/>
      <c r="X200" s="36"/>
      <c r="Y200" s="36"/>
      <c r="Z200" s="36"/>
      <c r="AA200" s="175"/>
      <c r="AB200" s="36"/>
      <c r="AC200" s="36">
        <v>-0.33333333333333337</v>
      </c>
      <c r="AD200" s="91">
        <v>0</v>
      </c>
      <c r="AE200" s="91">
        <v>-0.33333333333333337</v>
      </c>
      <c r="AF200" s="91">
        <v>0.35000000000000009</v>
      </c>
      <c r="AG200" s="88">
        <v>0.11111111111111116</v>
      </c>
      <c r="AH200" s="88"/>
      <c r="AI200" s="88"/>
      <c r="AJ200" s="88">
        <v>0</v>
      </c>
      <c r="AK200" s="88">
        <v>0</v>
      </c>
      <c r="AL200" s="88">
        <v>0</v>
      </c>
      <c r="AM200" s="88">
        <v>0</v>
      </c>
      <c r="AN200" s="88">
        <v>0.19999999999999996</v>
      </c>
      <c r="AO200" s="88">
        <v>0</v>
      </c>
      <c r="AP200" s="88">
        <v>0</v>
      </c>
      <c r="AQ200" s="88">
        <v>-0.16666666666666663</v>
      </c>
      <c r="AR200" s="88">
        <v>0.19999999999999996</v>
      </c>
      <c r="AS200" s="88"/>
      <c r="AT200" s="88"/>
      <c r="AU200" s="23"/>
      <c r="AV200" s="89"/>
      <c r="AW200" s="89">
        <f t="shared" si="28"/>
        <v>0.25000000000000022</v>
      </c>
      <c r="AX200" s="89"/>
      <c r="BA200" s="11" t="s">
        <v>1076</v>
      </c>
      <c r="BB200" s="36"/>
      <c r="BC200" s="94"/>
      <c r="BD200" s="94"/>
      <c r="BE200" s="36"/>
      <c r="BF200" s="36"/>
      <c r="BG200" s="36"/>
      <c r="BH200" s="36"/>
      <c r="BI200" s="36"/>
      <c r="BJ200" s="131"/>
      <c r="BK200" s="36"/>
      <c r="BL200" s="131"/>
      <c r="BM200" s="36"/>
      <c r="BN200" s="131"/>
      <c r="BO200" s="36"/>
      <c r="BP200" s="36"/>
      <c r="BQ200" s="36"/>
      <c r="BR200" s="36"/>
      <c r="BS200" s="36"/>
      <c r="BT200" s="36"/>
      <c r="BU200" s="131"/>
      <c r="BV200" s="36"/>
      <c r="BW200" s="36"/>
      <c r="BX200" s="36"/>
      <c r="BY200" s="36"/>
      <c r="BZ200" s="36"/>
      <c r="CA200" s="175"/>
      <c r="CB200" s="36"/>
      <c r="CC200" s="36">
        <v>0</v>
      </c>
      <c r="CD200" s="36">
        <v>0</v>
      </c>
      <c r="CE200" s="36">
        <v>0</v>
      </c>
      <c r="CF200" s="36">
        <v>0</v>
      </c>
      <c r="CG200" s="88">
        <v>0</v>
      </c>
      <c r="CH200" s="88"/>
      <c r="CI200" s="88"/>
      <c r="CJ200" s="88">
        <v>-0.4</v>
      </c>
      <c r="CK200" s="88">
        <v>0.66666666666666674</v>
      </c>
      <c r="CL200" s="88">
        <v>0</v>
      </c>
      <c r="CM200" s="88">
        <v>0</v>
      </c>
      <c r="CN200" s="88">
        <v>-0.4</v>
      </c>
      <c r="CO200" s="88">
        <v>0</v>
      </c>
      <c r="CP200" s="88">
        <v>0.16666666666666674</v>
      </c>
      <c r="CQ200" s="88">
        <v>0.4285714285714286</v>
      </c>
      <c r="CR200" s="88">
        <v>-0.20000000000000007</v>
      </c>
      <c r="CS200" s="88"/>
      <c r="CT200" s="88"/>
      <c r="CU200" s="23"/>
      <c r="CV200" s="89"/>
      <c r="CW200" s="89">
        <f t="shared" si="21"/>
        <v>0.25000000000000022</v>
      </c>
      <c r="CX200" s="89"/>
      <c r="DA200" s="11" t="s">
        <v>1076</v>
      </c>
      <c r="DB200" s="36"/>
      <c r="DC200" s="94"/>
      <c r="DD200" s="94"/>
      <c r="DE200" s="36"/>
      <c r="DF200" s="36"/>
      <c r="DG200" s="36"/>
      <c r="DH200" s="36"/>
      <c r="DI200" s="36"/>
      <c r="DJ200" s="175"/>
      <c r="DK200" s="36"/>
      <c r="DL200" s="175"/>
      <c r="DM200" s="36"/>
      <c r="DN200" s="175"/>
      <c r="DO200" s="36"/>
      <c r="DP200" s="36"/>
      <c r="DQ200" s="36"/>
      <c r="DR200" s="36"/>
      <c r="DS200" s="36"/>
      <c r="DT200" s="36"/>
      <c r="DU200" s="175"/>
      <c r="DV200" s="36"/>
      <c r="DW200" s="36"/>
      <c r="DX200" s="36"/>
      <c r="DY200" s="36"/>
      <c r="DZ200" s="36"/>
      <c r="EA200" s="175"/>
      <c r="EB200" s="36"/>
      <c r="EC200" s="36">
        <v>0.11111111111111116</v>
      </c>
      <c r="ED200" s="36">
        <v>-0.44000000000000006</v>
      </c>
      <c r="EE200" s="36">
        <v>0</v>
      </c>
      <c r="EF200" s="36">
        <v>0.85714285714285698</v>
      </c>
      <c r="EG200" s="88">
        <v>0</v>
      </c>
      <c r="EH200" s="88"/>
      <c r="EI200" s="88"/>
      <c r="EJ200" s="88">
        <v>0</v>
      </c>
      <c r="EK200" s="88">
        <v>0</v>
      </c>
      <c r="EL200" s="88">
        <v>0</v>
      </c>
      <c r="EM200" s="88">
        <v>0</v>
      </c>
      <c r="EN200" s="88">
        <v>0</v>
      </c>
      <c r="EO200" s="88">
        <v>0</v>
      </c>
      <c r="EP200" s="88">
        <v>0</v>
      </c>
      <c r="EQ200" s="88">
        <v>0</v>
      </c>
      <c r="ER200" s="88">
        <v>0</v>
      </c>
      <c r="ES200" s="88"/>
      <c r="ET200" s="88"/>
      <c r="EU200" s="89"/>
      <c r="EV200" s="89"/>
      <c r="EW200" s="89">
        <f t="shared" ref="EW200" si="33">EX165/EW165-1</f>
        <v>1.1240000000000001</v>
      </c>
      <c r="EX200" s="89"/>
      <c r="FA200" s="36"/>
      <c r="FB200" s="36"/>
      <c r="FC200" s="36"/>
      <c r="FD200" s="36"/>
      <c r="FE200" s="175"/>
      <c r="FF200" s="36"/>
      <c r="FG200" s="175"/>
      <c r="FH200" s="36"/>
      <c r="FI200" s="175"/>
      <c r="FJ200" s="36"/>
      <c r="FK200" s="36"/>
      <c r="FL200" s="36"/>
      <c r="FM200" s="36"/>
      <c r="FN200" s="36"/>
      <c r="FO200" s="36"/>
      <c r="FP200" s="175"/>
      <c r="FQ200" s="36"/>
      <c r="FR200" s="36"/>
      <c r="FS200" s="94"/>
      <c r="FT200" s="36"/>
      <c r="FU200" s="36"/>
      <c r="FV200" s="175"/>
      <c r="FW200" s="36"/>
      <c r="FX200" s="36">
        <v>-0.4</v>
      </c>
      <c r="FY200" s="36">
        <v>0.5</v>
      </c>
      <c r="FZ200" s="36">
        <v>0</v>
      </c>
      <c r="GA200" s="36">
        <v>-0.16666666666666663</v>
      </c>
      <c r="GB200" s="88">
        <v>0</v>
      </c>
      <c r="GC200" s="88"/>
      <c r="GD200" s="88"/>
      <c r="GE200" s="88">
        <v>0</v>
      </c>
      <c r="GF200" s="88">
        <v>0</v>
      </c>
      <c r="GG200" s="88">
        <v>0</v>
      </c>
      <c r="GH200" s="88">
        <v>0</v>
      </c>
      <c r="GI200" s="88">
        <v>0</v>
      </c>
      <c r="GJ200" s="88">
        <v>0</v>
      </c>
      <c r="GK200" s="88">
        <v>0</v>
      </c>
      <c r="GL200" s="88">
        <v>0</v>
      </c>
      <c r="GM200" s="88">
        <v>0</v>
      </c>
      <c r="GN200" s="88"/>
      <c r="GO200" s="88"/>
      <c r="GP200" s="23"/>
      <c r="GQ200" s="89"/>
      <c r="GR200" s="89">
        <f t="shared" si="23"/>
        <v>0.5</v>
      </c>
      <c r="GS200" s="89"/>
      <c r="GU200"/>
      <c r="GV200" s="11" t="s">
        <v>1076</v>
      </c>
      <c r="GW200" s="36"/>
      <c r="GX200" s="94"/>
      <c r="GY200" s="94"/>
      <c r="GZ200" s="36"/>
      <c r="HA200" s="36"/>
      <c r="HB200" s="36"/>
      <c r="HC200" s="36"/>
      <c r="HD200" s="36"/>
      <c r="HE200" s="175"/>
      <c r="HF200" s="36"/>
      <c r="HG200" s="175"/>
      <c r="HH200" s="36"/>
      <c r="HI200" s="175"/>
      <c r="HJ200" s="36"/>
      <c r="HK200" s="36"/>
      <c r="HL200" s="36"/>
      <c r="HM200" s="36"/>
      <c r="HN200" s="36"/>
      <c r="HO200" s="36"/>
      <c r="HP200" s="175"/>
      <c r="HQ200" s="36"/>
      <c r="HR200" s="36"/>
      <c r="HS200" s="36"/>
      <c r="HT200" s="36"/>
      <c r="HU200" s="36"/>
      <c r="HV200" s="175"/>
      <c r="HW200" s="36"/>
      <c r="HX200" s="36">
        <v>-0.13333333333333341</v>
      </c>
      <c r="HY200" s="36">
        <v>-5.7692307692307598E-2</v>
      </c>
      <c r="HZ200" s="36">
        <v>8.163265306122458E-2</v>
      </c>
      <c r="IA200" s="36">
        <v>3.7735849056603543E-2</v>
      </c>
      <c r="IB200" s="36">
        <v>-9.0909090909090828E-2</v>
      </c>
      <c r="IC200" s="88"/>
      <c r="ID200" s="88"/>
      <c r="IE200" s="88">
        <v>-0.16666666666666663</v>
      </c>
      <c r="IF200" s="88">
        <v>0</v>
      </c>
      <c r="IG200" s="88">
        <v>0.35999999999999988</v>
      </c>
      <c r="IH200" s="88">
        <v>0</v>
      </c>
      <c r="II200" s="88">
        <v>-0.22058823529411764</v>
      </c>
      <c r="IJ200" s="88">
        <v>0.28301886792452824</v>
      </c>
      <c r="IK200" s="88">
        <v>0</v>
      </c>
      <c r="IL200" s="88">
        <v>0</v>
      </c>
      <c r="IM200" s="88">
        <v>2.9411764705882248E-2</v>
      </c>
      <c r="IN200" s="88"/>
      <c r="IO200" s="88"/>
      <c r="IP200" s="23"/>
      <c r="IQ200" s="89"/>
      <c r="IR200" s="89">
        <f t="shared" si="25"/>
        <v>0</v>
      </c>
      <c r="IS200" s="89"/>
      <c r="IV200" s="11" t="s">
        <v>1076</v>
      </c>
      <c r="IW200" s="36"/>
      <c r="IX200" s="94"/>
      <c r="IY200" s="94"/>
      <c r="IZ200" s="36"/>
      <c r="JA200" s="36"/>
      <c r="JB200" s="36"/>
      <c r="JC200" s="36"/>
      <c r="JD200" s="36"/>
      <c r="JE200" s="36"/>
      <c r="JF200" s="175"/>
      <c r="JG200" s="36"/>
      <c r="JH200" s="175"/>
      <c r="JI200" s="36"/>
      <c r="JJ200" s="175"/>
      <c r="JK200" s="36"/>
      <c r="JL200" s="36"/>
      <c r="JM200" s="36"/>
      <c r="JN200" s="36"/>
      <c r="JO200" s="36"/>
      <c r="JP200" s="36"/>
      <c r="JQ200" s="175"/>
      <c r="JR200" s="36"/>
      <c r="JS200" s="36"/>
      <c r="JT200" s="94"/>
      <c r="JU200" s="36"/>
      <c r="JV200" s="36"/>
      <c r="JW200" s="175"/>
      <c r="JX200" s="36"/>
      <c r="JY200" s="36">
        <v>0.87687687687687688</v>
      </c>
      <c r="JZ200" s="36">
        <v>0.33333333333333348</v>
      </c>
      <c r="KA200" s="36">
        <v>-0.10000000000000009</v>
      </c>
      <c r="KB200" s="36">
        <v>0.125</v>
      </c>
      <c r="KC200" s="88"/>
      <c r="KD200" s="88"/>
      <c r="KE200" s="88">
        <v>2.7027027027026973E-2</v>
      </c>
      <c r="KF200" s="88">
        <v>-0.15789473684210531</v>
      </c>
      <c r="KG200" s="88">
        <v>-0.12499999999999989</v>
      </c>
      <c r="KH200" s="88">
        <v>0.28571428571428559</v>
      </c>
      <c r="KI200" s="88">
        <v>0</v>
      </c>
      <c r="KJ200" s="88">
        <v>-5.5555555555555469E-2</v>
      </c>
      <c r="KK200" s="88">
        <v>5.8823529411764719E-2</v>
      </c>
      <c r="KL200" s="88">
        <v>0</v>
      </c>
      <c r="KM200" s="88">
        <v>0</v>
      </c>
      <c r="KN200" s="88"/>
      <c r="KO200" s="88"/>
      <c r="KP200" s="23"/>
      <c r="KQ200" s="89"/>
      <c r="KR200" s="89">
        <f t="shared" si="26"/>
        <v>0</v>
      </c>
      <c r="KS200" s="89"/>
    </row>
    <row r="201" spans="1:305" x14ac:dyDescent="0.3">
      <c r="A201" s="11" t="s">
        <v>1077</v>
      </c>
      <c r="B201" s="36"/>
      <c r="C201" s="94"/>
      <c r="D201" s="94"/>
      <c r="E201" s="36"/>
      <c r="F201" s="36"/>
      <c r="G201" s="36"/>
      <c r="H201" s="36"/>
      <c r="I201" s="36"/>
      <c r="J201" s="175"/>
      <c r="K201" s="36"/>
      <c r="L201" s="131"/>
      <c r="M201" s="36"/>
      <c r="N201" s="175"/>
      <c r="O201" s="36" t="s">
        <v>1074</v>
      </c>
      <c r="P201" s="36" t="s">
        <v>1074</v>
      </c>
      <c r="Q201" s="36" t="s">
        <v>1074</v>
      </c>
      <c r="R201" s="36" t="s">
        <v>1074</v>
      </c>
      <c r="S201" s="36" t="s">
        <v>1074</v>
      </c>
      <c r="T201" s="36" t="s">
        <v>1074</v>
      </c>
      <c r="U201" s="175"/>
      <c r="V201" s="36" t="s">
        <v>1074</v>
      </c>
      <c r="W201" s="36" t="s">
        <v>1074</v>
      </c>
      <c r="X201" s="36"/>
      <c r="Y201" s="36"/>
      <c r="Z201" s="36"/>
      <c r="AA201" s="175"/>
      <c r="AB201" s="36"/>
      <c r="AC201" s="36"/>
      <c r="AD201" s="91"/>
      <c r="AE201" s="91"/>
      <c r="AF201" s="91"/>
      <c r="AG201" s="88"/>
      <c r="AH201" s="88"/>
      <c r="AI201" s="88"/>
      <c r="AJ201" s="88"/>
      <c r="AK201" s="88"/>
      <c r="AL201" s="88"/>
      <c r="AM201" s="88"/>
      <c r="AN201" s="88"/>
      <c r="AO201" s="88"/>
      <c r="AP201" s="88"/>
      <c r="AQ201" s="88"/>
      <c r="AR201" s="88"/>
      <c r="AS201" s="88"/>
      <c r="AT201" s="88"/>
      <c r="AU201" s="23"/>
      <c r="AV201" s="89"/>
      <c r="AW201" s="89"/>
      <c r="AX201" s="89"/>
      <c r="BA201" s="11" t="s">
        <v>1077</v>
      </c>
      <c r="BB201" s="36"/>
      <c r="BC201" s="94"/>
      <c r="BD201" s="94"/>
      <c r="BE201" s="36"/>
      <c r="BF201" s="36"/>
      <c r="BG201" s="36"/>
      <c r="BH201" s="36"/>
      <c r="BI201" s="36"/>
      <c r="BJ201" s="131"/>
      <c r="BK201" s="36"/>
      <c r="BL201" s="131"/>
      <c r="BM201" s="36"/>
      <c r="BN201" s="131"/>
      <c r="BO201" s="36" t="s">
        <v>1074</v>
      </c>
      <c r="BP201" s="36" t="s">
        <v>1074</v>
      </c>
      <c r="BQ201" s="36" t="s">
        <v>1074</v>
      </c>
      <c r="BR201" s="36" t="s">
        <v>1074</v>
      </c>
      <c r="BS201" s="36" t="s">
        <v>1074</v>
      </c>
      <c r="BT201" s="36" t="s">
        <v>1074</v>
      </c>
      <c r="BU201" s="131"/>
      <c r="BV201" s="36" t="s">
        <v>1074</v>
      </c>
      <c r="BW201" s="36" t="s">
        <v>1074</v>
      </c>
      <c r="BX201" s="36"/>
      <c r="BY201" s="36"/>
      <c r="BZ201" s="36"/>
      <c r="CA201" s="175"/>
      <c r="CB201" s="36"/>
      <c r="CC201" s="36"/>
      <c r="CD201" s="36"/>
      <c r="CE201" s="36"/>
      <c r="CF201" s="36"/>
      <c r="CG201" s="88"/>
      <c r="CH201" s="88"/>
      <c r="CI201" s="88"/>
      <c r="CJ201" s="88"/>
      <c r="CK201" s="88"/>
      <c r="CL201" s="88"/>
      <c r="CM201" s="88"/>
      <c r="CN201" s="88"/>
      <c r="CO201" s="88"/>
      <c r="CP201" s="88"/>
      <c r="CQ201" s="88"/>
      <c r="CR201" s="88"/>
      <c r="CS201" s="88"/>
      <c r="CT201" s="88"/>
      <c r="CU201" s="23"/>
      <c r="CV201" s="89"/>
      <c r="CW201" s="89"/>
      <c r="CX201" s="89"/>
      <c r="DA201" s="11" t="s">
        <v>1077</v>
      </c>
      <c r="DB201" s="36"/>
      <c r="DC201" s="94"/>
      <c r="DD201" s="94"/>
      <c r="DE201" s="36"/>
      <c r="DF201" s="36"/>
      <c r="DG201" s="36"/>
      <c r="DH201" s="36"/>
      <c r="DI201" s="36"/>
      <c r="DJ201" s="175"/>
      <c r="DK201" s="36"/>
      <c r="DL201" s="175"/>
      <c r="DM201" s="36"/>
      <c r="DN201" s="175"/>
      <c r="DO201" s="36" t="s">
        <v>1074</v>
      </c>
      <c r="DP201" s="36" t="s">
        <v>1074</v>
      </c>
      <c r="DQ201" s="36" t="s">
        <v>1074</v>
      </c>
      <c r="DR201" s="36" t="s">
        <v>1074</v>
      </c>
      <c r="DS201" s="36" t="s">
        <v>1074</v>
      </c>
      <c r="DT201" s="36" t="s">
        <v>1074</v>
      </c>
      <c r="DU201" s="175"/>
      <c r="DV201" s="36" t="s">
        <v>1074</v>
      </c>
      <c r="DW201" s="36" t="s">
        <v>1074</v>
      </c>
      <c r="DX201" s="36"/>
      <c r="DY201" s="36"/>
      <c r="DZ201" s="36"/>
      <c r="EA201" s="175"/>
      <c r="EB201" s="36"/>
      <c r="EC201" s="36"/>
      <c r="ED201" s="36"/>
      <c r="EE201" s="36"/>
      <c r="EF201" s="36"/>
      <c r="EG201" s="88"/>
      <c r="EH201" s="88"/>
      <c r="EI201" s="88"/>
      <c r="EJ201" s="88"/>
      <c r="EK201" s="88"/>
      <c r="EL201" s="88"/>
      <c r="EM201" s="88"/>
      <c r="EN201" s="88"/>
      <c r="EO201" s="88"/>
      <c r="EP201" s="88"/>
      <c r="EQ201" s="88"/>
      <c r="ER201" s="88"/>
      <c r="ES201" s="88"/>
      <c r="ET201" s="88"/>
      <c r="EU201" s="89"/>
      <c r="EV201" s="89"/>
      <c r="EW201" s="89"/>
      <c r="EX201" s="89"/>
      <c r="FA201" s="36"/>
      <c r="FB201" s="36"/>
      <c r="FC201" s="36"/>
      <c r="FD201" s="36"/>
      <c r="FE201" s="175"/>
      <c r="FF201" s="36"/>
      <c r="FG201" s="175"/>
      <c r="FH201" s="36"/>
      <c r="FI201" s="175"/>
      <c r="FJ201" s="36" t="s">
        <v>1074</v>
      </c>
      <c r="FK201" s="36" t="s">
        <v>1074</v>
      </c>
      <c r="FL201" s="36" t="s">
        <v>1074</v>
      </c>
      <c r="FM201" s="36" t="s">
        <v>1074</v>
      </c>
      <c r="FN201" s="36"/>
      <c r="FO201" s="36"/>
      <c r="FP201" s="175"/>
      <c r="FQ201" s="36"/>
      <c r="FR201" s="36"/>
      <c r="FS201" s="94"/>
      <c r="FT201" s="36"/>
      <c r="FU201" s="36"/>
      <c r="FV201" s="175"/>
      <c r="FW201" s="36"/>
      <c r="FX201" s="36"/>
      <c r="FY201" s="36"/>
      <c r="FZ201" s="36"/>
      <c r="GA201" s="36"/>
      <c r="GB201" s="88"/>
      <c r="GC201" s="88"/>
      <c r="GD201" s="88"/>
      <c r="GE201" s="88"/>
      <c r="GF201" s="88"/>
      <c r="GG201" s="88"/>
      <c r="GH201" s="88"/>
      <c r="GI201" s="88"/>
      <c r="GJ201" s="88"/>
      <c r="GK201" s="88"/>
      <c r="GL201" s="88"/>
      <c r="GM201" s="88"/>
      <c r="GN201" s="88"/>
      <c r="GO201" s="88"/>
      <c r="GP201" s="23"/>
      <c r="GQ201" s="89"/>
      <c r="GR201" s="89"/>
      <c r="GS201" s="89"/>
      <c r="GU201"/>
      <c r="GV201" s="11" t="s">
        <v>1077</v>
      </c>
      <c r="GW201" s="36"/>
      <c r="GX201" s="94"/>
      <c r="GY201" s="94"/>
      <c r="GZ201" s="36"/>
      <c r="HA201" s="36"/>
      <c r="HB201" s="36"/>
      <c r="HC201" s="36"/>
      <c r="HD201" s="36"/>
      <c r="HE201" s="175"/>
      <c r="HF201" s="36"/>
      <c r="HG201" s="175"/>
      <c r="HH201" s="36"/>
      <c r="HI201" s="175"/>
      <c r="HJ201" s="36" t="s">
        <v>1074</v>
      </c>
      <c r="HK201" s="36" t="s">
        <v>1074</v>
      </c>
      <c r="HL201" s="36" t="s">
        <v>1074</v>
      </c>
      <c r="HM201" s="36" t="s">
        <v>1074</v>
      </c>
      <c r="HN201" s="36"/>
      <c r="HO201" s="36"/>
      <c r="HP201" s="175"/>
      <c r="HQ201" s="36"/>
      <c r="HR201" s="36"/>
      <c r="HS201" s="36"/>
      <c r="HT201" s="36"/>
      <c r="HU201" s="36"/>
      <c r="HV201" s="175"/>
      <c r="HW201" s="36"/>
      <c r="HX201" s="36"/>
      <c r="HY201" s="36"/>
      <c r="HZ201" s="36"/>
      <c r="IA201" s="36"/>
      <c r="IB201" s="36"/>
      <c r="IC201" s="88"/>
      <c r="ID201" s="88"/>
      <c r="IE201" s="88"/>
      <c r="IF201" s="88"/>
      <c r="IG201" s="88"/>
      <c r="IH201" s="88"/>
      <c r="II201" s="88"/>
      <c r="IJ201" s="88"/>
      <c r="IK201" s="88"/>
      <c r="IL201" s="88"/>
      <c r="IM201" s="88"/>
      <c r="IN201" s="88"/>
      <c r="IO201" s="88"/>
      <c r="IP201" s="23"/>
      <c r="IQ201" s="89"/>
      <c r="IR201" s="89"/>
      <c r="IS201" s="89"/>
      <c r="IV201" s="11" t="s">
        <v>1077</v>
      </c>
      <c r="IW201" s="36"/>
      <c r="IX201" s="94"/>
      <c r="IY201" s="94"/>
      <c r="IZ201" s="36"/>
      <c r="JA201" s="36"/>
      <c r="JB201" s="36"/>
      <c r="JC201" s="36"/>
      <c r="JD201" s="36"/>
      <c r="JE201" s="36"/>
      <c r="JF201" s="175"/>
      <c r="JG201" s="36"/>
      <c r="JH201" s="175"/>
      <c r="JI201" s="36"/>
      <c r="JJ201" s="175"/>
      <c r="JK201" s="36" t="s">
        <v>1074</v>
      </c>
      <c r="JL201" s="36" t="s">
        <v>1074</v>
      </c>
      <c r="JM201" s="36" t="s">
        <v>1074</v>
      </c>
      <c r="JN201" s="36" t="s">
        <v>1074</v>
      </c>
      <c r="JO201" s="36"/>
      <c r="JP201" s="36"/>
      <c r="JQ201" s="175"/>
      <c r="JR201" s="36"/>
      <c r="JS201" s="36"/>
      <c r="JT201" s="94"/>
      <c r="JU201" s="36"/>
      <c r="JV201" s="36"/>
      <c r="JW201" s="175"/>
      <c r="JX201" s="36"/>
      <c r="JY201" s="36"/>
      <c r="JZ201" s="36"/>
      <c r="KA201" s="36"/>
      <c r="KB201" s="36"/>
      <c r="KC201" s="88"/>
      <c r="KD201" s="88"/>
      <c r="KE201" s="88"/>
      <c r="KF201" s="88"/>
      <c r="KG201" s="88"/>
      <c r="KH201" s="88"/>
      <c r="KI201" s="88"/>
      <c r="KJ201" s="88"/>
      <c r="KK201" s="88"/>
      <c r="KL201" s="88"/>
      <c r="KM201" s="88"/>
      <c r="KN201" s="88"/>
      <c r="KO201" s="88"/>
      <c r="KP201" s="23"/>
      <c r="KQ201" s="89"/>
      <c r="KR201" s="89"/>
      <c r="KS201" s="89"/>
    </row>
    <row r="202" spans="1:305" x14ac:dyDescent="0.3">
      <c r="A202" s="11" t="s">
        <v>924</v>
      </c>
      <c r="B202" s="36"/>
      <c r="C202" s="94"/>
      <c r="D202" s="94"/>
      <c r="E202" s="36"/>
      <c r="F202" s="36"/>
      <c r="G202" s="36"/>
      <c r="H202" s="36"/>
      <c r="I202" s="36"/>
      <c r="J202" s="175"/>
      <c r="K202" s="36"/>
      <c r="L202" s="131"/>
      <c r="M202" s="36" t="s">
        <v>1074</v>
      </c>
      <c r="N202" s="175"/>
      <c r="O202" s="36" t="s">
        <v>1074</v>
      </c>
      <c r="P202" s="36" t="s">
        <v>1074</v>
      </c>
      <c r="Q202" s="36" t="s">
        <v>1074</v>
      </c>
      <c r="R202" s="36" t="s">
        <v>1074</v>
      </c>
      <c r="S202" s="36">
        <v>0</v>
      </c>
      <c r="T202" s="36">
        <v>0</v>
      </c>
      <c r="U202" s="175"/>
      <c r="V202" s="36" t="s">
        <v>1074</v>
      </c>
      <c r="W202" s="36" t="s">
        <v>1074</v>
      </c>
      <c r="X202" s="36"/>
      <c r="Y202" s="36"/>
      <c r="Z202" s="36">
        <v>0</v>
      </c>
      <c r="AA202" s="175"/>
      <c r="AB202" s="36">
        <v>0</v>
      </c>
      <c r="AC202" s="36">
        <v>-0.4</v>
      </c>
      <c r="AD202" s="91">
        <v>0.5</v>
      </c>
      <c r="AE202" s="91">
        <v>-0.11111111111111116</v>
      </c>
      <c r="AF202" s="91">
        <v>0.5</v>
      </c>
      <c r="AG202" s="88">
        <v>0</v>
      </c>
      <c r="AH202" s="88">
        <v>-0.58333333333333326</v>
      </c>
      <c r="AI202" s="88">
        <v>1</v>
      </c>
      <c r="AJ202" s="88">
        <v>9.9999999999999867E-2</v>
      </c>
      <c r="AK202" s="88">
        <v>-9.0909090909090828E-2</v>
      </c>
      <c r="AL202" s="88">
        <v>0</v>
      </c>
      <c r="AM202" s="88">
        <v>0</v>
      </c>
      <c r="AN202" s="88">
        <v>0</v>
      </c>
      <c r="AO202" s="88">
        <v>0</v>
      </c>
      <c r="AP202" s="88">
        <v>0</v>
      </c>
      <c r="AQ202" s="88">
        <v>0</v>
      </c>
      <c r="AR202" s="88">
        <v>0</v>
      </c>
      <c r="AS202" s="88">
        <v>0</v>
      </c>
      <c r="AT202" s="88"/>
      <c r="AU202" s="23"/>
      <c r="AV202" s="89"/>
      <c r="AW202" s="89"/>
      <c r="AX202" s="89"/>
      <c r="BA202" s="11" t="s">
        <v>924</v>
      </c>
      <c r="BB202" s="36"/>
      <c r="BC202" s="94"/>
      <c r="BD202" s="94"/>
      <c r="BE202" s="36"/>
      <c r="BF202" s="36"/>
      <c r="BG202" s="36"/>
      <c r="BH202" s="36"/>
      <c r="BI202" s="36"/>
      <c r="BJ202" s="131"/>
      <c r="BK202" s="36"/>
      <c r="BL202" s="131"/>
      <c r="BM202" s="36" t="s">
        <v>1074</v>
      </c>
      <c r="BN202" s="131"/>
      <c r="BO202" s="36" t="s">
        <v>1074</v>
      </c>
      <c r="BP202" s="36" t="s">
        <v>1074</v>
      </c>
      <c r="BQ202" s="36" t="s">
        <v>1074</v>
      </c>
      <c r="BR202" s="36" t="s">
        <v>1074</v>
      </c>
      <c r="BS202" s="36">
        <v>-2.7777777777777679E-2</v>
      </c>
      <c r="BT202" s="36">
        <v>-8.5714285714285743E-2</v>
      </c>
      <c r="BU202" s="131"/>
      <c r="BV202" s="36" t="s">
        <v>1074</v>
      </c>
      <c r="BW202" s="36" t="s">
        <v>1074</v>
      </c>
      <c r="BX202" s="36"/>
      <c r="BY202" s="36"/>
      <c r="BZ202" s="36">
        <v>0</v>
      </c>
      <c r="CA202" s="175"/>
      <c r="CB202" s="36">
        <v>0</v>
      </c>
      <c r="CC202" s="36">
        <v>0</v>
      </c>
      <c r="CD202" s="36">
        <v>0</v>
      </c>
      <c r="CE202" s="36">
        <v>0</v>
      </c>
      <c r="CF202" s="36">
        <v>0.25000000000000022</v>
      </c>
      <c r="CG202" s="88">
        <v>-4.0000000000000036E-2</v>
      </c>
      <c r="CH202" s="88">
        <v>0.25</v>
      </c>
      <c r="CI202" s="88">
        <v>0.66666666666666674</v>
      </c>
      <c r="CJ202" s="88">
        <v>-0.4</v>
      </c>
      <c r="CK202" s="88">
        <v>0</v>
      </c>
      <c r="CL202" s="88">
        <v>-0.16666666666666663</v>
      </c>
      <c r="CM202" s="88">
        <v>0</v>
      </c>
      <c r="CN202" s="88">
        <v>0.19999999999999996</v>
      </c>
      <c r="CO202" s="88">
        <v>0.19999999999999996</v>
      </c>
      <c r="CP202" s="88">
        <v>0.38888888888888906</v>
      </c>
      <c r="CQ202" s="88">
        <v>-0.20000000000000007</v>
      </c>
      <c r="CR202" s="88">
        <v>0</v>
      </c>
      <c r="CS202" s="88">
        <v>-0.25</v>
      </c>
      <c r="CT202" s="88"/>
      <c r="CU202" s="23"/>
      <c r="CV202" s="89"/>
      <c r="CW202" s="89"/>
      <c r="CX202" s="89"/>
      <c r="DA202" s="11" t="s">
        <v>924</v>
      </c>
      <c r="DB202" s="36"/>
      <c r="DC202" s="94"/>
      <c r="DD202" s="94"/>
      <c r="DE202" s="36"/>
      <c r="DF202" s="36"/>
      <c r="DG202" s="36"/>
      <c r="DH202" s="36"/>
      <c r="DI202" s="36"/>
      <c r="DJ202" s="175"/>
      <c r="DK202" s="36"/>
      <c r="DL202" s="175"/>
      <c r="DM202" s="36" t="s">
        <v>1074</v>
      </c>
      <c r="DN202" s="175"/>
      <c r="DO202" s="36" t="s">
        <v>1074</v>
      </c>
      <c r="DP202" s="36" t="s">
        <v>1074</v>
      </c>
      <c r="DQ202" s="36" t="s">
        <v>1074</v>
      </c>
      <c r="DR202" s="36" t="s">
        <v>1074</v>
      </c>
      <c r="DS202" s="36">
        <v>4.4408920985006262E-16</v>
      </c>
      <c r="DT202" s="36">
        <v>-0.16666666666666663</v>
      </c>
      <c r="DU202" s="175"/>
      <c r="DV202" s="36" t="s">
        <v>1074</v>
      </c>
      <c r="DW202" s="36" t="s">
        <v>1074</v>
      </c>
      <c r="DX202" s="36"/>
      <c r="DY202" s="36"/>
      <c r="DZ202" s="36">
        <v>0</v>
      </c>
      <c r="EA202" s="175"/>
      <c r="EB202" s="36">
        <v>-0.19999999999999996</v>
      </c>
      <c r="EC202" s="36">
        <v>7.1428571428571397E-2</v>
      </c>
      <c r="ED202" s="36">
        <v>3.3333333333333437E-2</v>
      </c>
      <c r="EE202" s="36">
        <v>-0.22580645161290325</v>
      </c>
      <c r="EF202" s="36">
        <v>8.3333333333333259E-2</v>
      </c>
      <c r="EG202" s="88">
        <v>0</v>
      </c>
      <c r="EH202" s="88">
        <v>-0.3076923076923076</v>
      </c>
      <c r="EI202" s="88">
        <v>0.5</v>
      </c>
      <c r="EJ202" s="88">
        <v>0</v>
      </c>
      <c r="EK202" s="88">
        <v>3.7037037037037202E-2</v>
      </c>
      <c r="EL202" s="88">
        <v>-7.1428571428571508E-2</v>
      </c>
      <c r="EM202" s="88">
        <v>0</v>
      </c>
      <c r="EN202" s="88">
        <v>-0.15384615384615385</v>
      </c>
      <c r="EO202" s="88">
        <v>-0.18181818181818177</v>
      </c>
      <c r="EP202" s="88">
        <v>0</v>
      </c>
      <c r="EQ202" s="88">
        <v>-5.5555555555555469E-2</v>
      </c>
      <c r="ER202" s="88">
        <v>5.8823529411764719E-2</v>
      </c>
      <c r="ES202" s="88">
        <v>-0.11111111111111116</v>
      </c>
      <c r="ET202" s="88"/>
      <c r="EU202" s="89"/>
      <c r="EV202" s="89"/>
      <c r="EW202" s="89"/>
      <c r="EX202" s="89"/>
      <c r="FA202" s="36"/>
      <c r="FB202" s="36"/>
      <c r="FC202" s="36"/>
      <c r="FD202" s="36"/>
      <c r="FE202" s="175"/>
      <c r="FF202" s="36"/>
      <c r="FG202" s="175"/>
      <c r="FH202" s="36" t="s">
        <v>1074</v>
      </c>
      <c r="FI202" s="175"/>
      <c r="FJ202" s="36" t="s">
        <v>1074</v>
      </c>
      <c r="FK202" s="36" t="s">
        <v>1074</v>
      </c>
      <c r="FL202" s="36" t="s">
        <v>1074</v>
      </c>
      <c r="FM202" s="36" t="s">
        <v>1074</v>
      </c>
      <c r="FN202" s="36">
        <v>0</v>
      </c>
      <c r="FO202" s="36">
        <v>0</v>
      </c>
      <c r="FP202" s="175"/>
      <c r="FQ202" s="36"/>
      <c r="FR202" s="36"/>
      <c r="FS202" s="94"/>
      <c r="FT202" s="36"/>
      <c r="FU202" s="36">
        <v>0</v>
      </c>
      <c r="FV202" s="175"/>
      <c r="FW202" s="36">
        <v>-0.21666666666666667</v>
      </c>
      <c r="FX202" s="36">
        <v>-0.16666666666666663</v>
      </c>
      <c r="FY202" s="36">
        <v>0.19999999999999996</v>
      </c>
      <c r="FZ202" s="36">
        <v>-0.16666666666666663</v>
      </c>
      <c r="GA202" s="36">
        <v>-0.10000000000000009</v>
      </c>
      <c r="GB202" s="88">
        <v>0.19999999999999996</v>
      </c>
      <c r="GC202" s="88">
        <v>0</v>
      </c>
      <c r="GD202" s="88">
        <v>0</v>
      </c>
      <c r="GE202" s="88">
        <v>0</v>
      </c>
      <c r="GF202" s="88">
        <v>-0.16666666666666663</v>
      </c>
      <c r="GG202" s="88">
        <v>0</v>
      </c>
      <c r="GH202" s="88">
        <v>0</v>
      </c>
      <c r="GI202" s="88">
        <v>0</v>
      </c>
      <c r="GJ202" s="88">
        <v>0</v>
      </c>
      <c r="GK202" s="88">
        <v>0.19999999999999996</v>
      </c>
      <c r="GL202" s="88">
        <v>-0.16666666666666663</v>
      </c>
      <c r="GM202" s="88">
        <v>0.19999999999999996</v>
      </c>
      <c r="GN202" s="88">
        <v>0</v>
      </c>
      <c r="GO202" s="88"/>
      <c r="GP202" s="23"/>
      <c r="GQ202" s="89"/>
      <c r="GR202" s="89"/>
      <c r="GS202" s="89"/>
      <c r="GU202"/>
      <c r="GV202" s="11" t="s">
        <v>924</v>
      </c>
      <c r="GW202" s="36"/>
      <c r="GX202" s="94"/>
      <c r="GY202" s="94"/>
      <c r="GZ202" s="36"/>
      <c r="HA202" s="36"/>
      <c r="HB202" s="36"/>
      <c r="HC202" s="36"/>
      <c r="HD202" s="36"/>
      <c r="HE202" s="175"/>
      <c r="HF202" s="36"/>
      <c r="HG202" s="175"/>
      <c r="HH202" s="36" t="s">
        <v>1074</v>
      </c>
      <c r="HI202" s="175"/>
      <c r="HJ202" s="36" t="s">
        <v>1074</v>
      </c>
      <c r="HK202" s="36" t="s">
        <v>1074</v>
      </c>
      <c r="HL202" s="36" t="s">
        <v>1074</v>
      </c>
      <c r="HM202" s="36" t="s">
        <v>1074</v>
      </c>
      <c r="HN202" s="36">
        <v>-0.16666666666666663</v>
      </c>
      <c r="HO202" s="36">
        <v>1.25</v>
      </c>
      <c r="HP202" s="175"/>
      <c r="HQ202" s="36"/>
      <c r="HR202" s="36"/>
      <c r="HS202" s="36"/>
      <c r="HT202" s="36"/>
      <c r="HU202" s="36">
        <v>0.19999999999999996</v>
      </c>
      <c r="HV202" s="175"/>
      <c r="HW202" s="36">
        <v>0</v>
      </c>
      <c r="HX202" s="36">
        <v>0</v>
      </c>
      <c r="HY202" s="36">
        <v>-0.13333333333333341</v>
      </c>
      <c r="HZ202" s="36">
        <v>7.6923076923077094E-2</v>
      </c>
      <c r="IA202" s="36">
        <v>-0.32142857142857151</v>
      </c>
      <c r="IB202" s="36">
        <v>-3.4482758620689502E-2</v>
      </c>
      <c r="IC202" s="88">
        <v>-0.1428571428571429</v>
      </c>
      <c r="ID202" s="88">
        <v>6.25E-2</v>
      </c>
      <c r="IE202" s="88">
        <v>5.8823529411764719E-2</v>
      </c>
      <c r="IF202" s="88">
        <v>-7.4074074074073959E-2</v>
      </c>
      <c r="IG202" s="88">
        <v>0.11999999999999988</v>
      </c>
      <c r="IH202" s="88">
        <v>0</v>
      </c>
      <c r="II202" s="88">
        <v>7.1428571428571397E-2</v>
      </c>
      <c r="IJ202" s="88">
        <v>-0.23333333333333328</v>
      </c>
      <c r="IK202" s="88">
        <v>0.30434782608695654</v>
      </c>
      <c r="IL202" s="88">
        <v>-0.33333333333333326</v>
      </c>
      <c r="IM202" s="88">
        <v>0</v>
      </c>
      <c r="IN202" s="88">
        <v>0.25</v>
      </c>
      <c r="IO202" s="88"/>
      <c r="IP202" s="23"/>
      <c r="IQ202" s="89"/>
      <c r="IR202" s="89"/>
      <c r="IS202" s="89"/>
      <c r="IV202" s="11" t="s">
        <v>924</v>
      </c>
      <c r="IW202" s="36"/>
      <c r="IX202" s="94"/>
      <c r="IY202" s="94"/>
      <c r="IZ202" s="36"/>
      <c r="JA202" s="36"/>
      <c r="JB202" s="36"/>
      <c r="JC202" s="36"/>
      <c r="JD202" s="36"/>
      <c r="JE202" s="36"/>
      <c r="JF202" s="175"/>
      <c r="JG202" s="36"/>
      <c r="JH202" s="175"/>
      <c r="JI202" s="36" t="s">
        <v>1074</v>
      </c>
      <c r="JJ202" s="175"/>
      <c r="JK202" s="36" t="s">
        <v>1074</v>
      </c>
      <c r="JL202" s="36" t="s">
        <v>1074</v>
      </c>
      <c r="JM202" s="36" t="s">
        <v>1074</v>
      </c>
      <c r="JN202" s="36" t="s">
        <v>1074</v>
      </c>
      <c r="JO202" s="36">
        <v>-0.22222222222222221</v>
      </c>
      <c r="JP202" s="36">
        <v>0.4285714285714286</v>
      </c>
      <c r="JQ202" s="175"/>
      <c r="JR202" s="36"/>
      <c r="JS202" s="36"/>
      <c r="JT202" s="94"/>
      <c r="JU202" s="36"/>
      <c r="JV202" s="36">
        <v>-0.36363636363636354</v>
      </c>
      <c r="JW202" s="175"/>
      <c r="JX202" s="36">
        <v>-0.21428571428571441</v>
      </c>
      <c r="JY202" s="36">
        <v>0.36363636363636376</v>
      </c>
      <c r="JZ202" s="36">
        <v>0.33333333333333348</v>
      </c>
      <c r="KA202" s="36">
        <v>0</v>
      </c>
      <c r="KB202" s="36">
        <v>9.9999999999999867E-2</v>
      </c>
      <c r="KC202" s="88">
        <v>-0.13636363636363635</v>
      </c>
      <c r="KD202" s="88">
        <v>1.6842105263157894</v>
      </c>
      <c r="KE202" s="88">
        <v>-0.60784313725490202</v>
      </c>
      <c r="KF202" s="88">
        <v>-0.20000000000000007</v>
      </c>
      <c r="KG202" s="88">
        <v>0.375</v>
      </c>
      <c r="KH202" s="88">
        <v>-0.18181818181818177</v>
      </c>
      <c r="KI202" s="88">
        <v>0</v>
      </c>
      <c r="KJ202" s="88">
        <v>0.11111111111111116</v>
      </c>
      <c r="KK202" s="88">
        <v>0</v>
      </c>
      <c r="KL202" s="88">
        <v>0</v>
      </c>
      <c r="KM202" s="88">
        <v>0</v>
      </c>
      <c r="KN202" s="88">
        <v>0</v>
      </c>
      <c r="KO202" s="88"/>
      <c r="KP202" s="23"/>
      <c r="KQ202" s="89"/>
      <c r="KR202" s="89"/>
      <c r="KS202" s="89"/>
    </row>
    <row r="203" spans="1:305" x14ac:dyDescent="0.3">
      <c r="A203" s="11" t="s">
        <v>1078</v>
      </c>
      <c r="B203" s="36"/>
      <c r="C203" s="94"/>
      <c r="D203" s="94"/>
      <c r="E203" s="36"/>
      <c r="F203" s="36"/>
      <c r="G203" s="36"/>
      <c r="H203" s="36"/>
      <c r="I203" s="36"/>
      <c r="J203" s="175"/>
      <c r="K203" s="36" t="s">
        <v>1074</v>
      </c>
      <c r="L203" s="131"/>
      <c r="M203" s="36">
        <v>0</v>
      </c>
      <c r="N203" s="175"/>
      <c r="O203" s="36">
        <v>0</v>
      </c>
      <c r="P203" s="36">
        <v>0</v>
      </c>
      <c r="Q203" s="36" t="s">
        <v>1074</v>
      </c>
      <c r="R203" s="36" t="s">
        <v>1074</v>
      </c>
      <c r="S203" s="36" t="s">
        <v>1074</v>
      </c>
      <c r="T203" s="36">
        <v>0</v>
      </c>
      <c r="U203" s="175"/>
      <c r="V203" s="36" t="s">
        <v>1074</v>
      </c>
      <c r="W203" s="36" t="s">
        <v>1074</v>
      </c>
      <c r="X203" s="36"/>
      <c r="Y203" s="36"/>
      <c r="Z203" s="36"/>
      <c r="AA203" s="175"/>
      <c r="AB203" s="36"/>
      <c r="AC203" s="36"/>
      <c r="AD203" s="91"/>
      <c r="AE203" s="91"/>
      <c r="AF203" s="91"/>
      <c r="AG203" s="88"/>
      <c r="AH203" s="88"/>
      <c r="AI203" s="88"/>
      <c r="AJ203" s="88"/>
      <c r="AK203" s="88"/>
      <c r="AL203" s="88"/>
      <c r="AM203" s="88"/>
      <c r="AN203" s="88"/>
      <c r="AO203" s="88"/>
      <c r="AP203" s="88"/>
      <c r="AQ203" s="88"/>
      <c r="AR203" s="88"/>
      <c r="AS203" s="88"/>
      <c r="AT203" s="88"/>
      <c r="AU203" s="23"/>
      <c r="AV203" s="89"/>
      <c r="AW203" s="89"/>
      <c r="AX203" s="89"/>
      <c r="BA203" s="11" t="s">
        <v>1078</v>
      </c>
      <c r="BB203" s="36"/>
      <c r="BC203" s="94"/>
      <c r="BD203" s="94"/>
      <c r="BE203" s="36"/>
      <c r="BF203" s="36"/>
      <c r="BG203" s="36"/>
      <c r="BH203" s="36"/>
      <c r="BI203" s="36"/>
      <c r="BJ203" s="131"/>
      <c r="BK203" s="36" t="s">
        <v>1074</v>
      </c>
      <c r="BL203" s="131"/>
      <c r="BM203" s="36">
        <v>-0.19999999999999984</v>
      </c>
      <c r="BN203" s="131"/>
      <c r="BO203" s="36">
        <v>0</v>
      </c>
      <c r="BP203" s="36">
        <v>0.93499999999999983</v>
      </c>
      <c r="BQ203" s="36" t="s">
        <v>1074</v>
      </c>
      <c r="BR203" s="36" t="s">
        <v>1074</v>
      </c>
      <c r="BS203" s="36" t="s">
        <v>1074</v>
      </c>
      <c r="BT203" s="36">
        <v>-8.5714285714285743E-2</v>
      </c>
      <c r="BU203" s="131"/>
      <c r="BV203" s="36" t="s">
        <v>1074</v>
      </c>
      <c r="BW203" s="36" t="s">
        <v>1074</v>
      </c>
      <c r="BX203" s="36"/>
      <c r="BY203" s="36"/>
      <c r="BZ203" s="36"/>
      <c r="CA203" s="175"/>
      <c r="CB203" s="36"/>
      <c r="CC203" s="36"/>
      <c r="CD203" s="36"/>
      <c r="CE203" s="36"/>
      <c r="CF203" s="36"/>
      <c r="CG203" s="88"/>
      <c r="CH203" s="88"/>
      <c r="CI203" s="88"/>
      <c r="CJ203" s="88"/>
      <c r="CK203" s="88"/>
      <c r="CL203" s="88"/>
      <c r="CM203" s="88"/>
      <c r="CN203" s="88"/>
      <c r="CO203" s="88"/>
      <c r="CP203" s="88"/>
      <c r="CQ203" s="88"/>
      <c r="CR203" s="88"/>
      <c r="CS203" s="88"/>
      <c r="CT203" s="88"/>
      <c r="CU203" s="23"/>
      <c r="CV203" s="89"/>
      <c r="CW203" s="89"/>
      <c r="CX203" s="89"/>
      <c r="DA203" s="11" t="s">
        <v>1078</v>
      </c>
      <c r="DB203" s="36"/>
      <c r="DC203" s="94"/>
      <c r="DD203" s="94"/>
      <c r="DE203" s="36"/>
      <c r="DF203" s="36"/>
      <c r="DG203" s="36"/>
      <c r="DH203" s="36"/>
      <c r="DI203" s="36"/>
      <c r="DJ203" s="175"/>
      <c r="DK203" s="36" t="s">
        <v>1074</v>
      </c>
      <c r="DL203" s="175"/>
      <c r="DM203" s="36">
        <v>0</v>
      </c>
      <c r="DN203" s="175"/>
      <c r="DO203" s="36">
        <v>0.41666666666666674</v>
      </c>
      <c r="DP203" s="36">
        <v>-8.8235294117647078E-2</v>
      </c>
      <c r="DQ203" s="36" t="s">
        <v>1074</v>
      </c>
      <c r="DR203" s="36" t="s">
        <v>1074</v>
      </c>
      <c r="DS203" s="36" t="s">
        <v>1074</v>
      </c>
      <c r="DT203" s="36">
        <v>0.25</v>
      </c>
      <c r="DU203" s="175"/>
      <c r="DV203" s="36" t="s">
        <v>1074</v>
      </c>
      <c r="DW203" s="36" t="s">
        <v>1074</v>
      </c>
      <c r="DX203" s="36"/>
      <c r="DY203" s="36"/>
      <c r="DZ203" s="36"/>
      <c r="EA203" s="175"/>
      <c r="EB203" s="36"/>
      <c r="EC203" s="36"/>
      <c r="ED203" s="36"/>
      <c r="EE203" s="36"/>
      <c r="EF203" s="36"/>
      <c r="EG203" s="88"/>
      <c r="EH203" s="88"/>
      <c r="EI203" s="88"/>
      <c r="EJ203" s="88"/>
      <c r="EK203" s="88"/>
      <c r="EL203" s="88"/>
      <c r="EM203" s="88"/>
      <c r="EN203" s="88"/>
      <c r="EO203" s="88"/>
      <c r="EP203" s="88"/>
      <c r="EQ203" s="88"/>
      <c r="ER203" s="88"/>
      <c r="ES203" s="88"/>
      <c r="ET203" s="88"/>
      <c r="EU203" s="89"/>
      <c r="EV203" s="89"/>
      <c r="EW203" s="89"/>
      <c r="EX203" s="89"/>
      <c r="FA203" s="36"/>
      <c r="FB203" s="36"/>
      <c r="FC203" s="36"/>
      <c r="FD203" s="36"/>
      <c r="FE203" s="175"/>
      <c r="FF203" s="36" t="s">
        <v>1074</v>
      </c>
      <c r="FG203" s="175"/>
      <c r="FH203" s="36">
        <v>0</v>
      </c>
      <c r="FI203" s="175"/>
      <c r="FJ203" s="36">
        <v>0</v>
      </c>
      <c r="FK203" s="36">
        <v>0.16666666666666674</v>
      </c>
      <c r="FL203" s="36" t="s">
        <v>1074</v>
      </c>
      <c r="FM203" s="36" t="s">
        <v>1074</v>
      </c>
      <c r="FN203" s="36"/>
      <c r="FO203" s="36">
        <v>-9.4339622641509524E-2</v>
      </c>
      <c r="FP203" s="175"/>
      <c r="FQ203" s="36"/>
      <c r="FR203" s="36"/>
      <c r="FS203" s="94"/>
      <c r="FT203" s="36"/>
      <c r="FU203" s="36"/>
      <c r="FV203" s="175"/>
      <c r="FW203" s="36"/>
      <c r="FX203" s="36"/>
      <c r="FY203" s="36"/>
      <c r="FZ203" s="36"/>
      <c r="GA203" s="36"/>
      <c r="GB203" s="88"/>
      <c r="GC203" s="88"/>
      <c r="GD203" s="88"/>
      <c r="GE203" s="88"/>
      <c r="GF203" s="88"/>
      <c r="GG203" s="88"/>
      <c r="GH203" s="88"/>
      <c r="GI203" s="88"/>
      <c r="GJ203" s="88"/>
      <c r="GK203" s="88"/>
      <c r="GL203" s="88"/>
      <c r="GM203" s="88"/>
      <c r="GN203" s="88"/>
      <c r="GO203" s="88"/>
      <c r="GP203" s="23"/>
      <c r="GQ203" s="89"/>
      <c r="GR203" s="89"/>
      <c r="GS203" s="89"/>
      <c r="GU203"/>
      <c r="GV203" s="11" t="s">
        <v>1078</v>
      </c>
      <c r="GW203" s="36"/>
      <c r="GX203" s="94"/>
      <c r="GY203" s="94"/>
      <c r="GZ203" s="36"/>
      <c r="HA203" s="36"/>
      <c r="HB203" s="36"/>
      <c r="HC203" s="36"/>
      <c r="HD203" s="36"/>
      <c r="HE203" s="175"/>
      <c r="HF203" s="36" t="s">
        <v>1074</v>
      </c>
      <c r="HG203" s="175"/>
      <c r="HH203" s="36">
        <v>0.19999999999999996</v>
      </c>
      <c r="HI203" s="175"/>
      <c r="HJ203" s="36">
        <v>-0.33333333333333326</v>
      </c>
      <c r="HK203" s="36">
        <v>9.9999999999999867E-2</v>
      </c>
      <c r="HL203" s="36" t="s">
        <v>1074</v>
      </c>
      <c r="HM203" s="36" t="s">
        <v>1074</v>
      </c>
      <c r="HN203" s="36"/>
      <c r="HO203" s="36">
        <v>0</v>
      </c>
      <c r="HP203" s="175"/>
      <c r="HQ203" s="36"/>
      <c r="HR203" s="36"/>
      <c r="HS203" s="36"/>
      <c r="HT203" s="36"/>
      <c r="HU203" s="36"/>
      <c r="HV203" s="175"/>
      <c r="HW203" s="36"/>
      <c r="HX203" s="36"/>
      <c r="HY203" s="36"/>
      <c r="HZ203" s="36"/>
      <c r="IA203" s="36"/>
      <c r="IB203" s="36"/>
      <c r="IC203" s="88"/>
      <c r="ID203" s="88"/>
      <c r="IE203" s="88"/>
      <c r="IF203" s="88"/>
      <c r="IG203" s="88"/>
      <c r="IH203" s="88"/>
      <c r="II203" s="88"/>
      <c r="IJ203" s="88"/>
      <c r="IK203" s="88"/>
      <c r="IL203" s="88"/>
      <c r="IM203" s="88"/>
      <c r="IN203" s="88"/>
      <c r="IO203" s="88"/>
      <c r="IP203" s="23"/>
      <c r="IQ203" s="89"/>
      <c r="IR203" s="89"/>
      <c r="IS203" s="89"/>
      <c r="IV203" s="11" t="s">
        <v>1078</v>
      </c>
      <c r="IW203" s="36"/>
      <c r="IX203" s="94"/>
      <c r="IY203" s="94"/>
      <c r="IZ203" s="36"/>
      <c r="JA203" s="36"/>
      <c r="JB203" s="36"/>
      <c r="JC203" s="36"/>
      <c r="JD203" s="36"/>
      <c r="JE203" s="36"/>
      <c r="JF203" s="175"/>
      <c r="JG203" s="36" t="s">
        <v>1074</v>
      </c>
      <c r="JH203" s="175"/>
      <c r="JI203" s="36">
        <v>7.1428571428571397E-2</v>
      </c>
      <c r="JJ203" s="175"/>
      <c r="JK203" s="36">
        <v>6.6666666666666652E-2</v>
      </c>
      <c r="JL203" s="36">
        <v>-6.25E-2</v>
      </c>
      <c r="JM203" s="36" t="s">
        <v>1074</v>
      </c>
      <c r="JN203" s="36" t="s">
        <v>1074</v>
      </c>
      <c r="JO203" s="36"/>
      <c r="JP203" s="36">
        <v>0.14285714285714279</v>
      </c>
      <c r="JQ203" s="175"/>
      <c r="JR203" s="36"/>
      <c r="JS203" s="36"/>
      <c r="JT203" s="94"/>
      <c r="JU203" s="36"/>
      <c r="JV203" s="36"/>
      <c r="JW203" s="175"/>
      <c r="JX203" s="36"/>
      <c r="JY203" s="36"/>
      <c r="JZ203" s="36"/>
      <c r="KA203" s="36"/>
      <c r="KB203" s="36"/>
      <c r="KC203" s="88"/>
      <c r="KD203" s="88"/>
      <c r="KE203" s="88"/>
      <c r="KF203" s="88"/>
      <c r="KG203" s="88"/>
      <c r="KH203" s="88"/>
      <c r="KI203" s="88"/>
      <c r="KJ203" s="88"/>
      <c r="KK203" s="88"/>
      <c r="KL203" s="88"/>
      <c r="KM203" s="88"/>
      <c r="KN203" s="88"/>
      <c r="KO203" s="88"/>
      <c r="KP203" s="23"/>
      <c r="KQ203" s="89"/>
      <c r="KR203" s="89"/>
      <c r="KS203" s="89"/>
    </row>
    <row r="204" spans="1:305" x14ac:dyDescent="0.3">
      <c r="A204" s="11" t="s">
        <v>942</v>
      </c>
      <c r="B204" s="36"/>
      <c r="C204" s="94"/>
      <c r="D204" s="94"/>
      <c r="E204" s="36"/>
      <c r="F204" s="36"/>
      <c r="G204" s="36"/>
      <c r="H204" s="36"/>
      <c r="I204" s="36"/>
      <c r="J204" s="175"/>
      <c r="K204" s="36"/>
      <c r="L204" s="131"/>
      <c r="M204" s="36"/>
      <c r="N204" s="175"/>
      <c r="O204" s="36"/>
      <c r="P204" s="36"/>
      <c r="Q204" s="36"/>
      <c r="R204" s="36"/>
      <c r="S204" s="36"/>
      <c r="T204" s="36" t="s">
        <v>1074</v>
      </c>
      <c r="U204" s="175"/>
      <c r="V204" s="36">
        <v>0.16666666666666674</v>
      </c>
      <c r="W204" s="36">
        <v>0.16666666666666674</v>
      </c>
      <c r="X204" s="36">
        <v>0.18333333333333335</v>
      </c>
      <c r="Y204" s="36">
        <v>0</v>
      </c>
      <c r="Z204" s="36">
        <v>0</v>
      </c>
      <c r="AA204" s="175"/>
      <c r="AB204" s="36">
        <v>-1.4084507042253391E-2</v>
      </c>
      <c r="AC204" s="36">
        <v>2.857142857142847E-2</v>
      </c>
      <c r="AD204" s="91">
        <v>0</v>
      </c>
      <c r="AE204" s="91">
        <v>0</v>
      </c>
      <c r="AF204" s="91">
        <v>0</v>
      </c>
      <c r="AG204" s="88">
        <v>0</v>
      </c>
      <c r="AH204" s="88"/>
      <c r="AI204" s="88"/>
      <c r="AJ204" s="88"/>
      <c r="AK204" s="88">
        <v>-0.23333333333333339</v>
      </c>
      <c r="AL204" s="88">
        <v>8.6956521739130599E-2</v>
      </c>
      <c r="AM204" s="88">
        <v>0.19999999999999996</v>
      </c>
      <c r="AN204" s="88">
        <v>0.66666666666666674</v>
      </c>
      <c r="AO204" s="88">
        <v>0</v>
      </c>
      <c r="AP204" s="88">
        <v>0</v>
      </c>
      <c r="AQ204" s="88">
        <v>-0.4</v>
      </c>
      <c r="AR204" s="88">
        <v>0</v>
      </c>
      <c r="AS204" s="88">
        <v>0.33333333333333326</v>
      </c>
      <c r="AT204" s="88">
        <v>-0.5</v>
      </c>
      <c r="AU204" s="23">
        <v>0.75000000000000022</v>
      </c>
      <c r="AV204" s="89">
        <f>AW169/AV169-1</f>
        <v>-0.1428571428571429</v>
      </c>
      <c r="AW204" s="89">
        <f t="shared" si="28"/>
        <v>0.66666666666666674</v>
      </c>
      <c r="AX204" s="89">
        <f t="shared" si="29"/>
        <v>0</v>
      </c>
      <c r="BA204" s="11" t="s">
        <v>942</v>
      </c>
      <c r="BB204" s="36"/>
      <c r="BC204" s="94"/>
      <c r="BD204" s="94"/>
      <c r="BE204" s="36"/>
      <c r="BF204" s="36"/>
      <c r="BG204" s="36"/>
      <c r="BH204" s="36"/>
      <c r="BI204" s="36"/>
      <c r="BJ204" s="131"/>
      <c r="BK204" s="36"/>
      <c r="BL204" s="131"/>
      <c r="BM204" s="36"/>
      <c r="BN204" s="131"/>
      <c r="BO204" s="36"/>
      <c r="BP204" s="36"/>
      <c r="BQ204" s="36"/>
      <c r="BR204" s="36"/>
      <c r="BS204" s="36"/>
      <c r="BT204" s="36" t="s">
        <v>1074</v>
      </c>
      <c r="BU204" s="131"/>
      <c r="BV204" s="36">
        <v>-0.41666666666666663</v>
      </c>
      <c r="BW204" s="36">
        <v>0.50799999999999979</v>
      </c>
      <c r="BX204" s="36">
        <v>5.2671466464569994E-2</v>
      </c>
      <c r="BY204" s="36">
        <v>-7.0014398848092241E-2</v>
      </c>
      <c r="BZ204" s="36">
        <v>0</v>
      </c>
      <c r="CA204" s="175"/>
      <c r="CB204" s="36">
        <v>0</v>
      </c>
      <c r="CC204" s="36">
        <v>3.2320495451906295E-2</v>
      </c>
      <c r="CD204" s="36">
        <v>-4.161979752530931E-2</v>
      </c>
      <c r="CE204" s="36">
        <v>0</v>
      </c>
      <c r="CF204" s="36">
        <v>0.19561815336463217</v>
      </c>
      <c r="CG204" s="88">
        <v>0</v>
      </c>
      <c r="CH204" s="88"/>
      <c r="CI204" s="88"/>
      <c r="CJ204" s="88"/>
      <c r="CK204" s="88">
        <v>0.20012001200120011</v>
      </c>
      <c r="CL204" s="88">
        <v>-0.625</v>
      </c>
      <c r="CM204" s="88">
        <v>0.33333333333333326</v>
      </c>
      <c r="CN204" s="88">
        <v>-0.25</v>
      </c>
      <c r="CO204" s="88">
        <v>0</v>
      </c>
      <c r="CP204" s="88">
        <v>0.16666666666666674</v>
      </c>
      <c r="CQ204" s="88">
        <v>0.14285714285714279</v>
      </c>
      <c r="CR204" s="88">
        <v>0</v>
      </c>
      <c r="CS204" s="88">
        <v>-0.12499999999999989</v>
      </c>
      <c r="CT204" s="88">
        <v>-0.11428571428571443</v>
      </c>
      <c r="CU204" s="23">
        <v>0.29032258064516125</v>
      </c>
      <c r="CV204" s="89">
        <f t="shared" si="21"/>
        <v>-9.9999999999999978E-2</v>
      </c>
      <c r="CW204" s="89">
        <f t="shared" si="21"/>
        <v>0.11111111111111094</v>
      </c>
      <c r="CX204" s="89">
        <f>CY169/CX169-1</f>
        <v>0.125</v>
      </c>
      <c r="DA204" s="11" t="s">
        <v>942</v>
      </c>
      <c r="DB204" s="36"/>
      <c r="DC204" s="94"/>
      <c r="DD204" s="94"/>
      <c r="DE204" s="36"/>
      <c r="DF204" s="36"/>
      <c r="DG204" s="36"/>
      <c r="DH204" s="36"/>
      <c r="DI204" s="36"/>
      <c r="DJ204" s="175"/>
      <c r="DK204" s="36"/>
      <c r="DL204" s="175"/>
      <c r="DM204" s="36"/>
      <c r="DN204" s="175"/>
      <c r="DO204" s="36"/>
      <c r="DP204" s="36"/>
      <c r="DQ204" s="36"/>
      <c r="DR204" s="36"/>
      <c r="DS204" s="36"/>
      <c r="DT204" s="36" t="s">
        <v>1074</v>
      </c>
      <c r="DU204" s="175"/>
      <c r="DV204" s="36">
        <v>0.91666666666666674</v>
      </c>
      <c r="DW204" s="36">
        <v>0</v>
      </c>
      <c r="DX204" s="36">
        <v>0.16666666666666674</v>
      </c>
      <c r="DY204" s="36">
        <v>0.28571428571428559</v>
      </c>
      <c r="DZ204" s="36">
        <v>0</v>
      </c>
      <c r="EA204" s="175"/>
      <c r="EB204" s="36">
        <v>0</v>
      </c>
      <c r="EC204" s="36">
        <v>-5.5555555555555469E-2</v>
      </c>
      <c r="ED204" s="36">
        <v>-5.882352941176483E-2</v>
      </c>
      <c r="EE204" s="36">
        <v>0</v>
      </c>
      <c r="EF204" s="36">
        <v>0</v>
      </c>
      <c r="EG204" s="88">
        <v>0</v>
      </c>
      <c r="EH204" s="88"/>
      <c r="EI204" s="88"/>
      <c r="EJ204" s="88"/>
      <c r="EK204" s="88">
        <v>0</v>
      </c>
      <c r="EL204" s="88">
        <v>0</v>
      </c>
      <c r="EM204" s="88">
        <v>0.125</v>
      </c>
      <c r="EN204" s="88">
        <v>0</v>
      </c>
      <c r="EO204" s="88">
        <v>0</v>
      </c>
      <c r="EP204" s="88">
        <v>-0.11111111111111116</v>
      </c>
      <c r="EQ204" s="88">
        <v>0.25000000000000022</v>
      </c>
      <c r="ER204" s="88">
        <v>-0.20000000000000007</v>
      </c>
      <c r="ES204" s="88">
        <v>0</v>
      </c>
      <c r="ET204" s="88">
        <v>0</v>
      </c>
      <c r="EU204" s="89">
        <f t="shared" ref="EU204:EX204" si="34">EV169/EU169-1</f>
        <v>0</v>
      </c>
      <c r="EV204" s="89">
        <f t="shared" si="34"/>
        <v>0</v>
      </c>
      <c r="EW204" s="89">
        <f t="shared" si="34"/>
        <v>5.0000000000016698E-4</v>
      </c>
      <c r="EX204" s="89">
        <f t="shared" si="34"/>
        <v>-4.9975012493763682E-4</v>
      </c>
      <c r="FA204" s="36"/>
      <c r="FB204" s="36"/>
      <c r="FC204" s="36"/>
      <c r="FD204" s="36"/>
      <c r="FE204" s="175"/>
      <c r="FF204" s="36"/>
      <c r="FG204" s="175"/>
      <c r="FH204" s="36"/>
      <c r="FI204" s="175"/>
      <c r="FJ204" s="36"/>
      <c r="FK204" s="36"/>
      <c r="FL204" s="36"/>
      <c r="FM204" s="36"/>
      <c r="FN204" s="36"/>
      <c r="FO204" s="36"/>
      <c r="FP204" s="175"/>
      <c r="FQ204" s="36">
        <v>0.25000000000000022</v>
      </c>
      <c r="FR204" s="36">
        <v>-5.9999999999999942E-2</v>
      </c>
      <c r="FS204" s="94">
        <v>-9.5744680851063801E-2</v>
      </c>
      <c r="FT204" s="36">
        <v>9.4117647058823417E-2</v>
      </c>
      <c r="FU204" s="36">
        <v>-3.2258064516129004E-2</v>
      </c>
      <c r="FV204" s="175"/>
      <c r="FW204" s="36">
        <v>1</v>
      </c>
      <c r="FX204" s="36">
        <v>-4.2553191489361764E-2</v>
      </c>
      <c r="FY204" s="36">
        <v>0</v>
      </c>
      <c r="FZ204" s="36">
        <v>0</v>
      </c>
      <c r="GA204" s="36">
        <v>0.55555555555555558</v>
      </c>
      <c r="GB204" s="88">
        <v>0</v>
      </c>
      <c r="GC204" s="88"/>
      <c r="GD204" s="88"/>
      <c r="GE204" s="88"/>
      <c r="GF204" s="88">
        <v>0.11111111111111116</v>
      </c>
      <c r="GG204" s="88">
        <v>0</v>
      </c>
      <c r="GH204" s="88">
        <v>-0.20000000000000007</v>
      </c>
      <c r="GI204" s="88">
        <v>0</v>
      </c>
      <c r="GJ204" s="88">
        <v>0</v>
      </c>
      <c r="GK204" s="88">
        <v>0.5</v>
      </c>
      <c r="GL204" s="88">
        <v>-0.16666666666666663</v>
      </c>
      <c r="GM204" s="88">
        <v>0.19999999999999996</v>
      </c>
      <c r="GN204" s="88">
        <v>-0.16666666666666663</v>
      </c>
      <c r="GO204" s="88">
        <v>0.19999999999999996</v>
      </c>
      <c r="GP204" s="23">
        <v>0</v>
      </c>
      <c r="GQ204" s="89">
        <f>GR169/GQ169-1</f>
        <v>0.33333333333333326</v>
      </c>
      <c r="GR204" s="89">
        <f t="shared" si="23"/>
        <v>-0.25</v>
      </c>
      <c r="GS204" s="89">
        <f t="shared" si="24"/>
        <v>0</v>
      </c>
      <c r="GU204"/>
      <c r="GV204" s="11" t="s">
        <v>942</v>
      </c>
      <c r="GW204" s="36"/>
      <c r="GX204" s="94"/>
      <c r="GY204" s="94"/>
      <c r="GZ204" s="36"/>
      <c r="HA204" s="36"/>
      <c r="HB204" s="36"/>
      <c r="HC204" s="36"/>
      <c r="HD204" s="36"/>
      <c r="HE204" s="175"/>
      <c r="HF204" s="36"/>
      <c r="HG204" s="175"/>
      <c r="HH204" s="36"/>
      <c r="HI204" s="175"/>
      <c r="HJ204" s="36"/>
      <c r="HK204" s="36"/>
      <c r="HL204" s="36"/>
      <c r="HM204" s="36"/>
      <c r="HN204" s="36"/>
      <c r="HO204" s="36"/>
      <c r="HP204" s="175"/>
      <c r="HQ204" s="36">
        <v>0.14285714285714302</v>
      </c>
      <c r="HR204" s="36">
        <v>-5.0000000000000044E-2</v>
      </c>
      <c r="HS204" s="36">
        <v>-0.10526315789473673</v>
      </c>
      <c r="HT204" s="36">
        <v>5.8823529411764719E-2</v>
      </c>
      <c r="HU204" s="36">
        <v>-4.166666666666663E-2</v>
      </c>
      <c r="HV204" s="175"/>
      <c r="HW204" s="36">
        <v>5.7971014492753659E-2</v>
      </c>
      <c r="HX204" s="36">
        <v>4.1095890410958846E-2</v>
      </c>
      <c r="HY204" s="36">
        <v>0</v>
      </c>
      <c r="HZ204" s="36">
        <v>0</v>
      </c>
      <c r="IA204" s="36">
        <v>0.44736842105263164</v>
      </c>
      <c r="IB204" s="36">
        <v>0</v>
      </c>
      <c r="IC204" s="88"/>
      <c r="ID204" s="88"/>
      <c r="IE204" s="88"/>
      <c r="IF204" s="88">
        <v>0</v>
      </c>
      <c r="IG204" s="88">
        <v>0</v>
      </c>
      <c r="IH204" s="88">
        <v>0</v>
      </c>
      <c r="II204" s="88">
        <v>0</v>
      </c>
      <c r="IJ204" s="88">
        <v>0</v>
      </c>
      <c r="IK204" s="88">
        <v>-0.12000000000000011</v>
      </c>
      <c r="IL204" s="88">
        <v>-9.0909090909090828E-2</v>
      </c>
      <c r="IM204" s="88">
        <v>0.19999999999999996</v>
      </c>
      <c r="IN204" s="88">
        <v>6.25E-2</v>
      </c>
      <c r="IO204" s="88">
        <v>-0.17647058823529416</v>
      </c>
      <c r="IP204" s="23">
        <v>9.5238095238095344E-2</v>
      </c>
      <c r="IQ204" s="89">
        <f>IR169/IQ169-1</f>
        <v>3.4782608695652195E-2</v>
      </c>
      <c r="IR204" s="89">
        <f t="shared" si="25"/>
        <v>5.0420168067226934E-2</v>
      </c>
      <c r="IS204" s="89">
        <f t="shared" si="31"/>
        <v>7.9999999999999849E-2</v>
      </c>
      <c r="IV204" s="11" t="s">
        <v>942</v>
      </c>
      <c r="IW204" s="36"/>
      <c r="IX204" s="94"/>
      <c r="IY204" s="94"/>
      <c r="IZ204" s="36"/>
      <c r="JA204" s="36"/>
      <c r="JB204" s="36"/>
      <c r="JC204" s="36"/>
      <c r="JD204" s="36"/>
      <c r="JE204" s="36"/>
      <c r="JF204" s="175"/>
      <c r="JG204" s="36"/>
      <c r="JH204" s="175"/>
      <c r="JI204" s="36"/>
      <c r="JJ204" s="175"/>
      <c r="JK204" s="36"/>
      <c r="JL204" s="36"/>
      <c r="JM204" s="36"/>
      <c r="JN204" s="36"/>
      <c r="JO204" s="36"/>
      <c r="JP204" s="36"/>
      <c r="JQ204" s="175"/>
      <c r="JR204" s="36">
        <v>-6.25E-2</v>
      </c>
      <c r="JS204" s="36">
        <v>0.33333333333333348</v>
      </c>
      <c r="JT204" s="94">
        <v>-0.25</v>
      </c>
      <c r="JU204" s="36">
        <v>-9.9999999999999978E-2</v>
      </c>
      <c r="JV204" s="36">
        <v>-0.33333333333333337</v>
      </c>
      <c r="JW204" s="175"/>
      <c r="JX204" s="36">
        <v>7.1111111111110681E-3</v>
      </c>
      <c r="JY204" s="36">
        <v>-3.9055604589585124E-2</v>
      </c>
      <c r="JZ204" s="36">
        <v>-4.8220436280137502E-3</v>
      </c>
      <c r="KA204" s="36">
        <v>0</v>
      </c>
      <c r="KB204" s="36">
        <v>0</v>
      </c>
      <c r="KC204" s="88"/>
      <c r="KD204" s="88"/>
      <c r="KE204" s="88"/>
      <c r="KF204" s="88">
        <v>-0.15789473684210531</v>
      </c>
      <c r="KG204" s="88">
        <v>0</v>
      </c>
      <c r="KH204" s="88">
        <v>0.125</v>
      </c>
      <c r="KI204" s="88">
        <v>0</v>
      </c>
      <c r="KJ204" s="88">
        <v>-5.5555555555555469E-2</v>
      </c>
      <c r="KK204" s="88">
        <v>0.17647058823529416</v>
      </c>
      <c r="KL204" s="88">
        <v>-0.17500000000000004</v>
      </c>
      <c r="KM204" s="88">
        <v>9.0909090909090828E-2</v>
      </c>
      <c r="KN204" s="88">
        <v>0</v>
      </c>
      <c r="KO204" s="88">
        <v>0.11111111111111116</v>
      </c>
      <c r="KP204" s="23">
        <v>-0.10000000000000009</v>
      </c>
      <c r="KQ204" s="89">
        <f>KR169/KQ169-1</f>
        <v>0.11111111111111116</v>
      </c>
      <c r="KR204" s="89">
        <f t="shared" si="26"/>
        <v>-5.0000000000000044E-2</v>
      </c>
      <c r="KS204" s="89">
        <f t="shared" si="26"/>
        <v>5.2631578947368585E-2</v>
      </c>
    </row>
    <row r="205" spans="1:305" x14ac:dyDescent="0.3">
      <c r="A205" s="11" t="s">
        <v>939</v>
      </c>
      <c r="B205" s="36">
        <v>1.1102230246251565E-15</v>
      </c>
      <c r="C205" s="36">
        <v>-0.5</v>
      </c>
      <c r="D205" s="36">
        <v>-0.5</v>
      </c>
      <c r="E205" s="36">
        <v>1</v>
      </c>
      <c r="F205" s="36">
        <v>-4.9999999999999933E-2</v>
      </c>
      <c r="G205" s="36" t="s">
        <v>1074</v>
      </c>
      <c r="H205" s="36" t="s">
        <v>1074</v>
      </c>
      <c r="I205" s="36" t="s">
        <v>1074</v>
      </c>
      <c r="J205" s="175"/>
      <c r="K205" s="36">
        <v>0</v>
      </c>
      <c r="L205" s="131"/>
      <c r="M205" s="36" t="s">
        <v>1074</v>
      </c>
      <c r="N205" s="175"/>
      <c r="O205" s="36" t="s">
        <v>1074</v>
      </c>
      <c r="P205" s="36" t="s">
        <v>1074</v>
      </c>
      <c r="Q205" s="36">
        <v>0</v>
      </c>
      <c r="R205" s="36">
        <v>0</v>
      </c>
      <c r="S205" s="36">
        <v>0</v>
      </c>
      <c r="T205" s="36">
        <v>0.5</v>
      </c>
      <c r="U205" s="175"/>
      <c r="V205" s="36">
        <v>0</v>
      </c>
      <c r="W205" s="36">
        <v>0</v>
      </c>
      <c r="X205" s="36">
        <v>0</v>
      </c>
      <c r="Y205" s="36">
        <v>0</v>
      </c>
      <c r="Z205" s="36">
        <v>0</v>
      </c>
      <c r="AA205" s="175"/>
      <c r="AB205" s="36">
        <v>0</v>
      </c>
      <c r="AC205" s="36">
        <v>0</v>
      </c>
      <c r="AD205" s="91">
        <v>-1.6666666666666607E-2</v>
      </c>
      <c r="AE205" s="91">
        <v>1.6949152542372836E-2</v>
      </c>
      <c r="AF205" s="91">
        <v>0</v>
      </c>
      <c r="AG205" s="88">
        <v>0</v>
      </c>
      <c r="AH205" s="88">
        <v>0</v>
      </c>
      <c r="AI205" s="88">
        <v>0</v>
      </c>
      <c r="AJ205" s="88">
        <v>0</v>
      </c>
      <c r="AK205" s="88">
        <v>0</v>
      </c>
      <c r="AL205" s="88">
        <v>0</v>
      </c>
      <c r="AM205" s="88">
        <v>0</v>
      </c>
      <c r="AN205" s="88">
        <v>0</v>
      </c>
      <c r="AO205" s="88">
        <v>0</v>
      </c>
      <c r="AP205" s="88">
        <v>0</v>
      </c>
      <c r="AQ205" s="88">
        <v>0</v>
      </c>
      <c r="AR205" s="88">
        <v>0</v>
      </c>
      <c r="AS205" s="88">
        <v>0</v>
      </c>
      <c r="AT205" s="88"/>
      <c r="AU205" s="23"/>
      <c r="AV205" s="89">
        <f>AW170/AV170-1</f>
        <v>0.71428571428571419</v>
      </c>
      <c r="AW205" s="89">
        <f t="shared" si="28"/>
        <v>0</v>
      </c>
      <c r="AX205" s="89"/>
      <c r="BA205" s="11" t="s">
        <v>939</v>
      </c>
      <c r="BB205" s="36">
        <v>0</v>
      </c>
      <c r="BC205" s="36">
        <v>0.25000000000000022</v>
      </c>
      <c r="BD205" s="36">
        <v>-0.20000000000000007</v>
      </c>
      <c r="BE205" s="36">
        <v>6.2500000000000222E-2</v>
      </c>
      <c r="BF205" s="36">
        <v>0.17647058823529416</v>
      </c>
      <c r="BG205" s="36" t="s">
        <v>1074</v>
      </c>
      <c r="BH205" s="36" t="s">
        <v>1074</v>
      </c>
      <c r="BI205" s="36" t="s">
        <v>1074</v>
      </c>
      <c r="BJ205" s="131"/>
      <c r="BK205" s="36">
        <v>0.66666666666666674</v>
      </c>
      <c r="BL205" s="131"/>
      <c r="BM205" s="36" t="s">
        <v>1074</v>
      </c>
      <c r="BN205" s="131"/>
      <c r="BO205" s="36" t="s">
        <v>1074</v>
      </c>
      <c r="BP205" s="36" t="s">
        <v>1074</v>
      </c>
      <c r="BQ205" s="36">
        <v>0</v>
      </c>
      <c r="BR205" s="36">
        <v>0.33333333333333193</v>
      </c>
      <c r="BS205" s="36">
        <v>-0.124999999999999</v>
      </c>
      <c r="BT205" s="36">
        <v>0</v>
      </c>
      <c r="BU205" s="131"/>
      <c r="BV205" s="36">
        <v>0.14285714285714279</v>
      </c>
      <c r="BW205" s="36">
        <v>0</v>
      </c>
      <c r="BX205" s="36">
        <v>0</v>
      </c>
      <c r="BY205" s="36">
        <v>-0.25</v>
      </c>
      <c r="BZ205" s="36">
        <v>0</v>
      </c>
      <c r="CA205" s="175"/>
      <c r="CB205" s="36">
        <v>0</v>
      </c>
      <c r="CC205" s="36">
        <v>0</v>
      </c>
      <c r="CD205" s="36">
        <v>0</v>
      </c>
      <c r="CE205" s="36">
        <v>0</v>
      </c>
      <c r="CF205" s="36">
        <v>0</v>
      </c>
      <c r="CG205" s="88">
        <v>0</v>
      </c>
      <c r="CH205" s="88">
        <v>0</v>
      </c>
      <c r="CI205" s="88">
        <v>0</v>
      </c>
      <c r="CJ205" s="88">
        <v>0</v>
      </c>
      <c r="CK205" s="88">
        <v>0</v>
      </c>
      <c r="CL205" s="88">
        <v>0</v>
      </c>
      <c r="CM205" s="88">
        <v>0</v>
      </c>
      <c r="CN205" s="88">
        <v>0</v>
      </c>
      <c r="CO205" s="88">
        <v>0</v>
      </c>
      <c r="CP205" s="88">
        <v>0</v>
      </c>
      <c r="CQ205" s="88">
        <v>0</v>
      </c>
      <c r="CR205" s="88">
        <v>0</v>
      </c>
      <c r="CS205" s="88">
        <v>0</v>
      </c>
      <c r="CT205" s="88"/>
      <c r="CU205" s="23"/>
      <c r="CV205" s="89">
        <f t="shared" si="21"/>
        <v>0.16666666666666674</v>
      </c>
      <c r="CW205" s="89">
        <f t="shared" si="21"/>
        <v>-0.1428571428571429</v>
      </c>
      <c r="CX205" s="89"/>
      <c r="DA205" s="11" t="s">
        <v>939</v>
      </c>
      <c r="DB205" s="36">
        <v>-9.0909090909090828E-2</v>
      </c>
      <c r="DC205" s="36">
        <v>0.5</v>
      </c>
      <c r="DD205" s="36">
        <v>-0.46666666666666667</v>
      </c>
      <c r="DE205" s="36">
        <v>0.5</v>
      </c>
      <c r="DF205" s="36">
        <v>0.33333333333333326</v>
      </c>
      <c r="DG205" s="36" t="s">
        <v>1074</v>
      </c>
      <c r="DH205" s="36" t="s">
        <v>1074</v>
      </c>
      <c r="DI205" s="36" t="s">
        <v>1074</v>
      </c>
      <c r="DJ205" s="175"/>
      <c r="DK205" s="36">
        <v>-0.10000000000000009</v>
      </c>
      <c r="DL205" s="175"/>
      <c r="DM205" s="36" t="s">
        <v>1074</v>
      </c>
      <c r="DN205" s="175"/>
      <c r="DO205" s="36" t="s">
        <v>1074</v>
      </c>
      <c r="DP205" s="36" t="s">
        <v>1074</v>
      </c>
      <c r="DQ205" s="36">
        <v>0</v>
      </c>
      <c r="DR205" s="36">
        <v>0</v>
      </c>
      <c r="DS205" s="36">
        <v>0</v>
      </c>
      <c r="DT205" s="36">
        <v>0</v>
      </c>
      <c r="DU205" s="175"/>
      <c r="DV205" s="36">
        <v>0</v>
      </c>
      <c r="DW205" s="36">
        <v>0</v>
      </c>
      <c r="DX205" s="36">
        <v>0</v>
      </c>
      <c r="DY205" s="36">
        <v>0</v>
      </c>
      <c r="DZ205" s="36">
        <v>0</v>
      </c>
      <c r="EA205" s="175"/>
      <c r="EB205" s="36">
        <v>0</v>
      </c>
      <c r="EC205" s="36">
        <v>0</v>
      </c>
      <c r="ED205" s="36">
        <v>0</v>
      </c>
      <c r="EE205" s="36">
        <v>0</v>
      </c>
      <c r="EF205" s="36">
        <v>0</v>
      </c>
      <c r="EG205" s="88">
        <v>0</v>
      </c>
      <c r="EH205" s="88">
        <v>0</v>
      </c>
      <c r="EI205" s="88">
        <v>0</v>
      </c>
      <c r="EJ205" s="88">
        <v>0</v>
      </c>
      <c r="EK205" s="88">
        <v>0.16666666666666674</v>
      </c>
      <c r="EL205" s="88">
        <v>0</v>
      </c>
      <c r="EM205" s="88">
        <v>0</v>
      </c>
      <c r="EN205" s="88">
        <v>0</v>
      </c>
      <c r="EO205" s="88">
        <v>-0.1428571428571429</v>
      </c>
      <c r="EP205" s="88">
        <v>0</v>
      </c>
      <c r="EQ205" s="88">
        <v>8.3333333333333259E-2</v>
      </c>
      <c r="ER205" s="88">
        <v>7.6923076923077094E-2</v>
      </c>
      <c r="ES205" s="88">
        <v>-0.2857142857142857</v>
      </c>
      <c r="ET205" s="88"/>
      <c r="EU205" s="89"/>
      <c r="EV205" s="89">
        <f t="shared" ref="EV205:EW205" si="35">EW170/EV170-1</f>
        <v>0.63636363636363646</v>
      </c>
      <c r="EW205" s="89">
        <f t="shared" si="35"/>
        <v>-0.13888888888888884</v>
      </c>
      <c r="EX205" s="89"/>
      <c r="FA205" s="36">
        <v>0</v>
      </c>
      <c r="FB205" s="36" t="s">
        <v>1074</v>
      </c>
      <c r="FC205" s="36" t="s">
        <v>1074</v>
      </c>
      <c r="FD205" s="36" t="s">
        <v>1074</v>
      </c>
      <c r="FE205" s="175"/>
      <c r="FF205" s="36">
        <v>-9.0909090909090828E-2</v>
      </c>
      <c r="FG205" s="175"/>
      <c r="FH205" s="36" t="s">
        <v>1074</v>
      </c>
      <c r="FI205" s="175"/>
      <c r="FJ205" s="36" t="s">
        <v>1074</v>
      </c>
      <c r="FK205" s="36" t="s">
        <v>1074</v>
      </c>
      <c r="FL205" s="36">
        <v>0</v>
      </c>
      <c r="FM205" s="36">
        <v>0</v>
      </c>
      <c r="FN205" s="36">
        <v>0</v>
      </c>
      <c r="FO205" s="36">
        <v>0</v>
      </c>
      <c r="FP205" s="175"/>
      <c r="FQ205" s="36">
        <v>0</v>
      </c>
      <c r="FR205" s="36">
        <v>-0.16666666666666663</v>
      </c>
      <c r="FS205" s="94">
        <v>0</v>
      </c>
      <c r="FT205" s="36">
        <v>0</v>
      </c>
      <c r="FU205" s="36">
        <v>0</v>
      </c>
      <c r="FV205" s="175"/>
      <c r="FW205" s="36">
        <v>0.19999999999999996</v>
      </c>
      <c r="FX205" s="36">
        <v>0</v>
      </c>
      <c r="FY205" s="36">
        <v>0</v>
      </c>
      <c r="FZ205" s="36">
        <v>0</v>
      </c>
      <c r="GA205" s="36">
        <v>0.19999999999999996</v>
      </c>
      <c r="GB205" s="88">
        <v>0</v>
      </c>
      <c r="GC205" s="88">
        <v>0</v>
      </c>
      <c r="GD205" s="88">
        <v>0</v>
      </c>
      <c r="GE205" s="88">
        <v>0</v>
      </c>
      <c r="GF205" s="88">
        <v>0.40000000000000013</v>
      </c>
      <c r="GG205" s="88">
        <v>-0.25</v>
      </c>
      <c r="GH205" s="88">
        <v>-4.7619047619047561E-2</v>
      </c>
      <c r="GI205" s="88">
        <v>0</v>
      </c>
      <c r="GJ205" s="88">
        <v>0</v>
      </c>
      <c r="GK205" s="88">
        <v>0</v>
      </c>
      <c r="GL205" s="88">
        <v>9.9999999999999867E-2</v>
      </c>
      <c r="GM205" s="88">
        <v>-9.0909090909090828E-2</v>
      </c>
      <c r="GN205" s="88">
        <v>0.40000000000000013</v>
      </c>
      <c r="GO205" s="88"/>
      <c r="GP205" s="23"/>
      <c r="GQ205" s="89">
        <f>GR170/GQ170-1</f>
        <v>2.7894736842105265</v>
      </c>
      <c r="GR205" s="89">
        <f t="shared" si="23"/>
        <v>-0.66666666666666674</v>
      </c>
      <c r="GS205" s="89"/>
      <c r="GU205"/>
      <c r="GV205" s="11" t="s">
        <v>939</v>
      </c>
      <c r="GW205" s="36">
        <v>0.11111111111111116</v>
      </c>
      <c r="GX205" s="36">
        <v>0</v>
      </c>
      <c r="GY205" s="36">
        <v>0</v>
      </c>
      <c r="GZ205" s="36">
        <v>0</v>
      </c>
      <c r="HA205" s="36">
        <v>-0.30000000000000004</v>
      </c>
      <c r="HB205" s="36" t="s">
        <v>1074</v>
      </c>
      <c r="HC205" s="36" t="s">
        <v>1074</v>
      </c>
      <c r="HD205" s="36" t="s">
        <v>1074</v>
      </c>
      <c r="HE205" s="175"/>
      <c r="HF205" s="36">
        <v>0.22448979591836737</v>
      </c>
      <c r="HG205" s="175"/>
      <c r="HH205" s="36" t="s">
        <v>1074</v>
      </c>
      <c r="HI205" s="175"/>
      <c r="HJ205" s="36" t="s">
        <v>1074</v>
      </c>
      <c r="HK205" s="36" t="s">
        <v>1074</v>
      </c>
      <c r="HL205" s="36">
        <v>0</v>
      </c>
      <c r="HM205" s="36">
        <v>0</v>
      </c>
      <c r="HN205" s="36">
        <v>0</v>
      </c>
      <c r="HO205" s="36">
        <v>0</v>
      </c>
      <c r="HP205" s="175"/>
      <c r="HQ205" s="36">
        <v>0</v>
      </c>
      <c r="HR205" s="36">
        <v>0</v>
      </c>
      <c r="HS205" s="36">
        <v>0</v>
      </c>
      <c r="HT205" s="36">
        <v>0</v>
      </c>
      <c r="HU205" s="36">
        <v>0</v>
      </c>
      <c r="HV205" s="175"/>
      <c r="HW205" s="36">
        <v>0</v>
      </c>
      <c r="HX205" s="36">
        <v>0</v>
      </c>
      <c r="HY205" s="36">
        <v>0</v>
      </c>
      <c r="HZ205" s="36">
        <v>0</v>
      </c>
      <c r="IA205" s="36">
        <v>-8.333333333333337E-2</v>
      </c>
      <c r="IB205" s="36">
        <v>0</v>
      </c>
      <c r="IC205" s="88">
        <v>0</v>
      </c>
      <c r="ID205" s="88">
        <v>-0.25</v>
      </c>
      <c r="IE205" s="88">
        <v>0.33333333333333326</v>
      </c>
      <c r="IF205" s="88">
        <v>0</v>
      </c>
      <c r="IG205" s="88">
        <v>0</v>
      </c>
      <c r="IH205" s="88">
        <v>0</v>
      </c>
      <c r="II205" s="88">
        <v>0</v>
      </c>
      <c r="IJ205" s="88">
        <v>0</v>
      </c>
      <c r="IK205" s="88">
        <v>0</v>
      </c>
      <c r="IL205" s="88">
        <v>0</v>
      </c>
      <c r="IM205" s="88">
        <v>0</v>
      </c>
      <c r="IN205" s="88">
        <v>0</v>
      </c>
      <c r="IO205" s="88"/>
      <c r="IP205" s="23"/>
      <c r="IQ205" s="89">
        <f>IR170/IQ170-1</f>
        <v>0</v>
      </c>
      <c r="IR205" s="89">
        <f t="shared" si="25"/>
        <v>0</v>
      </c>
      <c r="IS205" s="89"/>
      <c r="IV205" s="11" t="s">
        <v>939</v>
      </c>
      <c r="IW205" s="36">
        <v>0.57142857142857117</v>
      </c>
      <c r="IX205" s="36">
        <v>-0.36363636363636354</v>
      </c>
      <c r="IY205" s="36">
        <v>-0.2857142857142857</v>
      </c>
      <c r="IZ205" s="36">
        <v>0.59999999999999987</v>
      </c>
      <c r="JA205" s="36">
        <v>-0.12499999999999989</v>
      </c>
      <c r="JB205" s="36" t="s">
        <v>1074</v>
      </c>
      <c r="JC205" s="36" t="s">
        <v>1074</v>
      </c>
      <c r="JD205" s="36" t="s">
        <v>1074</v>
      </c>
      <c r="JE205" s="36"/>
      <c r="JF205" s="175"/>
      <c r="JG205" s="36">
        <v>-0.4285714285714286</v>
      </c>
      <c r="JH205" s="175"/>
      <c r="JI205" s="36" t="s">
        <v>1074</v>
      </c>
      <c r="JJ205" s="175"/>
      <c r="JK205" s="36" t="s">
        <v>1074</v>
      </c>
      <c r="JL205" s="36" t="s">
        <v>1074</v>
      </c>
      <c r="JM205" s="36">
        <v>-7.6923076923076872E-2</v>
      </c>
      <c r="JN205" s="36">
        <v>0</v>
      </c>
      <c r="JO205" s="36">
        <v>0</v>
      </c>
      <c r="JP205" s="36">
        <v>0</v>
      </c>
      <c r="JQ205" s="175"/>
      <c r="JR205" s="36">
        <v>0</v>
      </c>
      <c r="JS205" s="36">
        <v>0</v>
      </c>
      <c r="JT205" s="94">
        <v>0</v>
      </c>
      <c r="JU205" s="36">
        <v>0</v>
      </c>
      <c r="JV205" s="36">
        <v>0</v>
      </c>
      <c r="JW205" s="175"/>
      <c r="JX205" s="36">
        <v>0</v>
      </c>
      <c r="JY205" s="36">
        <v>0</v>
      </c>
      <c r="JZ205" s="36">
        <v>0</v>
      </c>
      <c r="KA205" s="36">
        <v>0</v>
      </c>
      <c r="KB205" s="36">
        <v>-7.6923076923076872E-2</v>
      </c>
      <c r="KC205" s="88">
        <v>0</v>
      </c>
      <c r="KD205" s="88">
        <v>0</v>
      </c>
      <c r="KE205" s="88">
        <v>0</v>
      </c>
      <c r="KF205" s="88">
        <v>8.3333333333333259E-2</v>
      </c>
      <c r="KG205" s="88">
        <v>7.6923076923077094E-2</v>
      </c>
      <c r="KH205" s="88">
        <v>0</v>
      </c>
      <c r="KI205" s="88">
        <v>0</v>
      </c>
      <c r="KJ205" s="88">
        <v>0</v>
      </c>
      <c r="KK205" s="88">
        <v>0</v>
      </c>
      <c r="KL205" s="88">
        <v>0</v>
      </c>
      <c r="KM205" s="88">
        <v>0</v>
      </c>
      <c r="KN205" s="88">
        <v>0</v>
      </c>
      <c r="KO205" s="88"/>
      <c r="KP205" s="23"/>
      <c r="KQ205" s="89">
        <f>KR170/KQ170-1</f>
        <v>0.55555555555555558</v>
      </c>
      <c r="KR205" s="89">
        <f t="shared" si="26"/>
        <v>-7.1428571428571508E-2</v>
      </c>
      <c r="KS205" s="89"/>
    </row>
    <row r="206" spans="1:305" x14ac:dyDescent="0.3">
      <c r="A206" s="11" t="s">
        <v>1079</v>
      </c>
      <c r="B206" s="36">
        <v>0</v>
      </c>
      <c r="C206" s="36">
        <v>0</v>
      </c>
      <c r="D206" s="36">
        <v>0</v>
      </c>
      <c r="E206" s="36">
        <v>0</v>
      </c>
      <c r="F206" s="36" t="s">
        <v>1074</v>
      </c>
      <c r="G206" s="36" t="s">
        <v>1074</v>
      </c>
      <c r="H206" s="36">
        <v>3.3333333333333215E-2</v>
      </c>
      <c r="I206" s="36" t="s">
        <v>1074</v>
      </c>
      <c r="J206" s="175"/>
      <c r="K206" s="36" t="s">
        <v>1074</v>
      </c>
      <c r="L206" s="131"/>
      <c r="M206" s="36">
        <v>-0.33333333333333337</v>
      </c>
      <c r="N206" s="175"/>
      <c r="O206" s="36">
        <v>-0.25</v>
      </c>
      <c r="P206" s="36">
        <v>0.33333333333333326</v>
      </c>
      <c r="Q206" s="36" t="s">
        <v>1074</v>
      </c>
      <c r="R206" s="36" t="s">
        <v>1074</v>
      </c>
      <c r="S206" s="36" t="s">
        <v>1074</v>
      </c>
      <c r="T206" s="36" t="s">
        <v>1074</v>
      </c>
      <c r="U206" s="175"/>
      <c r="V206" s="36" t="s">
        <v>1074</v>
      </c>
      <c r="W206" s="36" t="s">
        <v>1074</v>
      </c>
      <c r="X206" s="36"/>
      <c r="Y206" s="36"/>
      <c r="Z206" s="36"/>
      <c r="AA206" s="175"/>
      <c r="AB206" s="36"/>
      <c r="AC206" s="36">
        <v>0</v>
      </c>
      <c r="AD206" s="91">
        <v>0</v>
      </c>
      <c r="AE206" s="91">
        <v>0</v>
      </c>
      <c r="AF206" s="91">
        <v>0</v>
      </c>
      <c r="AG206" s="88">
        <v>0</v>
      </c>
      <c r="AH206" s="88"/>
      <c r="AI206" s="88"/>
      <c r="AJ206" s="88">
        <v>0</v>
      </c>
      <c r="AK206" s="88">
        <v>0</v>
      </c>
      <c r="AL206" s="88">
        <v>0</v>
      </c>
      <c r="AM206" s="88">
        <v>0</v>
      </c>
      <c r="AN206" s="88">
        <v>0</v>
      </c>
      <c r="AO206" s="88">
        <v>0.20000000000000018</v>
      </c>
      <c r="AP206" s="88">
        <v>0</v>
      </c>
      <c r="AQ206" s="88">
        <v>4.1666666666666741E-2</v>
      </c>
      <c r="AR206" s="88">
        <v>0</v>
      </c>
      <c r="AS206" s="88">
        <v>0.59999999999999987</v>
      </c>
      <c r="AT206" s="88"/>
      <c r="AU206" s="23"/>
      <c r="AV206" s="89"/>
      <c r="AW206" s="89"/>
      <c r="AX206" s="89"/>
      <c r="BA206" s="11" t="s">
        <v>1079</v>
      </c>
      <c r="BB206" s="36">
        <v>0.16666666666666674</v>
      </c>
      <c r="BC206" s="36">
        <v>0</v>
      </c>
      <c r="BD206" s="36">
        <v>0</v>
      </c>
      <c r="BE206" s="36">
        <v>0</v>
      </c>
      <c r="BF206" s="36" t="s">
        <v>1074</v>
      </c>
      <c r="BG206" s="36" t="s">
        <v>1074</v>
      </c>
      <c r="BH206" s="36">
        <v>0.19999999999999996</v>
      </c>
      <c r="BI206" s="36" t="s">
        <v>1074</v>
      </c>
      <c r="BJ206" s="131"/>
      <c r="BK206" s="36" t="s">
        <v>1074</v>
      </c>
      <c r="BL206" s="131"/>
      <c r="BM206" s="36">
        <v>-8.5714285714285743E-2</v>
      </c>
      <c r="BN206" s="131"/>
      <c r="BO206" s="36">
        <v>-0.125</v>
      </c>
      <c r="BP206" s="36">
        <v>0.42857142857142838</v>
      </c>
      <c r="BQ206" s="36" t="s">
        <v>1074</v>
      </c>
      <c r="BR206" s="36" t="s">
        <v>1074</v>
      </c>
      <c r="BS206" s="36" t="s">
        <v>1074</v>
      </c>
      <c r="BT206" s="36" t="s">
        <v>1074</v>
      </c>
      <c r="BU206" s="131"/>
      <c r="BV206" s="36" t="s">
        <v>1074</v>
      </c>
      <c r="BW206" s="36" t="s">
        <v>1074</v>
      </c>
      <c r="BX206" s="36"/>
      <c r="BY206" s="36"/>
      <c r="BZ206" s="36"/>
      <c r="CA206" s="175"/>
      <c r="CB206" s="36"/>
      <c r="CC206" s="36">
        <v>0</v>
      </c>
      <c r="CD206" s="36">
        <v>0.16666666666666674</v>
      </c>
      <c r="CE206" s="36">
        <v>0</v>
      </c>
      <c r="CF206" s="36">
        <v>-0.1428571428571429</v>
      </c>
      <c r="CG206" s="88">
        <v>0</v>
      </c>
      <c r="CH206" s="88"/>
      <c r="CI206" s="88"/>
      <c r="CJ206" s="88">
        <v>0.5</v>
      </c>
      <c r="CK206" s="88">
        <v>0.33333333333333326</v>
      </c>
      <c r="CL206" s="88">
        <v>0</v>
      </c>
      <c r="CM206" s="88">
        <v>0</v>
      </c>
      <c r="CN206" s="88">
        <v>0</v>
      </c>
      <c r="CO206" s="88">
        <v>0</v>
      </c>
      <c r="CP206" s="88">
        <v>0</v>
      </c>
      <c r="CQ206" s="88">
        <v>0.25000000000000022</v>
      </c>
      <c r="CR206" s="88">
        <v>0</v>
      </c>
      <c r="CS206" s="88">
        <v>0.19999999999999996</v>
      </c>
      <c r="CT206" s="88"/>
      <c r="CU206" s="23"/>
      <c r="CV206" s="89"/>
      <c r="CW206" s="89"/>
      <c r="CX206" s="89"/>
      <c r="DA206" s="11" t="s">
        <v>1079</v>
      </c>
      <c r="DB206" s="36">
        <v>0</v>
      </c>
      <c r="DC206" s="36">
        <v>0</v>
      </c>
      <c r="DD206" s="36">
        <v>0</v>
      </c>
      <c r="DE206" s="36">
        <v>0</v>
      </c>
      <c r="DF206" s="36" t="s">
        <v>1074</v>
      </c>
      <c r="DG206" s="36" t="s">
        <v>1074</v>
      </c>
      <c r="DH206" s="36">
        <v>9.9999999999999867E-2</v>
      </c>
      <c r="DI206" s="36" t="s">
        <v>1074</v>
      </c>
      <c r="DJ206" s="175"/>
      <c r="DK206" s="36" t="s">
        <v>1074</v>
      </c>
      <c r="DL206" s="175"/>
      <c r="DM206" s="36">
        <v>0</v>
      </c>
      <c r="DN206" s="175"/>
      <c r="DO206" s="36">
        <v>0</v>
      </c>
      <c r="DP206" s="36">
        <v>0</v>
      </c>
      <c r="DQ206" s="36" t="s">
        <v>1074</v>
      </c>
      <c r="DR206" s="36" t="s">
        <v>1074</v>
      </c>
      <c r="DS206" s="36" t="s">
        <v>1074</v>
      </c>
      <c r="DT206" s="36" t="s">
        <v>1074</v>
      </c>
      <c r="DU206" s="175"/>
      <c r="DV206" s="36" t="s">
        <v>1074</v>
      </c>
      <c r="DW206" s="36" t="s">
        <v>1074</v>
      </c>
      <c r="DX206" s="36"/>
      <c r="DY206" s="36"/>
      <c r="DZ206" s="36"/>
      <c r="EA206" s="175"/>
      <c r="EB206" s="36"/>
      <c r="EC206" s="36">
        <v>0.3846153846153848</v>
      </c>
      <c r="ED206" s="36">
        <v>0.11111111111111116</v>
      </c>
      <c r="EE206" s="36">
        <v>-0.29999999999999993</v>
      </c>
      <c r="EF206" s="36">
        <v>-0.1428571428571429</v>
      </c>
      <c r="EG206" s="88">
        <v>0.16666666666666674</v>
      </c>
      <c r="EH206" s="88"/>
      <c r="EI206" s="88"/>
      <c r="EJ206" s="88">
        <v>0.33333333333333326</v>
      </c>
      <c r="EK206" s="88">
        <v>0</v>
      </c>
      <c r="EL206" s="88">
        <v>0</v>
      </c>
      <c r="EM206" s="88">
        <v>0.25000000000000022</v>
      </c>
      <c r="EN206" s="88">
        <v>0</v>
      </c>
      <c r="EO206" s="88">
        <v>9.9999999999999867E-2</v>
      </c>
      <c r="EP206" s="88">
        <v>0</v>
      </c>
      <c r="EQ206" s="88">
        <v>-9.0909090909090828E-2</v>
      </c>
      <c r="ER206" s="88">
        <v>9.9999999999999867E-2</v>
      </c>
      <c r="ES206" s="88">
        <v>-0.54545454545454541</v>
      </c>
      <c r="ET206" s="88"/>
      <c r="EU206" s="89"/>
      <c r="EV206" s="89"/>
      <c r="EW206" s="89"/>
      <c r="EX206" s="89"/>
      <c r="FA206" s="36" t="s">
        <v>1074</v>
      </c>
      <c r="FB206" s="36" t="s">
        <v>1074</v>
      </c>
      <c r="FC206" s="36">
        <v>0.5</v>
      </c>
      <c r="FD206" s="36" t="s">
        <v>1074</v>
      </c>
      <c r="FE206" s="175"/>
      <c r="FF206" s="36" t="s">
        <v>1074</v>
      </c>
      <c r="FG206" s="175"/>
      <c r="FH206" s="36">
        <v>0</v>
      </c>
      <c r="FI206" s="175"/>
      <c r="FJ206" s="36">
        <v>0.16666666666666674</v>
      </c>
      <c r="FK206" s="36">
        <v>-0.1428571428571429</v>
      </c>
      <c r="FL206" s="36" t="s">
        <v>1074</v>
      </c>
      <c r="FM206" s="36" t="s">
        <v>1074</v>
      </c>
      <c r="FN206" s="36"/>
      <c r="FO206" s="36"/>
      <c r="FP206" s="175"/>
      <c r="FQ206" s="36"/>
      <c r="FR206" s="36"/>
      <c r="FS206" s="94"/>
      <c r="FT206" s="36"/>
      <c r="FU206" s="36"/>
      <c r="FV206" s="175"/>
      <c r="FW206" s="36"/>
      <c r="FX206" s="36">
        <v>-5.5555555555555469E-2</v>
      </c>
      <c r="FY206" s="36">
        <v>-5.882352941176483E-2</v>
      </c>
      <c r="FZ206" s="36">
        <v>0</v>
      </c>
      <c r="GA206" s="36">
        <v>-0.25</v>
      </c>
      <c r="GB206" s="88">
        <v>0</v>
      </c>
      <c r="GC206" s="88"/>
      <c r="GD206" s="88"/>
      <c r="GE206" s="88">
        <v>0</v>
      </c>
      <c r="GF206" s="88">
        <v>0</v>
      </c>
      <c r="GG206" s="88">
        <v>0</v>
      </c>
      <c r="GH206" s="88">
        <v>0</v>
      </c>
      <c r="GI206" s="88">
        <v>0</v>
      </c>
      <c r="GJ206" s="88">
        <v>0</v>
      </c>
      <c r="GK206" s="88">
        <v>0</v>
      </c>
      <c r="GL206" s="88">
        <v>0</v>
      </c>
      <c r="GM206" s="88">
        <v>0</v>
      </c>
      <c r="GN206" s="88">
        <v>0.16666666666666674</v>
      </c>
      <c r="GO206" s="88"/>
      <c r="GP206" s="23"/>
      <c r="GQ206" s="89"/>
      <c r="GR206" s="89"/>
      <c r="GS206" s="89"/>
      <c r="GU206"/>
      <c r="GV206" s="11" t="s">
        <v>1079</v>
      </c>
      <c r="GW206" s="36">
        <v>-0.12000000000000011</v>
      </c>
      <c r="GX206" s="36">
        <v>0.18181818181818188</v>
      </c>
      <c r="GY206" s="36">
        <v>0</v>
      </c>
      <c r="GZ206" s="36">
        <v>-3.8461538461538325E-2</v>
      </c>
      <c r="HA206" s="36" t="s">
        <v>1074</v>
      </c>
      <c r="HB206" s="36" t="s">
        <v>1074</v>
      </c>
      <c r="HC206" s="36">
        <v>7.1428571428571397E-2</v>
      </c>
      <c r="HD206" s="36" t="s">
        <v>1074</v>
      </c>
      <c r="HE206" s="175"/>
      <c r="HF206" s="36" t="s">
        <v>1074</v>
      </c>
      <c r="HG206" s="175"/>
      <c r="HH206" s="36">
        <v>0.19999999999999996</v>
      </c>
      <c r="HI206" s="175"/>
      <c r="HJ206" s="36">
        <v>0</v>
      </c>
      <c r="HK206" s="36">
        <v>6.6666666666666652E-2</v>
      </c>
      <c r="HL206" s="36" t="s">
        <v>1074</v>
      </c>
      <c r="HM206" s="36" t="s">
        <v>1074</v>
      </c>
      <c r="HN206" s="36"/>
      <c r="HO206" s="36"/>
      <c r="HP206" s="175"/>
      <c r="HQ206" s="36"/>
      <c r="HR206" s="36"/>
      <c r="HS206" s="36"/>
      <c r="HT206" s="36"/>
      <c r="HU206" s="36"/>
      <c r="HV206" s="175"/>
      <c r="HW206" s="36"/>
      <c r="HX206" s="36">
        <v>0</v>
      </c>
      <c r="HY206" s="36">
        <v>-0.18333333333333335</v>
      </c>
      <c r="HZ206" s="36">
        <v>8.163265306122458E-2</v>
      </c>
      <c r="IA206" s="36">
        <v>0.13207547169811318</v>
      </c>
      <c r="IB206" s="36">
        <v>9.090909090909105E-2</v>
      </c>
      <c r="IC206" s="88"/>
      <c r="ID206" s="88"/>
      <c r="IE206" s="88">
        <v>-7.6923076923076872E-2</v>
      </c>
      <c r="IF206" s="88">
        <v>0</v>
      </c>
      <c r="IG206" s="88">
        <v>4.1666666666666741E-2</v>
      </c>
      <c r="IH206" s="88">
        <v>0</v>
      </c>
      <c r="II206" s="88">
        <v>-4.0000000000000036E-2</v>
      </c>
      <c r="IJ206" s="88">
        <v>0</v>
      </c>
      <c r="IK206" s="88">
        <v>0</v>
      </c>
      <c r="IL206" s="88">
        <v>-8.333333333333337E-2</v>
      </c>
      <c r="IM206" s="88">
        <v>9.090909090909105E-2</v>
      </c>
      <c r="IN206" s="88">
        <v>0.25</v>
      </c>
      <c r="IO206" s="88"/>
      <c r="IP206" s="23"/>
      <c r="IQ206" s="89"/>
      <c r="IR206" s="89"/>
      <c r="IS206" s="89"/>
      <c r="IV206" s="11" t="s">
        <v>1079</v>
      </c>
      <c r="IW206" s="36">
        <v>-0.5</v>
      </c>
      <c r="IX206" s="36">
        <v>1</v>
      </c>
      <c r="IY206" s="36">
        <v>0</v>
      </c>
      <c r="IZ206" s="36">
        <v>-0.5</v>
      </c>
      <c r="JA206" s="36" t="s">
        <v>1074</v>
      </c>
      <c r="JB206" s="36" t="s">
        <v>1074</v>
      </c>
      <c r="JC206" s="36">
        <v>0</v>
      </c>
      <c r="JD206" s="36" t="s">
        <v>1074</v>
      </c>
      <c r="JE206" s="36"/>
      <c r="JF206" s="175"/>
      <c r="JG206" s="36" t="s">
        <v>1074</v>
      </c>
      <c r="JH206" s="175"/>
      <c r="JI206" s="36">
        <v>0</v>
      </c>
      <c r="JJ206" s="175"/>
      <c r="JK206" s="36">
        <v>-0.16666666666666663</v>
      </c>
      <c r="JL206" s="36">
        <v>0.19999999999999996</v>
      </c>
      <c r="JM206" s="36" t="s">
        <v>1074</v>
      </c>
      <c r="JN206" s="36" t="s">
        <v>1074</v>
      </c>
      <c r="JO206" s="36"/>
      <c r="JP206" s="36"/>
      <c r="JQ206" s="175"/>
      <c r="JR206" s="36"/>
      <c r="JS206" s="36"/>
      <c r="JT206" s="94"/>
      <c r="JU206" s="36"/>
      <c r="JV206" s="36"/>
      <c r="JW206" s="175"/>
      <c r="JX206" s="36"/>
      <c r="JY206" s="36">
        <v>0.4285714285714286</v>
      </c>
      <c r="JZ206" s="36">
        <v>0</v>
      </c>
      <c r="KA206" s="36">
        <v>-0.10000000000000009</v>
      </c>
      <c r="KB206" s="36">
        <v>5.8823529411764719E-2</v>
      </c>
      <c r="KC206" s="88"/>
      <c r="KD206" s="88"/>
      <c r="KE206" s="88">
        <v>0</v>
      </c>
      <c r="KF206" s="88">
        <v>0</v>
      </c>
      <c r="KG206" s="88">
        <v>0</v>
      </c>
      <c r="KH206" s="88">
        <v>0</v>
      </c>
      <c r="KI206" s="88">
        <v>0</v>
      </c>
      <c r="KJ206" s="88">
        <v>0</v>
      </c>
      <c r="KK206" s="88">
        <v>0</v>
      </c>
      <c r="KL206" s="88">
        <v>-0.10000000000000009</v>
      </c>
      <c r="KM206" s="88">
        <v>0.11111111111111116</v>
      </c>
      <c r="KN206" s="88">
        <v>-0.20000000000000007</v>
      </c>
      <c r="KO206" s="88"/>
      <c r="KP206" s="23"/>
      <c r="KQ206" s="89"/>
      <c r="KR206" s="89"/>
      <c r="KS206" s="89"/>
    </row>
    <row r="207" spans="1:305" x14ac:dyDescent="0.3">
      <c r="A207" s="11" t="s">
        <v>931</v>
      </c>
      <c r="B207" s="36" t="s">
        <v>1074</v>
      </c>
      <c r="C207" s="36" t="s">
        <v>1074</v>
      </c>
      <c r="D207" s="36" t="s">
        <v>1074</v>
      </c>
      <c r="E207" s="36" t="s">
        <v>1074</v>
      </c>
      <c r="F207" s="36" t="s">
        <v>1074</v>
      </c>
      <c r="G207" s="36" t="s">
        <v>1074</v>
      </c>
      <c r="H207" s="36" t="s">
        <v>1074</v>
      </c>
      <c r="I207" s="36">
        <v>0.14285714285714279</v>
      </c>
      <c r="J207" s="175"/>
      <c r="K207" s="36">
        <v>0</v>
      </c>
      <c r="L207" s="131"/>
      <c r="M207" s="36">
        <v>0</v>
      </c>
      <c r="N207" s="175"/>
      <c r="O207" s="36">
        <v>5.0000000000000044E-2</v>
      </c>
      <c r="P207" s="36">
        <v>-4.7619047619047672E-2</v>
      </c>
      <c r="Q207" s="36">
        <v>0</v>
      </c>
      <c r="R207" s="36">
        <v>0</v>
      </c>
      <c r="S207" s="36" t="s">
        <v>1074</v>
      </c>
      <c r="T207" s="36">
        <v>0</v>
      </c>
      <c r="U207" s="175"/>
      <c r="V207" s="36" t="s">
        <v>1074</v>
      </c>
      <c r="W207" s="36" t="s">
        <v>1074</v>
      </c>
      <c r="X207" s="36"/>
      <c r="Y207" s="36">
        <v>0</v>
      </c>
      <c r="Z207" s="36">
        <v>0</v>
      </c>
      <c r="AA207" s="175"/>
      <c r="AB207" s="36">
        <v>0</v>
      </c>
      <c r="AC207" s="36">
        <v>0</v>
      </c>
      <c r="AD207" s="91">
        <v>0</v>
      </c>
      <c r="AE207" s="91">
        <v>0</v>
      </c>
      <c r="AF207" s="91">
        <v>0</v>
      </c>
      <c r="AG207" s="88">
        <v>0</v>
      </c>
      <c r="AH207" s="88"/>
      <c r="AI207" s="88"/>
      <c r="AJ207" s="88">
        <v>0</v>
      </c>
      <c r="AK207" s="88">
        <v>0</v>
      </c>
      <c r="AL207" s="88">
        <v>0</v>
      </c>
      <c r="AM207" s="88">
        <v>0</v>
      </c>
      <c r="AN207" s="88">
        <v>0</v>
      </c>
      <c r="AO207" s="88">
        <v>0</v>
      </c>
      <c r="AP207" s="88">
        <v>0</v>
      </c>
      <c r="AQ207" s="88">
        <v>0</v>
      </c>
      <c r="AR207" s="88">
        <v>0</v>
      </c>
      <c r="AS207" s="88">
        <v>0</v>
      </c>
      <c r="AT207" s="88">
        <v>0</v>
      </c>
      <c r="AU207" s="23">
        <v>0</v>
      </c>
      <c r="AV207" s="89">
        <f>AW172/AV172-1</f>
        <v>0</v>
      </c>
      <c r="AW207" s="89"/>
      <c r="AX207" s="89"/>
      <c r="BA207" s="11" t="s">
        <v>931</v>
      </c>
      <c r="BB207" s="36" t="s">
        <v>1074</v>
      </c>
      <c r="BC207" s="36" t="s">
        <v>1074</v>
      </c>
      <c r="BD207" s="36" t="s">
        <v>1074</v>
      </c>
      <c r="BE207" s="36" t="s">
        <v>1074</v>
      </c>
      <c r="BF207" s="36" t="s">
        <v>1074</v>
      </c>
      <c r="BG207" s="36" t="s">
        <v>1074</v>
      </c>
      <c r="BH207" s="36" t="s">
        <v>1074</v>
      </c>
      <c r="BI207" s="36">
        <v>0</v>
      </c>
      <c r="BJ207" s="131"/>
      <c r="BK207" s="36">
        <v>0</v>
      </c>
      <c r="BL207" s="131"/>
      <c r="BM207" s="36">
        <v>0.42800000000000016</v>
      </c>
      <c r="BN207" s="131"/>
      <c r="BO207" s="36">
        <v>-0.29971988795518212</v>
      </c>
      <c r="BP207" s="36">
        <v>0</v>
      </c>
      <c r="BQ207" s="36">
        <v>0</v>
      </c>
      <c r="BR207" s="36" t="s">
        <v>1074</v>
      </c>
      <c r="BS207" s="36" t="s">
        <v>1074</v>
      </c>
      <c r="BT207" s="36">
        <v>0</v>
      </c>
      <c r="BU207" s="131"/>
      <c r="BV207" s="36" t="s">
        <v>1074</v>
      </c>
      <c r="BW207" s="36" t="s">
        <v>1074</v>
      </c>
      <c r="BX207" s="36"/>
      <c r="BY207" s="36">
        <v>0</v>
      </c>
      <c r="BZ207" s="36">
        <v>0.5</v>
      </c>
      <c r="CA207" s="175"/>
      <c r="CB207" s="36">
        <v>0</v>
      </c>
      <c r="CC207" s="36">
        <v>0</v>
      </c>
      <c r="CD207" s="36">
        <v>0</v>
      </c>
      <c r="CE207" s="36">
        <v>0</v>
      </c>
      <c r="CF207" s="36">
        <v>-0.16666666666666663</v>
      </c>
      <c r="CG207" s="88">
        <v>0.15999999999999992</v>
      </c>
      <c r="CH207" s="88"/>
      <c r="CI207" s="88"/>
      <c r="CJ207" s="88">
        <v>0.5</v>
      </c>
      <c r="CK207" s="88">
        <v>0</v>
      </c>
      <c r="CL207" s="88">
        <v>0</v>
      </c>
      <c r="CM207" s="88">
        <v>0</v>
      </c>
      <c r="CN207" s="88">
        <v>0</v>
      </c>
      <c r="CO207" s="88">
        <v>0</v>
      </c>
      <c r="CP207" s="88">
        <v>0</v>
      </c>
      <c r="CQ207" s="88">
        <v>0</v>
      </c>
      <c r="CR207" s="88">
        <v>0</v>
      </c>
      <c r="CS207" s="88">
        <v>0</v>
      </c>
      <c r="CT207" s="88">
        <v>0</v>
      </c>
      <c r="CU207" s="23">
        <v>0</v>
      </c>
      <c r="CV207" s="89">
        <f t="shared" si="21"/>
        <v>0</v>
      </c>
      <c r="CW207" s="89"/>
      <c r="CX207" s="89"/>
      <c r="DA207" s="11" t="s">
        <v>931</v>
      </c>
      <c r="DB207" s="36" t="s">
        <v>1074</v>
      </c>
      <c r="DC207" s="36" t="s">
        <v>1074</v>
      </c>
      <c r="DD207" s="36" t="s">
        <v>1074</v>
      </c>
      <c r="DE207" s="36" t="s">
        <v>1074</v>
      </c>
      <c r="DF207" s="36" t="s">
        <v>1074</v>
      </c>
      <c r="DG207" s="36" t="s">
        <v>1074</v>
      </c>
      <c r="DH207" s="36" t="s">
        <v>1074</v>
      </c>
      <c r="DI207" s="36">
        <v>0.16666666666666674</v>
      </c>
      <c r="DJ207" s="175"/>
      <c r="DK207" s="36">
        <v>-0.21428571428571441</v>
      </c>
      <c r="DL207" s="175"/>
      <c r="DM207" s="36">
        <v>9.090909090909105E-2</v>
      </c>
      <c r="DN207" s="175"/>
      <c r="DO207" s="36">
        <v>0</v>
      </c>
      <c r="DP207" s="36">
        <v>0</v>
      </c>
      <c r="DQ207" s="36">
        <v>0</v>
      </c>
      <c r="DR207" s="36" t="s">
        <v>1074</v>
      </c>
      <c r="DS207" s="36" t="s">
        <v>1074</v>
      </c>
      <c r="DT207" s="36">
        <v>0.19999999999999996</v>
      </c>
      <c r="DU207" s="175"/>
      <c r="DV207" s="36" t="s">
        <v>1074</v>
      </c>
      <c r="DW207" s="36" t="s">
        <v>1074</v>
      </c>
      <c r="DX207" s="36"/>
      <c r="DY207" s="36">
        <v>0</v>
      </c>
      <c r="DZ207" s="36">
        <v>0</v>
      </c>
      <c r="EA207" s="175"/>
      <c r="EB207" s="36">
        <v>0</v>
      </c>
      <c r="EC207" s="36">
        <v>0</v>
      </c>
      <c r="ED207" s="36">
        <v>0</v>
      </c>
      <c r="EE207" s="36">
        <v>0</v>
      </c>
      <c r="EF207" s="36">
        <v>0</v>
      </c>
      <c r="EG207" s="88">
        <v>0</v>
      </c>
      <c r="EH207" s="88"/>
      <c r="EI207" s="88"/>
      <c r="EJ207" s="88">
        <v>0</v>
      </c>
      <c r="EK207" s="88">
        <v>0</v>
      </c>
      <c r="EL207" s="88">
        <v>0</v>
      </c>
      <c r="EM207" s="88">
        <v>0</v>
      </c>
      <c r="EN207" s="88">
        <v>0</v>
      </c>
      <c r="EO207" s="88">
        <v>0</v>
      </c>
      <c r="EP207" s="88">
        <v>0</v>
      </c>
      <c r="EQ207" s="88">
        <v>0</v>
      </c>
      <c r="ER207" s="88">
        <v>0</v>
      </c>
      <c r="ES207" s="88">
        <v>0</v>
      </c>
      <c r="ET207" s="88">
        <v>0</v>
      </c>
      <c r="EU207" s="89">
        <f t="shared" ref="EU207:EV207" si="36">EV172/EU172-1</f>
        <v>0</v>
      </c>
      <c r="EV207" s="89">
        <f t="shared" si="36"/>
        <v>0</v>
      </c>
      <c r="EW207" s="89"/>
      <c r="EX207" s="89"/>
      <c r="FA207" s="36" t="s">
        <v>1074</v>
      </c>
      <c r="FB207" s="36" t="s">
        <v>1074</v>
      </c>
      <c r="FC207" s="36" t="s">
        <v>1074</v>
      </c>
      <c r="FD207" s="36">
        <v>0</v>
      </c>
      <c r="FE207" s="175"/>
      <c r="FF207" s="36">
        <v>0</v>
      </c>
      <c r="FG207" s="175"/>
      <c r="FH207" s="36">
        <v>0</v>
      </c>
      <c r="FI207" s="175"/>
      <c r="FJ207" s="36">
        <v>0.16666666666666674</v>
      </c>
      <c r="FK207" s="36">
        <v>-0.1428571428571429</v>
      </c>
      <c r="FL207" s="36">
        <v>0</v>
      </c>
      <c r="FM207" s="36" t="s">
        <v>1074</v>
      </c>
      <c r="FN207" s="36"/>
      <c r="FO207" s="36">
        <v>0</v>
      </c>
      <c r="FP207" s="175"/>
      <c r="FQ207" s="36"/>
      <c r="FR207" s="36"/>
      <c r="FS207" s="94"/>
      <c r="FT207" s="36">
        <v>0</v>
      </c>
      <c r="FU207" s="36">
        <v>0</v>
      </c>
      <c r="FV207" s="175"/>
      <c r="FW207" s="36"/>
      <c r="FX207" s="36">
        <v>0</v>
      </c>
      <c r="FY207" s="36">
        <v>0</v>
      </c>
      <c r="FZ207" s="36">
        <v>0</v>
      </c>
      <c r="GA207" s="36">
        <v>0.16666666666666674</v>
      </c>
      <c r="GB207" s="88">
        <v>0</v>
      </c>
      <c r="GC207" s="88"/>
      <c r="GD207" s="88"/>
      <c r="GE207" s="88">
        <v>0</v>
      </c>
      <c r="GF207" s="88">
        <v>0</v>
      </c>
      <c r="GG207" s="88">
        <v>0</v>
      </c>
      <c r="GH207" s="88">
        <v>0</v>
      </c>
      <c r="GI207" s="88">
        <v>0</v>
      </c>
      <c r="GJ207" s="88">
        <v>0</v>
      </c>
      <c r="GK207" s="88">
        <v>0</v>
      </c>
      <c r="GL207" s="88">
        <v>0</v>
      </c>
      <c r="GM207" s="88">
        <v>0</v>
      </c>
      <c r="GN207" s="88">
        <v>0</v>
      </c>
      <c r="GO207" s="88">
        <v>0</v>
      </c>
      <c r="GP207" s="23">
        <v>0</v>
      </c>
      <c r="GQ207" s="89">
        <f>GR172/GQ172-1</f>
        <v>0</v>
      </c>
      <c r="GR207" s="89"/>
      <c r="GS207" s="89"/>
      <c r="GU207"/>
      <c r="GV207" s="11" t="s">
        <v>931</v>
      </c>
      <c r="GW207" s="36" t="s">
        <v>1074</v>
      </c>
      <c r="GX207" s="36" t="s">
        <v>1074</v>
      </c>
      <c r="GY207" s="36" t="s">
        <v>1074</v>
      </c>
      <c r="GZ207" s="36" t="s">
        <v>1074</v>
      </c>
      <c r="HA207" s="36" t="s">
        <v>1074</v>
      </c>
      <c r="HB207" s="36" t="s">
        <v>1074</v>
      </c>
      <c r="HC207" s="36" t="s">
        <v>1074</v>
      </c>
      <c r="HD207" s="36">
        <v>-0.32727272727272716</v>
      </c>
      <c r="HE207" s="175"/>
      <c r="HF207" s="36">
        <v>0.35135135135135132</v>
      </c>
      <c r="HG207" s="175"/>
      <c r="HH207" s="36">
        <v>0.19999999999999996</v>
      </c>
      <c r="HI207" s="175"/>
      <c r="HJ207" s="36">
        <v>-0.33333333333333326</v>
      </c>
      <c r="HK207" s="36">
        <v>0</v>
      </c>
      <c r="HL207" s="36">
        <v>0</v>
      </c>
      <c r="HM207" s="36" t="s">
        <v>1074</v>
      </c>
      <c r="HN207" s="36"/>
      <c r="HO207" s="36">
        <v>0</v>
      </c>
      <c r="HP207" s="175"/>
      <c r="HQ207" s="36"/>
      <c r="HR207" s="36"/>
      <c r="HS207" s="36"/>
      <c r="HT207" s="36">
        <v>0.22500000000000009</v>
      </c>
      <c r="HU207" s="36">
        <v>-2.0408163265306145E-2</v>
      </c>
      <c r="HV207" s="175"/>
      <c r="HW207" s="36">
        <v>-0.16666666666666663</v>
      </c>
      <c r="HX207" s="36">
        <v>0</v>
      </c>
      <c r="HY207" s="36">
        <v>0</v>
      </c>
      <c r="HZ207" s="36">
        <v>0</v>
      </c>
      <c r="IA207" s="36">
        <v>0.37499999999999978</v>
      </c>
      <c r="IB207" s="36">
        <v>-1.8181818181818077E-2</v>
      </c>
      <c r="IC207" s="88"/>
      <c r="ID207" s="88"/>
      <c r="IE207" s="88">
        <v>0.11111111111111116</v>
      </c>
      <c r="IF207" s="88">
        <v>0</v>
      </c>
      <c r="IG207" s="88">
        <v>0</v>
      </c>
      <c r="IH207" s="88">
        <v>3.9999999999999813E-2</v>
      </c>
      <c r="II207" s="88">
        <v>1.9230769230769384E-2</v>
      </c>
      <c r="IJ207" s="88">
        <v>-1.8867924528301994E-2</v>
      </c>
      <c r="IK207" s="88">
        <v>0</v>
      </c>
      <c r="IL207" s="88">
        <v>-0.23076923076923073</v>
      </c>
      <c r="IM207" s="88">
        <v>0.19999999999999996</v>
      </c>
      <c r="IN207" s="88">
        <v>6.25E-2</v>
      </c>
      <c r="IO207" s="88">
        <v>-0.17647058823529416</v>
      </c>
      <c r="IP207" s="23">
        <v>9.5238095238095344E-2</v>
      </c>
      <c r="IQ207" s="89">
        <f>IR172/IQ172-1</f>
        <v>3.4782608695652195E-2</v>
      </c>
      <c r="IR207" s="89"/>
      <c r="IS207" s="89"/>
      <c r="IV207" s="11" t="s">
        <v>931</v>
      </c>
      <c r="IW207" s="36" t="s">
        <v>1074</v>
      </c>
      <c r="IX207" s="36" t="s">
        <v>1074</v>
      </c>
      <c r="IY207" s="36" t="s">
        <v>1074</v>
      </c>
      <c r="IZ207" s="36" t="s">
        <v>1074</v>
      </c>
      <c r="JA207" s="36" t="s">
        <v>1074</v>
      </c>
      <c r="JB207" s="36" t="s">
        <v>1074</v>
      </c>
      <c r="JC207" s="36" t="s">
        <v>1074</v>
      </c>
      <c r="JD207" s="36">
        <v>0.4285714285714286</v>
      </c>
      <c r="JE207" s="36"/>
      <c r="JF207" s="175"/>
      <c r="JG207" s="36">
        <v>-0.13333333333333341</v>
      </c>
      <c r="JH207" s="175"/>
      <c r="JI207" s="36">
        <v>0.15384615384615397</v>
      </c>
      <c r="JJ207" s="175"/>
      <c r="JK207" s="36">
        <v>-0.19999999999999996</v>
      </c>
      <c r="JL207" s="36">
        <v>-0.16666666666666663</v>
      </c>
      <c r="JM207" s="36">
        <v>0</v>
      </c>
      <c r="JN207" s="36" t="s">
        <v>1074</v>
      </c>
      <c r="JO207" s="36"/>
      <c r="JP207" s="36">
        <v>-0.2857142857142857</v>
      </c>
      <c r="JQ207" s="175"/>
      <c r="JR207" s="36"/>
      <c r="JS207" s="36"/>
      <c r="JT207" s="94"/>
      <c r="JU207" s="36">
        <v>0</v>
      </c>
      <c r="JV207" s="36">
        <v>0</v>
      </c>
      <c r="JW207" s="175"/>
      <c r="JX207" s="36">
        <v>0</v>
      </c>
      <c r="JY207" s="36">
        <v>0</v>
      </c>
      <c r="JZ207" s="36">
        <v>0.19999999999999996</v>
      </c>
      <c r="KA207" s="36">
        <v>0.5</v>
      </c>
      <c r="KB207" s="36">
        <v>5.8823529411764719E-2</v>
      </c>
      <c r="KC207" s="88"/>
      <c r="KD207" s="88"/>
      <c r="KE207" s="88">
        <v>2.7027027027026973E-2</v>
      </c>
      <c r="KF207" s="88">
        <v>-0.15789473684210531</v>
      </c>
      <c r="KG207" s="88">
        <v>0</v>
      </c>
      <c r="KH207" s="88">
        <v>0.125</v>
      </c>
      <c r="KI207" s="88">
        <v>0</v>
      </c>
      <c r="KJ207" s="88">
        <v>-5.5555555555555469E-2</v>
      </c>
      <c r="KK207" s="88">
        <v>0.17647058823529416</v>
      </c>
      <c r="KL207" s="88">
        <v>-0.17500000000000004</v>
      </c>
      <c r="KM207" s="88">
        <v>9.0909090909090828E-2</v>
      </c>
      <c r="KN207" s="88">
        <v>0</v>
      </c>
      <c r="KO207" s="88">
        <v>0.11111111111111116</v>
      </c>
      <c r="KP207" s="23">
        <v>-0.10000000000000009</v>
      </c>
      <c r="KQ207" s="89">
        <f>KR172/KQ172-1</f>
        <v>0.11111111111111116</v>
      </c>
      <c r="KR207" s="89"/>
      <c r="KS207" s="89"/>
    </row>
    <row r="208" spans="1:305" x14ac:dyDescent="0.3">
      <c r="A208" s="11" t="s">
        <v>930</v>
      </c>
      <c r="B208" s="36">
        <v>0.19999999999999996</v>
      </c>
      <c r="C208" s="36" t="s">
        <v>1074</v>
      </c>
      <c r="D208" s="36" t="s">
        <v>1074</v>
      </c>
      <c r="E208" s="36" t="s">
        <v>1074</v>
      </c>
      <c r="F208" s="36" t="s">
        <v>1074</v>
      </c>
      <c r="G208" s="36" t="s">
        <v>1074</v>
      </c>
      <c r="H208" s="36" t="s">
        <v>1074</v>
      </c>
      <c r="I208" s="36" t="s">
        <v>1074</v>
      </c>
      <c r="J208" s="175"/>
      <c r="K208" s="36" t="s">
        <v>1074</v>
      </c>
      <c r="L208" s="131"/>
      <c r="M208" s="36" t="s">
        <v>1074</v>
      </c>
      <c r="N208" s="175"/>
      <c r="O208" s="36">
        <v>0</v>
      </c>
      <c r="P208" s="36">
        <v>0</v>
      </c>
      <c r="Q208" s="36">
        <v>0</v>
      </c>
      <c r="R208" s="36">
        <v>0</v>
      </c>
      <c r="S208" s="36">
        <v>-0.60000000000000009</v>
      </c>
      <c r="T208" s="36" t="s">
        <v>1074</v>
      </c>
      <c r="U208" s="175"/>
      <c r="V208" s="36" t="s">
        <v>1074</v>
      </c>
      <c r="W208" s="36">
        <v>0</v>
      </c>
      <c r="X208" s="36">
        <v>0.33333333333333326</v>
      </c>
      <c r="Y208" s="36">
        <v>-0.25</v>
      </c>
      <c r="Z208" s="36">
        <v>0.16666666666666674</v>
      </c>
      <c r="AA208" s="175"/>
      <c r="AB208" s="36">
        <v>0</v>
      </c>
      <c r="AC208" s="36">
        <v>0.28571428571428559</v>
      </c>
      <c r="AD208" s="91">
        <v>0.11111111111111116</v>
      </c>
      <c r="AE208" s="91">
        <v>0</v>
      </c>
      <c r="AF208" s="91">
        <v>0</v>
      </c>
      <c r="AG208" s="88">
        <v>0</v>
      </c>
      <c r="AH208" s="88">
        <v>0</v>
      </c>
      <c r="AI208" s="88">
        <v>0</v>
      </c>
      <c r="AJ208" s="88">
        <v>0</v>
      </c>
      <c r="AK208" s="88">
        <v>0.19999999999999996</v>
      </c>
      <c r="AL208" s="88">
        <v>-0.16666666666666663</v>
      </c>
      <c r="AM208" s="88">
        <v>0</v>
      </c>
      <c r="AN208" s="88">
        <v>0</v>
      </c>
      <c r="AO208" s="88">
        <v>0</v>
      </c>
      <c r="AP208" s="88">
        <v>0</v>
      </c>
      <c r="AQ208" s="88">
        <v>-0.5</v>
      </c>
      <c r="AR208" s="88">
        <v>0.19999999999999996</v>
      </c>
      <c r="AS208" s="88">
        <v>0.66666666666666674</v>
      </c>
      <c r="AT208" s="88">
        <v>0</v>
      </c>
      <c r="AU208" s="23">
        <v>0</v>
      </c>
      <c r="AV208" s="89">
        <f>AW173/AV173-1</f>
        <v>0</v>
      </c>
      <c r="AW208" s="89"/>
      <c r="AX208" s="89"/>
      <c r="BA208" s="11" t="s">
        <v>930</v>
      </c>
      <c r="BB208" s="36">
        <v>0</v>
      </c>
      <c r="BC208" s="36" t="s">
        <v>1074</v>
      </c>
      <c r="BD208" s="36" t="s">
        <v>1074</v>
      </c>
      <c r="BE208" s="36" t="s">
        <v>1074</v>
      </c>
      <c r="BF208" s="36" t="s">
        <v>1074</v>
      </c>
      <c r="BG208" s="36" t="s">
        <v>1074</v>
      </c>
      <c r="BH208" s="36" t="s">
        <v>1074</v>
      </c>
      <c r="BI208" s="36" t="s">
        <v>1074</v>
      </c>
      <c r="BJ208" s="131"/>
      <c r="BK208" s="36" t="s">
        <v>1074</v>
      </c>
      <c r="BL208" s="131"/>
      <c r="BM208" s="36" t="s">
        <v>1074</v>
      </c>
      <c r="BN208" s="131"/>
      <c r="BO208" s="36">
        <v>0.5</v>
      </c>
      <c r="BP208" s="36">
        <v>-0.33333333333333337</v>
      </c>
      <c r="BQ208" s="36">
        <v>0</v>
      </c>
      <c r="BR208" s="36">
        <v>1.9984014443252818E-15</v>
      </c>
      <c r="BS208" s="36">
        <v>0.74999999999999667</v>
      </c>
      <c r="BT208" s="36" t="s">
        <v>1074</v>
      </c>
      <c r="BU208" s="131"/>
      <c r="BV208" s="36" t="s">
        <v>1074</v>
      </c>
      <c r="BW208" s="36">
        <v>-0.1428571428571429</v>
      </c>
      <c r="BX208" s="36">
        <v>0</v>
      </c>
      <c r="BY208" s="36">
        <v>0</v>
      </c>
      <c r="BZ208" s="36">
        <v>-0.33333333333333337</v>
      </c>
      <c r="CA208" s="175"/>
      <c r="CB208" s="36">
        <v>0</v>
      </c>
      <c r="CC208" s="36">
        <v>0.5</v>
      </c>
      <c r="CD208" s="36">
        <v>0</v>
      </c>
      <c r="CE208" s="36">
        <v>-0.33333333333333337</v>
      </c>
      <c r="CF208" s="36">
        <v>0</v>
      </c>
      <c r="CG208" s="88">
        <v>0.25000000000000022</v>
      </c>
      <c r="CH208" s="88">
        <v>0</v>
      </c>
      <c r="CI208" s="88">
        <v>1</v>
      </c>
      <c r="CJ208" s="88">
        <v>-0.5</v>
      </c>
      <c r="CK208" s="88">
        <v>0</v>
      </c>
      <c r="CL208" s="88">
        <v>0</v>
      </c>
      <c r="CM208" s="88">
        <v>0</v>
      </c>
      <c r="CN208" s="88">
        <v>0</v>
      </c>
      <c r="CO208" s="88">
        <v>0</v>
      </c>
      <c r="CP208" s="88">
        <v>0.19999999999999996</v>
      </c>
      <c r="CQ208" s="88">
        <v>-0.33333333333333337</v>
      </c>
      <c r="CR208" s="88">
        <v>1</v>
      </c>
      <c r="CS208" s="88">
        <v>-0.37499999999999989</v>
      </c>
      <c r="CT208" s="88">
        <v>0</v>
      </c>
      <c r="CU208" s="23">
        <v>0.59999999999999987</v>
      </c>
      <c r="CV208" s="89">
        <f t="shared" si="21"/>
        <v>0</v>
      </c>
      <c r="CW208" s="89"/>
      <c r="CX208" s="89"/>
      <c r="DA208" s="11" t="s">
        <v>930</v>
      </c>
      <c r="DB208" s="36">
        <v>-0.16666666666666663</v>
      </c>
      <c r="DC208" s="36" t="s">
        <v>1074</v>
      </c>
      <c r="DD208" s="36" t="s">
        <v>1074</v>
      </c>
      <c r="DE208" s="36" t="s">
        <v>1074</v>
      </c>
      <c r="DF208" s="36" t="s">
        <v>1074</v>
      </c>
      <c r="DG208" s="36" t="s">
        <v>1074</v>
      </c>
      <c r="DH208" s="36" t="s">
        <v>1074</v>
      </c>
      <c r="DI208" s="36" t="s">
        <v>1074</v>
      </c>
      <c r="DJ208" s="175"/>
      <c r="DK208" s="36" t="s">
        <v>1074</v>
      </c>
      <c r="DL208" s="175"/>
      <c r="DM208" s="36" t="s">
        <v>1074</v>
      </c>
      <c r="DN208" s="175"/>
      <c r="DO208" s="36">
        <v>0</v>
      </c>
      <c r="DP208" s="36">
        <v>0.19999999999999996</v>
      </c>
      <c r="DQ208" s="36">
        <v>0</v>
      </c>
      <c r="DR208" s="36">
        <v>-0.16666666666666596</v>
      </c>
      <c r="DS208" s="36">
        <v>-7.7715611723760958E-16</v>
      </c>
      <c r="DT208" s="36" t="s">
        <v>1074</v>
      </c>
      <c r="DU208" s="175"/>
      <c r="DV208" s="36" t="s">
        <v>1074</v>
      </c>
      <c r="DW208" s="36">
        <v>0</v>
      </c>
      <c r="DX208" s="36">
        <v>0</v>
      </c>
      <c r="DY208" s="36">
        <v>0.89999999999999991</v>
      </c>
      <c r="DZ208" s="36">
        <v>-0.26315789473684204</v>
      </c>
      <c r="EA208" s="175"/>
      <c r="EB208" s="36">
        <v>0</v>
      </c>
      <c r="EC208" s="36">
        <v>-0.4285714285714286</v>
      </c>
      <c r="ED208" s="36">
        <v>0.25000000000000022</v>
      </c>
      <c r="EE208" s="36">
        <v>0</v>
      </c>
      <c r="EF208" s="36">
        <v>0</v>
      </c>
      <c r="EG208" s="88">
        <v>-0.20000000000000007</v>
      </c>
      <c r="EH208" s="88">
        <v>0</v>
      </c>
      <c r="EI208" s="88">
        <v>0</v>
      </c>
      <c r="EJ208" s="88">
        <v>0</v>
      </c>
      <c r="EK208" s="88">
        <v>0</v>
      </c>
      <c r="EL208" s="88">
        <v>0</v>
      </c>
      <c r="EM208" s="88">
        <v>0</v>
      </c>
      <c r="EN208" s="88">
        <v>0</v>
      </c>
      <c r="EO208" s="88">
        <v>0.125</v>
      </c>
      <c r="EP208" s="88">
        <v>0.11111111111111116</v>
      </c>
      <c r="EQ208" s="88">
        <v>0.19999999999999996</v>
      </c>
      <c r="ER208" s="88">
        <v>-0.16666666666666663</v>
      </c>
      <c r="ES208" s="88">
        <v>1.1999999999999997</v>
      </c>
      <c r="ET208" s="88">
        <v>-0.54545454545454541</v>
      </c>
      <c r="EU208" s="89">
        <f t="shared" ref="EU208:EV208" si="37">EV173/EU173-1</f>
        <v>0.19999999999999996</v>
      </c>
      <c r="EV208" s="89">
        <f t="shared" si="37"/>
        <v>0</v>
      </c>
      <c r="EW208" s="89"/>
      <c r="EX208" s="89"/>
      <c r="FA208" s="36" t="s">
        <v>1074</v>
      </c>
      <c r="FB208" s="36" t="s">
        <v>1074</v>
      </c>
      <c r="FC208" s="36" t="s">
        <v>1074</v>
      </c>
      <c r="FD208" s="36" t="s">
        <v>1074</v>
      </c>
      <c r="FE208" s="175"/>
      <c r="FF208" s="36" t="s">
        <v>1074</v>
      </c>
      <c r="FG208" s="175"/>
      <c r="FH208" s="36" t="s">
        <v>1074</v>
      </c>
      <c r="FI208" s="175"/>
      <c r="FJ208" s="36">
        <v>9.9999999999999867E-2</v>
      </c>
      <c r="FK208" s="36">
        <v>-9.0909090909090828E-2</v>
      </c>
      <c r="FL208" s="36">
        <v>0</v>
      </c>
      <c r="FM208" s="36">
        <v>8.8817841970012523E-16</v>
      </c>
      <c r="FN208" s="36">
        <v>0</v>
      </c>
      <c r="FO208" s="36"/>
      <c r="FP208" s="175"/>
      <c r="FQ208" s="36"/>
      <c r="FR208" s="36">
        <v>-0.2857142857142857</v>
      </c>
      <c r="FS208" s="94">
        <v>0</v>
      </c>
      <c r="FT208" s="36">
        <v>0</v>
      </c>
      <c r="FU208" s="36">
        <v>0</v>
      </c>
      <c r="FV208" s="175"/>
      <c r="FW208" s="36">
        <v>0.40000000000000013</v>
      </c>
      <c r="FX208" s="36">
        <v>0.19999999999999996</v>
      </c>
      <c r="FY208" s="36">
        <v>0</v>
      </c>
      <c r="FZ208" s="36">
        <v>0</v>
      </c>
      <c r="GA208" s="36">
        <v>-0.16666666666666663</v>
      </c>
      <c r="GB208" s="88">
        <v>0</v>
      </c>
      <c r="GC208" s="88">
        <v>0</v>
      </c>
      <c r="GD208" s="88">
        <v>0</v>
      </c>
      <c r="GE208" s="88">
        <v>0</v>
      </c>
      <c r="GF208" s="88">
        <v>0</v>
      </c>
      <c r="GG208" s="88">
        <v>0</v>
      </c>
      <c r="GH208" s="88">
        <v>0</v>
      </c>
      <c r="GI208" s="88">
        <v>0</v>
      </c>
      <c r="GJ208" s="88">
        <v>0</v>
      </c>
      <c r="GK208" s="88">
        <v>0</v>
      </c>
      <c r="GL208" s="88">
        <v>0</v>
      </c>
      <c r="GM208" s="88">
        <v>0</v>
      </c>
      <c r="GN208" s="88">
        <v>0</v>
      </c>
      <c r="GO208" s="88">
        <v>0</v>
      </c>
      <c r="GP208" s="23">
        <v>0</v>
      </c>
      <c r="GQ208" s="89">
        <f>GR173/GQ173-1</f>
        <v>0</v>
      </c>
      <c r="GR208" s="89"/>
      <c r="GS208" s="89"/>
      <c r="GU208"/>
      <c r="GV208" s="11" t="s">
        <v>930</v>
      </c>
      <c r="GW208" s="36">
        <v>0</v>
      </c>
      <c r="GX208" s="36" t="s">
        <v>1074</v>
      </c>
      <c r="GY208" s="36" t="s">
        <v>1074</v>
      </c>
      <c r="GZ208" s="36" t="s">
        <v>1074</v>
      </c>
      <c r="HA208" s="36" t="s">
        <v>1074</v>
      </c>
      <c r="HB208" s="36" t="s">
        <v>1074</v>
      </c>
      <c r="HC208" s="36" t="s">
        <v>1074</v>
      </c>
      <c r="HD208" s="36" t="s">
        <v>1074</v>
      </c>
      <c r="HE208" s="175"/>
      <c r="HF208" s="36" t="s">
        <v>1074</v>
      </c>
      <c r="HG208" s="175"/>
      <c r="HH208" s="36" t="s">
        <v>1074</v>
      </c>
      <c r="HI208" s="175"/>
      <c r="HJ208" s="36">
        <v>-0.33333333333333326</v>
      </c>
      <c r="HK208" s="36">
        <v>9.9999999999999867E-2</v>
      </c>
      <c r="HL208" s="36">
        <v>0.36363636363636376</v>
      </c>
      <c r="HM208" s="36">
        <v>0</v>
      </c>
      <c r="HN208" s="36">
        <v>-0.33333333333333326</v>
      </c>
      <c r="HO208" s="36"/>
      <c r="HP208" s="175"/>
      <c r="HQ208" s="36"/>
      <c r="HR208" s="36">
        <v>0.22448979591836737</v>
      </c>
      <c r="HS208" s="36">
        <v>-0.19999999999999996</v>
      </c>
      <c r="HT208" s="36">
        <v>-8.333333333333337E-2</v>
      </c>
      <c r="HU208" s="36">
        <v>0.45454545454545459</v>
      </c>
      <c r="HV208" s="175"/>
      <c r="HW208" s="36">
        <v>-6.25E-2</v>
      </c>
      <c r="HX208" s="36">
        <v>0</v>
      </c>
      <c r="HY208" s="36">
        <v>3.3333333333333437E-2</v>
      </c>
      <c r="HZ208" s="36">
        <v>-1.6129032258064613E-2</v>
      </c>
      <c r="IA208" s="36">
        <v>-1.6393442622950727E-2</v>
      </c>
      <c r="IB208" s="36">
        <v>0</v>
      </c>
      <c r="IC208" s="88">
        <v>0</v>
      </c>
      <c r="ID208" s="88">
        <v>-0.33333333333333326</v>
      </c>
      <c r="IE208" s="88">
        <v>0.5</v>
      </c>
      <c r="IF208" s="88">
        <v>0</v>
      </c>
      <c r="IG208" s="88">
        <v>0</v>
      </c>
      <c r="IH208" s="88">
        <v>0</v>
      </c>
      <c r="II208" s="88">
        <v>0</v>
      </c>
      <c r="IJ208" s="88">
        <v>0</v>
      </c>
      <c r="IK208" s="88">
        <v>0</v>
      </c>
      <c r="IL208" s="88">
        <v>-0.4</v>
      </c>
      <c r="IM208" s="88">
        <v>0.33333333333333326</v>
      </c>
      <c r="IN208" s="88">
        <v>0.25</v>
      </c>
      <c r="IO208" s="88">
        <v>0</v>
      </c>
      <c r="IP208" s="23">
        <v>0</v>
      </c>
      <c r="IQ208" s="89">
        <f>IR173/IQ173-1</f>
        <v>0</v>
      </c>
      <c r="IR208" s="89"/>
      <c r="IS208" s="89"/>
      <c r="IV208" s="11" t="s">
        <v>930</v>
      </c>
      <c r="IW208" s="36">
        <v>0</v>
      </c>
      <c r="IX208" s="36" t="s">
        <v>1074</v>
      </c>
      <c r="IY208" s="36" t="s">
        <v>1074</v>
      </c>
      <c r="IZ208" s="36" t="s">
        <v>1074</v>
      </c>
      <c r="JA208" s="36" t="s">
        <v>1074</v>
      </c>
      <c r="JB208" s="36" t="s">
        <v>1074</v>
      </c>
      <c r="JC208" s="36" t="s">
        <v>1074</v>
      </c>
      <c r="JD208" s="36" t="s">
        <v>1074</v>
      </c>
      <c r="JE208" s="36"/>
      <c r="JF208" s="175"/>
      <c r="JG208" s="36" t="s">
        <v>1074</v>
      </c>
      <c r="JH208" s="175"/>
      <c r="JI208" s="36" t="s">
        <v>1074</v>
      </c>
      <c r="JJ208" s="175"/>
      <c r="JK208" s="36">
        <v>0.14285714285714279</v>
      </c>
      <c r="JL208" s="36">
        <v>0.125</v>
      </c>
      <c r="JM208" s="36">
        <v>0</v>
      </c>
      <c r="JN208" s="36">
        <v>0</v>
      </c>
      <c r="JO208" s="36">
        <v>-0.22222222222222221</v>
      </c>
      <c r="JP208" s="36"/>
      <c r="JQ208" s="175"/>
      <c r="JR208" s="36"/>
      <c r="JS208" s="36">
        <v>0.33333333333333348</v>
      </c>
      <c r="JT208" s="94">
        <v>0</v>
      </c>
      <c r="JU208" s="36">
        <v>0</v>
      </c>
      <c r="JV208" s="36">
        <v>-0.10000000000000009</v>
      </c>
      <c r="JW208" s="175"/>
      <c r="JX208" s="36">
        <v>0</v>
      </c>
      <c r="JY208" s="36">
        <v>0.16666666666666674</v>
      </c>
      <c r="JZ208" s="36">
        <v>-4.7619047619047561E-2</v>
      </c>
      <c r="KA208" s="36">
        <v>0</v>
      </c>
      <c r="KB208" s="36">
        <v>0.11111111111111116</v>
      </c>
      <c r="KC208" s="88">
        <v>-0.10000000000000009</v>
      </c>
      <c r="KD208" s="88">
        <v>0.11111111111111116</v>
      </c>
      <c r="KE208" s="88">
        <v>0</v>
      </c>
      <c r="KF208" s="88">
        <v>0</v>
      </c>
      <c r="KG208" s="88">
        <v>0</v>
      </c>
      <c r="KH208" s="88">
        <v>0</v>
      </c>
      <c r="KI208" s="88">
        <v>-0.10000000000000009</v>
      </c>
      <c r="KJ208" s="88">
        <v>0</v>
      </c>
      <c r="KK208" s="88">
        <v>0.2222222222222221</v>
      </c>
      <c r="KL208" s="88">
        <v>-0.59090909090909083</v>
      </c>
      <c r="KM208" s="88">
        <v>1</v>
      </c>
      <c r="KN208" s="88">
        <v>0</v>
      </c>
      <c r="KO208" s="88">
        <v>0</v>
      </c>
      <c r="KP208" s="23">
        <v>0</v>
      </c>
      <c r="KQ208" s="89">
        <f>KR173/KQ173-1</f>
        <v>0</v>
      </c>
      <c r="KR208" s="89"/>
      <c r="KS208" s="89"/>
    </row>
    <row r="209" spans="1:305" x14ac:dyDescent="0.3">
      <c r="A209" s="11" t="s">
        <v>940</v>
      </c>
      <c r="B209" s="36"/>
      <c r="C209" s="36"/>
      <c r="D209" s="36"/>
      <c r="E209" s="36"/>
      <c r="F209" s="36"/>
      <c r="G209" s="36"/>
      <c r="H209" s="36"/>
      <c r="I209" s="36"/>
      <c r="J209" s="175"/>
      <c r="K209" s="36"/>
      <c r="L209" s="131"/>
      <c r="M209" s="36"/>
      <c r="N209" s="175"/>
      <c r="O209" s="36" t="s">
        <v>1074</v>
      </c>
      <c r="P209" s="36">
        <v>0</v>
      </c>
      <c r="Q209" s="36">
        <v>0.25000000000000022</v>
      </c>
      <c r="R209" s="36">
        <v>0.25000000000000022</v>
      </c>
      <c r="S209" s="36" t="s">
        <v>1074</v>
      </c>
      <c r="T209" s="36" t="s">
        <v>1074</v>
      </c>
      <c r="U209" s="175"/>
      <c r="V209" s="36" t="s">
        <v>1074</v>
      </c>
      <c r="W209" s="36" t="s">
        <v>1074</v>
      </c>
      <c r="X209" s="36"/>
      <c r="Y209" s="36"/>
      <c r="Z209" s="36"/>
      <c r="AA209" s="175"/>
      <c r="AB209" s="36"/>
      <c r="AC209" s="36"/>
      <c r="AD209" s="91"/>
      <c r="AE209" s="91"/>
      <c r="AF209" s="91"/>
      <c r="AG209" s="88"/>
      <c r="AH209" s="88"/>
      <c r="AI209" s="88"/>
      <c r="AJ209" s="88"/>
      <c r="AK209" s="88"/>
      <c r="AL209" s="88"/>
      <c r="AM209" s="88"/>
      <c r="AN209" s="88"/>
      <c r="AO209" s="88"/>
      <c r="AP209" s="88">
        <v>0</v>
      </c>
      <c r="AQ209" s="88">
        <v>0</v>
      </c>
      <c r="AR209" s="88">
        <v>0</v>
      </c>
      <c r="AS209" s="88">
        <v>8.3333333333333259E-2</v>
      </c>
      <c r="AT209" s="88">
        <v>0.23076923076923084</v>
      </c>
      <c r="AU209" s="23">
        <v>0</v>
      </c>
      <c r="AV209" s="89">
        <f>AW174/AV174-1</f>
        <v>0</v>
      </c>
      <c r="AW209" s="89">
        <f t="shared" si="28"/>
        <v>0</v>
      </c>
      <c r="AX209" s="89"/>
      <c r="BA209" s="11" t="s">
        <v>940</v>
      </c>
      <c r="BB209" s="36"/>
      <c r="BC209" s="36"/>
      <c r="BD209" s="36"/>
      <c r="BE209" s="36"/>
      <c r="BF209" s="36"/>
      <c r="BG209" s="36"/>
      <c r="BH209" s="36"/>
      <c r="BI209" s="36"/>
      <c r="BJ209" s="131"/>
      <c r="BK209" s="36"/>
      <c r="BL209" s="131"/>
      <c r="BM209" s="36"/>
      <c r="BN209" s="131"/>
      <c r="BO209" s="36" t="s">
        <v>1074</v>
      </c>
      <c r="BP209" s="36">
        <v>-0.23076923076923073</v>
      </c>
      <c r="BQ209" s="36">
        <v>0.25000000000000022</v>
      </c>
      <c r="BR209" s="36" t="s">
        <v>1074</v>
      </c>
      <c r="BS209" s="36" t="s">
        <v>1074</v>
      </c>
      <c r="BT209" s="36" t="s">
        <v>1074</v>
      </c>
      <c r="BU209" s="131"/>
      <c r="BV209" s="36" t="s">
        <v>1074</v>
      </c>
      <c r="BW209" s="36" t="s">
        <v>1074</v>
      </c>
      <c r="BX209" s="36"/>
      <c r="BY209" s="36"/>
      <c r="BZ209" s="36"/>
      <c r="CA209" s="175"/>
      <c r="CB209" s="36"/>
      <c r="CC209" s="36"/>
      <c r="CD209" s="36"/>
      <c r="CE209" s="36"/>
      <c r="CF209" s="36"/>
      <c r="CG209" s="88"/>
      <c r="CH209" s="88"/>
      <c r="CI209" s="88"/>
      <c r="CJ209" s="88"/>
      <c r="CK209" s="88"/>
      <c r="CL209" s="88"/>
      <c r="CM209" s="88"/>
      <c r="CN209" s="88"/>
      <c r="CO209" s="88"/>
      <c r="CP209" s="88">
        <v>-0.33333333333333337</v>
      </c>
      <c r="CQ209" s="88">
        <v>0</v>
      </c>
      <c r="CR209" s="88">
        <v>0</v>
      </c>
      <c r="CS209" s="88">
        <v>0</v>
      </c>
      <c r="CT209" s="88">
        <v>0.5</v>
      </c>
      <c r="CU209" s="23">
        <v>0.33333333333333326</v>
      </c>
      <c r="CV209" s="89">
        <f t="shared" si="21"/>
        <v>-0.12499999999999989</v>
      </c>
      <c r="CW209" s="89">
        <f t="shared" si="21"/>
        <v>0</v>
      </c>
      <c r="CX209" s="89"/>
      <c r="DA209" s="11" t="s">
        <v>940</v>
      </c>
      <c r="DB209" s="36"/>
      <c r="DC209" s="36"/>
      <c r="DD209" s="36"/>
      <c r="DE209" s="36"/>
      <c r="DF209" s="36"/>
      <c r="DG209" s="36"/>
      <c r="DH209" s="36"/>
      <c r="DI209" s="36"/>
      <c r="DJ209" s="175"/>
      <c r="DK209" s="36"/>
      <c r="DL209" s="175"/>
      <c r="DM209" s="36"/>
      <c r="DN209" s="175"/>
      <c r="DO209" s="36" t="s">
        <v>1074</v>
      </c>
      <c r="DP209" s="36">
        <v>2</v>
      </c>
      <c r="DQ209" s="36">
        <v>0</v>
      </c>
      <c r="DR209" s="36" t="s">
        <v>1074</v>
      </c>
      <c r="DS209" s="36" t="s">
        <v>1074</v>
      </c>
      <c r="DT209" s="36" t="s">
        <v>1074</v>
      </c>
      <c r="DU209" s="175"/>
      <c r="DV209" s="36" t="s">
        <v>1074</v>
      </c>
      <c r="DW209" s="36" t="s">
        <v>1074</v>
      </c>
      <c r="DX209" s="36"/>
      <c r="DY209" s="36"/>
      <c r="DZ209" s="36"/>
      <c r="EA209" s="175"/>
      <c r="EB209" s="36"/>
      <c r="EC209" s="36"/>
      <c r="ED209" s="36"/>
      <c r="EE209" s="36"/>
      <c r="EF209" s="36"/>
      <c r="EG209" s="88"/>
      <c r="EH209" s="88"/>
      <c r="EI209" s="88"/>
      <c r="EJ209" s="88"/>
      <c r="EK209" s="88"/>
      <c r="EL209" s="88"/>
      <c r="EM209" s="88"/>
      <c r="EN209" s="88"/>
      <c r="EO209" s="88"/>
      <c r="EP209" s="88">
        <v>-0.20063948840927259</v>
      </c>
      <c r="EQ209" s="88">
        <v>0</v>
      </c>
      <c r="ER209" s="88">
        <v>0</v>
      </c>
      <c r="ES209" s="88">
        <v>0</v>
      </c>
      <c r="ET209" s="88">
        <v>0.25000000000000022</v>
      </c>
      <c r="EU209" s="89">
        <f t="shared" ref="EU209:EW209" si="38">EV174/EU174-1</f>
        <v>0</v>
      </c>
      <c r="EV209" s="89">
        <f t="shared" si="38"/>
        <v>0</v>
      </c>
      <c r="EW209" s="89">
        <f t="shared" si="38"/>
        <v>0</v>
      </c>
      <c r="EX209" s="89"/>
      <c r="FA209" s="36"/>
      <c r="FB209" s="36"/>
      <c r="FC209" s="36"/>
      <c r="FD209" s="36"/>
      <c r="FE209" s="175"/>
      <c r="FF209" s="36"/>
      <c r="FG209" s="175"/>
      <c r="FH209" s="36"/>
      <c r="FI209" s="175"/>
      <c r="FJ209" s="36" t="s">
        <v>1074</v>
      </c>
      <c r="FK209" s="36">
        <v>-0.11111111111111116</v>
      </c>
      <c r="FL209" s="36">
        <v>0</v>
      </c>
      <c r="FM209" s="36" t="s">
        <v>1074</v>
      </c>
      <c r="FN209" s="36"/>
      <c r="FO209" s="36"/>
      <c r="FP209" s="175"/>
      <c r="FQ209" s="36"/>
      <c r="FR209" s="36"/>
      <c r="FS209" s="94"/>
      <c r="FT209" s="36"/>
      <c r="FU209" s="36"/>
      <c r="FV209" s="175"/>
      <c r="FW209" s="36"/>
      <c r="FX209" s="36"/>
      <c r="FY209" s="36"/>
      <c r="FZ209" s="36"/>
      <c r="GA209" s="36"/>
      <c r="GB209" s="88"/>
      <c r="GC209" s="88"/>
      <c r="GD209" s="88"/>
      <c r="GE209" s="88"/>
      <c r="GF209" s="88"/>
      <c r="GG209" s="88"/>
      <c r="GH209" s="88"/>
      <c r="GI209" s="88"/>
      <c r="GJ209" s="88"/>
      <c r="GK209" s="88">
        <v>-9.0247452692867491E-2</v>
      </c>
      <c r="GL209" s="88">
        <v>0</v>
      </c>
      <c r="GM209" s="88">
        <v>0</v>
      </c>
      <c r="GN209" s="88">
        <v>0</v>
      </c>
      <c r="GO209" s="88">
        <v>9.9999999999999867E-2</v>
      </c>
      <c r="GP209" s="23">
        <v>-9.0909090909090828E-2</v>
      </c>
      <c r="GQ209" s="89">
        <f>GR174/GQ174-1</f>
        <v>0</v>
      </c>
      <c r="GR209" s="89">
        <f t="shared" si="23"/>
        <v>9.9999999999999867E-2</v>
      </c>
      <c r="GS209" s="89"/>
      <c r="GU209"/>
      <c r="GV209" s="11" t="s">
        <v>940</v>
      </c>
      <c r="GW209" s="36"/>
      <c r="GX209" s="36"/>
      <c r="GY209" s="36"/>
      <c r="GZ209" s="36"/>
      <c r="HA209" s="36"/>
      <c r="HB209" s="36"/>
      <c r="HC209" s="36"/>
      <c r="HD209" s="36"/>
      <c r="HE209" s="175"/>
      <c r="HF209" s="36"/>
      <c r="HG209" s="175"/>
      <c r="HH209" s="36"/>
      <c r="HI209" s="175"/>
      <c r="HJ209" s="36" t="s">
        <v>1074</v>
      </c>
      <c r="HK209" s="36">
        <v>0.64999999999999991</v>
      </c>
      <c r="HL209" s="36">
        <v>-3.0303030303030387E-2</v>
      </c>
      <c r="HM209" s="36" t="s">
        <v>1074</v>
      </c>
      <c r="HN209" s="36"/>
      <c r="HO209" s="36"/>
      <c r="HP209" s="175"/>
      <c r="HQ209" s="36"/>
      <c r="HR209" s="36"/>
      <c r="HS209" s="36"/>
      <c r="HT209" s="36"/>
      <c r="HU209" s="36"/>
      <c r="HV209" s="175"/>
      <c r="HW209" s="36"/>
      <c r="HX209" s="36"/>
      <c r="HY209" s="36"/>
      <c r="HZ209" s="36"/>
      <c r="IA209" s="36"/>
      <c r="IB209" s="36"/>
      <c r="IC209" s="88"/>
      <c r="ID209" s="88"/>
      <c r="IE209" s="88"/>
      <c r="IF209" s="88"/>
      <c r="IG209" s="88"/>
      <c r="IH209" s="88"/>
      <c r="II209" s="88"/>
      <c r="IJ209" s="88"/>
      <c r="IK209" s="88">
        <v>-0.16666666666666663</v>
      </c>
      <c r="IL209" s="88">
        <v>0</v>
      </c>
      <c r="IM209" s="88">
        <v>0</v>
      </c>
      <c r="IN209" s="88">
        <v>0</v>
      </c>
      <c r="IO209" s="88">
        <v>9.9999999999999867E-2</v>
      </c>
      <c r="IP209" s="23">
        <v>0</v>
      </c>
      <c r="IQ209" s="89">
        <f>IR174/IQ174-1</f>
        <v>-1.8181818181817189E-4</v>
      </c>
      <c r="IR209" s="89">
        <f t="shared" si="25"/>
        <v>1.8185124568104172E-4</v>
      </c>
      <c r="IS209" s="89"/>
      <c r="IV209" s="11" t="s">
        <v>940</v>
      </c>
      <c r="IW209" s="36"/>
      <c r="IX209" s="36"/>
      <c r="IY209" s="36"/>
      <c r="IZ209" s="36"/>
      <c r="JA209" s="36"/>
      <c r="JB209" s="36"/>
      <c r="JC209" s="36"/>
      <c r="JD209" s="36"/>
      <c r="JE209" s="36"/>
      <c r="JF209" s="175"/>
      <c r="JG209" s="36"/>
      <c r="JH209" s="175"/>
      <c r="JI209" s="36"/>
      <c r="JJ209" s="175"/>
      <c r="JK209" s="36" t="s">
        <v>1074</v>
      </c>
      <c r="JL209" s="36">
        <v>-6.25E-2</v>
      </c>
      <c r="JM209" s="36">
        <v>-0.33333333333333326</v>
      </c>
      <c r="JN209" s="36" t="s">
        <v>1074</v>
      </c>
      <c r="JO209" s="36"/>
      <c r="JP209" s="36"/>
      <c r="JQ209" s="175"/>
      <c r="JR209" s="36"/>
      <c r="JS209" s="36"/>
      <c r="JT209" s="94"/>
      <c r="JU209" s="36"/>
      <c r="JV209" s="36"/>
      <c r="JW209" s="175"/>
      <c r="JX209" s="36"/>
      <c r="JY209" s="36"/>
      <c r="JZ209" s="36"/>
      <c r="KA209" s="36"/>
      <c r="KB209" s="36"/>
      <c r="KC209" s="88"/>
      <c r="KD209" s="88"/>
      <c r="KE209" s="88"/>
      <c r="KF209" s="88"/>
      <c r="KG209" s="88"/>
      <c r="KH209" s="88"/>
      <c r="KI209" s="88"/>
      <c r="KJ209" s="88"/>
      <c r="KK209" s="88">
        <v>-4.9975012493763682E-4</v>
      </c>
      <c r="KL209" s="88">
        <v>6.2500000000000222E-2</v>
      </c>
      <c r="KM209" s="88">
        <v>5.8823529411764719E-2</v>
      </c>
      <c r="KN209" s="88">
        <v>0</v>
      </c>
      <c r="KO209" s="88">
        <v>0</v>
      </c>
      <c r="KP209" s="23">
        <v>0</v>
      </c>
      <c r="KQ209" s="89">
        <f>KR174/KQ174-1</f>
        <v>0</v>
      </c>
      <c r="KR209" s="89">
        <f t="shared" si="26"/>
        <v>0</v>
      </c>
      <c r="KS209" s="89"/>
    </row>
    <row r="210" spans="1:305" x14ac:dyDescent="0.3">
      <c r="A210" s="11" t="s">
        <v>916</v>
      </c>
      <c r="B210" s="36" t="s">
        <v>1074</v>
      </c>
      <c r="C210" s="36" t="s">
        <v>1074</v>
      </c>
      <c r="D210" s="36">
        <v>0</v>
      </c>
      <c r="E210" s="36" t="s">
        <v>1074</v>
      </c>
      <c r="F210" s="36" t="s">
        <v>1074</v>
      </c>
      <c r="G210" s="36">
        <v>0</v>
      </c>
      <c r="H210" s="36">
        <v>0</v>
      </c>
      <c r="I210" s="36">
        <v>0.33333333333333326</v>
      </c>
      <c r="J210" s="175"/>
      <c r="K210" s="36">
        <v>-0.5</v>
      </c>
      <c r="L210" s="131"/>
      <c r="M210" s="36">
        <v>0.25000000000000022</v>
      </c>
      <c r="N210" s="175"/>
      <c r="O210" s="36">
        <v>0.19999999999999996</v>
      </c>
      <c r="P210" s="36">
        <v>0.33333333333333326</v>
      </c>
      <c r="Q210" s="36">
        <v>0</v>
      </c>
      <c r="R210" s="36">
        <v>0</v>
      </c>
      <c r="S210" s="36">
        <v>0</v>
      </c>
      <c r="T210" s="36">
        <v>0.33333333333333326</v>
      </c>
      <c r="U210" s="175"/>
      <c r="V210" s="36">
        <v>0</v>
      </c>
      <c r="W210" s="36">
        <v>0</v>
      </c>
      <c r="X210" s="36">
        <v>0</v>
      </c>
      <c r="Y210" s="36">
        <v>0</v>
      </c>
      <c r="Z210" s="36">
        <v>0</v>
      </c>
      <c r="AA210" s="175"/>
      <c r="AB210" s="36">
        <v>0</v>
      </c>
      <c r="AC210" s="36">
        <v>0</v>
      </c>
      <c r="AD210" s="91">
        <v>0</v>
      </c>
      <c r="AE210" s="91">
        <v>0</v>
      </c>
      <c r="AF210" s="91">
        <v>0</v>
      </c>
      <c r="AG210" s="88">
        <v>0</v>
      </c>
      <c r="AH210" s="88">
        <v>0</v>
      </c>
      <c r="AI210" s="88">
        <v>0</v>
      </c>
      <c r="AJ210" s="88">
        <v>0</v>
      </c>
      <c r="AK210" s="88">
        <v>0</v>
      </c>
      <c r="AL210" s="88">
        <v>0</v>
      </c>
      <c r="AM210" s="88">
        <v>0</v>
      </c>
      <c r="AN210" s="88">
        <v>0</v>
      </c>
      <c r="AO210" s="88">
        <v>0</v>
      </c>
      <c r="AP210" s="88">
        <v>0</v>
      </c>
      <c r="AQ210" s="88">
        <v>0</v>
      </c>
      <c r="AR210" s="88">
        <v>0</v>
      </c>
      <c r="AS210" s="88">
        <v>0</v>
      </c>
      <c r="AT210" s="88">
        <v>0</v>
      </c>
      <c r="AU210" s="23">
        <v>0</v>
      </c>
      <c r="AV210" s="89">
        <f>AW175/AV175-1</f>
        <v>0</v>
      </c>
      <c r="AW210" s="89">
        <f t="shared" si="28"/>
        <v>0</v>
      </c>
      <c r="AX210" s="89">
        <f t="shared" si="29"/>
        <v>-0.25</v>
      </c>
      <c r="BA210" s="11" t="s">
        <v>916</v>
      </c>
      <c r="BB210" s="36" t="s">
        <v>1074</v>
      </c>
      <c r="BC210" s="36" t="s">
        <v>1074</v>
      </c>
      <c r="BD210" s="36">
        <v>-0.33333333333333337</v>
      </c>
      <c r="BE210" s="36" t="s">
        <v>1074</v>
      </c>
      <c r="BF210" s="36" t="s">
        <v>1074</v>
      </c>
      <c r="BG210" s="36">
        <v>0</v>
      </c>
      <c r="BH210" s="36">
        <v>-0.33333333333333337</v>
      </c>
      <c r="BI210" s="36">
        <v>0.5</v>
      </c>
      <c r="BJ210" s="131"/>
      <c r="BK210" s="36">
        <v>0</v>
      </c>
      <c r="BL210" s="131"/>
      <c r="BM210" s="36">
        <v>0.16666666666666674</v>
      </c>
      <c r="BN210" s="131"/>
      <c r="BO210" s="36">
        <v>-0.4285714285714286</v>
      </c>
      <c r="BP210" s="36">
        <v>0.5</v>
      </c>
      <c r="BQ210" s="36">
        <v>0</v>
      </c>
      <c r="BR210" s="36">
        <v>0</v>
      </c>
      <c r="BS210" s="36">
        <v>0</v>
      </c>
      <c r="BT210" s="36">
        <v>0</v>
      </c>
      <c r="BU210" s="131"/>
      <c r="BV210" s="36">
        <v>0</v>
      </c>
      <c r="BW210" s="36">
        <v>0</v>
      </c>
      <c r="BX210" s="36">
        <v>0</v>
      </c>
      <c r="BY210" s="36">
        <v>0</v>
      </c>
      <c r="BZ210" s="36">
        <v>0</v>
      </c>
      <c r="CA210" s="175"/>
      <c r="CB210" s="36">
        <v>0</v>
      </c>
      <c r="CC210" s="36">
        <v>0</v>
      </c>
      <c r="CD210" s="36">
        <v>0</v>
      </c>
      <c r="CE210" s="36">
        <v>0</v>
      </c>
      <c r="CF210" s="36">
        <v>0</v>
      </c>
      <c r="CG210" s="88">
        <v>0</v>
      </c>
      <c r="CH210" s="88">
        <v>0</v>
      </c>
      <c r="CI210" s="88">
        <v>0.33333333333333326</v>
      </c>
      <c r="CJ210" s="88">
        <v>-0.25</v>
      </c>
      <c r="CK210" s="88">
        <v>0</v>
      </c>
      <c r="CL210" s="88">
        <v>0</v>
      </c>
      <c r="CM210" s="88">
        <v>0</v>
      </c>
      <c r="CN210" s="88">
        <v>0</v>
      </c>
      <c r="CO210" s="88">
        <v>0</v>
      </c>
      <c r="CP210" s="88">
        <v>0</v>
      </c>
      <c r="CQ210" s="88">
        <v>-0.33333333333333337</v>
      </c>
      <c r="CR210" s="88">
        <v>0</v>
      </c>
      <c r="CS210" s="88">
        <v>0.5</v>
      </c>
      <c r="CT210" s="88">
        <v>0</v>
      </c>
      <c r="CU210" s="23">
        <v>0.66666666666666674</v>
      </c>
      <c r="CV210" s="89">
        <f t="shared" si="21"/>
        <v>0</v>
      </c>
      <c r="CW210" s="89">
        <f t="shared" si="21"/>
        <v>0</v>
      </c>
      <c r="CX210" s="89">
        <f t="shared" si="21"/>
        <v>0</v>
      </c>
      <c r="DA210" s="11" t="s">
        <v>916</v>
      </c>
      <c r="DB210" s="36" t="s">
        <v>1074</v>
      </c>
      <c r="DC210" s="36" t="s">
        <v>1074</v>
      </c>
      <c r="DD210" s="36">
        <v>-0.1428571428571429</v>
      </c>
      <c r="DE210" s="36" t="s">
        <v>1074</v>
      </c>
      <c r="DF210" s="36" t="s">
        <v>1074</v>
      </c>
      <c r="DG210" s="36">
        <v>-0.1428571428571429</v>
      </c>
      <c r="DH210" s="36">
        <v>0</v>
      </c>
      <c r="DI210" s="36">
        <v>0.16666666666666674</v>
      </c>
      <c r="DJ210" s="175"/>
      <c r="DK210" s="36">
        <v>-0.21428571428571441</v>
      </c>
      <c r="DL210" s="175"/>
      <c r="DM210" s="36">
        <v>9.090909090909105E-2</v>
      </c>
      <c r="DN210" s="175"/>
      <c r="DO210" s="36">
        <v>-0.16666666666666663</v>
      </c>
      <c r="DP210" s="36">
        <v>0.19999999999999996</v>
      </c>
      <c r="DQ210" s="36">
        <v>0</v>
      </c>
      <c r="DR210" s="36">
        <v>0</v>
      </c>
      <c r="DS210" s="36">
        <v>0</v>
      </c>
      <c r="DT210" s="36">
        <v>0</v>
      </c>
      <c r="DU210" s="175"/>
      <c r="DV210" s="36">
        <v>0</v>
      </c>
      <c r="DW210" s="36">
        <v>0</v>
      </c>
      <c r="DX210" s="36">
        <v>0</v>
      </c>
      <c r="DY210" s="36">
        <v>0</v>
      </c>
      <c r="DZ210" s="36">
        <v>0</v>
      </c>
      <c r="EA210" s="175"/>
      <c r="EB210" s="36">
        <v>0</v>
      </c>
      <c r="EC210" s="36">
        <v>0</v>
      </c>
      <c r="ED210" s="36">
        <v>0</v>
      </c>
      <c r="EE210" s="36">
        <v>0</v>
      </c>
      <c r="EF210" s="36">
        <v>0</v>
      </c>
      <c r="EG210" s="88">
        <v>0</v>
      </c>
      <c r="EH210" s="88">
        <v>0</v>
      </c>
      <c r="EI210" s="88">
        <v>0</v>
      </c>
      <c r="EJ210" s="88">
        <v>0</v>
      </c>
      <c r="EK210" s="88">
        <v>0</v>
      </c>
      <c r="EL210" s="88">
        <v>0</v>
      </c>
      <c r="EM210" s="88">
        <v>0</v>
      </c>
      <c r="EN210" s="88">
        <v>0</v>
      </c>
      <c r="EO210" s="88">
        <v>0</v>
      </c>
      <c r="EP210" s="88">
        <v>0</v>
      </c>
      <c r="EQ210" s="88">
        <v>0</v>
      </c>
      <c r="ER210" s="88">
        <v>0</v>
      </c>
      <c r="ES210" s="88">
        <v>0</v>
      </c>
      <c r="ET210" s="88">
        <v>0</v>
      </c>
      <c r="EU210" s="89">
        <f t="shared" ref="EU210:EX210" si="39">EV175/EU175-1</f>
        <v>0</v>
      </c>
      <c r="EV210" s="89">
        <f t="shared" si="39"/>
        <v>0</v>
      </c>
      <c r="EW210" s="89">
        <f t="shared" si="39"/>
        <v>0</v>
      </c>
      <c r="EX210" s="89">
        <f t="shared" si="39"/>
        <v>0</v>
      </c>
      <c r="FA210" s="36" t="s">
        <v>1074</v>
      </c>
      <c r="FB210" s="36">
        <v>8.3333333333333259E-2</v>
      </c>
      <c r="FC210" s="36">
        <v>-7.6923076923076872E-2</v>
      </c>
      <c r="FD210" s="36">
        <v>0.16666666666666674</v>
      </c>
      <c r="FE210" s="175"/>
      <c r="FF210" s="36">
        <v>-0.2857142857142857</v>
      </c>
      <c r="FG210" s="175"/>
      <c r="FH210" s="36">
        <v>0</v>
      </c>
      <c r="FI210" s="175"/>
      <c r="FJ210" s="36">
        <v>-0.20000000000000007</v>
      </c>
      <c r="FK210" s="36">
        <v>0.75000000000000022</v>
      </c>
      <c r="FL210" s="36">
        <v>0</v>
      </c>
      <c r="FM210" s="36">
        <v>-5.5511151231257827E-16</v>
      </c>
      <c r="FN210" s="36">
        <v>0</v>
      </c>
      <c r="FO210" s="36">
        <v>0</v>
      </c>
      <c r="FP210" s="175"/>
      <c r="FQ210" s="36">
        <v>0</v>
      </c>
      <c r="FR210" s="36">
        <v>0</v>
      </c>
      <c r="FS210" s="94">
        <v>0</v>
      </c>
      <c r="FT210" s="36">
        <v>0</v>
      </c>
      <c r="FU210" s="36">
        <v>0</v>
      </c>
      <c r="FV210" s="175"/>
      <c r="FW210" s="36">
        <v>0.14285714285714279</v>
      </c>
      <c r="FX210" s="36">
        <v>0</v>
      </c>
      <c r="FY210" s="36">
        <v>0</v>
      </c>
      <c r="FZ210" s="36">
        <v>0</v>
      </c>
      <c r="GA210" s="36">
        <v>-0.4285714285714286</v>
      </c>
      <c r="GB210" s="88">
        <v>0</v>
      </c>
      <c r="GC210" s="88">
        <v>0</v>
      </c>
      <c r="GD210" s="88">
        <v>0</v>
      </c>
      <c r="GE210" s="88">
        <v>0</v>
      </c>
      <c r="GF210" s="88">
        <v>0</v>
      </c>
      <c r="GG210" s="88">
        <v>0</v>
      </c>
      <c r="GH210" s="88">
        <v>0</v>
      </c>
      <c r="GI210" s="88">
        <v>0</v>
      </c>
      <c r="GJ210" s="88">
        <v>0</v>
      </c>
      <c r="GK210" s="88">
        <v>0</v>
      </c>
      <c r="GL210" s="88">
        <v>0</v>
      </c>
      <c r="GM210" s="88">
        <v>0</v>
      </c>
      <c r="GN210" s="88">
        <v>0</v>
      </c>
      <c r="GO210" s="88">
        <v>0</v>
      </c>
      <c r="GP210" s="23">
        <v>0</v>
      </c>
      <c r="GQ210" s="89">
        <f>GR175/GQ175-1</f>
        <v>-0.1428571428571429</v>
      </c>
      <c r="GR210" s="89">
        <f t="shared" si="23"/>
        <v>0.16666666666666674</v>
      </c>
      <c r="GS210" s="89">
        <f t="shared" si="24"/>
        <v>0</v>
      </c>
      <c r="GU210"/>
      <c r="GV210" s="11" t="s">
        <v>916</v>
      </c>
      <c r="GW210" s="36" t="s">
        <v>1074</v>
      </c>
      <c r="GX210" s="36" t="s">
        <v>1074</v>
      </c>
      <c r="GY210" s="36">
        <v>7.6923076923077094E-2</v>
      </c>
      <c r="GZ210" s="36" t="s">
        <v>1074</v>
      </c>
      <c r="HA210" s="36" t="s">
        <v>1074</v>
      </c>
      <c r="HB210" s="36">
        <v>-0.26829268292682928</v>
      </c>
      <c r="HC210" s="36">
        <v>0.58333333333333348</v>
      </c>
      <c r="HD210" s="36">
        <v>-0.15789473684210531</v>
      </c>
      <c r="HE210" s="175"/>
      <c r="HF210" s="36">
        <v>0.25</v>
      </c>
      <c r="HG210" s="175"/>
      <c r="HH210" s="36">
        <v>0.19999999999999996</v>
      </c>
      <c r="HI210" s="175"/>
      <c r="HJ210" s="36">
        <v>-0.33333333333333326</v>
      </c>
      <c r="HK210" s="36">
        <v>9.9999999999999867E-2</v>
      </c>
      <c r="HL210" s="36">
        <v>0</v>
      </c>
      <c r="HM210" s="36">
        <v>9.090909090909105E-2</v>
      </c>
      <c r="HN210" s="36">
        <v>-0.16666666666666663</v>
      </c>
      <c r="HO210" s="36">
        <v>0</v>
      </c>
      <c r="HP210" s="175"/>
      <c r="HQ210" s="36">
        <v>0.22500000000000009</v>
      </c>
      <c r="HR210" s="36">
        <v>0.22448979591836737</v>
      </c>
      <c r="HS210" s="36">
        <v>-0.19999999999999996</v>
      </c>
      <c r="HT210" s="36">
        <v>2.0833333333333481E-2</v>
      </c>
      <c r="HU210" s="36">
        <v>0.14285714285714279</v>
      </c>
      <c r="HV210" s="175"/>
      <c r="HW210" s="36">
        <v>-0.1071428571428571</v>
      </c>
      <c r="HX210" s="36">
        <v>3.9999999999999813E-2</v>
      </c>
      <c r="HY210" s="36">
        <v>-5.7692307692307598E-2</v>
      </c>
      <c r="HZ210" s="36">
        <v>8.163265306122458E-2</v>
      </c>
      <c r="IA210" s="36">
        <v>-0.24528301886792458</v>
      </c>
      <c r="IB210" s="36">
        <v>-1.8181818181818077E-2</v>
      </c>
      <c r="IC210" s="88">
        <v>-0.11111111111111116</v>
      </c>
      <c r="ID210" s="88">
        <v>-6.25E-2</v>
      </c>
      <c r="IE210" s="88">
        <v>0.11111111111111116</v>
      </c>
      <c r="IF210" s="88">
        <v>0</v>
      </c>
      <c r="IG210" s="88">
        <v>0.11999999999999988</v>
      </c>
      <c r="IH210" s="88">
        <v>7.1428571428571397E-2</v>
      </c>
      <c r="II210" s="88">
        <v>0</v>
      </c>
      <c r="IJ210" s="88">
        <v>0</v>
      </c>
      <c r="IK210" s="88">
        <v>-0.13333333333333341</v>
      </c>
      <c r="IL210" s="88">
        <v>-0.23076923076923073</v>
      </c>
      <c r="IM210" s="88">
        <v>0.19999999999999996</v>
      </c>
      <c r="IN210" s="88">
        <v>6.25E-2</v>
      </c>
      <c r="IO210" s="88">
        <v>-0.17647058823529416</v>
      </c>
      <c r="IP210" s="23">
        <v>9.5238095238095344E-2</v>
      </c>
      <c r="IQ210" s="89">
        <f>IR175/IQ175-1</f>
        <v>3.4782608695652195E-2</v>
      </c>
      <c r="IR210" s="89">
        <f t="shared" si="25"/>
        <v>-7.5630252100840289E-2</v>
      </c>
      <c r="IS210" s="89">
        <f t="shared" si="31"/>
        <v>-2.2727272727272596E-2</v>
      </c>
      <c r="IV210" s="11" t="s">
        <v>916</v>
      </c>
      <c r="IW210" s="36" t="s">
        <v>1074</v>
      </c>
      <c r="IX210" s="36" t="s">
        <v>1074</v>
      </c>
      <c r="IY210" s="36">
        <v>-0.26315789473684204</v>
      </c>
      <c r="IZ210" s="36" t="s">
        <v>1074</v>
      </c>
      <c r="JA210" s="36" t="s">
        <v>1074</v>
      </c>
      <c r="JB210" s="36">
        <v>0.53846153846153855</v>
      </c>
      <c r="JC210" s="36">
        <v>0.19999999999999996</v>
      </c>
      <c r="JD210" s="36">
        <v>0</v>
      </c>
      <c r="JE210" s="36"/>
      <c r="JF210" s="175"/>
      <c r="JG210" s="36">
        <v>-0.125</v>
      </c>
      <c r="JH210" s="175"/>
      <c r="JI210" s="36">
        <v>-0.2857142857142857</v>
      </c>
      <c r="JJ210" s="175"/>
      <c r="JK210" s="36">
        <v>0.46666666666666656</v>
      </c>
      <c r="JL210" s="36">
        <v>0</v>
      </c>
      <c r="JM210" s="36">
        <v>0</v>
      </c>
      <c r="JN210" s="36">
        <v>3.6363636363634377E-4</v>
      </c>
      <c r="JO210" s="36">
        <v>-3.6350418029806875E-4</v>
      </c>
      <c r="JP210" s="36">
        <v>0</v>
      </c>
      <c r="JQ210" s="175"/>
      <c r="JR210" s="36">
        <v>0</v>
      </c>
      <c r="JS210" s="36">
        <v>0</v>
      </c>
      <c r="JT210" s="94">
        <v>0.18181818181818188</v>
      </c>
      <c r="JU210" s="36">
        <v>-0.38461538461538458</v>
      </c>
      <c r="JV210" s="36">
        <v>-0.12499999999999989</v>
      </c>
      <c r="JW210" s="175"/>
      <c r="JX210" s="36">
        <v>0</v>
      </c>
      <c r="JY210" s="36">
        <v>7.1428571428571397E-2</v>
      </c>
      <c r="JZ210" s="36">
        <v>1</v>
      </c>
      <c r="KA210" s="36">
        <v>-0.26666666666666672</v>
      </c>
      <c r="KB210" s="36">
        <v>0</v>
      </c>
      <c r="KC210" s="88">
        <v>0</v>
      </c>
      <c r="KD210" s="88">
        <v>0</v>
      </c>
      <c r="KE210" s="88">
        <v>0</v>
      </c>
      <c r="KF210" s="88">
        <v>0</v>
      </c>
      <c r="KG210" s="88">
        <v>-9.0909090909090828E-2</v>
      </c>
      <c r="KH210" s="88">
        <v>0</v>
      </c>
      <c r="KI210" s="88">
        <v>0</v>
      </c>
      <c r="KJ210" s="88">
        <v>0</v>
      </c>
      <c r="KK210" s="88">
        <v>9.9999999999999867E-2</v>
      </c>
      <c r="KL210" s="88">
        <v>0</v>
      </c>
      <c r="KM210" s="88">
        <v>0</v>
      </c>
      <c r="KN210" s="88">
        <v>0</v>
      </c>
      <c r="KO210" s="88">
        <v>0</v>
      </c>
      <c r="KP210" s="23">
        <v>0</v>
      </c>
      <c r="KQ210" s="89">
        <f>KR175/KQ175-1</f>
        <v>0</v>
      </c>
      <c r="KR210" s="89">
        <f t="shared" si="26"/>
        <v>0</v>
      </c>
      <c r="KS210" s="89">
        <f t="shared" si="26"/>
        <v>0</v>
      </c>
    </row>
    <row r="211" spans="1:305" x14ac:dyDescent="0.3">
      <c r="A211" s="11" t="s">
        <v>921</v>
      </c>
      <c r="J211" s="175"/>
      <c r="L211" s="131"/>
      <c r="N211" s="175"/>
      <c r="U211" s="175"/>
      <c r="Y211" s="36">
        <v>-0.25149700598802394</v>
      </c>
      <c r="Z211" s="36">
        <v>1</v>
      </c>
      <c r="AA211" s="175"/>
      <c r="AB211" s="36">
        <v>0</v>
      </c>
      <c r="AC211" s="36">
        <v>0</v>
      </c>
      <c r="AD211" s="91">
        <v>-0.33333333333333337</v>
      </c>
      <c r="AE211" s="91">
        <v>0</v>
      </c>
      <c r="AF211" s="91">
        <v>0</v>
      </c>
      <c r="AG211" s="88">
        <v>0.5</v>
      </c>
      <c r="AH211" s="88">
        <v>-0.33333333333333337</v>
      </c>
      <c r="AI211" s="88">
        <v>0</v>
      </c>
      <c r="AJ211" s="88">
        <v>0.5</v>
      </c>
      <c r="AK211" s="88">
        <v>-0.23333333333333339</v>
      </c>
      <c r="AL211" s="88">
        <v>8.6956521739130599E-2</v>
      </c>
      <c r="AM211" s="88">
        <v>0.19999999999999996</v>
      </c>
      <c r="AN211" s="88">
        <v>0</v>
      </c>
      <c r="AO211" s="88">
        <v>0</v>
      </c>
      <c r="AP211" s="88">
        <v>0</v>
      </c>
      <c r="AQ211" s="88"/>
      <c r="AR211" s="88"/>
      <c r="AS211" s="88">
        <v>-0.41666666666666663</v>
      </c>
      <c r="AT211" s="88">
        <v>0.14285714285714279</v>
      </c>
      <c r="AU211" s="23">
        <v>0.75000000000000022</v>
      </c>
      <c r="AV211" s="89">
        <f>AW176/AV176-1</f>
        <v>-0.1428571428571429</v>
      </c>
      <c r="AW211" s="89">
        <f t="shared" si="28"/>
        <v>0</v>
      </c>
      <c r="AX211" s="89">
        <f t="shared" si="29"/>
        <v>-0.66666666666666674</v>
      </c>
      <c r="BA211" s="11" t="s">
        <v>921</v>
      </c>
      <c r="BJ211" s="131"/>
      <c r="BL211" s="131"/>
      <c r="BN211" s="131"/>
      <c r="BR211" s="36" t="s">
        <v>1074</v>
      </c>
      <c r="BS211" s="36" t="s">
        <v>1074</v>
      </c>
      <c r="BT211" s="36" t="s">
        <v>1074</v>
      </c>
      <c r="BU211" s="131"/>
      <c r="BY211" s="36">
        <v>-1.9960079840319889E-3</v>
      </c>
      <c r="BZ211" s="36">
        <v>0</v>
      </c>
      <c r="CA211" s="175"/>
      <c r="CB211" s="36">
        <v>0.25000000000000022</v>
      </c>
      <c r="CC211" s="36">
        <v>-0.12</v>
      </c>
      <c r="CD211" s="36">
        <v>0.11363636363636354</v>
      </c>
      <c r="CE211" s="36">
        <v>0.22448979591836737</v>
      </c>
      <c r="CF211" s="36">
        <v>-0.33333333333333337</v>
      </c>
      <c r="CG211" s="88">
        <v>0.25000000000000022</v>
      </c>
      <c r="CH211" s="88">
        <v>-0.20000000000000007</v>
      </c>
      <c r="CI211" s="88">
        <v>0</v>
      </c>
      <c r="CJ211" s="88">
        <v>0.5</v>
      </c>
      <c r="CK211" s="88">
        <v>0</v>
      </c>
      <c r="CL211" s="88">
        <v>0</v>
      </c>
      <c r="CM211" s="88">
        <v>0</v>
      </c>
      <c r="CN211" s="88">
        <v>0</v>
      </c>
      <c r="CO211" s="88">
        <v>0</v>
      </c>
      <c r="CP211" s="88">
        <v>0</v>
      </c>
      <c r="CQ211" s="88"/>
      <c r="CR211" s="88"/>
      <c r="CS211" s="88">
        <v>-0.39999999999999991</v>
      </c>
      <c r="CT211" s="88">
        <v>0.29166666666666652</v>
      </c>
      <c r="CU211" s="23">
        <v>-3.2258064516129004E-2</v>
      </c>
      <c r="CV211" s="89">
        <f t="shared" si="21"/>
        <v>0</v>
      </c>
      <c r="CW211" s="89">
        <f t="shared" si="21"/>
        <v>0</v>
      </c>
      <c r="CX211" s="89">
        <f t="shared" si="21"/>
        <v>0</v>
      </c>
      <c r="DA211" s="11" t="s">
        <v>921</v>
      </c>
      <c r="DB211" s="36" t="s">
        <v>1074</v>
      </c>
      <c r="DC211" s="36" t="s">
        <v>1074</v>
      </c>
      <c r="DD211" s="36" t="s">
        <v>1074</v>
      </c>
      <c r="DE211" s="36" t="s">
        <v>1074</v>
      </c>
      <c r="DF211" s="36" t="s">
        <v>1074</v>
      </c>
      <c r="DG211" s="36" t="s">
        <v>1074</v>
      </c>
      <c r="DH211" s="36" t="s">
        <v>1074</v>
      </c>
      <c r="DI211" s="36" t="s">
        <v>1074</v>
      </c>
      <c r="DJ211" s="175"/>
      <c r="DK211" s="36" t="s">
        <v>1074</v>
      </c>
      <c r="DL211" s="175"/>
      <c r="DM211" s="36" t="s">
        <v>1074</v>
      </c>
      <c r="DN211" s="175"/>
      <c r="DO211" s="36" t="s">
        <v>1074</v>
      </c>
      <c r="DP211" s="36" t="s">
        <v>1074</v>
      </c>
      <c r="DQ211" s="36" t="s">
        <v>1074</v>
      </c>
      <c r="DR211" s="36" t="s">
        <v>1074</v>
      </c>
      <c r="DS211" s="36" t="s">
        <v>1074</v>
      </c>
      <c r="DT211" s="36" t="s">
        <v>1074</v>
      </c>
      <c r="DU211" s="175"/>
      <c r="DV211" s="36" t="s">
        <v>1074</v>
      </c>
      <c r="DW211" s="36" t="s">
        <v>1074</v>
      </c>
      <c r="DX211" s="36" t="s">
        <v>1074</v>
      </c>
      <c r="DY211" s="36">
        <v>-0.28530588907947396</v>
      </c>
      <c r="DZ211" s="36">
        <v>0</v>
      </c>
      <c r="EA211" s="175"/>
      <c r="EB211" s="36">
        <v>0</v>
      </c>
      <c r="EC211" s="36">
        <v>0.29999999999999982</v>
      </c>
      <c r="ED211" s="36">
        <v>7.6923076923077094E-2</v>
      </c>
      <c r="EE211" s="36">
        <v>0.14285714285714279</v>
      </c>
      <c r="EF211" s="36">
        <v>0.625</v>
      </c>
      <c r="EG211" s="88">
        <v>-0.53846153846153844</v>
      </c>
      <c r="EH211" s="88">
        <v>0</v>
      </c>
      <c r="EI211" s="88">
        <v>0</v>
      </c>
      <c r="EJ211" s="88">
        <v>-8.333333333333337E-2</v>
      </c>
      <c r="EK211" s="88">
        <v>0.18181818181818188</v>
      </c>
      <c r="EL211" s="88">
        <v>-7.6923076923076872E-2</v>
      </c>
      <c r="EM211" s="88">
        <v>0.33333333333333326</v>
      </c>
      <c r="EN211" s="88">
        <v>0</v>
      </c>
      <c r="EO211" s="88">
        <v>6.2500000000000222E-2</v>
      </c>
      <c r="EP211" s="88">
        <v>-5.882352941176483E-2</v>
      </c>
      <c r="EQ211" s="88"/>
      <c r="ER211" s="88"/>
      <c r="ES211" s="88">
        <v>0.14285714285714279</v>
      </c>
      <c r="ET211" s="88">
        <v>0.25000000000000022</v>
      </c>
      <c r="EU211" s="89">
        <f t="shared" ref="EU211:EX211" si="40">EV176/EU176-1</f>
        <v>0</v>
      </c>
      <c r="EV211" s="89">
        <f t="shared" si="40"/>
        <v>0</v>
      </c>
      <c r="EW211" s="89">
        <f t="shared" si="40"/>
        <v>-0.29999999999999993</v>
      </c>
      <c r="EX211" s="89">
        <f t="shared" si="40"/>
        <v>0.78571428571428581</v>
      </c>
      <c r="FA211" s="36" t="s">
        <v>1074</v>
      </c>
      <c r="FB211" s="36" t="s">
        <v>1074</v>
      </c>
      <c r="FC211" s="36" t="s">
        <v>1074</v>
      </c>
      <c r="FD211" s="36" t="s">
        <v>1074</v>
      </c>
      <c r="FE211" s="175"/>
      <c r="FF211" s="36" t="s">
        <v>1074</v>
      </c>
      <c r="FG211" s="175"/>
      <c r="FH211" s="36" t="s">
        <v>1074</v>
      </c>
      <c r="FI211" s="175"/>
      <c r="FJ211" s="36" t="s">
        <v>1074</v>
      </c>
      <c r="FK211" s="36" t="s">
        <v>1074</v>
      </c>
      <c r="FL211" s="36" t="s">
        <v>1074</v>
      </c>
      <c r="FM211" s="36" t="s">
        <v>1074</v>
      </c>
      <c r="FN211" s="36" t="s">
        <v>1074</v>
      </c>
      <c r="FO211" s="36" t="s">
        <v>1074</v>
      </c>
      <c r="FP211" s="175"/>
      <c r="FQ211" s="36" t="s">
        <v>1074</v>
      </c>
      <c r="FR211" s="36" t="s">
        <v>1074</v>
      </c>
      <c r="FS211" s="36" t="s">
        <v>1074</v>
      </c>
      <c r="FT211" s="36">
        <v>-0.14236706689536882</v>
      </c>
      <c r="FU211" s="36">
        <v>0</v>
      </c>
      <c r="FV211" s="175"/>
      <c r="FW211" s="36"/>
      <c r="FX211" s="36">
        <v>0.16666666666666674</v>
      </c>
      <c r="FY211" s="36">
        <v>-0.1428571428571429</v>
      </c>
      <c r="FZ211" s="36">
        <v>-0.16666666666666663</v>
      </c>
      <c r="GA211" s="36">
        <v>0</v>
      </c>
      <c r="GB211" s="88">
        <v>0.40000000000000013</v>
      </c>
      <c r="GC211" s="88">
        <v>-0.1428571428571429</v>
      </c>
      <c r="GD211" s="88">
        <v>0</v>
      </c>
      <c r="GE211" s="88">
        <v>0</v>
      </c>
      <c r="GF211" s="88">
        <v>0</v>
      </c>
      <c r="GG211" s="88">
        <v>0</v>
      </c>
      <c r="GH211" s="88">
        <v>0.16666666666666674</v>
      </c>
      <c r="GI211" s="88">
        <v>0</v>
      </c>
      <c r="GJ211" s="88">
        <v>0</v>
      </c>
      <c r="GK211" s="88">
        <v>0</v>
      </c>
      <c r="GL211" s="88"/>
      <c r="GM211" s="88"/>
      <c r="GN211" s="88">
        <v>0.16666666666666674</v>
      </c>
      <c r="GO211" s="88">
        <v>0.4285714285714286</v>
      </c>
      <c r="GP211" s="23">
        <v>0</v>
      </c>
      <c r="GQ211" s="89">
        <f>GR176/GQ176-1</f>
        <v>0</v>
      </c>
      <c r="GR211" s="89">
        <f t="shared" si="23"/>
        <v>-0.29999999999999993</v>
      </c>
      <c r="GS211" s="89">
        <f t="shared" si="24"/>
        <v>-0.1428571428571429</v>
      </c>
      <c r="GU211"/>
      <c r="GV211" s="11" t="s">
        <v>921</v>
      </c>
      <c r="GW211" s="36" t="s">
        <v>1074</v>
      </c>
      <c r="GX211" s="36" t="s">
        <v>1074</v>
      </c>
      <c r="GY211" s="36" t="s">
        <v>1074</v>
      </c>
      <c r="GZ211" s="36" t="s">
        <v>1074</v>
      </c>
      <c r="HA211" s="36" t="s">
        <v>1074</v>
      </c>
      <c r="HB211" s="36" t="s">
        <v>1074</v>
      </c>
      <c r="HC211" s="36" t="s">
        <v>1074</v>
      </c>
      <c r="HD211" s="36" t="s">
        <v>1074</v>
      </c>
      <c r="HE211" s="175"/>
      <c r="HF211" s="36" t="s">
        <v>1074</v>
      </c>
      <c r="HG211" s="175"/>
      <c r="HH211" s="36" t="s">
        <v>1074</v>
      </c>
      <c r="HI211" s="175"/>
      <c r="HJ211" s="36" t="s">
        <v>1074</v>
      </c>
      <c r="HK211" s="36" t="s">
        <v>1074</v>
      </c>
      <c r="HL211" s="36" t="s">
        <v>1074</v>
      </c>
      <c r="HM211" s="36" t="s">
        <v>1074</v>
      </c>
      <c r="HN211" s="36" t="s">
        <v>1074</v>
      </c>
      <c r="HO211" s="36" t="s">
        <v>1074</v>
      </c>
      <c r="HP211" s="175"/>
      <c r="HQ211" s="36" t="s">
        <v>1074</v>
      </c>
      <c r="HR211" s="36" t="s">
        <v>1074</v>
      </c>
      <c r="HS211" s="36" t="s">
        <v>1074</v>
      </c>
      <c r="HT211" s="36">
        <v>4.5454545454545636E-2</v>
      </c>
      <c r="HU211" s="36">
        <v>0.21739130434782616</v>
      </c>
      <c r="HV211" s="175"/>
      <c r="HW211" s="36">
        <v>-0.1071428571428571</v>
      </c>
      <c r="HX211" s="36">
        <v>3.9999999999999813E-2</v>
      </c>
      <c r="HY211" s="36">
        <v>0</v>
      </c>
      <c r="HZ211" s="36">
        <v>0.15384615384615397</v>
      </c>
      <c r="IA211" s="36">
        <v>-0.46666666666666667</v>
      </c>
      <c r="IB211" s="36">
        <v>-9.9999999999999978E-2</v>
      </c>
      <c r="IC211" s="88">
        <v>-3.703703703703709E-2</v>
      </c>
      <c r="ID211" s="88">
        <v>0</v>
      </c>
      <c r="IE211" s="88">
        <v>-3.8461538461538325E-2</v>
      </c>
      <c r="IF211" s="88">
        <v>0</v>
      </c>
      <c r="IG211" s="88">
        <v>0.19999999999999996</v>
      </c>
      <c r="IH211" s="88">
        <v>0</v>
      </c>
      <c r="II211" s="88">
        <v>0</v>
      </c>
      <c r="IJ211" s="88">
        <v>0</v>
      </c>
      <c r="IK211" s="88">
        <v>0</v>
      </c>
      <c r="IL211" s="88"/>
      <c r="IM211" s="88"/>
      <c r="IN211" s="88">
        <v>0.33333333333333348</v>
      </c>
      <c r="IO211" s="88">
        <v>5.0000000000000044E-2</v>
      </c>
      <c r="IP211" s="23">
        <v>-0.23809523809523814</v>
      </c>
      <c r="IQ211" s="89">
        <f>IR176/IQ176-1</f>
        <v>6.2750000000000083E-2</v>
      </c>
      <c r="IR211" s="89">
        <f t="shared" si="25"/>
        <v>0.17619383674429545</v>
      </c>
      <c r="IS211" s="89">
        <f t="shared" si="31"/>
        <v>7.4999999999999956E-2</v>
      </c>
      <c r="IV211" s="11" t="s">
        <v>921</v>
      </c>
      <c r="IW211" s="36"/>
      <c r="IX211" s="36"/>
      <c r="IY211" s="36"/>
      <c r="IZ211" s="36"/>
      <c r="JA211" s="36"/>
      <c r="JB211" s="36"/>
      <c r="JC211" s="36"/>
      <c r="JD211" s="36"/>
      <c r="JE211" s="36"/>
      <c r="JF211" s="175"/>
      <c r="JG211" s="36"/>
      <c r="JH211" s="175"/>
      <c r="JI211" s="36"/>
      <c r="JJ211" s="175"/>
      <c r="JK211" s="36"/>
      <c r="JL211" s="36"/>
      <c r="JM211" s="36"/>
      <c r="JN211" s="36"/>
      <c r="JO211" s="36"/>
      <c r="JP211" s="36"/>
      <c r="JQ211" s="175"/>
      <c r="JR211" s="36"/>
      <c r="JS211" s="36"/>
      <c r="JT211" s="36"/>
      <c r="JU211" s="36">
        <v>-0.23493408662900195</v>
      </c>
      <c r="JV211" s="36">
        <v>7.6923076923077094E-2</v>
      </c>
      <c r="JW211" s="175"/>
      <c r="JX211" s="36">
        <v>-7.1428571428571508E-2</v>
      </c>
      <c r="JY211" s="36">
        <v>0.15384615384615397</v>
      </c>
      <c r="JZ211" s="36">
        <v>0.60000000000000009</v>
      </c>
      <c r="KA211" s="36">
        <v>-0.25</v>
      </c>
      <c r="KB211" s="36">
        <v>5.8823529411764719E-2</v>
      </c>
      <c r="KC211" s="88">
        <v>-0.16666666666666663</v>
      </c>
      <c r="KD211" s="88">
        <v>6.6666666666666652E-2</v>
      </c>
      <c r="KE211" s="88">
        <v>0.1875</v>
      </c>
      <c r="KF211" s="88">
        <v>-0.15789473684210531</v>
      </c>
      <c r="KG211" s="88">
        <v>0</v>
      </c>
      <c r="KH211" s="88">
        <v>0.125</v>
      </c>
      <c r="KI211" s="88">
        <v>0.11111111111111116</v>
      </c>
      <c r="KJ211" s="88">
        <v>0</v>
      </c>
      <c r="KK211" s="88">
        <v>0</v>
      </c>
      <c r="KL211" s="88"/>
      <c r="KM211" s="88"/>
      <c r="KN211" s="88">
        <v>0</v>
      </c>
      <c r="KO211" s="88">
        <v>0.11111111111111116</v>
      </c>
      <c r="KP211" s="23">
        <v>-0.10000000000000009</v>
      </c>
      <c r="KQ211" s="89">
        <f>KR176/KQ176-1</f>
        <v>0.11111111111111116</v>
      </c>
      <c r="KR211" s="89">
        <f t="shared" si="26"/>
        <v>-5.0000000000000044E-2</v>
      </c>
      <c r="KS211" s="89">
        <f t="shared" si="26"/>
        <v>-0.61410526315789471</v>
      </c>
    </row>
    <row r="212" spans="1:305" x14ac:dyDescent="0.3">
      <c r="A212" s="11" t="s">
        <v>1081</v>
      </c>
      <c r="B212" s="36"/>
      <c r="C212" s="36"/>
      <c r="D212" s="36"/>
      <c r="E212" s="36"/>
      <c r="F212" s="36"/>
      <c r="G212" s="36"/>
      <c r="H212" s="36"/>
      <c r="I212" s="36"/>
      <c r="J212" s="175"/>
      <c r="K212" s="36"/>
      <c r="L212" s="131"/>
      <c r="M212" s="36"/>
      <c r="N212" s="175"/>
      <c r="O212" s="36" t="s">
        <v>1074</v>
      </c>
      <c r="P212" s="36">
        <v>0</v>
      </c>
      <c r="Q212" s="36">
        <v>0</v>
      </c>
      <c r="R212" s="36">
        <v>0</v>
      </c>
      <c r="S212" s="36">
        <v>2.0120481927710845</v>
      </c>
      <c r="T212" s="36">
        <v>0</v>
      </c>
      <c r="U212" s="175"/>
      <c r="V212" s="36">
        <v>0.5</v>
      </c>
      <c r="W212" s="36">
        <v>0</v>
      </c>
      <c r="X212" s="36">
        <v>0</v>
      </c>
      <c r="Y212" s="36">
        <v>0</v>
      </c>
      <c r="Z212" s="36">
        <v>0</v>
      </c>
      <c r="AA212" s="175"/>
      <c r="AB212" s="36">
        <v>0</v>
      </c>
      <c r="AC212" s="36">
        <v>0</v>
      </c>
      <c r="AD212" s="91">
        <v>0</v>
      </c>
      <c r="AE212" s="91"/>
      <c r="AF212" s="91"/>
      <c r="AG212" s="88">
        <v>0</v>
      </c>
      <c r="AH212" s="88"/>
      <c r="AI212" s="88"/>
      <c r="AJ212" s="88">
        <v>0.19999999999999996</v>
      </c>
      <c r="AK212" s="88">
        <v>0</v>
      </c>
      <c r="AL212" s="88">
        <v>0</v>
      </c>
      <c r="AM212" s="88"/>
      <c r="AN212" s="88"/>
      <c r="AO212" s="88"/>
      <c r="AP212" s="88"/>
      <c r="AQ212" s="88">
        <v>0</v>
      </c>
      <c r="AR212" s="88">
        <v>0</v>
      </c>
      <c r="AS212" s="88">
        <v>0</v>
      </c>
      <c r="AT212" s="88"/>
      <c r="AU212" s="23"/>
      <c r="AV212" s="89"/>
      <c r="AW212" s="89"/>
      <c r="AX212" s="89"/>
      <c r="BA212" s="11" t="s">
        <v>1081</v>
      </c>
      <c r="BB212" s="36"/>
      <c r="BC212" s="36"/>
      <c r="BD212" s="36"/>
      <c r="BE212" s="36"/>
      <c r="BF212" s="36"/>
      <c r="BG212" s="36"/>
      <c r="BH212" s="36"/>
      <c r="BI212" s="36"/>
      <c r="BJ212" s="131"/>
      <c r="BK212" s="36"/>
      <c r="BL212" s="131"/>
      <c r="BM212" s="36"/>
      <c r="BN212" s="131"/>
      <c r="BO212" s="36" t="s">
        <v>1074</v>
      </c>
      <c r="BP212" s="36">
        <v>0</v>
      </c>
      <c r="BQ212" s="36">
        <v>-0.12</v>
      </c>
      <c r="BR212" s="36">
        <v>-9.0909090909091939E-2</v>
      </c>
      <c r="BS212" s="36">
        <v>1.1102230246251565E-15</v>
      </c>
      <c r="BT212" s="36">
        <v>0</v>
      </c>
      <c r="BU212" s="131"/>
      <c r="BV212" s="36">
        <v>0.25000000000000022</v>
      </c>
      <c r="BW212" s="36">
        <v>-0.20000000000000007</v>
      </c>
      <c r="BX212" s="36">
        <v>0</v>
      </c>
      <c r="BY212" s="36">
        <v>0</v>
      </c>
      <c r="BZ212" s="36">
        <v>0</v>
      </c>
      <c r="CA212" s="175"/>
      <c r="CB212" s="36">
        <v>0</v>
      </c>
      <c r="CC212" s="36">
        <v>0</v>
      </c>
      <c r="CD212" s="36">
        <v>0</v>
      </c>
      <c r="CE212" s="36"/>
      <c r="CF212" s="36"/>
      <c r="CG212" s="88">
        <v>0</v>
      </c>
      <c r="CH212" s="88"/>
      <c r="CI212" s="88"/>
      <c r="CJ212" s="88">
        <v>1</v>
      </c>
      <c r="CK212" s="88">
        <v>-0.20000000000000007</v>
      </c>
      <c r="CL212" s="88">
        <v>0</v>
      </c>
      <c r="CM212" s="88"/>
      <c r="CN212" s="88"/>
      <c r="CO212" s="88"/>
      <c r="CP212" s="88"/>
      <c r="CQ212" s="88">
        <v>0.5</v>
      </c>
      <c r="CR212" s="88">
        <v>-0.33333333333333337</v>
      </c>
      <c r="CS212" s="88">
        <v>0</v>
      </c>
      <c r="CT212" s="88"/>
      <c r="CU212" s="23"/>
      <c r="CV212" s="89"/>
      <c r="CW212" s="89"/>
      <c r="CX212" s="89"/>
      <c r="DA212" s="11" t="s">
        <v>1081</v>
      </c>
      <c r="DB212" s="36"/>
      <c r="DC212" s="36"/>
      <c r="DD212" s="36"/>
      <c r="DE212" s="36"/>
      <c r="DF212" s="36"/>
      <c r="DG212" s="36"/>
      <c r="DH212" s="36"/>
      <c r="DI212" s="36"/>
      <c r="DJ212" s="175"/>
      <c r="DK212" s="36"/>
      <c r="DL212" s="175"/>
      <c r="DM212" s="36"/>
      <c r="DN212" s="175"/>
      <c r="DO212" s="36" t="s">
        <v>1074</v>
      </c>
      <c r="DP212" s="36">
        <v>7.1428571428571397E-2</v>
      </c>
      <c r="DQ212" s="36">
        <v>-0.19999999999999996</v>
      </c>
      <c r="DR212" s="36">
        <v>0</v>
      </c>
      <c r="DS212" s="36">
        <v>0.16666666666666674</v>
      </c>
      <c r="DT212" s="36">
        <v>0.16666666666666674</v>
      </c>
      <c r="DU212" s="175"/>
      <c r="DV212" s="36">
        <v>0</v>
      </c>
      <c r="DW212" s="36">
        <v>0</v>
      </c>
      <c r="DX212" s="36">
        <v>0</v>
      </c>
      <c r="DY212" s="36">
        <v>0</v>
      </c>
      <c r="DZ212" s="36">
        <v>0</v>
      </c>
      <c r="EA212" s="175"/>
      <c r="EB212" s="36">
        <v>0</v>
      </c>
      <c r="EC212" s="36">
        <v>0</v>
      </c>
      <c r="ED212" s="36">
        <v>0</v>
      </c>
      <c r="EE212" s="36"/>
      <c r="EF212" s="36"/>
      <c r="EG212" s="88">
        <v>0</v>
      </c>
      <c r="EH212" s="88"/>
      <c r="EI212" s="88"/>
      <c r="EJ212" s="88">
        <v>0.16666666666666674</v>
      </c>
      <c r="EK212" s="88">
        <v>0</v>
      </c>
      <c r="EL212" s="88">
        <v>-0.1428571428571429</v>
      </c>
      <c r="EM212" s="88"/>
      <c r="EN212" s="88"/>
      <c r="EO212" s="88"/>
      <c r="EP212" s="88"/>
      <c r="EQ212" s="88">
        <v>-0.1428571428571429</v>
      </c>
      <c r="ER212" s="88">
        <v>0</v>
      </c>
      <c r="ES212" s="88">
        <v>0</v>
      </c>
      <c r="ET212" s="88"/>
      <c r="EU212" s="89"/>
      <c r="EV212" s="89"/>
      <c r="EW212" s="89"/>
      <c r="EX212" s="89"/>
      <c r="FA212" s="36"/>
      <c r="FB212" s="36"/>
      <c r="FC212" s="36"/>
      <c r="FD212" s="36"/>
      <c r="FE212" s="175"/>
      <c r="FF212" s="36"/>
      <c r="FG212" s="175"/>
      <c r="FH212" s="36"/>
      <c r="FI212" s="175"/>
      <c r="FJ212" s="36" t="s">
        <v>1074</v>
      </c>
      <c r="FK212" s="36">
        <v>0.16666666666666674</v>
      </c>
      <c r="FL212" s="36">
        <v>0.14285714285714279</v>
      </c>
      <c r="FM212" s="36">
        <v>4.4408920985006262E-16</v>
      </c>
      <c r="FN212" s="36">
        <v>0</v>
      </c>
      <c r="FO212" s="36">
        <v>-0.12499999999999989</v>
      </c>
      <c r="FP212" s="175"/>
      <c r="FQ212" s="36">
        <v>0.21428571428571419</v>
      </c>
      <c r="FR212" s="36">
        <v>-5.882352941176483E-2</v>
      </c>
      <c r="FS212" s="94">
        <v>0</v>
      </c>
      <c r="FT212" s="36">
        <v>0</v>
      </c>
      <c r="FU212" s="36">
        <v>0</v>
      </c>
      <c r="FV212" s="175"/>
      <c r="FW212" s="36">
        <v>-0.5</v>
      </c>
      <c r="FX212" s="36">
        <v>0</v>
      </c>
      <c r="FY212" s="36">
        <v>0</v>
      </c>
      <c r="FZ212" s="36"/>
      <c r="GA212" s="36"/>
      <c r="GB212" s="88">
        <v>0</v>
      </c>
      <c r="GC212" s="88"/>
      <c r="GD212" s="88"/>
      <c r="GE212" s="88">
        <v>-0.12499999999999989</v>
      </c>
      <c r="GF212" s="88">
        <v>0.14285714285714279</v>
      </c>
      <c r="GG212" s="88">
        <v>0</v>
      </c>
      <c r="GH212" s="88"/>
      <c r="GI212" s="88"/>
      <c r="GJ212" s="88"/>
      <c r="GK212" s="88"/>
      <c r="GL212" s="88">
        <v>-0.25</v>
      </c>
      <c r="GM212" s="88">
        <v>0.33333333333333326</v>
      </c>
      <c r="GN212" s="88">
        <v>0</v>
      </c>
      <c r="GO212" s="88"/>
      <c r="GP212" s="23"/>
      <c r="GQ212" s="89"/>
      <c r="GR212" s="89"/>
      <c r="GS212" s="89"/>
      <c r="GU212"/>
      <c r="GV212" s="11" t="s">
        <v>1081</v>
      </c>
      <c r="GW212" s="36"/>
      <c r="GX212" s="36"/>
      <c r="GY212" s="36"/>
      <c r="GZ212" s="36"/>
      <c r="HA212" s="36"/>
      <c r="HB212" s="36"/>
      <c r="HC212" s="36"/>
      <c r="HD212" s="36"/>
      <c r="HE212" s="175"/>
      <c r="HF212" s="36"/>
      <c r="HG212" s="175"/>
      <c r="HH212" s="36"/>
      <c r="HI212" s="175"/>
      <c r="HJ212" s="36" t="s">
        <v>1074</v>
      </c>
      <c r="HK212" s="36">
        <v>0</v>
      </c>
      <c r="HL212" s="36">
        <v>-0.4</v>
      </c>
      <c r="HM212" s="36">
        <v>1</v>
      </c>
      <c r="HN212" s="36">
        <v>-0.16666666666666663</v>
      </c>
      <c r="HO212" s="36">
        <v>0</v>
      </c>
      <c r="HP212" s="175"/>
      <c r="HQ212" s="36">
        <v>0.19999999999999996</v>
      </c>
      <c r="HR212" s="36">
        <v>0</v>
      </c>
      <c r="HS212" s="36">
        <v>0</v>
      </c>
      <c r="HT212" s="36">
        <v>0</v>
      </c>
      <c r="HU212" s="36">
        <v>0</v>
      </c>
      <c r="HV212" s="175"/>
      <c r="HW212" s="36">
        <v>0</v>
      </c>
      <c r="HX212" s="36">
        <v>0</v>
      </c>
      <c r="HY212" s="36">
        <v>0</v>
      </c>
      <c r="HZ212" s="36"/>
      <c r="IA212" s="36"/>
      <c r="IB212" s="36">
        <v>0</v>
      </c>
      <c r="IC212" s="88"/>
      <c r="ID212" s="88"/>
      <c r="IE212" s="88">
        <v>0.7777777777777779</v>
      </c>
      <c r="IF212" s="88">
        <v>-0.375</v>
      </c>
      <c r="IG212" s="88">
        <v>-4.0000000000000036E-2</v>
      </c>
      <c r="IH212" s="88"/>
      <c r="II212" s="88"/>
      <c r="IJ212" s="88"/>
      <c r="IK212" s="88"/>
      <c r="IL212" s="88">
        <v>-0.16666666666666663</v>
      </c>
      <c r="IM212" s="88">
        <v>0.19999999999999996</v>
      </c>
      <c r="IN212" s="88">
        <v>0</v>
      </c>
      <c r="IO212" s="88"/>
      <c r="IP212" s="23"/>
      <c r="IQ212" s="89"/>
      <c r="IR212" s="89"/>
      <c r="IS212" s="89"/>
      <c r="IV212" s="11" t="s">
        <v>1081</v>
      </c>
      <c r="IW212" s="36"/>
      <c r="IX212" s="36"/>
      <c r="IY212" s="36"/>
      <c r="IZ212" s="36"/>
      <c r="JA212" s="36"/>
      <c r="JB212" s="36"/>
      <c r="JC212" s="36"/>
      <c r="JD212" s="36"/>
      <c r="JE212" s="36"/>
      <c r="JF212" s="175"/>
      <c r="JG212" s="36"/>
      <c r="JH212" s="175"/>
      <c r="JI212" s="36"/>
      <c r="JJ212" s="175"/>
      <c r="JK212" s="36" t="s">
        <v>1074</v>
      </c>
      <c r="JL212" s="36">
        <v>-6.25E-2</v>
      </c>
      <c r="JM212" s="36">
        <v>6.6666666666666652E-2</v>
      </c>
      <c r="JN212" s="36">
        <v>-0.12549999999999994</v>
      </c>
      <c r="JO212" s="36">
        <v>5.717552887365418E-4</v>
      </c>
      <c r="JP212" s="36">
        <v>0.14285714285714279</v>
      </c>
      <c r="JQ212" s="175"/>
      <c r="JR212" s="36">
        <v>0.5</v>
      </c>
      <c r="JS212" s="36">
        <v>0</v>
      </c>
      <c r="JT212" s="94">
        <v>0</v>
      </c>
      <c r="JU212" s="36">
        <v>0</v>
      </c>
      <c r="JV212" s="36">
        <v>0</v>
      </c>
      <c r="JW212" s="175"/>
      <c r="JX212" s="36">
        <v>0</v>
      </c>
      <c r="JY212" s="36">
        <v>0</v>
      </c>
      <c r="JZ212" s="36">
        <v>0</v>
      </c>
      <c r="KA212" s="36"/>
      <c r="KB212" s="36">
        <v>0</v>
      </c>
      <c r="KC212" s="88"/>
      <c r="KD212" s="88"/>
      <c r="KE212" s="88">
        <v>0.5135135135135136</v>
      </c>
      <c r="KF212" s="88">
        <v>0.14285714285714279</v>
      </c>
      <c r="KG212" s="88">
        <v>-0.25</v>
      </c>
      <c r="KH212" s="88"/>
      <c r="KI212" s="88"/>
      <c r="KJ212" s="88"/>
      <c r="KK212" s="88"/>
      <c r="KL212" s="88">
        <v>-0.44999999999999996</v>
      </c>
      <c r="KM212" s="88">
        <v>0.45454545454545459</v>
      </c>
      <c r="KN212" s="88">
        <v>0</v>
      </c>
      <c r="KO212" s="88"/>
      <c r="KP212" s="23"/>
      <c r="KQ212" s="89"/>
      <c r="KR212" s="89"/>
      <c r="KS212" s="89"/>
    </row>
    <row r="213" spans="1:305" x14ac:dyDescent="0.3">
      <c r="A213" s="11" t="s">
        <v>934</v>
      </c>
      <c r="B213" s="36"/>
      <c r="C213" s="36"/>
      <c r="D213" s="36"/>
      <c r="E213" s="36"/>
      <c r="F213" s="36"/>
      <c r="G213" s="36"/>
      <c r="H213" s="36"/>
      <c r="I213" s="36"/>
      <c r="J213" s="175"/>
      <c r="K213" s="36" t="s">
        <v>1074</v>
      </c>
      <c r="L213" s="131"/>
      <c r="M213" s="36">
        <v>0</v>
      </c>
      <c r="N213" s="175"/>
      <c r="O213" s="36" t="s">
        <v>1074</v>
      </c>
      <c r="P213" s="36" t="s">
        <v>1074</v>
      </c>
      <c r="Q213" s="36">
        <v>0.25000000000000022</v>
      </c>
      <c r="R213" s="36" t="s">
        <v>1074</v>
      </c>
      <c r="S213" s="36" t="s">
        <v>1074</v>
      </c>
      <c r="T213" s="36" t="s">
        <v>1074</v>
      </c>
      <c r="U213" s="175"/>
      <c r="V213" s="36" t="s">
        <v>1074</v>
      </c>
      <c r="W213" s="36" t="s">
        <v>1074</v>
      </c>
      <c r="X213" s="36"/>
      <c r="Y213" s="36"/>
      <c r="Z213" s="36"/>
      <c r="AA213" s="175"/>
      <c r="AB213" s="36"/>
      <c r="AC213" s="36"/>
      <c r="AD213" s="91"/>
      <c r="AE213" s="91"/>
      <c r="AF213" s="91">
        <v>1.7000000000000002</v>
      </c>
      <c r="AG213" s="88">
        <v>0.11111111111111116</v>
      </c>
      <c r="AH213" s="88">
        <v>-0.16666666666666663</v>
      </c>
      <c r="AI213" s="88">
        <v>-0.60000000000000009</v>
      </c>
      <c r="AJ213" s="88">
        <v>0</v>
      </c>
      <c r="AK213" s="88">
        <v>1</v>
      </c>
      <c r="AL213" s="88">
        <v>0</v>
      </c>
      <c r="AM213" s="88">
        <v>0</v>
      </c>
      <c r="AN213" s="88">
        <v>0</v>
      </c>
      <c r="AO213" s="88">
        <v>0</v>
      </c>
      <c r="AP213" s="88"/>
      <c r="AQ213" s="88"/>
      <c r="AR213" s="88">
        <v>0</v>
      </c>
      <c r="AS213" s="88">
        <v>0</v>
      </c>
      <c r="AT213" s="88">
        <v>0</v>
      </c>
      <c r="AU213" s="23">
        <v>0</v>
      </c>
      <c r="AV213" s="89"/>
      <c r="AW213" s="89"/>
      <c r="AX213" s="89"/>
      <c r="BA213" s="11" t="s">
        <v>934</v>
      </c>
      <c r="BB213" s="36"/>
      <c r="BC213" s="36"/>
      <c r="BD213" s="36"/>
      <c r="BE213" s="36"/>
      <c r="BF213" s="36"/>
      <c r="BG213" s="36"/>
      <c r="BH213" s="36"/>
      <c r="BI213" s="36"/>
      <c r="BJ213" s="131"/>
      <c r="BK213" s="36" t="s">
        <v>1074</v>
      </c>
      <c r="BL213" s="131"/>
      <c r="BM213" s="36">
        <v>-0.33333333333333337</v>
      </c>
      <c r="BN213" s="131"/>
      <c r="BO213" s="36" t="s">
        <v>1074</v>
      </c>
      <c r="BP213" s="36" t="s">
        <v>1074</v>
      </c>
      <c r="BQ213" s="36">
        <v>0</v>
      </c>
      <c r="BR213" s="94" t="s">
        <v>1074</v>
      </c>
      <c r="BS213" s="94" t="s">
        <v>1074</v>
      </c>
      <c r="BT213" s="36" t="s">
        <v>1074</v>
      </c>
      <c r="BU213" s="131"/>
      <c r="BV213" s="36" t="s">
        <v>1074</v>
      </c>
      <c r="BW213" s="36" t="s">
        <v>1074</v>
      </c>
      <c r="BX213" s="36"/>
      <c r="BY213" s="36"/>
      <c r="BZ213" s="36"/>
      <c r="CA213" s="175"/>
      <c r="CB213" s="36"/>
      <c r="CC213" s="36"/>
      <c r="CD213" s="36"/>
      <c r="CE213" s="36"/>
      <c r="CF213" s="36">
        <v>0</v>
      </c>
      <c r="CG213" s="88">
        <v>0</v>
      </c>
      <c r="CH213" s="88">
        <v>0</v>
      </c>
      <c r="CI213" s="88">
        <v>-0.5</v>
      </c>
      <c r="CJ213" s="88">
        <v>2</v>
      </c>
      <c r="CK213" s="88">
        <v>0.33333333333333326</v>
      </c>
      <c r="CL213" s="88">
        <v>0</v>
      </c>
      <c r="CM213" s="88">
        <v>0</v>
      </c>
      <c r="CN213" s="88">
        <v>-0.25</v>
      </c>
      <c r="CO213" s="88">
        <v>0</v>
      </c>
      <c r="CP213" s="88"/>
      <c r="CQ213" s="88"/>
      <c r="CR213" s="88">
        <v>0</v>
      </c>
      <c r="CS213" s="88">
        <v>0</v>
      </c>
      <c r="CT213" s="88">
        <v>0</v>
      </c>
      <c r="CU213" s="23">
        <v>0.5</v>
      </c>
      <c r="CV213" s="89"/>
      <c r="CW213" s="89"/>
      <c r="CX213" s="89"/>
      <c r="DA213" s="11" t="s">
        <v>934</v>
      </c>
      <c r="DB213" s="36"/>
      <c r="DC213" s="36"/>
      <c r="DD213" s="36"/>
      <c r="DE213" s="36"/>
      <c r="DF213" s="36"/>
      <c r="DG213" s="36"/>
      <c r="DH213" s="36"/>
      <c r="DI213" s="36"/>
      <c r="DJ213" s="175"/>
      <c r="DK213" s="36" t="s">
        <v>1074</v>
      </c>
      <c r="DL213" s="175"/>
      <c r="DM213" s="36">
        <v>0.19999999999999996</v>
      </c>
      <c r="DN213" s="175"/>
      <c r="DO213" s="36" t="s">
        <v>1074</v>
      </c>
      <c r="DP213" s="36" t="s">
        <v>1074</v>
      </c>
      <c r="DQ213" s="36">
        <v>0.25000000000000022</v>
      </c>
      <c r="DR213" s="94"/>
      <c r="DS213" s="94" t="s">
        <v>1074</v>
      </c>
      <c r="DT213" s="36" t="s">
        <v>1074</v>
      </c>
      <c r="DU213" s="175"/>
      <c r="DV213" s="36" t="s">
        <v>1074</v>
      </c>
      <c r="DW213" s="36" t="s">
        <v>1074</v>
      </c>
      <c r="DX213" s="36"/>
      <c r="DY213" s="36"/>
      <c r="DZ213" s="36"/>
      <c r="EA213" s="175"/>
      <c r="EB213" s="36"/>
      <c r="EC213" s="36"/>
      <c r="ED213" s="36"/>
      <c r="EE213" s="36"/>
      <c r="EF213" s="36">
        <v>0</v>
      </c>
      <c r="EG213" s="88">
        <v>-0.15000000000000002</v>
      </c>
      <c r="EH213" s="88">
        <v>-0.26470588235294112</v>
      </c>
      <c r="EI213" s="88">
        <v>0</v>
      </c>
      <c r="EJ213" s="88">
        <v>0</v>
      </c>
      <c r="EK213" s="88">
        <v>0.19999999999999996</v>
      </c>
      <c r="EL213" s="88">
        <v>0</v>
      </c>
      <c r="EM213" s="88">
        <v>-0.16666666666666663</v>
      </c>
      <c r="EN213" s="88">
        <v>0</v>
      </c>
      <c r="EO213" s="88">
        <v>0</v>
      </c>
      <c r="EP213" s="88"/>
      <c r="EQ213" s="88"/>
      <c r="ER213" s="88">
        <v>0</v>
      </c>
      <c r="ES213" s="88">
        <v>0</v>
      </c>
      <c r="ET213" s="88">
        <v>0</v>
      </c>
      <c r="EU213" s="89">
        <f t="shared" ref="EU213" si="41">EV178/EU178-1</f>
        <v>0.40000000000000013</v>
      </c>
      <c r="EV213" s="89"/>
      <c r="EW213" s="89"/>
      <c r="EX213" s="89"/>
      <c r="FA213" s="36"/>
      <c r="FB213" s="36"/>
      <c r="FC213" s="36"/>
      <c r="FD213" s="36"/>
      <c r="FE213" s="175"/>
      <c r="FF213" s="36" t="s">
        <v>1074</v>
      </c>
      <c r="FG213" s="175"/>
      <c r="FH213" s="36">
        <v>0</v>
      </c>
      <c r="FI213" s="175"/>
      <c r="FJ213" s="36" t="s">
        <v>1074</v>
      </c>
      <c r="FK213" s="36" t="s">
        <v>1074</v>
      </c>
      <c r="FL213" s="36">
        <v>-6.6666666666666652E-2</v>
      </c>
      <c r="FM213" s="94"/>
      <c r="FN213" s="94"/>
      <c r="FO213" s="94"/>
      <c r="FP213" s="175"/>
      <c r="FQ213" s="94"/>
      <c r="FR213" s="94"/>
      <c r="FS213" s="94"/>
      <c r="FT213" s="36"/>
      <c r="FU213" s="36"/>
      <c r="FV213" s="175"/>
      <c r="FW213" s="36"/>
      <c r="FX213" s="36"/>
      <c r="FY213" s="36"/>
      <c r="FZ213" s="36"/>
      <c r="GA213" s="36">
        <v>0</v>
      </c>
      <c r="GB213" s="88">
        <v>0.5</v>
      </c>
      <c r="GC213" s="88">
        <v>-0.33333333333333337</v>
      </c>
      <c r="GD213" s="88">
        <v>0</v>
      </c>
      <c r="GE213" s="88">
        <v>0</v>
      </c>
      <c r="GF213" s="88">
        <v>0.75000000000000022</v>
      </c>
      <c r="GG213" s="88">
        <v>0</v>
      </c>
      <c r="GH213" s="88">
        <v>0</v>
      </c>
      <c r="GI213" s="88">
        <v>0</v>
      </c>
      <c r="GJ213" s="88">
        <v>0</v>
      </c>
      <c r="GK213" s="88"/>
      <c r="GL213" s="88"/>
      <c r="GM213" s="88">
        <v>0</v>
      </c>
      <c r="GN213" s="88">
        <v>0</v>
      </c>
      <c r="GO213" s="88">
        <v>-0.1428571428571429</v>
      </c>
      <c r="GP213" s="23">
        <v>0.25</v>
      </c>
      <c r="GQ213" s="89"/>
      <c r="GR213" s="89"/>
      <c r="GS213" s="89"/>
      <c r="GU213"/>
      <c r="GV213" s="11" t="s">
        <v>934</v>
      </c>
      <c r="GW213" s="36"/>
      <c r="GX213" s="36"/>
      <c r="GY213" s="36"/>
      <c r="GZ213" s="36"/>
      <c r="HA213" s="36"/>
      <c r="HB213" s="36"/>
      <c r="HC213" s="36"/>
      <c r="HD213" s="36"/>
      <c r="HE213" s="175"/>
      <c r="HF213" s="36" t="s">
        <v>1074</v>
      </c>
      <c r="HG213" s="175"/>
      <c r="HH213" s="36">
        <v>0.19999999999999996</v>
      </c>
      <c r="HI213" s="175"/>
      <c r="HJ213" s="36" t="s">
        <v>1074</v>
      </c>
      <c r="HK213" s="36" t="s">
        <v>1074</v>
      </c>
      <c r="HL213" s="36">
        <v>0</v>
      </c>
      <c r="HM213" s="94"/>
      <c r="HN213" s="94"/>
      <c r="HO213" s="94"/>
      <c r="HP213" s="175"/>
      <c r="HQ213" s="94"/>
      <c r="HR213" s="94"/>
      <c r="HS213" s="36"/>
      <c r="HT213" s="36"/>
      <c r="HU213" s="36"/>
      <c r="HV213" s="175"/>
      <c r="HW213" s="36"/>
      <c r="HX213" s="36"/>
      <c r="HY213" s="36"/>
      <c r="HZ213" s="36"/>
      <c r="IA213" s="36">
        <v>0.14583333333333326</v>
      </c>
      <c r="IB213" s="36">
        <v>0.34999999999999987</v>
      </c>
      <c r="IC213" s="88">
        <v>-0.11111111111111116</v>
      </c>
      <c r="ID213" s="88">
        <v>-0.16666666666666663</v>
      </c>
      <c r="IE213" s="88">
        <v>-0.20000000000000007</v>
      </c>
      <c r="IF213" s="88">
        <v>0.56250000000000022</v>
      </c>
      <c r="IG213" s="88">
        <v>-4.0000000000000036E-2</v>
      </c>
      <c r="IH213" s="88">
        <v>-0.375</v>
      </c>
      <c r="II213" s="88">
        <v>0</v>
      </c>
      <c r="IJ213" s="88">
        <v>0</v>
      </c>
      <c r="IK213" s="88"/>
      <c r="IL213" s="88"/>
      <c r="IM213" s="88">
        <v>0</v>
      </c>
      <c r="IN213" s="88">
        <v>0</v>
      </c>
      <c r="IO213" s="88">
        <v>0</v>
      </c>
      <c r="IP213" s="23">
        <v>0.33333333333333348</v>
      </c>
      <c r="IQ213" s="89"/>
      <c r="IR213" s="89"/>
      <c r="IS213" s="89"/>
      <c r="IV213" s="11" t="s">
        <v>934</v>
      </c>
      <c r="IW213" s="36"/>
      <c r="IX213" s="36"/>
      <c r="IY213" s="36"/>
      <c r="IZ213" s="36"/>
      <c r="JA213" s="36"/>
      <c r="JB213" s="36"/>
      <c r="JC213" s="36"/>
      <c r="JD213" s="36"/>
      <c r="JE213" s="36"/>
      <c r="JF213" s="175"/>
      <c r="JG213" s="36" t="s">
        <v>1074</v>
      </c>
      <c r="JH213" s="175"/>
      <c r="JI213" s="36">
        <v>-0.20000000000000007</v>
      </c>
      <c r="JJ213" s="175"/>
      <c r="JK213" s="36" t="s">
        <v>1074</v>
      </c>
      <c r="JL213" s="36" t="s">
        <v>1074</v>
      </c>
      <c r="JM213" s="36">
        <v>6.6666666666666652E-2</v>
      </c>
      <c r="JN213" s="94"/>
      <c r="JO213" s="94"/>
      <c r="JP213" s="94"/>
      <c r="JQ213" s="175"/>
      <c r="JR213" s="94"/>
      <c r="JS213" s="94"/>
      <c r="JT213" s="94"/>
      <c r="JU213" s="36"/>
      <c r="JV213" s="36"/>
      <c r="JW213" s="175"/>
      <c r="JX213" s="36"/>
      <c r="JY213" s="36"/>
      <c r="JZ213" s="36"/>
      <c r="KA213" s="36"/>
      <c r="KB213" s="36">
        <v>5.8823529411764719E-2</v>
      </c>
      <c r="KC213" s="88">
        <v>5.555555555555558E-2</v>
      </c>
      <c r="KD213" s="88">
        <v>-2.631578947368407E-2</v>
      </c>
      <c r="KE213" s="88">
        <v>-0.35135135135135143</v>
      </c>
      <c r="KF213" s="88">
        <v>0.33333333333333326</v>
      </c>
      <c r="KG213" s="88">
        <v>-0.12499999999999989</v>
      </c>
      <c r="KH213" s="88">
        <v>0.14285714285714279</v>
      </c>
      <c r="KI213" s="88">
        <v>-0.37499999999999989</v>
      </c>
      <c r="KJ213" s="88">
        <v>0</v>
      </c>
      <c r="KK213" s="88"/>
      <c r="KL213" s="88"/>
      <c r="KM213" s="88">
        <v>0</v>
      </c>
      <c r="KN213" s="88">
        <v>0</v>
      </c>
      <c r="KO213" s="88">
        <v>0</v>
      </c>
      <c r="KP213" s="23">
        <v>0.79999999999999982</v>
      </c>
      <c r="KQ213" s="89"/>
      <c r="KR213" s="89"/>
      <c r="KS213" s="89"/>
    </row>
    <row r="214" spans="1:305" x14ac:dyDescent="0.3">
      <c r="A214" s="11" t="s">
        <v>936</v>
      </c>
      <c r="B214" s="36"/>
      <c r="C214" s="36"/>
      <c r="D214" s="36"/>
      <c r="E214" s="36"/>
      <c r="F214" s="36"/>
      <c r="G214" s="36"/>
      <c r="H214" s="36"/>
      <c r="I214" s="36"/>
      <c r="J214" s="175"/>
      <c r="K214" s="36"/>
      <c r="L214" s="131"/>
      <c r="M214" s="36"/>
      <c r="N214" s="175"/>
      <c r="O214" s="36"/>
      <c r="P214" s="36"/>
      <c r="Q214" s="36"/>
      <c r="R214" s="36"/>
      <c r="S214" s="36"/>
      <c r="T214" s="36"/>
      <c r="U214" s="175"/>
      <c r="V214" s="36"/>
      <c r="W214" s="36"/>
      <c r="X214" s="36"/>
      <c r="Y214" s="36"/>
      <c r="Z214" s="36"/>
      <c r="AA214" s="175"/>
      <c r="AB214" s="36"/>
      <c r="AC214" s="36"/>
      <c r="AD214" s="91"/>
      <c r="AE214" s="91"/>
      <c r="AF214" s="91"/>
      <c r="AG214" s="88"/>
      <c r="AH214" s="88"/>
      <c r="AI214" s="88"/>
      <c r="AJ214" s="88"/>
      <c r="AK214" s="88"/>
      <c r="AL214" s="88"/>
      <c r="AM214" s="88"/>
      <c r="AN214" s="88"/>
      <c r="AO214" s="88"/>
      <c r="AP214" s="88"/>
      <c r="AQ214" s="88"/>
      <c r="AR214" s="88"/>
      <c r="AS214" s="88">
        <v>-0.5</v>
      </c>
      <c r="AT214" s="88">
        <v>0.33333333333333326</v>
      </c>
      <c r="AU214" s="23">
        <v>0.75000000000000022</v>
      </c>
      <c r="AV214" s="89">
        <f>AW179/AV179-1</f>
        <v>-0.4285714285714286</v>
      </c>
      <c r="AW214" s="89">
        <f t="shared" si="28"/>
        <v>0</v>
      </c>
      <c r="AX214" s="89">
        <f t="shared" si="29"/>
        <v>-0.55000000000000004</v>
      </c>
      <c r="BA214" s="11" t="s">
        <v>936</v>
      </c>
      <c r="BB214" s="36"/>
      <c r="BC214" s="36"/>
      <c r="BD214" s="36"/>
      <c r="BE214" s="36"/>
      <c r="BF214" s="36"/>
      <c r="BG214" s="36"/>
      <c r="BH214" s="36"/>
      <c r="BI214" s="36"/>
      <c r="BJ214" s="131"/>
      <c r="BK214" s="36"/>
      <c r="BL214" s="131"/>
      <c r="BM214" s="36"/>
      <c r="BN214" s="131"/>
      <c r="BO214" s="36"/>
      <c r="BP214" s="36"/>
      <c r="BQ214" s="36"/>
      <c r="BR214" s="94"/>
      <c r="BS214" s="94"/>
      <c r="BT214" s="36"/>
      <c r="BU214" s="131"/>
      <c r="BV214" s="36"/>
      <c r="BW214" s="36"/>
      <c r="BX214" s="36"/>
      <c r="BY214" s="36"/>
      <c r="BZ214" s="36"/>
      <c r="CA214" s="175"/>
      <c r="CB214" s="36"/>
      <c r="CC214" s="36"/>
      <c r="CD214" s="36"/>
      <c r="CE214" s="36"/>
      <c r="CF214" s="36"/>
      <c r="CG214" s="88"/>
      <c r="CH214" s="88"/>
      <c r="CI214" s="88"/>
      <c r="CJ214" s="88"/>
      <c r="CK214" s="88"/>
      <c r="CL214" s="88"/>
      <c r="CM214" s="88"/>
      <c r="CN214" s="88"/>
      <c r="CO214" s="88"/>
      <c r="CP214" s="88"/>
      <c r="CQ214" s="88"/>
      <c r="CR214" s="88"/>
      <c r="CS214" s="88">
        <v>0</v>
      </c>
      <c r="CT214" s="88">
        <v>-0.22499999999999998</v>
      </c>
      <c r="CU214" s="23">
        <v>0.29032258064516125</v>
      </c>
      <c r="CV214" s="89">
        <f t="shared" si="21"/>
        <v>-9.9999999999999978E-2</v>
      </c>
      <c r="CW214" s="89">
        <f t="shared" si="21"/>
        <v>0.11111111111111094</v>
      </c>
      <c r="CX214" s="89">
        <f t="shared" si="21"/>
        <v>0</v>
      </c>
      <c r="DA214" s="11" t="s">
        <v>936</v>
      </c>
      <c r="DB214" s="36"/>
      <c r="DC214" s="36"/>
      <c r="DD214" s="36"/>
      <c r="DE214" s="36"/>
      <c r="DF214" s="36"/>
      <c r="DG214" s="36"/>
      <c r="DH214" s="36"/>
      <c r="DI214" s="36"/>
      <c r="DJ214" s="175"/>
      <c r="DK214" s="36"/>
      <c r="DL214" s="175"/>
      <c r="DM214" s="36"/>
      <c r="DN214" s="175"/>
      <c r="DO214" s="36"/>
      <c r="DP214" s="36"/>
      <c r="DQ214" s="36"/>
      <c r="DR214" s="94"/>
      <c r="DS214" s="94"/>
      <c r="DT214" s="36"/>
      <c r="DU214" s="175"/>
      <c r="DV214" s="36"/>
      <c r="DW214" s="36"/>
      <c r="DX214" s="36"/>
      <c r="DY214" s="36"/>
      <c r="DZ214" s="36"/>
      <c r="EA214" s="175"/>
      <c r="EB214" s="36"/>
      <c r="EC214" s="36"/>
      <c r="ED214" s="36"/>
      <c r="EE214" s="36"/>
      <c r="EF214" s="36"/>
      <c r="EG214" s="88"/>
      <c r="EH214" s="88"/>
      <c r="EI214" s="88"/>
      <c r="EJ214" s="88"/>
      <c r="EK214" s="88"/>
      <c r="EL214" s="88"/>
      <c r="EM214" s="88"/>
      <c r="EN214" s="88"/>
      <c r="EO214" s="88"/>
      <c r="EP214" s="88"/>
      <c r="EQ214" s="88"/>
      <c r="ER214" s="88"/>
      <c r="ES214" s="88">
        <v>4.1666666666666741E-2</v>
      </c>
      <c r="ET214" s="88">
        <v>-4.0000000000000036E-2</v>
      </c>
      <c r="EU214" s="89">
        <f t="shared" ref="EU214:EX214" si="42">EV179/EU179-1</f>
        <v>0.16666666666666674</v>
      </c>
      <c r="EV214" s="89">
        <f t="shared" si="42"/>
        <v>1</v>
      </c>
      <c r="EW214" s="89">
        <f t="shared" si="42"/>
        <v>0.42885714285714283</v>
      </c>
      <c r="EX214" s="89">
        <f t="shared" si="42"/>
        <v>-0.4251149770045991</v>
      </c>
      <c r="FA214" s="36"/>
      <c r="FB214" s="36"/>
      <c r="FC214" s="36"/>
      <c r="FD214" s="36"/>
      <c r="FE214" s="175"/>
      <c r="FF214" s="36"/>
      <c r="FG214" s="175"/>
      <c r="FH214" s="36"/>
      <c r="FI214" s="175"/>
      <c r="FJ214" s="36"/>
      <c r="FK214" s="36"/>
      <c r="FL214" s="36"/>
      <c r="FM214" s="94"/>
      <c r="FN214" s="94"/>
      <c r="FO214" s="94"/>
      <c r="FP214" s="175"/>
      <c r="FQ214" s="94"/>
      <c r="FR214" s="94"/>
      <c r="FS214" s="94"/>
      <c r="FT214" s="36"/>
      <c r="FU214" s="36"/>
      <c r="FV214" s="175"/>
      <c r="FW214" s="36"/>
      <c r="FX214" s="36"/>
      <c r="FY214" s="36"/>
      <c r="FZ214" s="36"/>
      <c r="GA214" s="36"/>
      <c r="GB214" s="88"/>
      <c r="GC214" s="88"/>
      <c r="GD214" s="88"/>
      <c r="GE214" s="88"/>
      <c r="GF214" s="88"/>
      <c r="GG214" s="88"/>
      <c r="GH214" s="88"/>
      <c r="GI214" s="88"/>
      <c r="GJ214" s="88"/>
      <c r="GK214" s="88"/>
      <c r="GL214" s="88"/>
      <c r="GM214" s="88"/>
      <c r="GN214" s="88">
        <v>-0.33333333333333337</v>
      </c>
      <c r="GO214" s="88">
        <v>0.5</v>
      </c>
      <c r="GP214" s="23">
        <v>0</v>
      </c>
      <c r="GQ214" s="89">
        <f>GR179/GQ179-1</f>
        <v>1.3333333333333335</v>
      </c>
      <c r="GR214" s="89">
        <f t="shared" si="23"/>
        <v>-0.7142857142857143</v>
      </c>
      <c r="GS214" s="89">
        <f t="shared" si="24"/>
        <v>-4.9999999999999933E-2</v>
      </c>
      <c r="GU214"/>
      <c r="GV214" s="11" t="s">
        <v>936</v>
      </c>
      <c r="GW214" s="36"/>
      <c r="GX214" s="36"/>
      <c r="GY214" s="36"/>
      <c r="GZ214" s="36"/>
      <c r="HA214" s="36"/>
      <c r="HB214" s="36"/>
      <c r="HC214" s="36"/>
      <c r="HD214" s="36"/>
      <c r="HE214" s="175"/>
      <c r="HF214" s="36"/>
      <c r="HG214" s="175"/>
      <c r="HH214" s="36"/>
      <c r="HI214" s="175"/>
      <c r="HJ214" s="36"/>
      <c r="HK214" s="36"/>
      <c r="HL214" s="36"/>
      <c r="HM214" s="94"/>
      <c r="HN214" s="94"/>
      <c r="HO214" s="94"/>
      <c r="HP214" s="175"/>
      <c r="HQ214" s="94"/>
      <c r="HR214" s="94"/>
      <c r="HS214" s="36"/>
      <c r="HT214" s="36"/>
      <c r="HU214" s="36"/>
      <c r="HV214" s="175"/>
      <c r="HW214" s="36"/>
      <c r="HX214" s="36"/>
      <c r="HY214" s="36"/>
      <c r="HZ214" s="36"/>
      <c r="IA214" s="36"/>
      <c r="IB214" s="36"/>
      <c r="IC214" s="88"/>
      <c r="ID214" s="88"/>
      <c r="IE214" s="88"/>
      <c r="IF214" s="88"/>
      <c r="IG214" s="88"/>
      <c r="IH214" s="88"/>
      <c r="II214" s="88"/>
      <c r="IJ214" s="88"/>
      <c r="IK214" s="88"/>
      <c r="IL214" s="88"/>
      <c r="IM214" s="88"/>
      <c r="IN214" s="88">
        <v>-0.20833333333333337</v>
      </c>
      <c r="IO214" s="88">
        <v>5.2631578947368585E-2</v>
      </c>
      <c r="IP214" s="23">
        <v>0</v>
      </c>
      <c r="IQ214" s="89">
        <f>IR179/IQ179-1</f>
        <v>0.18979999999999997</v>
      </c>
      <c r="IR214" s="89">
        <f t="shared" si="25"/>
        <v>8.5728693898134978E-3</v>
      </c>
      <c r="IS214" s="89">
        <f t="shared" si="31"/>
        <v>-4.166666666666663E-2</v>
      </c>
      <c r="IV214" s="11" t="s">
        <v>936</v>
      </c>
      <c r="IW214" s="36"/>
      <c r="IX214" s="36"/>
      <c r="IY214" s="36"/>
      <c r="IZ214" s="36"/>
      <c r="JA214" s="36"/>
      <c r="JB214" s="36"/>
      <c r="JC214" s="36"/>
      <c r="JD214" s="36"/>
      <c r="JE214" s="36"/>
      <c r="JF214" s="175"/>
      <c r="JG214" s="36"/>
      <c r="JH214" s="175"/>
      <c r="JI214" s="36"/>
      <c r="JJ214" s="175"/>
      <c r="JK214" s="36"/>
      <c r="JL214" s="36"/>
      <c r="JM214" s="36"/>
      <c r="JN214" s="94"/>
      <c r="JO214" s="94"/>
      <c r="JP214" s="94"/>
      <c r="JQ214" s="175"/>
      <c r="JR214" s="94"/>
      <c r="JS214" s="94"/>
      <c r="JT214" s="94"/>
      <c r="JU214" s="36"/>
      <c r="JV214" s="36"/>
      <c r="JW214" s="175"/>
      <c r="JX214" s="36"/>
      <c r="JY214" s="36"/>
      <c r="JZ214" s="36"/>
      <c r="KA214" s="36"/>
      <c r="KB214" s="36"/>
      <c r="KC214" s="88"/>
      <c r="KD214" s="88"/>
      <c r="KE214" s="88"/>
      <c r="KF214" s="88"/>
      <c r="KG214" s="88"/>
      <c r="KH214" s="88"/>
      <c r="KI214" s="88"/>
      <c r="KJ214" s="88"/>
      <c r="KK214" s="88"/>
      <c r="KL214" s="88"/>
      <c r="KM214" s="88"/>
      <c r="KN214" s="88">
        <v>-0.33333333333333337</v>
      </c>
      <c r="KO214" s="88">
        <v>0.66666666666666674</v>
      </c>
      <c r="KP214" s="23">
        <v>-0.10000000000000009</v>
      </c>
      <c r="KQ214" s="89">
        <f>KR179/KQ179-1</f>
        <v>0.11111111111111116</v>
      </c>
      <c r="KR214" s="89">
        <f t="shared" si="26"/>
        <v>-5.0000000000000044E-2</v>
      </c>
      <c r="KS214" s="89">
        <f t="shared" si="26"/>
        <v>0.89473684210526327</v>
      </c>
    </row>
    <row r="215" spans="1:305" x14ac:dyDescent="0.3">
      <c r="A215" s="11" t="s">
        <v>928</v>
      </c>
      <c r="B215" s="36" t="s">
        <v>1074</v>
      </c>
      <c r="C215" s="36" t="s">
        <v>1074</v>
      </c>
      <c r="D215" s="36" t="s">
        <v>1074</v>
      </c>
      <c r="E215" s="36" t="s">
        <v>1074</v>
      </c>
      <c r="F215" s="36">
        <v>1</v>
      </c>
      <c r="G215" s="36" t="s">
        <v>1074</v>
      </c>
      <c r="H215" s="36" t="s">
        <v>1074</v>
      </c>
      <c r="I215" s="36" t="s">
        <v>1074</v>
      </c>
      <c r="J215" s="175"/>
      <c r="K215" s="36">
        <v>-0.33333333333333337</v>
      </c>
      <c r="L215" s="131"/>
      <c r="M215" s="36">
        <v>0</v>
      </c>
      <c r="N215" s="175"/>
      <c r="O215" s="36">
        <v>0</v>
      </c>
      <c r="P215" s="36" t="s">
        <v>1074</v>
      </c>
      <c r="Q215" s="36" t="s">
        <v>1074</v>
      </c>
      <c r="R215" s="36">
        <v>0.25000000000000022</v>
      </c>
      <c r="S215" s="36">
        <v>0.42450142450142447</v>
      </c>
      <c r="T215" s="36">
        <v>0.33333333333333326</v>
      </c>
      <c r="U215" s="175"/>
      <c r="V215" s="36">
        <v>0.5</v>
      </c>
      <c r="W215" s="36">
        <v>0</v>
      </c>
      <c r="X215" s="36">
        <v>-0.41666666666666663</v>
      </c>
      <c r="Y215" s="36">
        <v>0.71428571428571419</v>
      </c>
      <c r="Z215" s="36">
        <v>0.33333333333333326</v>
      </c>
      <c r="AA215" s="175"/>
      <c r="AB215" s="36">
        <v>-0.5</v>
      </c>
      <c r="AC215" s="36">
        <v>-7.4999999999999956E-2</v>
      </c>
      <c r="AD215" s="91">
        <v>0.62162162162162171</v>
      </c>
      <c r="AE215" s="91">
        <v>-0.33333333333333337</v>
      </c>
      <c r="AF215" s="91">
        <v>0</v>
      </c>
      <c r="AG215" s="88">
        <v>0</v>
      </c>
      <c r="AH215" s="88">
        <v>0.5</v>
      </c>
      <c r="AI215" s="88">
        <v>0</v>
      </c>
      <c r="AJ215" s="88">
        <v>-0.33333333333333337</v>
      </c>
      <c r="AK215" s="88">
        <v>0</v>
      </c>
      <c r="AL215" s="88">
        <v>0.75000000000000022</v>
      </c>
      <c r="AM215" s="88">
        <v>0.14285714285714279</v>
      </c>
      <c r="AN215" s="88">
        <v>0</v>
      </c>
      <c r="AO215" s="88">
        <v>-0.25</v>
      </c>
      <c r="AP215" s="88">
        <v>0.33333333333333326</v>
      </c>
      <c r="AQ215" s="88">
        <v>-0.12499999999999989</v>
      </c>
      <c r="AR215" s="88">
        <v>0</v>
      </c>
      <c r="AS215" s="88">
        <v>0.14285714285714279</v>
      </c>
      <c r="AT215" s="88">
        <v>-0.5</v>
      </c>
      <c r="AU215" s="23">
        <v>1</v>
      </c>
      <c r="AV215" s="89">
        <f>AW180/AV180-1</f>
        <v>0</v>
      </c>
      <c r="AW215" s="89">
        <f t="shared" si="28"/>
        <v>0</v>
      </c>
      <c r="AX215" s="89">
        <f t="shared" si="29"/>
        <v>-0.5</v>
      </c>
      <c r="BA215" s="11" t="s">
        <v>928</v>
      </c>
      <c r="BB215" s="36" t="s">
        <v>1074</v>
      </c>
      <c r="BC215" s="36" t="s">
        <v>1074</v>
      </c>
      <c r="BD215" s="36" t="s">
        <v>1074</v>
      </c>
      <c r="BE215" s="36" t="s">
        <v>1074</v>
      </c>
      <c r="BF215" s="36">
        <v>6.6666666666666652E-2</v>
      </c>
      <c r="BG215" s="36" t="s">
        <v>1074</v>
      </c>
      <c r="BH215" s="36" t="s">
        <v>1074</v>
      </c>
      <c r="BI215" s="36" t="s">
        <v>1074</v>
      </c>
      <c r="BJ215" s="131"/>
      <c r="BK215" s="36">
        <v>-0.25</v>
      </c>
      <c r="BL215" s="131"/>
      <c r="BM215" s="36">
        <v>0.33333333333333326</v>
      </c>
      <c r="BN215" s="131"/>
      <c r="BO215" s="36">
        <v>0</v>
      </c>
      <c r="BP215" s="36" t="s">
        <v>1074</v>
      </c>
      <c r="BQ215" s="36" t="s">
        <v>1074</v>
      </c>
      <c r="BR215" s="94">
        <v>-0.25</v>
      </c>
      <c r="BS215" s="94">
        <v>0</v>
      </c>
      <c r="BT215" s="36">
        <v>0</v>
      </c>
      <c r="BU215" s="131"/>
      <c r="BV215" s="36">
        <v>0</v>
      </c>
      <c r="BW215" s="36">
        <v>0.33333333333333326</v>
      </c>
      <c r="BX215" s="36">
        <v>-0.25</v>
      </c>
      <c r="BY215" s="36">
        <v>0</v>
      </c>
      <c r="BZ215" s="36">
        <v>0</v>
      </c>
      <c r="CA215" s="175"/>
      <c r="CB215" s="36">
        <v>0.33333333333333326</v>
      </c>
      <c r="CC215" s="36">
        <v>-0.27500000000000002</v>
      </c>
      <c r="CD215" s="36">
        <v>0.37931034482758608</v>
      </c>
      <c r="CE215" s="36">
        <v>0</v>
      </c>
      <c r="CF215" s="36">
        <v>0</v>
      </c>
      <c r="CG215" s="88">
        <v>0</v>
      </c>
      <c r="CH215" s="88">
        <v>-0.25</v>
      </c>
      <c r="CI215" s="88">
        <v>0</v>
      </c>
      <c r="CJ215" s="88">
        <v>0</v>
      </c>
      <c r="CK215" s="88">
        <v>0.33333333333333326</v>
      </c>
      <c r="CL215" s="88">
        <v>0</v>
      </c>
      <c r="CM215" s="88">
        <v>-0.12499999999999989</v>
      </c>
      <c r="CN215" s="88">
        <v>-0.1428571428571429</v>
      </c>
      <c r="CO215" s="88">
        <v>0</v>
      </c>
      <c r="CP215" s="88">
        <v>0.33333333333333326</v>
      </c>
      <c r="CQ215" s="88">
        <v>0</v>
      </c>
      <c r="CR215" s="88">
        <v>0</v>
      </c>
      <c r="CS215" s="88">
        <v>0</v>
      </c>
      <c r="CT215" s="88">
        <v>0</v>
      </c>
      <c r="CU215" s="23">
        <v>0</v>
      </c>
      <c r="CV215" s="89">
        <f t="shared" si="21"/>
        <v>0</v>
      </c>
      <c r="CW215" s="89">
        <f t="shared" si="21"/>
        <v>0</v>
      </c>
      <c r="CX215" s="89">
        <f t="shared" si="21"/>
        <v>0</v>
      </c>
      <c r="DA215" s="11" t="s">
        <v>928</v>
      </c>
      <c r="DB215" s="36" t="s">
        <v>1074</v>
      </c>
      <c r="DC215" s="36" t="s">
        <v>1074</v>
      </c>
      <c r="DD215" s="36" t="s">
        <v>1074</v>
      </c>
      <c r="DE215" s="36" t="s">
        <v>1074</v>
      </c>
      <c r="DF215" s="36">
        <v>-0.12499999999999989</v>
      </c>
      <c r="DG215" s="36" t="s">
        <v>1074</v>
      </c>
      <c r="DH215" s="36" t="s">
        <v>1074</v>
      </c>
      <c r="DI215" s="36" t="s">
        <v>1074</v>
      </c>
      <c r="DJ215" s="175"/>
      <c r="DK215" s="36">
        <v>-0.4</v>
      </c>
      <c r="DL215" s="175"/>
      <c r="DM215" s="36">
        <v>0</v>
      </c>
      <c r="DN215" s="175"/>
      <c r="DO215" s="36">
        <v>0.66666666666666674</v>
      </c>
      <c r="DP215" s="36" t="s">
        <v>1074</v>
      </c>
      <c r="DQ215" s="36" t="s">
        <v>1074</v>
      </c>
      <c r="DR215" s="94" t="s">
        <v>1074</v>
      </c>
      <c r="DS215" s="94">
        <v>0.50000000000000377</v>
      </c>
      <c r="DT215" s="36">
        <v>0.71428571428571419</v>
      </c>
      <c r="DU215" s="175"/>
      <c r="DV215" s="36">
        <v>1.3333333333333335</v>
      </c>
      <c r="DW215" s="36">
        <v>-0.4</v>
      </c>
      <c r="DX215" s="36">
        <v>0</v>
      </c>
      <c r="DY215" s="36">
        <v>0.29999999999999982</v>
      </c>
      <c r="DZ215" s="36">
        <v>-7.6923076923076872E-2</v>
      </c>
      <c r="EA215" s="175"/>
      <c r="EB215" s="36">
        <v>8.3333333333333259E-2</v>
      </c>
      <c r="EC215" s="36">
        <v>-0.53846153846153844</v>
      </c>
      <c r="ED215" s="36">
        <v>0.16666666666666674</v>
      </c>
      <c r="EE215" s="36">
        <v>0.21428571428571419</v>
      </c>
      <c r="EF215" s="36">
        <v>-5.882352941176483E-2</v>
      </c>
      <c r="EG215" s="88">
        <v>0.375</v>
      </c>
      <c r="EH215" s="88">
        <v>9.090909090909105E-2</v>
      </c>
      <c r="EI215" s="88">
        <v>0</v>
      </c>
      <c r="EJ215" s="88">
        <v>0</v>
      </c>
      <c r="EK215" s="88">
        <v>0</v>
      </c>
      <c r="EL215" s="88">
        <v>0</v>
      </c>
      <c r="EM215" s="88">
        <v>0</v>
      </c>
      <c r="EN215" s="88">
        <v>0</v>
      </c>
      <c r="EO215" s="88">
        <v>-0.16666666666666663</v>
      </c>
      <c r="EP215" s="88">
        <v>0</v>
      </c>
      <c r="EQ215" s="88">
        <v>0.19999999999999996</v>
      </c>
      <c r="ER215" s="88">
        <v>0</v>
      </c>
      <c r="ES215" s="88">
        <v>-0.16666666666666663</v>
      </c>
      <c r="ET215" s="88">
        <v>0.44999999999999973</v>
      </c>
      <c r="EU215" s="89">
        <f t="shared" ref="EU215:EX215" si="43">EV180/EU180-1</f>
        <v>-3.4482758620689502E-2</v>
      </c>
      <c r="EV215" s="89">
        <f t="shared" si="43"/>
        <v>0</v>
      </c>
      <c r="EW215" s="89">
        <f t="shared" si="43"/>
        <v>-0.28600000000000003</v>
      </c>
      <c r="EX215" s="89">
        <f t="shared" si="43"/>
        <v>1.801120448179272</v>
      </c>
      <c r="FA215" s="36">
        <v>0.16666666666666674</v>
      </c>
      <c r="FB215" s="36" t="s">
        <v>1074</v>
      </c>
      <c r="FC215" s="36" t="s">
        <v>1074</v>
      </c>
      <c r="FD215" s="36" t="s">
        <v>1074</v>
      </c>
      <c r="FE215" s="175"/>
      <c r="FF215" s="36">
        <v>0.125</v>
      </c>
      <c r="FG215" s="175"/>
      <c r="FH215" s="36">
        <v>-0.11111111111111116</v>
      </c>
      <c r="FI215" s="175"/>
      <c r="FJ215" s="36">
        <v>0.16666666666666674</v>
      </c>
      <c r="FK215" s="36" t="s">
        <v>1074</v>
      </c>
      <c r="FL215" s="36" t="s">
        <v>1074</v>
      </c>
      <c r="FM215" s="94" t="s">
        <v>1074</v>
      </c>
      <c r="FN215" s="94">
        <v>0</v>
      </c>
      <c r="FO215" s="94">
        <v>0.5</v>
      </c>
      <c r="FP215" s="175"/>
      <c r="FQ215" s="94">
        <v>0</v>
      </c>
      <c r="FR215" s="94">
        <v>0</v>
      </c>
      <c r="FS215" s="94">
        <v>-0.33333333333333337</v>
      </c>
      <c r="FT215" s="36">
        <v>0.75000000000000022</v>
      </c>
      <c r="FU215" s="36">
        <v>-0.35714285714285721</v>
      </c>
      <c r="FV215" s="175"/>
      <c r="FW215" s="36"/>
      <c r="FX215" s="36">
        <v>0</v>
      </c>
      <c r="FY215" s="36">
        <v>0.125</v>
      </c>
      <c r="FZ215" s="36">
        <v>0.11111111111111116</v>
      </c>
      <c r="GA215" s="36">
        <v>0</v>
      </c>
      <c r="GB215" s="88">
        <v>0</v>
      </c>
      <c r="GC215" s="88">
        <v>0.19999999999999996</v>
      </c>
      <c r="GD215" s="88">
        <v>0.16666666666666674</v>
      </c>
      <c r="GE215" s="88">
        <v>0</v>
      </c>
      <c r="GF215" s="88">
        <v>0</v>
      </c>
      <c r="GG215" s="88">
        <v>-0.1428571428571429</v>
      </c>
      <c r="GH215" s="88">
        <v>0.16666666666666674</v>
      </c>
      <c r="GI215" s="88">
        <v>0</v>
      </c>
      <c r="GJ215" s="88">
        <v>0</v>
      </c>
      <c r="GK215" s="88">
        <v>0</v>
      </c>
      <c r="GL215" s="88">
        <v>0</v>
      </c>
      <c r="GM215" s="88">
        <v>0</v>
      </c>
      <c r="GN215" s="88">
        <v>0</v>
      </c>
      <c r="GO215" s="88">
        <v>0.14285714285714279</v>
      </c>
      <c r="GP215" s="23">
        <v>0</v>
      </c>
      <c r="GQ215" s="89">
        <f>GR180/GQ180-1</f>
        <v>0.75000000000000022</v>
      </c>
      <c r="GR215" s="89">
        <f t="shared" si="23"/>
        <v>-0.6785714285714286</v>
      </c>
      <c r="GS215" s="89">
        <f t="shared" si="24"/>
        <v>0.33333333333333326</v>
      </c>
      <c r="GU215"/>
      <c r="GV215" s="11" t="s">
        <v>928</v>
      </c>
      <c r="GW215" s="36" t="s">
        <v>1074</v>
      </c>
      <c r="GX215" s="36" t="s">
        <v>1074</v>
      </c>
      <c r="GY215" s="36" t="s">
        <v>1074</v>
      </c>
      <c r="GZ215" s="36" t="s">
        <v>1074</v>
      </c>
      <c r="HA215" s="36">
        <v>-0.33333333333333326</v>
      </c>
      <c r="HB215" s="36" t="s">
        <v>1074</v>
      </c>
      <c r="HC215" s="36" t="s">
        <v>1074</v>
      </c>
      <c r="HD215" s="36" t="s">
        <v>1074</v>
      </c>
      <c r="HE215" s="175"/>
      <c r="HF215" s="36">
        <v>4.1666666666666741E-2</v>
      </c>
      <c r="HG215" s="175"/>
      <c r="HH215" s="36">
        <v>0.19999999999999996</v>
      </c>
      <c r="HI215" s="175"/>
      <c r="HJ215" s="36">
        <v>-0.33333333333333326</v>
      </c>
      <c r="HK215" s="36" t="s">
        <v>1074</v>
      </c>
      <c r="HL215" s="36" t="s">
        <v>1074</v>
      </c>
      <c r="HM215" s="94" t="s">
        <v>1074</v>
      </c>
      <c r="HN215" s="94">
        <v>-0.23076923076923195</v>
      </c>
      <c r="HO215" s="94">
        <v>9.9999999999999867E-2</v>
      </c>
      <c r="HP215" s="175"/>
      <c r="HQ215" s="94">
        <v>0.11363636363636376</v>
      </c>
      <c r="HR215" s="94">
        <v>0.22448979591836737</v>
      </c>
      <c r="HS215" s="36">
        <v>-0.19999999999999996</v>
      </c>
      <c r="HT215" s="36">
        <v>2.0833333333333481E-2</v>
      </c>
      <c r="HU215" s="36">
        <v>2.0408163265306145E-2</v>
      </c>
      <c r="HV215" s="175"/>
      <c r="HW215" s="36">
        <v>-0.20000000000000007</v>
      </c>
      <c r="HX215" s="36">
        <v>0.29999999999999982</v>
      </c>
      <c r="HY215" s="36">
        <v>-5.7692307692307598E-2</v>
      </c>
      <c r="HZ215" s="36">
        <v>-2.0408163265306145E-2</v>
      </c>
      <c r="IA215" s="36">
        <v>0.14583333333333326</v>
      </c>
      <c r="IB215" s="36">
        <v>0.5</v>
      </c>
      <c r="IC215" s="88">
        <v>-0.16666666666666663</v>
      </c>
      <c r="ID215" s="88">
        <v>0.19999999999999996</v>
      </c>
      <c r="IE215" s="88">
        <v>0</v>
      </c>
      <c r="IF215" s="88">
        <v>0</v>
      </c>
      <c r="IG215" s="88">
        <v>-8.333333333333337E-2</v>
      </c>
      <c r="IH215" s="88">
        <v>0.36363636363636376</v>
      </c>
      <c r="II215" s="88">
        <v>0</v>
      </c>
      <c r="IJ215" s="88">
        <v>0</v>
      </c>
      <c r="IK215" s="88">
        <v>0</v>
      </c>
      <c r="IL215" s="88">
        <v>-0.23333333333333328</v>
      </c>
      <c r="IM215" s="88">
        <v>8.6956521739130377E-2</v>
      </c>
      <c r="IN215" s="88">
        <v>0.19999999999999996</v>
      </c>
      <c r="IO215" s="88">
        <v>0</v>
      </c>
      <c r="IP215" s="23">
        <v>-6.6666666666666652E-2</v>
      </c>
      <c r="IQ215" s="89">
        <f>IR180/IQ180-1</f>
        <v>7.1428571428571397E-2</v>
      </c>
      <c r="IR215" s="89">
        <f t="shared" si="25"/>
        <v>-0.33333333333333326</v>
      </c>
      <c r="IS215" s="89">
        <f t="shared" si="31"/>
        <v>0.40000000000000013</v>
      </c>
      <c r="IV215" s="11" t="s">
        <v>928</v>
      </c>
      <c r="IW215" s="36" t="s">
        <v>1074</v>
      </c>
      <c r="IX215" s="36" t="s">
        <v>1074</v>
      </c>
      <c r="IY215" s="36" t="s">
        <v>1074</v>
      </c>
      <c r="IZ215" s="36" t="s">
        <v>1074</v>
      </c>
      <c r="JA215" s="36">
        <v>-0.4</v>
      </c>
      <c r="JB215" s="36" t="s">
        <v>1074</v>
      </c>
      <c r="JC215" s="36" t="s">
        <v>1074</v>
      </c>
      <c r="JD215" s="36" t="s">
        <v>1074</v>
      </c>
      <c r="JE215" s="36"/>
      <c r="JF215" s="175"/>
      <c r="JG215" s="36">
        <v>-0.12499999999999989</v>
      </c>
      <c r="JH215" s="175"/>
      <c r="JI215" s="36">
        <v>7.1428571428571397E-2</v>
      </c>
      <c r="JJ215" s="175"/>
      <c r="JK215" s="36">
        <v>6.6666666666666652E-2</v>
      </c>
      <c r="JL215" s="36" t="s">
        <v>1074</v>
      </c>
      <c r="JM215" s="36" t="s">
        <v>1074</v>
      </c>
      <c r="JN215" s="94" t="s">
        <v>1074</v>
      </c>
      <c r="JO215" s="94">
        <v>-4.9619847939175732E-2</v>
      </c>
      <c r="JP215" s="94">
        <v>-0.15789473684210531</v>
      </c>
      <c r="JQ215" s="175"/>
      <c r="JR215" s="94">
        <v>0</v>
      </c>
      <c r="JS215" s="94">
        <v>0.25000000000000022</v>
      </c>
      <c r="JT215" s="94">
        <v>-0.10000000000000009</v>
      </c>
      <c r="JU215" s="36">
        <v>-0.11111111111111116</v>
      </c>
      <c r="JV215" s="36">
        <v>1.1615000000000002</v>
      </c>
      <c r="JW215" s="175"/>
      <c r="JX215" s="36">
        <v>-0.59518852648623644</v>
      </c>
      <c r="JY215" s="36">
        <v>7.1428571428571397E-2</v>
      </c>
      <c r="JZ215" s="36">
        <v>0.33333333333333348</v>
      </c>
      <c r="KA215" s="36">
        <v>-0.7</v>
      </c>
      <c r="KB215" s="36">
        <v>5.8823529411764719E-2</v>
      </c>
      <c r="KC215" s="88">
        <v>0.11111111111111116</v>
      </c>
      <c r="KD215" s="88">
        <v>-0.10000000000000009</v>
      </c>
      <c r="KE215" s="88">
        <v>0</v>
      </c>
      <c r="KF215" s="88">
        <v>-0.33333333333333337</v>
      </c>
      <c r="KG215" s="88">
        <v>-0.16666666666666663</v>
      </c>
      <c r="KH215" s="88">
        <v>1</v>
      </c>
      <c r="KI215" s="88">
        <v>0</v>
      </c>
      <c r="KJ215" s="88">
        <v>0</v>
      </c>
      <c r="KK215" s="88">
        <v>0</v>
      </c>
      <c r="KL215" s="88">
        <v>-0.55000000000000004</v>
      </c>
      <c r="KM215" s="88">
        <v>0.11111111111111116</v>
      </c>
      <c r="KN215" s="88">
        <v>0.19999999999999996</v>
      </c>
      <c r="KO215" s="88">
        <v>1.3333333333333335</v>
      </c>
      <c r="KP215" s="23">
        <v>0</v>
      </c>
      <c r="KQ215" s="89">
        <f>KR180/KQ180-1</f>
        <v>7.1428571428571397E-2</v>
      </c>
      <c r="KR215" s="89">
        <f t="shared" si="26"/>
        <v>-6.6666666666666652E-2</v>
      </c>
      <c r="KS215" s="89">
        <f t="shared" si="26"/>
        <v>-0.2857142857142857</v>
      </c>
    </row>
    <row r="216" spans="1:305" x14ac:dyDescent="0.3">
      <c r="A216" s="11" t="s">
        <v>1082</v>
      </c>
      <c r="B216" s="36">
        <v>0</v>
      </c>
      <c r="C216" s="36" t="s">
        <v>1074</v>
      </c>
      <c r="D216" s="36" t="s">
        <v>1074</v>
      </c>
      <c r="E216" s="36">
        <v>0</v>
      </c>
      <c r="F216" s="36">
        <v>0.25000000000000022</v>
      </c>
      <c r="G216" s="36" t="s">
        <v>1074</v>
      </c>
      <c r="H216" s="36" t="s">
        <v>1074</v>
      </c>
      <c r="I216" s="36" t="s">
        <v>1074</v>
      </c>
      <c r="J216" s="175"/>
      <c r="K216" s="36" t="s">
        <v>1074</v>
      </c>
      <c r="L216" s="131"/>
      <c r="M216" s="36">
        <v>0</v>
      </c>
      <c r="N216" s="175"/>
      <c r="O216" s="36">
        <v>0</v>
      </c>
      <c r="P216" s="36" t="s">
        <v>1074</v>
      </c>
      <c r="Q216" s="36" t="s">
        <v>1074</v>
      </c>
      <c r="R216" s="36" t="s">
        <v>1074</v>
      </c>
      <c r="S216" s="36" t="s">
        <v>1074</v>
      </c>
      <c r="T216" s="36" t="s">
        <v>1074</v>
      </c>
      <c r="U216" s="175"/>
      <c r="V216" s="36">
        <v>0</v>
      </c>
      <c r="W216" s="36">
        <v>-0.16666666666666663</v>
      </c>
      <c r="X216" s="36">
        <v>-0.5</v>
      </c>
      <c r="Y216" s="36">
        <v>0.66666666666666674</v>
      </c>
      <c r="Z216" s="36">
        <v>0</v>
      </c>
      <c r="AA216" s="175"/>
      <c r="AB216" s="36">
        <v>0</v>
      </c>
      <c r="AC216" s="36">
        <v>-0.60000000000000009</v>
      </c>
      <c r="AD216" s="91">
        <v>1</v>
      </c>
      <c r="AE216" s="91">
        <v>0</v>
      </c>
      <c r="AF216" s="91">
        <v>-0.5</v>
      </c>
      <c r="AG216" s="88">
        <v>0</v>
      </c>
      <c r="AH216" s="88"/>
      <c r="AI216" s="88"/>
      <c r="AJ216" s="88">
        <v>0</v>
      </c>
      <c r="AK216" s="88">
        <v>0</v>
      </c>
      <c r="AL216" s="88">
        <v>1.5000000000000004</v>
      </c>
      <c r="AM216" s="88">
        <v>0.19999999999999996</v>
      </c>
      <c r="AN216" s="88">
        <v>-0.5</v>
      </c>
      <c r="AO216" s="88">
        <v>1</v>
      </c>
      <c r="AP216" s="88">
        <v>0</v>
      </c>
      <c r="AQ216" s="88">
        <v>-0.33333333333333337</v>
      </c>
      <c r="AR216" s="88">
        <v>0</v>
      </c>
      <c r="AS216" s="88"/>
      <c r="AT216" s="88"/>
      <c r="AU216" s="23"/>
      <c r="AV216" s="89"/>
      <c r="AW216" s="89">
        <f t="shared" si="28"/>
        <v>0</v>
      </c>
      <c r="AX216" s="89">
        <f t="shared" si="29"/>
        <v>0</v>
      </c>
      <c r="BA216" s="11" t="s">
        <v>1082</v>
      </c>
      <c r="BB216" s="36">
        <v>-0.5</v>
      </c>
      <c r="BC216" s="36" t="s">
        <v>1074</v>
      </c>
      <c r="BD216" s="36" t="s">
        <v>1074</v>
      </c>
      <c r="BE216" s="36">
        <v>0</v>
      </c>
      <c r="BF216" s="36">
        <v>0</v>
      </c>
      <c r="BG216" s="36" t="s">
        <v>1074</v>
      </c>
      <c r="BH216" s="36" t="s">
        <v>1074</v>
      </c>
      <c r="BI216" s="36" t="s">
        <v>1074</v>
      </c>
      <c r="BJ216" s="131"/>
      <c r="BK216" s="36" t="s">
        <v>1074</v>
      </c>
      <c r="BL216" s="131"/>
      <c r="BM216" s="36">
        <v>0</v>
      </c>
      <c r="BN216" s="131"/>
      <c r="BO216" s="36">
        <v>0</v>
      </c>
      <c r="BP216" s="36" t="s">
        <v>1074</v>
      </c>
      <c r="BQ216" s="36" t="s">
        <v>1074</v>
      </c>
      <c r="BR216" s="36">
        <v>-1.6653345369377348E-15</v>
      </c>
      <c r="BS216" s="36" t="s">
        <v>1074</v>
      </c>
      <c r="BT216" s="36" t="s">
        <v>1074</v>
      </c>
      <c r="BU216" s="131"/>
      <c r="BV216" s="36">
        <v>0</v>
      </c>
      <c r="BW216" s="36">
        <v>0.25000000000000022</v>
      </c>
      <c r="BX216" s="36">
        <v>0</v>
      </c>
      <c r="BY216" s="36">
        <v>0</v>
      </c>
      <c r="BZ216" s="36">
        <v>0</v>
      </c>
      <c r="CA216" s="175"/>
      <c r="CB216" s="36">
        <v>9.9999999999999867E-2</v>
      </c>
      <c r="CC216" s="36">
        <v>9.090909090909105E-2</v>
      </c>
      <c r="CD216" s="36">
        <v>0</v>
      </c>
      <c r="CE216" s="36">
        <v>0</v>
      </c>
      <c r="CF216" s="36">
        <v>0.16666666666666674</v>
      </c>
      <c r="CG216" s="88">
        <v>-0.1428571428571429</v>
      </c>
      <c r="CH216" s="88"/>
      <c r="CI216" s="88"/>
      <c r="CJ216" s="88">
        <v>1.6</v>
      </c>
      <c r="CK216" s="88">
        <v>0</v>
      </c>
      <c r="CL216" s="88">
        <v>0.15384615384615397</v>
      </c>
      <c r="CM216" s="88">
        <v>0</v>
      </c>
      <c r="CN216" s="88">
        <v>-0.19999999999999996</v>
      </c>
      <c r="CO216" s="88">
        <v>0.25</v>
      </c>
      <c r="CP216" s="88">
        <v>0</v>
      </c>
      <c r="CQ216" s="88">
        <v>-0.33333333333333337</v>
      </c>
      <c r="CR216" s="88">
        <v>0.25000000000000022</v>
      </c>
      <c r="CS216" s="88"/>
      <c r="CT216" s="88"/>
      <c r="CU216" s="23"/>
      <c r="CV216" s="89"/>
      <c r="CW216" s="89">
        <f t="shared" si="21"/>
        <v>0</v>
      </c>
      <c r="CX216" s="89">
        <f t="shared" si="21"/>
        <v>0</v>
      </c>
      <c r="DA216" s="11" t="s">
        <v>1082</v>
      </c>
      <c r="DB216" s="36">
        <v>0</v>
      </c>
      <c r="DC216" s="36" t="s">
        <v>1074</v>
      </c>
      <c r="DD216" s="36" t="s">
        <v>1074</v>
      </c>
      <c r="DE216" s="36">
        <v>0</v>
      </c>
      <c r="DF216" s="36">
        <v>0</v>
      </c>
      <c r="DG216" s="36" t="s">
        <v>1074</v>
      </c>
      <c r="DH216" s="36" t="s">
        <v>1074</v>
      </c>
      <c r="DI216" s="36" t="s">
        <v>1074</v>
      </c>
      <c r="DJ216" s="175"/>
      <c r="DK216" s="36" t="s">
        <v>1074</v>
      </c>
      <c r="DL216" s="175"/>
      <c r="DM216" s="36">
        <v>0</v>
      </c>
      <c r="DN216" s="175"/>
      <c r="DO216" s="36">
        <v>0</v>
      </c>
      <c r="DP216" s="36" t="s">
        <v>1074</v>
      </c>
      <c r="DQ216" s="36" t="s">
        <v>1074</v>
      </c>
      <c r="DR216" s="36">
        <v>-5.5511151231257827E-16</v>
      </c>
      <c r="DS216" s="36" t="s">
        <v>1074</v>
      </c>
      <c r="DT216" s="36" t="s">
        <v>1074</v>
      </c>
      <c r="DU216" s="175"/>
      <c r="DV216" s="36">
        <v>-0.1428571428571429</v>
      </c>
      <c r="DW216" s="36">
        <v>0</v>
      </c>
      <c r="DX216" s="36">
        <v>0</v>
      </c>
      <c r="DY216" s="36">
        <v>-0.1428571428571429</v>
      </c>
      <c r="DZ216" s="36">
        <v>0</v>
      </c>
      <c r="EA216" s="175"/>
      <c r="EB216" s="36">
        <v>0</v>
      </c>
      <c r="EC216" s="36">
        <v>0</v>
      </c>
      <c r="ED216" s="36">
        <v>0.16666666666666674</v>
      </c>
      <c r="EE216" s="36">
        <v>0</v>
      </c>
      <c r="EF216" s="36">
        <v>-0.1428571428571429</v>
      </c>
      <c r="EG216" s="88">
        <v>0</v>
      </c>
      <c r="EH216" s="88"/>
      <c r="EI216" s="88"/>
      <c r="EJ216" s="88">
        <v>0</v>
      </c>
      <c r="EK216" s="88">
        <v>0</v>
      </c>
      <c r="EL216" s="88">
        <v>0</v>
      </c>
      <c r="EM216" s="88">
        <v>0</v>
      </c>
      <c r="EN216" s="88">
        <v>0</v>
      </c>
      <c r="EO216" s="88">
        <v>0</v>
      </c>
      <c r="EP216" s="88">
        <v>0</v>
      </c>
      <c r="EQ216" s="88">
        <v>0</v>
      </c>
      <c r="ER216" s="88">
        <v>0</v>
      </c>
      <c r="ES216" s="88"/>
      <c r="ET216" s="88"/>
      <c r="EU216" s="89"/>
      <c r="EV216" s="89"/>
      <c r="EW216" s="89">
        <f t="shared" ref="EW216:EX216" si="44">EX181/EW181-1</f>
        <v>0</v>
      </c>
      <c r="EX216" s="89">
        <f t="shared" si="44"/>
        <v>0</v>
      </c>
      <c r="FA216" s="36">
        <v>0</v>
      </c>
      <c r="FB216" s="36" t="s">
        <v>1074</v>
      </c>
      <c r="FC216" s="36" t="s">
        <v>1074</v>
      </c>
      <c r="FD216" s="36" t="s">
        <v>1074</v>
      </c>
      <c r="FE216" s="175"/>
      <c r="FF216" s="36" t="s">
        <v>1074</v>
      </c>
      <c r="FG216" s="175"/>
      <c r="FH216" s="36">
        <v>0</v>
      </c>
      <c r="FI216" s="175"/>
      <c r="FJ216" s="36">
        <v>0</v>
      </c>
      <c r="FK216" s="36" t="s">
        <v>1074</v>
      </c>
      <c r="FL216" s="36" t="s">
        <v>1074</v>
      </c>
      <c r="FM216" s="36">
        <v>0</v>
      </c>
      <c r="FN216" s="36"/>
      <c r="FO216" s="36"/>
      <c r="FP216" s="175"/>
      <c r="FQ216" s="36">
        <v>0</v>
      </c>
      <c r="FR216" s="36">
        <v>0.16666666666666674</v>
      </c>
      <c r="FS216" s="94">
        <v>8.5714285714285632E-2</v>
      </c>
      <c r="FT216" s="36">
        <v>-0.21052631578947378</v>
      </c>
      <c r="FU216" s="36">
        <v>0</v>
      </c>
      <c r="FV216" s="175"/>
      <c r="FW216" s="36"/>
      <c r="FX216" s="36">
        <v>0.16666666666666674</v>
      </c>
      <c r="FY216" s="36">
        <v>0</v>
      </c>
      <c r="FZ216" s="36">
        <v>0</v>
      </c>
      <c r="GA216" s="36">
        <v>-0.2857142857142857</v>
      </c>
      <c r="GB216" s="88">
        <v>0</v>
      </c>
      <c r="GC216" s="88"/>
      <c r="GD216" s="88"/>
      <c r="GE216" s="88">
        <v>0</v>
      </c>
      <c r="GF216" s="88">
        <v>0</v>
      </c>
      <c r="GG216" s="88">
        <v>0.16666666666666674</v>
      </c>
      <c r="GH216" s="88">
        <v>0</v>
      </c>
      <c r="GI216" s="88">
        <v>-0.65714285714285714</v>
      </c>
      <c r="GJ216" s="88">
        <v>0</v>
      </c>
      <c r="GK216" s="88">
        <v>0</v>
      </c>
      <c r="GL216" s="88">
        <v>0</v>
      </c>
      <c r="GM216" s="88">
        <v>0</v>
      </c>
      <c r="GN216" s="88"/>
      <c r="GO216" s="88"/>
      <c r="GP216" s="23"/>
      <c r="GQ216" s="89"/>
      <c r="GR216" s="89">
        <f t="shared" si="23"/>
        <v>0</v>
      </c>
      <c r="GS216" s="89">
        <f t="shared" si="24"/>
        <v>0</v>
      </c>
      <c r="GU216"/>
      <c r="GV216" s="11" t="s">
        <v>1082</v>
      </c>
      <c r="GW216" s="36">
        <v>0</v>
      </c>
      <c r="GX216" s="36" t="s">
        <v>1074</v>
      </c>
      <c r="GY216" s="36" t="s">
        <v>1074</v>
      </c>
      <c r="GZ216" s="36">
        <v>0</v>
      </c>
      <c r="HA216" s="36">
        <v>-0.16666666666666663</v>
      </c>
      <c r="HB216" s="36" t="s">
        <v>1074</v>
      </c>
      <c r="HC216" s="36" t="s">
        <v>1074</v>
      </c>
      <c r="HD216" s="36" t="s">
        <v>1074</v>
      </c>
      <c r="HE216" s="175"/>
      <c r="HF216" s="36" t="s">
        <v>1074</v>
      </c>
      <c r="HG216" s="175"/>
      <c r="HH216" s="36">
        <v>0</v>
      </c>
      <c r="HI216" s="175"/>
      <c r="HJ216" s="36">
        <v>0</v>
      </c>
      <c r="HK216" s="36" t="s">
        <v>1074</v>
      </c>
      <c r="HL216" s="36" t="s">
        <v>1074</v>
      </c>
      <c r="HM216" s="36">
        <v>0</v>
      </c>
      <c r="HN216" s="36"/>
      <c r="HO216" s="36"/>
      <c r="HP216" s="175"/>
      <c r="HQ216" s="36">
        <v>0</v>
      </c>
      <c r="HR216" s="36">
        <v>0.10000000000000009</v>
      </c>
      <c r="HS216" s="36">
        <v>-0.30303030303030298</v>
      </c>
      <c r="HT216" s="36">
        <v>0.30434782608695654</v>
      </c>
      <c r="HU216" s="36">
        <v>0</v>
      </c>
      <c r="HV216" s="175"/>
      <c r="HW216" s="36">
        <v>-6.6666666666666652E-2</v>
      </c>
      <c r="HX216" s="36">
        <v>-0.5535714285714286</v>
      </c>
      <c r="HY216" s="36">
        <v>1</v>
      </c>
      <c r="HZ216" s="36">
        <v>0</v>
      </c>
      <c r="IA216" s="36">
        <v>9.9999999999999867E-2</v>
      </c>
      <c r="IB216" s="36">
        <v>0</v>
      </c>
      <c r="IC216" s="88"/>
      <c r="ID216" s="88"/>
      <c r="IE216" s="88">
        <v>0</v>
      </c>
      <c r="IF216" s="88">
        <v>0</v>
      </c>
      <c r="IG216" s="88">
        <v>0</v>
      </c>
      <c r="IH216" s="88">
        <v>3.9999999999999813E-2</v>
      </c>
      <c r="II216" s="88">
        <v>1.9230769230769384E-2</v>
      </c>
      <c r="IJ216" s="88">
        <v>-1.8867924528301994E-2</v>
      </c>
      <c r="IK216" s="88">
        <v>-1.9230769230769162E-2</v>
      </c>
      <c r="IL216" s="88">
        <v>-0.21568627450980393</v>
      </c>
      <c r="IM216" s="88">
        <v>0.29999999999999982</v>
      </c>
      <c r="IN216" s="88"/>
      <c r="IO216" s="88"/>
      <c r="IP216" s="23"/>
      <c r="IQ216" s="89"/>
      <c r="IR216" s="89">
        <f t="shared" si="25"/>
        <v>-1.9996000799837876E-4</v>
      </c>
      <c r="IS216" s="89">
        <f t="shared" si="31"/>
        <v>0</v>
      </c>
      <c r="IV216" s="11" t="s">
        <v>1082</v>
      </c>
      <c r="IW216" s="36">
        <v>-9.0909090909090828E-2</v>
      </c>
      <c r="IX216" s="36" t="s">
        <v>1074</v>
      </c>
      <c r="IY216" s="36" t="s">
        <v>1074</v>
      </c>
      <c r="IZ216" s="36">
        <v>0</v>
      </c>
      <c r="JA216" s="36">
        <v>0</v>
      </c>
      <c r="JB216" s="36" t="s">
        <v>1074</v>
      </c>
      <c r="JC216" s="36" t="s">
        <v>1074</v>
      </c>
      <c r="JD216" s="36" t="s">
        <v>1074</v>
      </c>
      <c r="JE216" s="36"/>
      <c r="JF216" s="175"/>
      <c r="JG216" s="36" t="s">
        <v>1074</v>
      </c>
      <c r="JH216" s="175"/>
      <c r="JI216" s="36">
        <v>0</v>
      </c>
      <c r="JJ216" s="175"/>
      <c r="JK216" s="36">
        <v>0</v>
      </c>
      <c r="JL216" s="36" t="s">
        <v>1074</v>
      </c>
      <c r="JM216" s="36" t="s">
        <v>1074</v>
      </c>
      <c r="JN216" s="36">
        <v>3.6363636363634377E-4</v>
      </c>
      <c r="JO216" s="36"/>
      <c r="JP216" s="36"/>
      <c r="JQ216" s="175"/>
      <c r="JR216" s="36">
        <v>-9.0909090909090828E-2</v>
      </c>
      <c r="JS216" s="36">
        <v>0.19999999999999996</v>
      </c>
      <c r="JT216" s="94">
        <v>-0.5</v>
      </c>
      <c r="JU216" s="36">
        <v>0.33333333333333326</v>
      </c>
      <c r="JV216" s="36">
        <v>0.375</v>
      </c>
      <c r="JW216" s="175"/>
      <c r="JX216" s="36">
        <v>-9.0909090909090828E-2</v>
      </c>
      <c r="JY216" s="36">
        <v>-0.60000000000000009</v>
      </c>
      <c r="JZ216" s="36">
        <v>1.5000000000000004</v>
      </c>
      <c r="KA216" s="36">
        <v>0</v>
      </c>
      <c r="KB216" s="36">
        <v>0.17647058823529416</v>
      </c>
      <c r="KC216" s="88"/>
      <c r="KD216" s="88"/>
      <c r="KE216" s="88">
        <v>0</v>
      </c>
      <c r="KF216" s="88">
        <v>0</v>
      </c>
      <c r="KG216" s="88">
        <v>-0.20000000000000007</v>
      </c>
      <c r="KH216" s="88">
        <v>0.125</v>
      </c>
      <c r="KI216" s="88">
        <v>0</v>
      </c>
      <c r="KJ216" s="88">
        <v>-5.5555555555555469E-2</v>
      </c>
      <c r="KK216" s="88">
        <v>0.17647058823529416</v>
      </c>
      <c r="KL216" s="88">
        <v>-0.55000000000000004</v>
      </c>
      <c r="KM216" s="88">
        <v>0.33333333333333326</v>
      </c>
      <c r="KN216" s="88"/>
      <c r="KO216" s="88"/>
      <c r="KP216" s="23"/>
      <c r="KQ216" s="89"/>
      <c r="KR216" s="89">
        <f t="shared" si="26"/>
        <v>0</v>
      </c>
      <c r="KS216" s="89">
        <f t="shared" si="26"/>
        <v>0</v>
      </c>
    </row>
    <row r="217" spans="1:305" x14ac:dyDescent="0.3">
      <c r="A217" s="11" t="s">
        <v>937</v>
      </c>
      <c r="B217" s="36"/>
      <c r="C217" s="36"/>
      <c r="D217" s="36"/>
      <c r="E217" s="36"/>
      <c r="F217" s="36"/>
      <c r="G217" s="36"/>
      <c r="H217" s="36"/>
      <c r="I217" s="36"/>
      <c r="J217" s="175"/>
      <c r="K217" s="36"/>
      <c r="L217" s="131"/>
      <c r="M217" s="36"/>
      <c r="N217" s="175"/>
      <c r="O217" s="36"/>
      <c r="P217" s="36"/>
      <c r="Q217" s="36"/>
      <c r="R217" s="36"/>
      <c r="S217" s="36"/>
      <c r="T217" s="36">
        <v>0</v>
      </c>
      <c r="U217" s="175"/>
      <c r="V217" s="36" t="s">
        <v>1074</v>
      </c>
      <c r="W217" s="36" t="s">
        <v>1074</v>
      </c>
      <c r="X217" s="36"/>
      <c r="Y217" s="36"/>
      <c r="Z217" s="36"/>
      <c r="AA217" s="175"/>
      <c r="AB217" s="36"/>
      <c r="AC217" s="36"/>
      <c r="AD217" s="91"/>
      <c r="AE217" s="91"/>
      <c r="AF217" s="91"/>
      <c r="AG217" s="88"/>
      <c r="AH217" s="88"/>
      <c r="AI217" s="88"/>
      <c r="AJ217" s="88">
        <v>0.19999999999999996</v>
      </c>
      <c r="AK217" s="88">
        <v>-0.33333333333333337</v>
      </c>
      <c r="AL217" s="88">
        <v>0</v>
      </c>
      <c r="AM217" s="88">
        <v>0.5</v>
      </c>
      <c r="AN217" s="88">
        <v>-0.25</v>
      </c>
      <c r="AO217" s="88">
        <v>0.33333333333333326</v>
      </c>
      <c r="AP217" s="88">
        <v>0</v>
      </c>
      <c r="AQ217" s="88">
        <v>0</v>
      </c>
      <c r="AR217" s="88">
        <v>-0.33333333333333337</v>
      </c>
      <c r="AS217" s="88">
        <v>0.5</v>
      </c>
      <c r="AT217" s="88">
        <v>-0.33333333333333337</v>
      </c>
      <c r="AU217" s="23">
        <v>0.5</v>
      </c>
      <c r="AV217" s="89">
        <f>AW182/AV182-1</f>
        <v>0</v>
      </c>
      <c r="AW217" s="89"/>
      <c r="AX217" s="89"/>
      <c r="BA217" s="11" t="s">
        <v>937</v>
      </c>
      <c r="BB217" s="36"/>
      <c r="BC217" s="36"/>
      <c r="BD217" s="36"/>
      <c r="BE217" s="36"/>
      <c r="BF217" s="36"/>
      <c r="BG217" s="36"/>
      <c r="BH217" s="36"/>
      <c r="BI217" s="36"/>
      <c r="BJ217" s="131"/>
      <c r="BK217" s="36"/>
      <c r="BL217" s="131"/>
      <c r="BM217" s="36"/>
      <c r="BN217" s="131"/>
      <c r="BO217" s="36"/>
      <c r="BP217" s="36"/>
      <c r="BQ217" s="36"/>
      <c r="BR217" s="36"/>
      <c r="BS217" s="36"/>
      <c r="BT217" s="36">
        <v>0.25000000000000022</v>
      </c>
      <c r="BU217" s="131"/>
      <c r="BV217" s="36" t="s">
        <v>1074</v>
      </c>
      <c r="BW217" s="36" t="s">
        <v>1074</v>
      </c>
      <c r="BX217" s="36"/>
      <c r="BY217" s="36"/>
      <c r="BZ217" s="36"/>
      <c r="CA217" s="175"/>
      <c r="CB217" s="36"/>
      <c r="CC217" s="36"/>
      <c r="CD217" s="36"/>
      <c r="CE217" s="36"/>
      <c r="CF217" s="36"/>
      <c r="CG217" s="88"/>
      <c r="CH217" s="88"/>
      <c r="CI217" s="88"/>
      <c r="CJ217" s="88">
        <v>0.19999999999999996</v>
      </c>
      <c r="CK217" s="88">
        <v>0.33333333333333326</v>
      </c>
      <c r="CL217" s="88">
        <v>0</v>
      </c>
      <c r="CM217" s="88">
        <v>0.10000000000000009</v>
      </c>
      <c r="CN217" s="88">
        <v>0.13636363636363646</v>
      </c>
      <c r="CO217" s="88">
        <v>-0.4</v>
      </c>
      <c r="CP217" s="88">
        <v>0.16666666666666674</v>
      </c>
      <c r="CQ217" s="88">
        <v>0.14285714285714279</v>
      </c>
      <c r="CR217" s="88">
        <v>0</v>
      </c>
      <c r="CS217" s="88">
        <v>-0.12499999999999989</v>
      </c>
      <c r="CT217" s="88">
        <v>0.4285714285714286</v>
      </c>
      <c r="CU217" s="23">
        <v>-0.20000000000000007</v>
      </c>
      <c r="CV217" s="89">
        <f t="shared" si="21"/>
        <v>-9.9999999999999978E-2</v>
      </c>
      <c r="CW217" s="89"/>
      <c r="CX217" s="89"/>
      <c r="DA217" s="11" t="s">
        <v>937</v>
      </c>
      <c r="DB217" s="36"/>
      <c r="DC217" s="36"/>
      <c r="DD217" s="36"/>
      <c r="DE217" s="36"/>
      <c r="DF217" s="36"/>
      <c r="DG217" s="36"/>
      <c r="DH217" s="36"/>
      <c r="DI217" s="36"/>
      <c r="DJ217" s="175"/>
      <c r="DK217" s="36"/>
      <c r="DL217" s="175"/>
      <c r="DM217" s="36"/>
      <c r="DN217" s="175"/>
      <c r="DO217" s="36"/>
      <c r="DP217" s="36"/>
      <c r="DQ217" s="36"/>
      <c r="DR217" s="36"/>
      <c r="DS217" s="36"/>
      <c r="DT217" s="36">
        <v>1.5</v>
      </c>
      <c r="DU217" s="175"/>
      <c r="DV217" s="36" t="s">
        <v>1074</v>
      </c>
      <c r="DW217" s="36" t="s">
        <v>1074</v>
      </c>
      <c r="DX217" s="36"/>
      <c r="DY217" s="36"/>
      <c r="DZ217" s="36"/>
      <c r="EA217" s="175"/>
      <c r="EB217" s="36"/>
      <c r="EC217" s="36"/>
      <c r="ED217" s="36"/>
      <c r="EE217" s="36"/>
      <c r="EF217" s="36"/>
      <c r="EG217" s="88"/>
      <c r="EH217" s="88"/>
      <c r="EI217" s="88"/>
      <c r="EJ217" s="88">
        <v>9.090909090909105E-2</v>
      </c>
      <c r="EK217" s="88">
        <v>8.3333333333333259E-2</v>
      </c>
      <c r="EL217" s="88">
        <v>-0.15384615384615385</v>
      </c>
      <c r="EM217" s="88">
        <v>9.090909090909105E-2</v>
      </c>
      <c r="EN217" s="88">
        <v>0</v>
      </c>
      <c r="EO217" s="88">
        <v>0</v>
      </c>
      <c r="EP217" s="88">
        <v>8.3333333333333259E-2</v>
      </c>
      <c r="EQ217" s="88">
        <v>7.6923076923077094E-2</v>
      </c>
      <c r="ER217" s="88">
        <v>-0.1428571428571429</v>
      </c>
      <c r="ES217" s="88">
        <v>0.5</v>
      </c>
      <c r="ET217" s="88">
        <v>-0.38888888888888895</v>
      </c>
      <c r="EU217" s="89">
        <f t="shared" ref="EU217:EV217" si="45">EV182/EU182-1</f>
        <v>-9.0909090909090828E-2</v>
      </c>
      <c r="EV217" s="89">
        <f t="shared" si="45"/>
        <v>0.19999999999999996</v>
      </c>
      <c r="EW217" s="89"/>
      <c r="EX217" s="89"/>
      <c r="FA217" s="36"/>
      <c r="FB217" s="36"/>
      <c r="FC217" s="36"/>
      <c r="FD217" s="36"/>
      <c r="FE217" s="175"/>
      <c r="FF217" s="36"/>
      <c r="FG217" s="175"/>
      <c r="FH217" s="36"/>
      <c r="FI217" s="175"/>
      <c r="FJ217" s="36"/>
      <c r="FK217" s="36"/>
      <c r="FL217" s="36"/>
      <c r="FM217" s="36"/>
      <c r="FN217" s="36"/>
      <c r="FO217" s="36">
        <v>0.5</v>
      </c>
      <c r="FP217" s="175"/>
      <c r="FQ217" s="36"/>
      <c r="FR217" s="36"/>
      <c r="FS217" s="94"/>
      <c r="FT217" s="36"/>
      <c r="FU217" s="36"/>
      <c r="FV217" s="175"/>
      <c r="FW217" s="36"/>
      <c r="FX217" s="36"/>
      <c r="FY217" s="36"/>
      <c r="FZ217" s="36"/>
      <c r="GA217" s="36"/>
      <c r="GB217" s="88"/>
      <c r="GC217" s="88"/>
      <c r="GD217" s="88"/>
      <c r="GE217" s="88">
        <v>9.090909090909105E-2</v>
      </c>
      <c r="GF217" s="88">
        <v>0</v>
      </c>
      <c r="GG217" s="88">
        <v>0</v>
      </c>
      <c r="GH217" s="88">
        <v>8.3333333333333259E-2</v>
      </c>
      <c r="GI217" s="88">
        <v>-7.6923076923076872E-2</v>
      </c>
      <c r="GJ217" s="88">
        <v>0</v>
      </c>
      <c r="GK217" s="88">
        <v>0</v>
      </c>
      <c r="GL217" s="88">
        <v>0</v>
      </c>
      <c r="GM217" s="88">
        <v>0</v>
      </c>
      <c r="GN217" s="88">
        <v>-0.16666666666666663</v>
      </c>
      <c r="GO217" s="88">
        <v>0.19999999999999996</v>
      </c>
      <c r="GP217" s="23">
        <v>0</v>
      </c>
      <c r="GQ217" s="89">
        <f>GR182/GQ182-1</f>
        <v>0</v>
      </c>
      <c r="GR217" s="89"/>
      <c r="GS217" s="89"/>
      <c r="GU217"/>
      <c r="GV217" s="11" t="s">
        <v>937</v>
      </c>
      <c r="GW217" s="36"/>
      <c r="GX217" s="36"/>
      <c r="GY217" s="36"/>
      <c r="GZ217" s="36"/>
      <c r="HA217" s="36"/>
      <c r="HB217" s="36"/>
      <c r="HC217" s="36"/>
      <c r="HD217" s="36"/>
      <c r="HE217" s="175"/>
      <c r="HF217" s="36"/>
      <c r="HG217" s="175"/>
      <c r="HH217" s="36"/>
      <c r="HI217" s="175"/>
      <c r="HJ217" s="36"/>
      <c r="HK217" s="36"/>
      <c r="HL217" s="36"/>
      <c r="HM217" s="36"/>
      <c r="HN217" s="36"/>
      <c r="HO217" s="36">
        <v>0.19999999999999996</v>
      </c>
      <c r="HP217" s="175"/>
      <c r="HQ217" s="36"/>
      <c r="HR217" s="36"/>
      <c r="HS217" s="36"/>
      <c r="HT217" s="36"/>
      <c r="HU217" s="36"/>
      <c r="HV217" s="175"/>
      <c r="HW217" s="36"/>
      <c r="HX217" s="36"/>
      <c r="HY217" s="36"/>
      <c r="HZ217" s="36"/>
      <c r="IA217" s="36"/>
      <c r="IB217" s="36"/>
      <c r="IC217" s="88"/>
      <c r="ID217" s="88"/>
      <c r="IE217" s="88">
        <v>0.31578947368421062</v>
      </c>
      <c r="IF217" s="88">
        <v>-0.2400000000000001</v>
      </c>
      <c r="IG217" s="88">
        <v>0</v>
      </c>
      <c r="IH217" s="88">
        <v>5.2631578947368585E-2</v>
      </c>
      <c r="II217" s="88">
        <v>-0.12500000000000011</v>
      </c>
      <c r="IJ217" s="88">
        <v>0.48571428571428577</v>
      </c>
      <c r="IK217" s="88">
        <v>7.6923076923077094E-2</v>
      </c>
      <c r="IL217" s="88">
        <v>-0.32142857142857151</v>
      </c>
      <c r="IM217" s="88">
        <v>0.26315789473684226</v>
      </c>
      <c r="IN217" s="88">
        <v>6.25E-2</v>
      </c>
      <c r="IO217" s="88">
        <v>-0.41176470588235292</v>
      </c>
      <c r="IP217" s="23">
        <v>0.53333333333333344</v>
      </c>
      <c r="IQ217" s="89">
        <f>IR182/IQ182-1</f>
        <v>8.6782608695652241E-2</v>
      </c>
      <c r="IR217" s="89"/>
      <c r="IS217" s="89"/>
      <c r="IV217" s="11" t="s">
        <v>937</v>
      </c>
      <c r="IW217" s="36"/>
      <c r="IX217" s="36"/>
      <c r="IY217" s="36"/>
      <c r="IZ217" s="36"/>
      <c r="JA217" s="36"/>
      <c r="JB217" s="36"/>
      <c r="JC217" s="36"/>
      <c r="JD217" s="36"/>
      <c r="JE217" s="36"/>
      <c r="JF217" s="175"/>
      <c r="JG217" s="36"/>
      <c r="JH217" s="175"/>
      <c r="JI217" s="36"/>
      <c r="JJ217" s="175"/>
      <c r="JK217" s="36"/>
      <c r="JL217" s="36"/>
      <c r="JM217" s="36"/>
      <c r="JN217" s="36"/>
      <c r="JO217" s="36"/>
      <c r="JP217" s="36">
        <v>-0.46666666666666667</v>
      </c>
      <c r="JQ217" s="175"/>
      <c r="JR217" s="36"/>
      <c r="JS217" s="36"/>
      <c r="JT217" s="94"/>
      <c r="JU217" s="36"/>
      <c r="JV217" s="36"/>
      <c r="JW217" s="175"/>
      <c r="JX217" s="36"/>
      <c r="JY217" s="36"/>
      <c r="JZ217" s="36"/>
      <c r="KA217" s="36"/>
      <c r="KB217" s="36"/>
      <c r="KC217" s="88"/>
      <c r="KD217" s="88"/>
      <c r="KE217" s="88">
        <v>2.7027027027026973E-2</v>
      </c>
      <c r="KF217" s="88">
        <v>-0.15789473684210531</v>
      </c>
      <c r="KG217" s="88">
        <v>0</v>
      </c>
      <c r="KH217" s="88">
        <v>0.125</v>
      </c>
      <c r="KI217" s="88">
        <v>0</v>
      </c>
      <c r="KJ217" s="88">
        <v>-5.5555555555555469E-2</v>
      </c>
      <c r="KK217" s="88">
        <v>0.17647058823529416</v>
      </c>
      <c r="KL217" s="88">
        <v>-0.17500000000000004</v>
      </c>
      <c r="KM217" s="88">
        <v>9.0909090909090828E-2</v>
      </c>
      <c r="KN217" s="88">
        <v>0</v>
      </c>
      <c r="KO217" s="88">
        <v>0.11111111111111116</v>
      </c>
      <c r="KP217" s="23">
        <v>-0.10000000000000009</v>
      </c>
      <c r="KQ217" s="89">
        <f>KR182/KQ182-1</f>
        <v>0.11111111111111116</v>
      </c>
      <c r="KR217" s="89"/>
      <c r="KS217" s="89"/>
    </row>
    <row r="218" spans="1:305" x14ac:dyDescent="0.3">
      <c r="A218" s="11" t="s">
        <v>1083</v>
      </c>
      <c r="B218" s="36"/>
      <c r="C218" s="36"/>
      <c r="D218" s="36"/>
      <c r="E218" s="36"/>
      <c r="F218" s="36"/>
      <c r="G218" s="36"/>
      <c r="H218" s="36"/>
      <c r="I218" s="36" t="s">
        <v>1074</v>
      </c>
      <c r="J218" s="175"/>
      <c r="K218" s="36" t="s">
        <v>1074</v>
      </c>
      <c r="L218" s="131"/>
      <c r="M218" s="36" t="s">
        <v>1074</v>
      </c>
      <c r="N218" s="175"/>
      <c r="O218" s="36" t="s">
        <v>1074</v>
      </c>
      <c r="P218" s="36" t="s">
        <v>1074</v>
      </c>
      <c r="Q218" s="36" t="s">
        <v>1074</v>
      </c>
      <c r="R218" s="36" t="s">
        <v>1074</v>
      </c>
      <c r="S218" s="36" t="s">
        <v>1074</v>
      </c>
      <c r="T218" s="36" t="s">
        <v>1074</v>
      </c>
      <c r="U218" s="175"/>
      <c r="V218" s="36" t="s">
        <v>1074</v>
      </c>
      <c r="W218" s="36" t="s">
        <v>1074</v>
      </c>
      <c r="X218" s="36"/>
      <c r="Y218" s="36"/>
      <c r="Z218" s="36"/>
      <c r="AA218" s="175"/>
      <c r="AB218" s="36"/>
      <c r="AC218" s="36"/>
      <c r="AD218" s="91"/>
      <c r="AE218" s="91"/>
      <c r="AF218" s="91"/>
      <c r="AG218" s="88">
        <v>-0.5</v>
      </c>
      <c r="AH218" s="88"/>
      <c r="AI218" s="88"/>
      <c r="AJ218" s="88">
        <v>0</v>
      </c>
      <c r="AK218" s="88">
        <v>0</v>
      </c>
      <c r="AL218" s="88">
        <v>0</v>
      </c>
      <c r="AM218" s="88">
        <v>2</v>
      </c>
      <c r="AN218" s="88">
        <v>0</v>
      </c>
      <c r="AO218" s="88">
        <v>0</v>
      </c>
      <c r="AP218" s="88">
        <v>0</v>
      </c>
      <c r="AQ218" s="88"/>
      <c r="AR218" s="88"/>
      <c r="AS218" s="88"/>
      <c r="AT218" s="88"/>
      <c r="AU218" s="23"/>
      <c r="AV218" s="89"/>
      <c r="AW218" s="89"/>
      <c r="AX218" s="89"/>
      <c r="BA218" s="11" t="s">
        <v>1083</v>
      </c>
      <c r="BB218" s="36"/>
      <c r="BC218" s="36"/>
      <c r="BD218" s="36"/>
      <c r="BE218" s="36"/>
      <c r="BF218" s="36"/>
      <c r="BG218" s="36"/>
      <c r="BH218" s="36"/>
      <c r="BI218" s="36" t="s">
        <v>1074</v>
      </c>
      <c r="BJ218" s="131"/>
      <c r="BK218" s="36" t="s">
        <v>1074</v>
      </c>
      <c r="BL218" s="131"/>
      <c r="BM218" s="36" t="s">
        <v>1074</v>
      </c>
      <c r="BN218" s="131"/>
      <c r="BO218" s="36" t="s">
        <v>1074</v>
      </c>
      <c r="BP218" s="36" t="s">
        <v>1074</v>
      </c>
      <c r="BQ218" s="36" t="s">
        <v>1074</v>
      </c>
      <c r="BR218" s="36" t="s">
        <v>1074</v>
      </c>
      <c r="BS218" s="36" t="s">
        <v>1074</v>
      </c>
      <c r="BT218" s="36" t="s">
        <v>1074</v>
      </c>
      <c r="BU218" s="131"/>
      <c r="BV218" s="36" t="s">
        <v>1074</v>
      </c>
      <c r="BW218" s="36" t="s">
        <v>1074</v>
      </c>
      <c r="BX218" s="36"/>
      <c r="BY218" s="36"/>
      <c r="BZ218" s="36"/>
      <c r="CA218" s="175"/>
      <c r="CB218" s="36"/>
      <c r="CC218" s="36"/>
      <c r="CD218" s="36"/>
      <c r="CE218" s="36"/>
      <c r="CF218" s="36"/>
      <c r="CG218" s="88">
        <v>-0.11111111111111116</v>
      </c>
      <c r="CH218" s="88"/>
      <c r="CI218" s="88"/>
      <c r="CJ218" s="88">
        <v>1.25</v>
      </c>
      <c r="CK218" s="88">
        <v>0.11111111111111116</v>
      </c>
      <c r="CL218" s="88">
        <v>-0.10000000000000009</v>
      </c>
      <c r="CM218" s="88">
        <v>0.55555555555555558</v>
      </c>
      <c r="CN218" s="88">
        <v>-0.1428571428571429</v>
      </c>
      <c r="CO218" s="88">
        <v>0</v>
      </c>
      <c r="CP218" s="88">
        <v>0.16666666666666674</v>
      </c>
      <c r="CQ218" s="88"/>
      <c r="CR218" s="88"/>
      <c r="CS218" s="88"/>
      <c r="CT218" s="88"/>
      <c r="CU218" s="23"/>
      <c r="CV218" s="89"/>
      <c r="CW218" s="89"/>
      <c r="CX218" s="89"/>
      <c r="DA218" s="11" t="s">
        <v>1083</v>
      </c>
      <c r="DB218" s="36"/>
      <c r="DC218" s="36"/>
      <c r="DD218" s="36"/>
      <c r="DE218" s="36"/>
      <c r="DF218" s="36"/>
      <c r="DG218" s="36"/>
      <c r="DH218" s="36"/>
      <c r="DI218" s="36" t="s">
        <v>1074</v>
      </c>
      <c r="DJ218" s="175"/>
      <c r="DK218" s="36" t="s">
        <v>1074</v>
      </c>
      <c r="DL218" s="175"/>
      <c r="DM218" s="36" t="s">
        <v>1074</v>
      </c>
      <c r="DN218" s="175"/>
      <c r="DO218" s="36" t="s">
        <v>1074</v>
      </c>
      <c r="DP218" s="36" t="s">
        <v>1074</v>
      </c>
      <c r="DQ218" s="36" t="s">
        <v>1074</v>
      </c>
      <c r="DR218" s="36" t="s">
        <v>1074</v>
      </c>
      <c r="DS218" s="36" t="s">
        <v>1074</v>
      </c>
      <c r="DT218" s="36" t="s">
        <v>1074</v>
      </c>
      <c r="DU218" s="175"/>
      <c r="DV218" s="36" t="s">
        <v>1074</v>
      </c>
      <c r="DW218" s="36" t="s">
        <v>1074</v>
      </c>
      <c r="DX218" s="36"/>
      <c r="DY218" s="36"/>
      <c r="DZ218" s="36"/>
      <c r="EA218" s="175"/>
      <c r="EB218" s="36"/>
      <c r="EC218" s="36"/>
      <c r="ED218" s="36"/>
      <c r="EE218" s="36"/>
      <c r="EF218" s="36"/>
      <c r="EG218" s="88">
        <v>0.19999999999999996</v>
      </c>
      <c r="EH218" s="88"/>
      <c r="EI218" s="88"/>
      <c r="EJ218" s="88">
        <v>0</v>
      </c>
      <c r="EK218" s="88">
        <v>0</v>
      </c>
      <c r="EL218" s="88">
        <v>0</v>
      </c>
      <c r="EM218" s="88">
        <v>0.19999999999999996</v>
      </c>
      <c r="EN218" s="88">
        <v>0</v>
      </c>
      <c r="EO218" s="88">
        <v>0</v>
      </c>
      <c r="EP218" s="88">
        <v>4.1666666666666741E-2</v>
      </c>
      <c r="EQ218" s="88"/>
      <c r="ER218" s="88"/>
      <c r="ES218" s="88"/>
      <c r="ET218" s="88"/>
      <c r="EU218" s="89"/>
      <c r="EV218" s="89"/>
      <c r="EW218" s="89"/>
      <c r="EX218" s="89"/>
      <c r="FA218" s="36"/>
      <c r="FB218" s="36"/>
      <c r="FC218" s="36"/>
      <c r="FD218" s="36" t="s">
        <v>1074</v>
      </c>
      <c r="FE218" s="175"/>
      <c r="FF218" s="36" t="s">
        <v>1074</v>
      </c>
      <c r="FG218" s="175"/>
      <c r="FH218" s="36" t="s">
        <v>1074</v>
      </c>
      <c r="FI218" s="175"/>
      <c r="FJ218" s="36" t="s">
        <v>1074</v>
      </c>
      <c r="FK218" s="36" t="s">
        <v>1074</v>
      </c>
      <c r="FL218" s="36" t="s">
        <v>1074</v>
      </c>
      <c r="FM218" s="36" t="s">
        <v>1074</v>
      </c>
      <c r="FN218" s="36"/>
      <c r="FO218" s="36"/>
      <c r="FP218" s="175"/>
      <c r="FQ218" s="36"/>
      <c r="FR218" s="36"/>
      <c r="FS218" s="94"/>
      <c r="FT218" s="36"/>
      <c r="FU218" s="36"/>
      <c r="FV218" s="175"/>
      <c r="FW218" s="36"/>
      <c r="FX218" s="36"/>
      <c r="FY218" s="36"/>
      <c r="FZ218" s="36"/>
      <c r="GA218" s="36"/>
      <c r="GB218" s="88">
        <v>0.14285714285714279</v>
      </c>
      <c r="GC218" s="88"/>
      <c r="GD218" s="88"/>
      <c r="GE218" s="88">
        <v>0.16666666666666674</v>
      </c>
      <c r="GF218" s="88">
        <v>0</v>
      </c>
      <c r="GG218" s="88">
        <v>0</v>
      </c>
      <c r="GH218" s="88">
        <v>0.71428571428571419</v>
      </c>
      <c r="GI218" s="88">
        <v>0</v>
      </c>
      <c r="GJ218" s="88">
        <v>0</v>
      </c>
      <c r="GK218" s="88">
        <v>0</v>
      </c>
      <c r="GL218" s="88"/>
      <c r="GM218" s="88"/>
      <c r="GN218" s="88"/>
      <c r="GO218" s="88"/>
      <c r="GP218" s="23"/>
      <c r="GQ218" s="89"/>
      <c r="GR218" s="89"/>
      <c r="GS218" s="89"/>
      <c r="GU218"/>
      <c r="GV218" s="11" t="s">
        <v>1083</v>
      </c>
      <c r="GW218" s="36"/>
      <c r="GX218" s="36"/>
      <c r="GY218" s="36"/>
      <c r="GZ218" s="36"/>
      <c r="HA218" s="36"/>
      <c r="HB218" s="36"/>
      <c r="HC218" s="36"/>
      <c r="HD218" s="36" t="s">
        <v>1074</v>
      </c>
      <c r="HE218" s="175"/>
      <c r="HF218" s="36" t="s">
        <v>1074</v>
      </c>
      <c r="HG218" s="175"/>
      <c r="HH218" s="36" t="s">
        <v>1074</v>
      </c>
      <c r="HI218" s="175"/>
      <c r="HJ218" s="36" t="s">
        <v>1074</v>
      </c>
      <c r="HK218" s="36" t="s">
        <v>1074</v>
      </c>
      <c r="HL218" s="36" t="s">
        <v>1074</v>
      </c>
      <c r="HM218" s="36" t="s">
        <v>1074</v>
      </c>
      <c r="HN218" s="36"/>
      <c r="HO218" s="36"/>
      <c r="HP218" s="175"/>
      <c r="HQ218" s="36"/>
      <c r="HR218" s="36"/>
      <c r="HS218" s="36"/>
      <c r="HT218" s="36"/>
      <c r="HU218" s="36"/>
      <c r="HV218" s="175"/>
      <c r="HW218" s="36"/>
      <c r="HX218" s="36"/>
      <c r="HY218" s="36"/>
      <c r="HZ218" s="36"/>
      <c r="IA218" s="36"/>
      <c r="IB218" s="36">
        <v>9.090909090909105E-2</v>
      </c>
      <c r="IC218" s="88"/>
      <c r="ID218" s="88"/>
      <c r="IE218" s="88">
        <v>0.36363636363636376</v>
      </c>
      <c r="IF218" s="88">
        <v>0</v>
      </c>
      <c r="IG218" s="88">
        <v>0</v>
      </c>
      <c r="IH218" s="88">
        <v>-0.13333333333333341</v>
      </c>
      <c r="II218" s="88">
        <v>1.9230769230769384E-2</v>
      </c>
      <c r="IJ218" s="88">
        <v>-1.8867924528301994E-2</v>
      </c>
      <c r="IK218" s="88">
        <v>0</v>
      </c>
      <c r="IL218" s="88"/>
      <c r="IM218" s="88"/>
      <c r="IN218" s="88"/>
      <c r="IO218" s="88"/>
      <c r="IP218" s="23"/>
      <c r="IQ218" s="89"/>
      <c r="IR218" s="89"/>
      <c r="IS218" s="89"/>
      <c r="IV218" s="11" t="s">
        <v>1083</v>
      </c>
      <c r="IW218" s="36"/>
      <c r="IX218" s="36"/>
      <c r="IY218" s="36"/>
      <c r="IZ218" s="36"/>
      <c r="JA218" s="36"/>
      <c r="JB218" s="36"/>
      <c r="JC218" s="36"/>
      <c r="JD218" s="36" t="s">
        <v>1074</v>
      </c>
      <c r="JE218" s="36"/>
      <c r="JF218" s="175"/>
      <c r="JG218" s="36" t="s">
        <v>1074</v>
      </c>
      <c r="JH218" s="175"/>
      <c r="JI218" s="36" t="s">
        <v>1074</v>
      </c>
      <c r="JJ218" s="175"/>
      <c r="JK218" s="36" t="s">
        <v>1074</v>
      </c>
      <c r="JL218" s="36" t="s">
        <v>1074</v>
      </c>
      <c r="JM218" s="36" t="s">
        <v>1074</v>
      </c>
      <c r="JN218" s="36" t="s">
        <v>1074</v>
      </c>
      <c r="JO218" s="36"/>
      <c r="JP218" s="36"/>
      <c r="JQ218" s="175"/>
      <c r="JR218" s="36"/>
      <c r="JS218" s="36"/>
      <c r="JT218" s="94"/>
      <c r="JU218" s="36"/>
      <c r="JV218" s="36"/>
      <c r="JW218" s="175"/>
      <c r="JX218" s="36"/>
      <c r="JY218" s="36"/>
      <c r="JZ218" s="36"/>
      <c r="KA218" s="36"/>
      <c r="KB218" s="36">
        <v>-0.41176470588235292</v>
      </c>
      <c r="KC218" s="88"/>
      <c r="KD218" s="88"/>
      <c r="KE218" s="88">
        <v>-5.5555555555555469E-2</v>
      </c>
      <c r="KF218" s="88">
        <v>-5.882352941176483E-2</v>
      </c>
      <c r="KG218" s="88">
        <v>0</v>
      </c>
      <c r="KH218" s="88">
        <v>1.25</v>
      </c>
      <c r="KI218" s="88">
        <v>0</v>
      </c>
      <c r="KJ218" s="88">
        <v>-5.5555555555555469E-2</v>
      </c>
      <c r="KK218" s="88">
        <v>0.17647058823529416</v>
      </c>
      <c r="KL218" s="88"/>
      <c r="KM218" s="88"/>
      <c r="KN218" s="88"/>
      <c r="KO218" s="88"/>
      <c r="KP218" s="23"/>
      <c r="KQ218" s="89"/>
      <c r="KR218" s="89"/>
      <c r="KS218" s="89"/>
    </row>
    <row r="219" spans="1:305" x14ac:dyDescent="0.3">
      <c r="A219" s="11" t="s">
        <v>1084</v>
      </c>
      <c r="B219" s="36"/>
      <c r="C219" s="36"/>
      <c r="D219" s="36"/>
      <c r="E219" s="36"/>
      <c r="F219" s="36"/>
      <c r="G219" s="36"/>
      <c r="H219" s="36"/>
      <c r="I219" s="36"/>
      <c r="J219" s="175"/>
      <c r="K219" s="36"/>
      <c r="L219" s="131"/>
      <c r="M219" s="36" t="s">
        <v>1074</v>
      </c>
      <c r="N219" s="175"/>
      <c r="O219" s="36" t="s">
        <v>1074</v>
      </c>
      <c r="P219" s="36" t="s">
        <v>1074</v>
      </c>
      <c r="Q219" s="36">
        <v>-0.16666666666666663</v>
      </c>
      <c r="R219" s="36">
        <v>-0.16666666666666663</v>
      </c>
      <c r="S219" s="36">
        <v>-0.33333333333333337</v>
      </c>
      <c r="T219" s="36">
        <v>0</v>
      </c>
      <c r="U219" s="175"/>
      <c r="V219" s="36">
        <v>0.625</v>
      </c>
      <c r="W219" s="36" t="s">
        <v>1074</v>
      </c>
      <c r="X219" s="36"/>
      <c r="Y219" s="36"/>
      <c r="Z219" s="36"/>
      <c r="AA219" s="175"/>
      <c r="AB219" s="36"/>
      <c r="AC219" s="36"/>
      <c r="AD219" s="91"/>
      <c r="AE219" s="91"/>
      <c r="AF219" s="91"/>
      <c r="AG219" s="88"/>
      <c r="AH219" s="88"/>
      <c r="AI219" s="88"/>
      <c r="AJ219" s="88"/>
      <c r="AK219" s="88"/>
      <c r="AL219" s="88"/>
      <c r="AM219" s="88"/>
      <c r="AN219" s="88"/>
      <c r="AO219" s="88"/>
      <c r="AP219" s="88"/>
      <c r="AQ219" s="88"/>
      <c r="AR219" s="88"/>
      <c r="AS219" s="88"/>
      <c r="AT219" s="88"/>
      <c r="AU219" s="23"/>
      <c r="AV219" s="89"/>
      <c r="AW219" s="89"/>
      <c r="AX219" s="89"/>
      <c r="BA219" s="11" t="s">
        <v>1084</v>
      </c>
      <c r="BB219" s="36"/>
      <c r="BC219" s="36"/>
      <c r="BD219" s="36"/>
      <c r="BE219" s="36"/>
      <c r="BF219" s="36"/>
      <c r="BG219" s="36"/>
      <c r="BH219" s="36"/>
      <c r="BI219" s="36"/>
      <c r="BJ219" s="131"/>
      <c r="BK219" s="36"/>
      <c r="BL219" s="131"/>
      <c r="BM219" s="36" t="s">
        <v>1074</v>
      </c>
      <c r="BN219" s="131"/>
      <c r="BO219" s="36" t="s">
        <v>1074</v>
      </c>
      <c r="BP219" s="36" t="s">
        <v>1074</v>
      </c>
      <c r="BQ219" s="36">
        <v>0</v>
      </c>
      <c r="BR219" s="36">
        <v>-9.9920072216264089E-16</v>
      </c>
      <c r="BS219" s="36">
        <v>1.1102230246251565E-15</v>
      </c>
      <c r="BT219" s="36">
        <v>-0.19999999999999984</v>
      </c>
      <c r="BU219" s="131"/>
      <c r="BV219" s="36">
        <v>-6.2500000000000111E-2</v>
      </c>
      <c r="BW219" s="36" t="s">
        <v>1074</v>
      </c>
      <c r="BX219" s="36"/>
      <c r="BY219" s="36"/>
      <c r="BZ219" s="36"/>
      <c r="CA219" s="175"/>
      <c r="CB219" s="36"/>
      <c r="CC219" s="36"/>
      <c r="CD219" s="36"/>
      <c r="CE219" s="36"/>
      <c r="CF219" s="36"/>
      <c r="CG219" s="88"/>
      <c r="CH219" s="88"/>
      <c r="CI219" s="88"/>
      <c r="CJ219" s="88"/>
      <c r="CK219" s="88"/>
      <c r="CL219" s="88"/>
      <c r="CM219" s="88"/>
      <c r="CN219" s="88"/>
      <c r="CO219" s="88"/>
      <c r="CP219" s="88"/>
      <c r="CQ219" s="88"/>
      <c r="CR219" s="88"/>
      <c r="CS219" s="88"/>
      <c r="CT219" s="88"/>
      <c r="CU219" s="23"/>
      <c r="CV219" s="89"/>
      <c r="CW219" s="89"/>
      <c r="CX219" s="89"/>
      <c r="DA219" s="11" t="s">
        <v>1084</v>
      </c>
      <c r="DB219" s="36"/>
      <c r="DC219" s="36"/>
      <c r="DD219" s="36"/>
      <c r="DE219" s="36"/>
      <c r="DF219" s="36"/>
      <c r="DG219" s="36"/>
      <c r="DH219" s="36"/>
      <c r="DI219" s="36"/>
      <c r="DJ219" s="175"/>
      <c r="DK219" s="36"/>
      <c r="DL219" s="175"/>
      <c r="DM219" s="36" t="s">
        <v>1074</v>
      </c>
      <c r="DN219" s="175"/>
      <c r="DO219" s="36" t="s">
        <v>1074</v>
      </c>
      <c r="DP219" s="36" t="s">
        <v>1074</v>
      </c>
      <c r="DQ219" s="36">
        <v>0</v>
      </c>
      <c r="DR219" s="36">
        <v>-0.10000000000000009</v>
      </c>
      <c r="DS219" s="36">
        <v>-0.16666666666666663</v>
      </c>
      <c r="DT219" s="36">
        <v>-0.25</v>
      </c>
      <c r="DU219" s="175"/>
      <c r="DV219" s="36">
        <v>0.11111111111111116</v>
      </c>
      <c r="DW219" s="36" t="s">
        <v>1074</v>
      </c>
      <c r="DX219" s="36"/>
      <c r="DY219" s="36"/>
      <c r="DZ219" s="36"/>
      <c r="EA219" s="175"/>
      <c r="EB219" s="36"/>
      <c r="EC219" s="36"/>
      <c r="ED219" s="36"/>
      <c r="EE219" s="36"/>
      <c r="EF219" s="36"/>
      <c r="EG219" s="88"/>
      <c r="EH219" s="88"/>
      <c r="EI219" s="88"/>
      <c r="EJ219" s="88"/>
      <c r="EK219" s="88"/>
      <c r="EL219" s="88"/>
      <c r="EM219" s="88"/>
      <c r="EN219" s="88"/>
      <c r="EO219" s="88"/>
      <c r="EP219" s="88"/>
      <c r="EQ219" s="88"/>
      <c r="ER219" s="88"/>
      <c r="ES219" s="88"/>
      <c r="ET219" s="88"/>
      <c r="EU219" s="89"/>
      <c r="EV219" s="89"/>
      <c r="EW219" s="89"/>
      <c r="EX219" s="89"/>
      <c r="FA219" s="36"/>
      <c r="FB219" s="36"/>
      <c r="FC219" s="36"/>
      <c r="FD219" s="36"/>
      <c r="FE219" s="175"/>
      <c r="FF219" s="36"/>
      <c r="FG219" s="175"/>
      <c r="FH219" s="36" t="s">
        <v>1074</v>
      </c>
      <c r="FI219" s="175"/>
      <c r="FJ219" s="36" t="s">
        <v>1074</v>
      </c>
      <c r="FK219" s="36" t="s">
        <v>1074</v>
      </c>
      <c r="FL219" s="36">
        <v>0</v>
      </c>
      <c r="FM219" s="36">
        <v>0.14285714285714324</v>
      </c>
      <c r="FN219" s="36">
        <v>-0.50000000000000022</v>
      </c>
      <c r="FO219" s="36">
        <v>0</v>
      </c>
      <c r="FP219" s="175"/>
      <c r="FQ219" s="36">
        <v>0.75000000000000022</v>
      </c>
      <c r="FR219" s="36"/>
      <c r="FS219" s="94"/>
      <c r="FT219" s="36"/>
      <c r="FU219" s="36"/>
      <c r="FV219" s="175"/>
      <c r="FW219" s="36"/>
      <c r="FX219" s="36"/>
      <c r="FY219" s="36"/>
      <c r="FZ219" s="36"/>
      <c r="GA219" s="36"/>
      <c r="GB219" s="88"/>
      <c r="GC219" s="88"/>
      <c r="GD219" s="88"/>
      <c r="GE219" s="88"/>
      <c r="GF219" s="88"/>
      <c r="GG219" s="88"/>
      <c r="GH219" s="88"/>
      <c r="GI219" s="88"/>
      <c r="GJ219" s="88"/>
      <c r="GK219" s="88"/>
      <c r="GL219" s="88"/>
      <c r="GM219" s="88"/>
      <c r="GN219" s="88"/>
      <c r="GO219" s="88"/>
      <c r="GP219" s="23"/>
      <c r="GQ219" s="89"/>
      <c r="GR219" s="89"/>
      <c r="GS219" s="89"/>
      <c r="GU219"/>
      <c r="GV219" s="11" t="s">
        <v>1084</v>
      </c>
      <c r="GW219" s="36"/>
      <c r="GX219" s="36"/>
      <c r="GY219" s="36"/>
      <c r="GZ219" s="36"/>
      <c r="HA219" s="36"/>
      <c r="HB219" s="36"/>
      <c r="HC219" s="36"/>
      <c r="HD219" s="36"/>
      <c r="HE219" s="175"/>
      <c r="HF219" s="36"/>
      <c r="HG219" s="175"/>
      <c r="HH219" s="36" t="s">
        <v>1074</v>
      </c>
      <c r="HI219" s="175"/>
      <c r="HJ219" s="36" t="s">
        <v>1074</v>
      </c>
      <c r="HK219" s="36" t="s">
        <v>1074</v>
      </c>
      <c r="HL219" s="36">
        <v>-8.333333333333337E-2</v>
      </c>
      <c r="HM219" s="36">
        <v>9.090909090909105E-2</v>
      </c>
      <c r="HN219" s="36">
        <v>-0.16666666666666663</v>
      </c>
      <c r="HO219" s="36">
        <v>0</v>
      </c>
      <c r="HP219" s="175"/>
      <c r="HQ219" s="36">
        <v>0.22500000000000009</v>
      </c>
      <c r="HR219" s="36"/>
      <c r="HS219" s="36"/>
      <c r="HT219" s="36"/>
      <c r="HU219" s="36"/>
      <c r="HV219" s="175"/>
      <c r="HW219" s="36"/>
      <c r="HX219" s="36"/>
      <c r="HY219" s="36"/>
      <c r="HZ219" s="36"/>
      <c r="IA219" s="36"/>
      <c r="IB219" s="36"/>
      <c r="IC219" s="88"/>
      <c r="ID219" s="88"/>
      <c r="IE219" s="88"/>
      <c r="IF219" s="88"/>
      <c r="IG219" s="88"/>
      <c r="IH219" s="88"/>
      <c r="II219" s="88"/>
      <c r="IJ219" s="88"/>
      <c r="IK219" s="88"/>
      <c r="IL219" s="88"/>
      <c r="IM219" s="88"/>
      <c r="IN219" s="88"/>
      <c r="IO219" s="88"/>
      <c r="IP219" s="23"/>
      <c r="IQ219" s="89"/>
      <c r="IR219" s="89"/>
      <c r="IS219" s="89"/>
      <c r="IV219" s="11" t="s">
        <v>1084</v>
      </c>
      <c r="IW219" s="36"/>
      <c r="IX219" s="36"/>
      <c r="IY219" s="36"/>
      <c r="IZ219" s="36"/>
      <c r="JA219" s="36"/>
      <c r="JB219" s="36"/>
      <c r="JC219" s="36"/>
      <c r="JD219" s="36"/>
      <c r="JE219" s="36"/>
      <c r="JF219" s="175"/>
      <c r="JG219" s="36"/>
      <c r="JH219" s="175"/>
      <c r="JI219" s="36" t="s">
        <v>1074</v>
      </c>
      <c r="JJ219" s="175"/>
      <c r="JK219" s="36" t="s">
        <v>1074</v>
      </c>
      <c r="JL219" s="36" t="s">
        <v>1074</v>
      </c>
      <c r="JM219" s="36">
        <v>6.6666666666666652E-2</v>
      </c>
      <c r="JN219" s="36">
        <v>5.0000000000016698E-4</v>
      </c>
      <c r="JO219" s="36">
        <v>-0.12543728135932031</v>
      </c>
      <c r="JP219" s="36">
        <v>0</v>
      </c>
      <c r="JQ219" s="175"/>
      <c r="JR219" s="36">
        <v>0</v>
      </c>
      <c r="JS219" s="36"/>
      <c r="JT219" s="94"/>
      <c r="JU219" s="36"/>
      <c r="JV219" s="36"/>
      <c r="JW219" s="175"/>
      <c r="JX219" s="36"/>
      <c r="JY219" s="36"/>
      <c r="JZ219" s="36"/>
      <c r="KA219" s="36"/>
      <c r="KB219" s="36"/>
      <c r="KC219" s="88"/>
      <c r="KD219" s="88"/>
      <c r="KE219" s="88"/>
      <c r="KF219" s="88"/>
      <c r="KG219" s="88"/>
      <c r="KH219" s="88"/>
      <c r="KI219" s="88"/>
      <c r="KJ219" s="88"/>
      <c r="KK219" s="88"/>
      <c r="KL219" s="88"/>
      <c r="KM219" s="88"/>
      <c r="KN219" s="88"/>
      <c r="KO219" s="88"/>
      <c r="KP219" s="23"/>
      <c r="KQ219" s="89"/>
      <c r="KR219" s="89"/>
      <c r="KS219" s="89"/>
    </row>
    <row r="220" spans="1:305" x14ac:dyDescent="0.3">
      <c r="A220" s="11" t="s">
        <v>913</v>
      </c>
      <c r="J220" s="175"/>
      <c r="L220" s="131"/>
      <c r="N220" s="175"/>
      <c r="U220" s="175"/>
      <c r="Y220" s="36">
        <v>1.9940119760479043</v>
      </c>
      <c r="Z220" s="36">
        <v>-0.5</v>
      </c>
      <c r="AA220" s="175"/>
      <c r="AB220" s="36">
        <v>0</v>
      </c>
      <c r="AC220" s="36">
        <v>0</v>
      </c>
      <c r="AD220" s="91">
        <v>0</v>
      </c>
      <c r="AE220" s="91">
        <v>0</v>
      </c>
      <c r="AF220" s="91">
        <v>0</v>
      </c>
      <c r="AG220" s="88">
        <v>0</v>
      </c>
      <c r="AH220" s="88">
        <v>-0.16666666666666663</v>
      </c>
      <c r="AI220" s="88">
        <v>0.19999999999999996</v>
      </c>
      <c r="AJ220" s="88">
        <v>0</v>
      </c>
      <c r="AK220" s="88">
        <v>0</v>
      </c>
      <c r="AL220" s="95" t="s">
        <v>947</v>
      </c>
      <c r="AM220" s="88">
        <v>0.33333333333333326</v>
      </c>
      <c r="AN220" s="88">
        <v>-0.25</v>
      </c>
      <c r="AO220" s="88">
        <v>0.33333333333333326</v>
      </c>
      <c r="AP220" s="88">
        <v>0.25000000000000022</v>
      </c>
      <c r="AQ220" s="88">
        <v>-0.4</v>
      </c>
      <c r="AR220" s="88">
        <v>0.66666666666666674</v>
      </c>
      <c r="AS220" s="88">
        <v>0</v>
      </c>
      <c r="AT220" s="88">
        <v>0</v>
      </c>
      <c r="AU220" s="23">
        <v>0.19999999999999996</v>
      </c>
      <c r="AV220" s="89">
        <f>AW185/AV185-1</f>
        <v>0</v>
      </c>
      <c r="AW220" s="89">
        <f t="shared" si="28"/>
        <v>0</v>
      </c>
      <c r="AX220" s="89">
        <f t="shared" si="29"/>
        <v>0.16666666666666674</v>
      </c>
      <c r="BA220" s="11" t="s">
        <v>913</v>
      </c>
      <c r="BJ220" s="131"/>
      <c r="BL220" s="131"/>
      <c r="BN220" s="131"/>
      <c r="BR220" s="36" t="s">
        <v>1074</v>
      </c>
      <c r="BS220" s="36" t="s">
        <v>1074</v>
      </c>
      <c r="BT220" s="36" t="s">
        <v>1074</v>
      </c>
      <c r="BU220" s="131"/>
      <c r="BY220" s="36">
        <v>0.25125125125125125</v>
      </c>
      <c r="BZ220" s="36">
        <v>0</v>
      </c>
      <c r="CA220" s="175"/>
      <c r="CB220" s="36">
        <v>0</v>
      </c>
      <c r="CC220" s="36">
        <v>0.19999999999999996</v>
      </c>
      <c r="CD220" s="36">
        <v>0</v>
      </c>
      <c r="CE220" s="36">
        <v>-0.33333333333333337</v>
      </c>
      <c r="CF220" s="36">
        <v>0</v>
      </c>
      <c r="CG220" s="88">
        <v>0</v>
      </c>
      <c r="CH220" s="88">
        <v>0.25000000000000022</v>
      </c>
      <c r="CI220" s="88">
        <v>-0.4</v>
      </c>
      <c r="CJ220" s="88">
        <v>0.5</v>
      </c>
      <c r="CK220" s="88">
        <v>5.555555555555558E-2</v>
      </c>
      <c r="CL220" s="95" t="s">
        <v>947</v>
      </c>
      <c r="CM220" s="88">
        <v>0</v>
      </c>
      <c r="CN220" s="88">
        <v>0</v>
      </c>
      <c r="CO220" s="88">
        <v>-7.3999999999999955E-2</v>
      </c>
      <c r="CP220" s="88">
        <v>7.9913606911446999E-2</v>
      </c>
      <c r="CQ220" s="88">
        <v>0</v>
      </c>
      <c r="CR220" s="88">
        <v>0.16666666666666674</v>
      </c>
      <c r="CS220" s="88">
        <v>-0.1428571428571429</v>
      </c>
      <c r="CT220" s="88">
        <v>-0.33333333333333337</v>
      </c>
      <c r="CU220" s="23">
        <v>0.75000000000000022</v>
      </c>
      <c r="CV220" s="89">
        <f t="shared" si="21"/>
        <v>0</v>
      </c>
      <c r="CW220" s="89">
        <f t="shared" si="21"/>
        <v>0</v>
      </c>
      <c r="CX220" s="89">
        <f t="shared" si="21"/>
        <v>-0.2857142857142857</v>
      </c>
      <c r="DA220" s="11" t="s">
        <v>913</v>
      </c>
      <c r="DB220" s="36"/>
      <c r="DC220" s="36"/>
      <c r="DD220" s="36"/>
      <c r="DE220" s="36"/>
      <c r="DF220" s="36"/>
      <c r="DG220" s="36"/>
      <c r="DH220" s="36"/>
      <c r="DI220" s="36"/>
      <c r="DJ220" s="175"/>
      <c r="DK220" s="36"/>
      <c r="DL220" s="175"/>
      <c r="DM220" s="36"/>
      <c r="DN220" s="175"/>
      <c r="DO220" s="36"/>
      <c r="DP220" s="36"/>
      <c r="DQ220" s="36"/>
      <c r="DR220" s="36"/>
      <c r="DS220" s="36"/>
      <c r="DT220" s="36"/>
      <c r="DU220" s="175"/>
      <c r="DV220" s="36"/>
      <c r="DW220" s="36"/>
      <c r="DX220" s="36"/>
      <c r="DY220" s="36">
        <v>5.717552887365418E-4</v>
      </c>
      <c r="DZ220" s="36">
        <v>-0.1428571428571429</v>
      </c>
      <c r="EA220" s="175"/>
      <c r="EB220" s="36">
        <v>0.16666666666666674</v>
      </c>
      <c r="EC220" s="36">
        <v>0.14285714285714279</v>
      </c>
      <c r="ED220" s="36">
        <v>0</v>
      </c>
      <c r="EE220" s="36">
        <v>0.125</v>
      </c>
      <c r="EF220" s="36">
        <v>0</v>
      </c>
      <c r="EG220" s="88">
        <v>0</v>
      </c>
      <c r="EH220" s="88">
        <v>-0.22222222222222221</v>
      </c>
      <c r="EI220" s="88">
        <v>0</v>
      </c>
      <c r="EJ220" s="88">
        <v>0</v>
      </c>
      <c r="EK220" s="88">
        <v>0</v>
      </c>
      <c r="EL220" s="95" t="s">
        <v>947</v>
      </c>
      <c r="EM220" s="88">
        <v>-0.1428571428571429</v>
      </c>
      <c r="EN220" s="88">
        <v>0.16666666666666674</v>
      </c>
      <c r="EO220" s="88">
        <v>-0.1428571428571429</v>
      </c>
      <c r="EP220" s="88">
        <v>0</v>
      </c>
      <c r="EQ220" s="88">
        <v>0</v>
      </c>
      <c r="ER220" s="88">
        <v>0.16666666666666674</v>
      </c>
      <c r="ES220" s="88">
        <v>-0.1428571428571429</v>
      </c>
      <c r="ET220" s="88">
        <v>0</v>
      </c>
      <c r="EU220" s="89">
        <f t="shared" ref="EU220:EX220" si="46">EV185/EU185-1</f>
        <v>0.16666666666666674</v>
      </c>
      <c r="EV220" s="89">
        <f t="shared" si="46"/>
        <v>-7.1428571428571508E-2</v>
      </c>
      <c r="EW220" s="89">
        <f t="shared" si="46"/>
        <v>7.630769230769241E-2</v>
      </c>
      <c r="EX220" s="89">
        <f t="shared" si="46"/>
        <v>0.14351057747284157</v>
      </c>
      <c r="FA220" s="36"/>
      <c r="FB220" s="36"/>
      <c r="FC220" s="36"/>
      <c r="FD220" s="36"/>
      <c r="FE220" s="175"/>
      <c r="FF220" s="36"/>
      <c r="FG220" s="175"/>
      <c r="FH220" s="36"/>
      <c r="FI220" s="175"/>
      <c r="FJ220" s="36"/>
      <c r="FK220" s="36"/>
      <c r="FL220" s="36"/>
      <c r="FM220" s="36"/>
      <c r="FN220" s="36"/>
      <c r="FO220" s="36"/>
      <c r="FP220" s="175"/>
      <c r="FQ220" s="36"/>
      <c r="FR220" s="36"/>
      <c r="FS220" s="36"/>
      <c r="FT220" s="36">
        <v>0.33333333333333326</v>
      </c>
      <c r="FU220" s="36">
        <v>0</v>
      </c>
      <c r="FV220" s="175"/>
      <c r="FW220" s="36">
        <v>0.5</v>
      </c>
      <c r="FX220" s="36">
        <v>-0.20000000000000007</v>
      </c>
      <c r="FY220" s="36">
        <v>0</v>
      </c>
      <c r="FZ220" s="36">
        <v>-0.25</v>
      </c>
      <c r="GA220" s="36">
        <v>0</v>
      </c>
      <c r="GB220" s="88">
        <v>0</v>
      </c>
      <c r="GC220" s="88">
        <v>3.3333333333333215E-2</v>
      </c>
      <c r="GD220" s="88">
        <v>0.29032258064516125</v>
      </c>
      <c r="GE220" s="88">
        <v>0</v>
      </c>
      <c r="GF220" s="88">
        <v>0</v>
      </c>
      <c r="GG220" s="95" t="s">
        <v>947</v>
      </c>
      <c r="GH220" s="88">
        <v>0</v>
      </c>
      <c r="GI220" s="88">
        <v>0</v>
      </c>
      <c r="GJ220" s="88">
        <v>0</v>
      </c>
      <c r="GK220" s="88">
        <v>0</v>
      </c>
      <c r="GL220" s="88">
        <v>0</v>
      </c>
      <c r="GM220" s="88">
        <v>0.66666666666666674</v>
      </c>
      <c r="GN220" s="88">
        <v>0.59999999999999987</v>
      </c>
      <c r="GO220" s="88">
        <v>-0.37499999999999989</v>
      </c>
      <c r="GP220" s="23">
        <v>0</v>
      </c>
      <c r="GQ220" s="89">
        <f>GR185/GQ185-1</f>
        <v>0.29999999999999982</v>
      </c>
      <c r="GR220" s="89">
        <f t="shared" si="23"/>
        <v>-0.23076923076923073</v>
      </c>
      <c r="GS220" s="89">
        <f t="shared" si="24"/>
        <v>0</v>
      </c>
      <c r="GU220"/>
      <c r="GV220" s="11" t="s">
        <v>913</v>
      </c>
      <c r="GW220" s="36"/>
      <c r="GX220" s="36"/>
      <c r="GY220" s="36"/>
      <c r="GZ220" s="36"/>
      <c r="HA220" s="36"/>
      <c r="HB220" s="36"/>
      <c r="HC220" s="36"/>
      <c r="HD220" s="36"/>
      <c r="HE220" s="175"/>
      <c r="HF220" s="36"/>
      <c r="HG220" s="175"/>
      <c r="HH220" s="36"/>
      <c r="HI220" s="175"/>
      <c r="HJ220" s="36"/>
      <c r="HK220" s="36"/>
      <c r="HL220" s="36"/>
      <c r="HM220" s="36"/>
      <c r="HN220" s="36"/>
      <c r="HO220" s="36"/>
      <c r="HP220" s="175"/>
      <c r="HQ220" s="36"/>
      <c r="HR220" s="36"/>
      <c r="HS220" s="36"/>
      <c r="HT220" s="36">
        <v>-0.20000000000000007</v>
      </c>
      <c r="HU220" s="36">
        <v>-0.25</v>
      </c>
      <c r="HV220" s="175"/>
      <c r="HW220" s="36">
        <v>0.19999999999999996</v>
      </c>
      <c r="HX220" s="36">
        <v>0.33333333333333326</v>
      </c>
      <c r="HY220" s="36">
        <v>-8.333333333333337E-2</v>
      </c>
      <c r="HZ220" s="36">
        <v>0.36363636363636376</v>
      </c>
      <c r="IA220" s="36">
        <v>-8.333333333333337E-2</v>
      </c>
      <c r="IB220" s="36">
        <v>0</v>
      </c>
      <c r="IC220" s="88">
        <v>-0.33333333333333326</v>
      </c>
      <c r="ID220" s="88">
        <v>0</v>
      </c>
      <c r="IE220" s="88">
        <v>0</v>
      </c>
      <c r="IF220" s="88">
        <v>0</v>
      </c>
      <c r="IG220" s="95" t="s">
        <v>947</v>
      </c>
      <c r="IH220" s="88">
        <v>-4.0000000000000036E-2</v>
      </c>
      <c r="II220" s="88">
        <v>0.125</v>
      </c>
      <c r="IJ220" s="88">
        <v>-7.4074074074073959E-2</v>
      </c>
      <c r="IK220" s="88">
        <v>0.19999999999999996</v>
      </c>
      <c r="IL220" s="88">
        <v>-9.9999999999999978E-2</v>
      </c>
      <c r="IM220" s="88">
        <v>0.11111111111111116</v>
      </c>
      <c r="IN220" s="88">
        <v>0</v>
      </c>
      <c r="IO220" s="88">
        <v>-0.30000000000000004</v>
      </c>
      <c r="IP220" s="23">
        <v>0.4285714285714286</v>
      </c>
      <c r="IQ220" s="89">
        <f>IR185/IQ185-1</f>
        <v>0</v>
      </c>
      <c r="IR220" s="89">
        <f t="shared" si="25"/>
        <v>0</v>
      </c>
      <c r="IS220" s="89">
        <f t="shared" si="31"/>
        <v>0</v>
      </c>
      <c r="IV220" s="11" t="s">
        <v>913</v>
      </c>
      <c r="IW220" s="36"/>
      <c r="IX220" s="36"/>
      <c r="IY220" s="36"/>
      <c r="IZ220" s="36"/>
      <c r="JA220" s="36"/>
      <c r="JB220" s="36"/>
      <c r="JC220" s="36"/>
      <c r="JD220" s="36"/>
      <c r="JE220" s="36"/>
      <c r="JF220" s="175"/>
      <c r="JG220" s="36"/>
      <c r="JH220" s="175"/>
      <c r="JI220" s="36"/>
      <c r="JJ220" s="175"/>
      <c r="JK220" s="36"/>
      <c r="JL220" s="36"/>
      <c r="JM220" s="36"/>
      <c r="JN220" s="36"/>
      <c r="JO220" s="36"/>
      <c r="JP220" s="36"/>
      <c r="JQ220" s="175"/>
      <c r="JR220" s="36"/>
      <c r="JS220" s="36"/>
      <c r="JT220" s="36"/>
      <c r="JU220" s="36">
        <v>-5.8380414312617757E-2</v>
      </c>
      <c r="JV220" s="36">
        <v>0</v>
      </c>
      <c r="JW220" s="175"/>
      <c r="JX220" s="36">
        <v>0.5</v>
      </c>
      <c r="JY220" s="36">
        <v>-0.16666666666666663</v>
      </c>
      <c r="JZ220" s="36">
        <v>0</v>
      </c>
      <c r="KA220" s="36">
        <v>-0.10000000000000009</v>
      </c>
      <c r="KB220" s="36">
        <v>7.6923076923077094E-2</v>
      </c>
      <c r="KC220" s="88">
        <v>0.28571428571428559</v>
      </c>
      <c r="KD220" s="88">
        <v>5.555555555555558E-2</v>
      </c>
      <c r="KE220" s="88">
        <v>-0.36842105263157887</v>
      </c>
      <c r="KF220" s="88">
        <v>0</v>
      </c>
      <c r="KG220" s="95" t="s">
        <v>947</v>
      </c>
      <c r="KH220" s="88">
        <v>-0.25</v>
      </c>
      <c r="KI220" s="88">
        <v>0.16666666666666674</v>
      </c>
      <c r="KJ220" s="88">
        <v>0</v>
      </c>
      <c r="KK220" s="88">
        <v>0</v>
      </c>
      <c r="KL220" s="88">
        <v>7.1428571428571397E-2</v>
      </c>
      <c r="KM220" s="88">
        <v>0.33333333333333348</v>
      </c>
      <c r="KN220" s="88">
        <v>-0.10000000000000009</v>
      </c>
      <c r="KO220" s="88">
        <v>0.11111111111111116</v>
      </c>
      <c r="KP220" s="23">
        <v>-0.20000000000000007</v>
      </c>
      <c r="KQ220" s="89">
        <f>KR185/KQ185-1</f>
        <v>0</v>
      </c>
      <c r="KR220" s="89">
        <f t="shared" si="26"/>
        <v>0</v>
      </c>
      <c r="KS220" s="89">
        <f t="shared" si="26"/>
        <v>0</v>
      </c>
    </row>
    <row r="221" spans="1:305" x14ac:dyDescent="0.3">
      <c r="A221" s="11" t="s">
        <v>1085</v>
      </c>
      <c r="B221" s="96"/>
      <c r="C221" s="97"/>
      <c r="D221" s="87"/>
      <c r="E221" s="97"/>
      <c r="F221" s="97"/>
      <c r="G221" s="98"/>
      <c r="H221" s="36" t="s">
        <v>1074</v>
      </c>
      <c r="I221" s="36" t="s">
        <v>1074</v>
      </c>
      <c r="J221" s="175"/>
      <c r="K221" s="36" t="s">
        <v>1074</v>
      </c>
      <c r="L221" s="131"/>
      <c r="M221" s="36" t="s">
        <v>1074</v>
      </c>
      <c r="N221" s="175"/>
      <c r="O221" s="36" t="s">
        <v>1074</v>
      </c>
      <c r="P221" s="36" t="s">
        <v>1074</v>
      </c>
      <c r="Q221" s="36" t="s">
        <v>1074</v>
      </c>
      <c r="R221" s="36" t="s">
        <v>1074</v>
      </c>
      <c r="S221" s="36" t="s">
        <v>1074</v>
      </c>
      <c r="T221" s="36" t="s">
        <v>1074</v>
      </c>
      <c r="U221" s="175"/>
      <c r="V221" s="36" t="s">
        <v>1074</v>
      </c>
      <c r="W221" s="36" t="s">
        <v>1074</v>
      </c>
      <c r="X221" s="36"/>
      <c r="Y221" s="36"/>
      <c r="Z221" s="36"/>
      <c r="AA221" s="175"/>
      <c r="AB221" s="36"/>
      <c r="AC221" s="36"/>
      <c r="AD221" s="91"/>
      <c r="AE221" s="91"/>
      <c r="AF221" s="91"/>
      <c r="AG221" s="88"/>
      <c r="AH221" s="88"/>
      <c r="AI221" s="88"/>
      <c r="AJ221" s="88"/>
      <c r="AK221" s="88"/>
      <c r="AL221" s="88"/>
      <c r="AM221" s="88"/>
      <c r="AN221" s="88"/>
      <c r="AO221" s="88"/>
      <c r="AP221" s="88"/>
      <c r="AQ221" s="88"/>
      <c r="AR221" s="88"/>
      <c r="AS221" s="88"/>
      <c r="AT221" s="88"/>
      <c r="AU221" s="23"/>
      <c r="AV221" s="89"/>
      <c r="AW221" s="89"/>
      <c r="AX221" s="89"/>
      <c r="BA221" s="11" t="s">
        <v>1085</v>
      </c>
      <c r="BB221" s="96"/>
      <c r="BC221" s="97"/>
      <c r="BD221" s="87"/>
      <c r="BE221" s="97"/>
      <c r="BF221" s="97"/>
      <c r="BG221" s="98"/>
      <c r="BH221" s="36" t="s">
        <v>1074</v>
      </c>
      <c r="BI221" s="36" t="s">
        <v>1074</v>
      </c>
      <c r="BJ221" s="131"/>
      <c r="BK221" s="36" t="s">
        <v>1074</v>
      </c>
      <c r="BL221" s="131"/>
      <c r="BM221" s="36" t="s">
        <v>1074</v>
      </c>
      <c r="BN221" s="131"/>
      <c r="BO221" s="36" t="s">
        <v>1074</v>
      </c>
      <c r="BP221" s="36" t="s">
        <v>1074</v>
      </c>
      <c r="BQ221" s="36" t="s">
        <v>1074</v>
      </c>
      <c r="BR221" s="36" t="s">
        <v>1074</v>
      </c>
      <c r="BS221" s="36" t="s">
        <v>1074</v>
      </c>
      <c r="BT221" s="36" t="s">
        <v>1074</v>
      </c>
      <c r="BU221" s="131"/>
      <c r="BV221" s="36" t="s">
        <v>1074</v>
      </c>
      <c r="BW221" s="36" t="s">
        <v>1074</v>
      </c>
      <c r="BX221" s="36"/>
      <c r="BY221" s="36"/>
      <c r="BZ221" s="36"/>
      <c r="CA221" s="175"/>
      <c r="CB221" s="36"/>
      <c r="CC221" s="36"/>
      <c r="CD221" s="36"/>
      <c r="CE221" s="36"/>
      <c r="CF221" s="36"/>
      <c r="CG221" s="88"/>
      <c r="CH221" s="88"/>
      <c r="CI221" s="88"/>
      <c r="CJ221" s="88"/>
      <c r="CK221" s="88"/>
      <c r="CL221" s="88"/>
      <c r="CM221" s="88"/>
      <c r="CN221" s="88"/>
      <c r="CO221" s="88"/>
      <c r="CP221" s="88"/>
      <c r="CQ221" s="88"/>
      <c r="CR221" s="88"/>
      <c r="CS221" s="88"/>
      <c r="CT221" s="88"/>
      <c r="CU221" s="23"/>
      <c r="CV221" s="89"/>
      <c r="CW221" s="89"/>
      <c r="CX221" s="89"/>
      <c r="DA221" s="11" t="s">
        <v>1085</v>
      </c>
      <c r="DB221" s="96"/>
      <c r="DC221" s="97"/>
      <c r="DD221" s="87"/>
      <c r="DE221" s="97"/>
      <c r="DF221" s="97"/>
      <c r="DG221" s="98"/>
      <c r="DH221" s="36" t="s">
        <v>1074</v>
      </c>
      <c r="DI221" s="36" t="s">
        <v>1074</v>
      </c>
      <c r="DJ221" s="175"/>
      <c r="DK221" s="36" t="s">
        <v>1074</v>
      </c>
      <c r="DL221" s="175"/>
      <c r="DM221" s="36" t="s">
        <v>1074</v>
      </c>
      <c r="DN221" s="175"/>
      <c r="DO221" s="36" t="s">
        <v>1074</v>
      </c>
      <c r="DP221" s="36" t="s">
        <v>1074</v>
      </c>
      <c r="DQ221" s="36" t="s">
        <v>1074</v>
      </c>
      <c r="DR221" s="36" t="s">
        <v>1074</v>
      </c>
      <c r="DS221" s="36" t="s">
        <v>1074</v>
      </c>
      <c r="DT221" s="36" t="s">
        <v>1074</v>
      </c>
      <c r="DU221" s="175"/>
      <c r="DV221" s="36" t="s">
        <v>1074</v>
      </c>
      <c r="DW221" s="36" t="s">
        <v>1074</v>
      </c>
      <c r="DX221" s="36"/>
      <c r="DY221" s="36"/>
      <c r="DZ221" s="36"/>
      <c r="EA221" s="175"/>
      <c r="EB221" s="36"/>
      <c r="EC221" s="36"/>
      <c r="ED221" s="36"/>
      <c r="EE221" s="36"/>
      <c r="EF221" s="36"/>
      <c r="EG221" s="88"/>
      <c r="EH221" s="88"/>
      <c r="EI221" s="88"/>
      <c r="EJ221" s="88"/>
      <c r="EK221" s="88"/>
      <c r="EL221" s="88"/>
      <c r="EM221" s="88"/>
      <c r="EN221" s="88"/>
      <c r="EO221" s="88"/>
      <c r="EP221" s="88"/>
      <c r="EQ221" s="88"/>
      <c r="ER221" s="88"/>
      <c r="ES221" s="88"/>
      <c r="ET221" s="88"/>
      <c r="EU221" s="89"/>
      <c r="EV221" s="89"/>
      <c r="EW221" s="89"/>
      <c r="EX221" s="89"/>
      <c r="FA221" s="97"/>
      <c r="FB221" s="98"/>
      <c r="FC221" s="36" t="s">
        <v>1074</v>
      </c>
      <c r="FD221" s="36" t="s">
        <v>1074</v>
      </c>
      <c r="FE221" s="175"/>
      <c r="FF221" s="36" t="s">
        <v>1074</v>
      </c>
      <c r="FG221" s="175"/>
      <c r="FH221" s="36" t="s">
        <v>1074</v>
      </c>
      <c r="FI221" s="175"/>
      <c r="FJ221" s="36" t="s">
        <v>1074</v>
      </c>
      <c r="FK221" s="36" t="s">
        <v>1074</v>
      </c>
      <c r="FL221" s="36" t="s">
        <v>1074</v>
      </c>
      <c r="FM221" s="36" t="s">
        <v>1074</v>
      </c>
      <c r="FN221" s="36" t="s">
        <v>1074</v>
      </c>
      <c r="FO221" s="36" t="s">
        <v>1074</v>
      </c>
      <c r="FP221" s="175"/>
      <c r="FQ221" s="36" t="s">
        <v>1074</v>
      </c>
      <c r="FR221" s="36" t="s">
        <v>1074</v>
      </c>
      <c r="FS221" s="36"/>
      <c r="FT221" s="36"/>
      <c r="FU221" s="36"/>
      <c r="FV221" s="175"/>
      <c r="FW221" s="36"/>
      <c r="FX221" s="36"/>
      <c r="FY221" s="36"/>
      <c r="FZ221" s="36"/>
      <c r="GA221" s="36"/>
      <c r="GB221" s="88"/>
      <c r="GC221" s="88"/>
      <c r="GD221" s="88"/>
      <c r="GE221" s="88"/>
      <c r="GF221" s="88"/>
      <c r="GG221" s="88"/>
      <c r="GH221" s="88"/>
      <c r="GI221" s="88"/>
      <c r="GJ221" s="88"/>
      <c r="GK221" s="88"/>
      <c r="GL221" s="88"/>
      <c r="GM221" s="88"/>
      <c r="GN221" s="88"/>
      <c r="GO221" s="88"/>
      <c r="GP221" s="23"/>
      <c r="GQ221" s="89"/>
      <c r="GR221" s="89"/>
      <c r="GS221" s="89"/>
      <c r="GU221"/>
      <c r="GV221" s="11" t="s">
        <v>1085</v>
      </c>
      <c r="GW221" s="96"/>
      <c r="GX221" s="97"/>
      <c r="GY221" s="87"/>
      <c r="GZ221" s="97"/>
      <c r="HA221" s="97"/>
      <c r="HB221" s="36" t="s">
        <v>1074</v>
      </c>
      <c r="HC221" s="36" t="s">
        <v>1074</v>
      </c>
      <c r="HD221" s="36" t="s">
        <v>1074</v>
      </c>
      <c r="HE221" s="175"/>
      <c r="HF221" s="36" t="s">
        <v>1074</v>
      </c>
      <c r="HG221" s="175"/>
      <c r="HH221" s="36" t="s">
        <v>1074</v>
      </c>
      <c r="HI221" s="175"/>
      <c r="HJ221" s="36" t="s">
        <v>1074</v>
      </c>
      <c r="HK221" s="36" t="s">
        <v>1074</v>
      </c>
      <c r="HL221" s="36" t="s">
        <v>1074</v>
      </c>
      <c r="HM221" s="36" t="s">
        <v>1074</v>
      </c>
      <c r="HN221" s="36"/>
      <c r="HO221" s="36"/>
      <c r="HP221" s="175"/>
      <c r="HQ221" s="36"/>
      <c r="HR221" s="36"/>
      <c r="HS221" s="36"/>
      <c r="HT221" s="36"/>
      <c r="HU221" s="36"/>
      <c r="HV221" s="175"/>
      <c r="HW221" s="36"/>
      <c r="HX221" s="36"/>
      <c r="HY221" s="36"/>
      <c r="HZ221" s="36"/>
      <c r="IA221" s="36"/>
      <c r="IB221" s="36"/>
      <c r="IC221" s="88"/>
      <c r="ID221" s="88"/>
      <c r="IE221" s="88"/>
      <c r="IF221" s="88"/>
      <c r="IG221" s="88"/>
      <c r="IH221" s="88"/>
      <c r="II221" s="88"/>
      <c r="IJ221" s="88"/>
      <c r="IK221" s="88"/>
      <c r="IL221" s="88"/>
      <c r="IM221" s="88"/>
      <c r="IN221" s="88"/>
      <c r="IO221" s="88"/>
      <c r="IP221" s="23"/>
      <c r="IQ221" s="89"/>
      <c r="IR221" s="89"/>
      <c r="IS221" s="89"/>
      <c r="IV221" s="11" t="s">
        <v>1085</v>
      </c>
      <c r="IW221" s="96"/>
      <c r="IX221" s="97"/>
      <c r="IY221" s="87"/>
      <c r="IZ221" s="97"/>
      <c r="JA221" s="97"/>
      <c r="JB221" s="36" t="s">
        <v>1074</v>
      </c>
      <c r="JC221" s="36" t="s">
        <v>1074</v>
      </c>
      <c r="JD221" s="36" t="s">
        <v>1074</v>
      </c>
      <c r="JE221" s="36"/>
      <c r="JF221" s="175"/>
      <c r="JG221" s="36" t="s">
        <v>1074</v>
      </c>
      <c r="JH221" s="175"/>
      <c r="JI221" s="36" t="s">
        <v>1074</v>
      </c>
      <c r="JJ221" s="175"/>
      <c r="JK221" s="36" t="s">
        <v>1074</v>
      </c>
      <c r="JL221" s="36" t="s">
        <v>1074</v>
      </c>
      <c r="JM221" s="36" t="s">
        <v>1074</v>
      </c>
      <c r="JN221" s="36" t="s">
        <v>1074</v>
      </c>
      <c r="JO221" s="36"/>
      <c r="JP221" s="36"/>
      <c r="JQ221" s="175"/>
      <c r="JR221" s="36"/>
      <c r="JS221" s="36"/>
      <c r="JT221" s="94"/>
      <c r="JU221" s="36"/>
      <c r="JV221" s="36"/>
      <c r="JW221" s="175"/>
      <c r="JX221" s="36"/>
      <c r="JY221" s="36"/>
      <c r="JZ221" s="36"/>
      <c r="KA221" s="36"/>
      <c r="KB221" s="36"/>
      <c r="KC221" s="88"/>
      <c r="KD221" s="88"/>
      <c r="KE221" s="88"/>
      <c r="KF221" s="88"/>
      <c r="KG221" s="88"/>
      <c r="KH221" s="88"/>
      <c r="KI221" s="88"/>
      <c r="KJ221" s="88"/>
      <c r="KK221" s="88"/>
      <c r="KL221" s="88"/>
      <c r="KM221" s="88"/>
      <c r="KN221" s="88"/>
      <c r="KO221" s="88"/>
      <c r="KP221" s="23"/>
      <c r="KQ221" s="89"/>
      <c r="KR221" s="89"/>
      <c r="KS221" s="89"/>
    </row>
    <row r="222" spans="1:305" x14ac:dyDescent="0.3">
      <c r="A222" s="11" t="s">
        <v>1086</v>
      </c>
      <c r="B222" s="36">
        <v>2</v>
      </c>
      <c r="C222" s="36">
        <v>-0.83333333333333337</v>
      </c>
      <c r="D222" s="36" t="s">
        <v>1074</v>
      </c>
      <c r="E222" s="36" t="s">
        <v>1074</v>
      </c>
      <c r="F222" s="36" t="s">
        <v>1074</v>
      </c>
      <c r="G222" s="36" t="s">
        <v>1074</v>
      </c>
      <c r="H222" s="36" t="s">
        <v>1074</v>
      </c>
      <c r="I222" s="36" t="s">
        <v>1074</v>
      </c>
      <c r="J222" s="175"/>
      <c r="K222" s="36" t="s">
        <v>1074</v>
      </c>
      <c r="L222" s="131"/>
      <c r="M222" s="36" t="s">
        <v>1074</v>
      </c>
      <c r="N222" s="175"/>
      <c r="O222" s="36" t="s">
        <v>1074</v>
      </c>
      <c r="P222" s="36" t="s">
        <v>1074</v>
      </c>
      <c r="Q222" s="36" t="s">
        <v>1074</v>
      </c>
      <c r="R222" s="36" t="s">
        <v>1074</v>
      </c>
      <c r="S222" s="36" t="s">
        <v>1074</v>
      </c>
      <c r="T222" s="36" t="s">
        <v>1074</v>
      </c>
      <c r="U222" s="175"/>
      <c r="V222" s="36" t="s">
        <v>1074</v>
      </c>
      <c r="W222" s="36">
        <v>0</v>
      </c>
      <c r="X222" s="36">
        <v>-8.333333333333337E-2</v>
      </c>
      <c r="Y222" s="36">
        <v>9.090909090909105E-2</v>
      </c>
      <c r="Z222" s="36">
        <v>0</v>
      </c>
      <c r="AA222" s="175"/>
      <c r="AB222" s="36">
        <v>0</v>
      </c>
      <c r="AC222" s="36">
        <v>0</v>
      </c>
      <c r="AD222" s="91">
        <v>0</v>
      </c>
      <c r="AE222" s="91">
        <v>-0.33333333333333337</v>
      </c>
      <c r="AF222" s="91">
        <v>0.35000000000000009</v>
      </c>
      <c r="AG222" s="88">
        <v>0.11111111111111116</v>
      </c>
      <c r="AH222" s="88">
        <v>-0.16666666666666663</v>
      </c>
      <c r="AI222" s="88">
        <v>0</v>
      </c>
      <c r="AJ222" s="88">
        <v>0.19999999999999996</v>
      </c>
      <c r="AK222" s="88">
        <v>-0.23333333333333339</v>
      </c>
      <c r="AL222" s="88">
        <v>8.6956521739130599E-2</v>
      </c>
      <c r="AM222" s="88">
        <v>0.19999999999999996</v>
      </c>
      <c r="AN222" s="88">
        <v>0</v>
      </c>
      <c r="AO222" s="88">
        <v>0</v>
      </c>
      <c r="AP222" s="88">
        <v>0.66666666666666674</v>
      </c>
      <c r="AQ222" s="88">
        <v>-0.4</v>
      </c>
      <c r="AR222" s="88">
        <v>0</v>
      </c>
      <c r="AS222" s="88">
        <v>0.33333333333333326</v>
      </c>
      <c r="AT222" s="88">
        <v>-0.5</v>
      </c>
      <c r="AU222" s="23">
        <v>2</v>
      </c>
      <c r="AV222" s="89">
        <f>AW187/AV187-1</f>
        <v>-0.16666666666666663</v>
      </c>
      <c r="AW222" s="89">
        <f t="shared" si="28"/>
        <v>-0.20000000000000007</v>
      </c>
      <c r="AX222" s="89">
        <f t="shared" si="29"/>
        <v>0.25000000000000022</v>
      </c>
      <c r="BA222" s="11" t="s">
        <v>1086</v>
      </c>
      <c r="BB222" s="36">
        <v>-0.16666666666666663</v>
      </c>
      <c r="BC222" s="36">
        <v>0.19999999999999996</v>
      </c>
      <c r="BD222" s="36" t="s">
        <v>1074</v>
      </c>
      <c r="BE222" s="36" t="s">
        <v>1074</v>
      </c>
      <c r="BF222" s="36" t="s">
        <v>1074</v>
      </c>
      <c r="BG222" s="36" t="s">
        <v>1074</v>
      </c>
      <c r="BH222" s="36" t="s">
        <v>1074</v>
      </c>
      <c r="BI222" s="36" t="s">
        <v>1074</v>
      </c>
      <c r="BJ222" s="131"/>
      <c r="BK222" s="36" t="s">
        <v>1074</v>
      </c>
      <c r="BL222" s="131"/>
      <c r="BM222" s="36" t="s">
        <v>1074</v>
      </c>
      <c r="BN222" s="131"/>
      <c r="BO222" s="36" t="s">
        <v>1074</v>
      </c>
      <c r="BP222" s="36" t="s">
        <v>1074</v>
      </c>
      <c r="BQ222" s="36" t="s">
        <v>1074</v>
      </c>
      <c r="BR222" s="36">
        <v>0.77419354838709542</v>
      </c>
      <c r="BS222" s="36" t="s">
        <v>1074</v>
      </c>
      <c r="BT222" s="36" t="s">
        <v>1074</v>
      </c>
      <c r="BU222" s="131"/>
      <c r="BV222" s="36" t="s">
        <v>1074</v>
      </c>
      <c r="BW222" s="36">
        <v>-0.41666666666666663</v>
      </c>
      <c r="BX222" s="36">
        <v>-0.1428571428571429</v>
      </c>
      <c r="BY222" s="36">
        <v>0</v>
      </c>
      <c r="BZ222" s="36">
        <v>0.66666666666666674</v>
      </c>
      <c r="CA222" s="175"/>
      <c r="CB222" s="36">
        <v>-0.4</v>
      </c>
      <c r="CC222" s="36">
        <v>0</v>
      </c>
      <c r="CD222" s="36">
        <v>0</v>
      </c>
      <c r="CE222" s="36">
        <v>0</v>
      </c>
      <c r="CF222" s="36">
        <v>0</v>
      </c>
      <c r="CG222" s="88">
        <v>0</v>
      </c>
      <c r="CH222" s="88">
        <v>0</v>
      </c>
      <c r="CI222" s="88">
        <v>-0.16666666666666663</v>
      </c>
      <c r="CJ222" s="88">
        <v>0.19999999999999996</v>
      </c>
      <c r="CK222" s="88">
        <v>1.3333333333333335</v>
      </c>
      <c r="CL222" s="88">
        <v>-0.5714285714285714</v>
      </c>
      <c r="CM222" s="88">
        <v>0.16666666666666674</v>
      </c>
      <c r="CN222" s="88">
        <v>-0.1428571428571429</v>
      </c>
      <c r="CO222" s="88">
        <v>0</v>
      </c>
      <c r="CP222" s="88">
        <v>0.66666666666666674</v>
      </c>
      <c r="CQ222" s="88">
        <v>0.40000000000000013</v>
      </c>
      <c r="CR222" s="88">
        <v>-0.1428571428571429</v>
      </c>
      <c r="CS222" s="88">
        <v>-8.333333333333337E-2</v>
      </c>
      <c r="CT222" s="88">
        <v>-9.0909090909090828E-2</v>
      </c>
      <c r="CU222" s="23">
        <v>9.9999999999999867E-2</v>
      </c>
      <c r="CV222" s="89">
        <f t="shared" si="21"/>
        <v>9.090909090909105E-2</v>
      </c>
      <c r="CW222" s="89">
        <f t="shared" si="21"/>
        <v>8.3333333333333259E-2</v>
      </c>
      <c r="CX222" s="89">
        <f t="shared" si="21"/>
        <v>-0.23076923076923073</v>
      </c>
      <c r="DA222" s="11" t="s">
        <v>1086</v>
      </c>
      <c r="DB222" s="36">
        <v>0.43999999999999995</v>
      </c>
      <c r="DC222" s="36">
        <v>-0.22222222222222221</v>
      </c>
      <c r="DD222" s="36" t="s">
        <v>1074</v>
      </c>
      <c r="DE222" s="36" t="s">
        <v>1074</v>
      </c>
      <c r="DF222" s="36" t="s">
        <v>1074</v>
      </c>
      <c r="DG222" s="36" t="s">
        <v>1074</v>
      </c>
      <c r="DH222" s="36" t="s">
        <v>1074</v>
      </c>
      <c r="DI222" s="36" t="s">
        <v>1074</v>
      </c>
      <c r="DJ222" s="175"/>
      <c r="DK222" s="36" t="s">
        <v>1074</v>
      </c>
      <c r="DL222" s="175"/>
      <c r="DM222" s="36" t="s">
        <v>1074</v>
      </c>
      <c r="DN222" s="175"/>
      <c r="DO222" s="36" t="s">
        <v>1074</v>
      </c>
      <c r="DP222" s="36" t="s">
        <v>1074</v>
      </c>
      <c r="DQ222" s="36" t="s">
        <v>1074</v>
      </c>
      <c r="DR222" s="36">
        <v>-0.6</v>
      </c>
      <c r="DS222" s="36" t="s">
        <v>1074</v>
      </c>
      <c r="DT222" s="36" t="s">
        <v>1074</v>
      </c>
      <c r="DU222" s="175"/>
      <c r="DV222" s="36" t="s">
        <v>1074</v>
      </c>
      <c r="DW222" s="36">
        <v>-0.5</v>
      </c>
      <c r="DX222" s="36">
        <v>0</v>
      </c>
      <c r="DY222" s="36">
        <v>0</v>
      </c>
      <c r="DZ222" s="36">
        <v>0</v>
      </c>
      <c r="EA222" s="175"/>
      <c r="EB222" s="36">
        <v>0</v>
      </c>
      <c r="EC222" s="36">
        <v>0</v>
      </c>
      <c r="ED222" s="36">
        <v>0.66666666666666674</v>
      </c>
      <c r="EE222" s="36">
        <v>-0.20000000000000007</v>
      </c>
      <c r="EF222" s="36">
        <v>-0.625</v>
      </c>
      <c r="EG222" s="88">
        <v>2.3333333333333335</v>
      </c>
      <c r="EH222" s="88">
        <v>-0.7</v>
      </c>
      <c r="EI222" s="88">
        <v>0</v>
      </c>
      <c r="EJ222" s="88">
        <v>0</v>
      </c>
      <c r="EK222" s="88">
        <v>2.3333333333333335</v>
      </c>
      <c r="EL222" s="88">
        <v>0</v>
      </c>
      <c r="EM222" s="88">
        <v>0</v>
      </c>
      <c r="EN222" s="88">
        <v>-0.7</v>
      </c>
      <c r="EO222" s="88">
        <v>0</v>
      </c>
      <c r="EP222" s="88">
        <v>1.3333333333333335</v>
      </c>
      <c r="EQ222" s="88">
        <v>7.1428571428571397E-2</v>
      </c>
      <c r="ER222" s="88">
        <v>-0.33333333333333326</v>
      </c>
      <c r="ES222" s="88">
        <v>0</v>
      </c>
      <c r="ET222" s="88">
        <v>0.19999999999999996</v>
      </c>
      <c r="EU222" s="89">
        <f t="shared" ref="EU222:EX222" si="47">EV187/EU187-1</f>
        <v>8.3333333333333259E-2</v>
      </c>
      <c r="EV222" s="89">
        <f t="shared" si="47"/>
        <v>-0.23076923076923073</v>
      </c>
      <c r="EW222" s="89">
        <f t="shared" si="47"/>
        <v>0.40000000000000013</v>
      </c>
      <c r="EX222" s="89">
        <f t="shared" si="47"/>
        <v>-0.1428571428571429</v>
      </c>
      <c r="FA222" s="36" t="s">
        <v>1074</v>
      </c>
      <c r="FB222" s="36" t="s">
        <v>1074</v>
      </c>
      <c r="FC222" s="36" t="s">
        <v>1074</v>
      </c>
      <c r="FD222" s="36" t="s">
        <v>1074</v>
      </c>
      <c r="FE222" s="175"/>
      <c r="FF222" s="36" t="s">
        <v>1074</v>
      </c>
      <c r="FG222" s="175"/>
      <c r="FH222" s="36" t="s">
        <v>1074</v>
      </c>
      <c r="FI222" s="175"/>
      <c r="FJ222" s="36" t="s">
        <v>1074</v>
      </c>
      <c r="FK222" s="36" t="s">
        <v>1074</v>
      </c>
      <c r="FL222" s="36" t="s">
        <v>1074</v>
      </c>
      <c r="FM222" s="36">
        <v>0.2307692307692315</v>
      </c>
      <c r="FN222" s="36"/>
      <c r="FO222" s="36"/>
      <c r="FP222" s="175"/>
      <c r="FQ222" s="36"/>
      <c r="FR222" s="36"/>
      <c r="FS222" s="94">
        <v>0</v>
      </c>
      <c r="FT222" s="36">
        <v>-7.6923076923076872E-2</v>
      </c>
      <c r="FU222" s="36">
        <v>0</v>
      </c>
      <c r="FV222" s="175"/>
      <c r="FW222" s="36"/>
      <c r="FX222" s="36">
        <v>0</v>
      </c>
      <c r="FY222" s="36">
        <v>0</v>
      </c>
      <c r="FZ222" s="36">
        <v>-8.333333333333337E-2</v>
      </c>
      <c r="GA222" s="36">
        <v>-9.0909090909090828E-2</v>
      </c>
      <c r="GB222" s="88">
        <v>0.19999999999999996</v>
      </c>
      <c r="GC222" s="88">
        <v>0</v>
      </c>
      <c r="GD222" s="88">
        <v>0</v>
      </c>
      <c r="GE222" s="88">
        <v>0</v>
      </c>
      <c r="GF222" s="88">
        <v>0</v>
      </c>
      <c r="GG222" s="88">
        <v>0</v>
      </c>
      <c r="GH222" s="88">
        <v>1</v>
      </c>
      <c r="GI222" s="88">
        <v>-0.5</v>
      </c>
      <c r="GJ222" s="88">
        <v>0</v>
      </c>
      <c r="GK222" s="88">
        <v>0</v>
      </c>
      <c r="GL222" s="88">
        <v>0.16666666666666674</v>
      </c>
      <c r="GM222" s="88">
        <v>-0.1428571428571429</v>
      </c>
      <c r="GN222" s="88">
        <v>0.66666666666666674</v>
      </c>
      <c r="GO222" s="88">
        <v>-0.4</v>
      </c>
      <c r="GP222" s="23">
        <v>0</v>
      </c>
      <c r="GQ222" s="89">
        <f>GR187/GQ187-1</f>
        <v>0.66666666666666674</v>
      </c>
      <c r="GR222" s="89">
        <f t="shared" si="23"/>
        <v>-0.4</v>
      </c>
      <c r="GS222" s="89">
        <f t="shared" si="24"/>
        <v>0</v>
      </c>
      <c r="GU222"/>
      <c r="GV222" s="11" t="s">
        <v>1086</v>
      </c>
      <c r="GW222" s="36">
        <v>-0.20000000000000007</v>
      </c>
      <c r="GX222" s="36">
        <v>0</v>
      </c>
      <c r="GY222" s="36" t="s">
        <v>1074</v>
      </c>
      <c r="GZ222" s="36" t="s">
        <v>1074</v>
      </c>
      <c r="HA222" s="36" t="s">
        <v>1074</v>
      </c>
      <c r="HB222" s="36" t="s">
        <v>1074</v>
      </c>
      <c r="HC222" s="36" t="s">
        <v>1074</v>
      </c>
      <c r="HD222" s="36" t="s">
        <v>1074</v>
      </c>
      <c r="HE222" s="175"/>
      <c r="HF222" s="36" t="s">
        <v>1074</v>
      </c>
      <c r="HG222" s="175"/>
      <c r="HH222" s="36" t="s">
        <v>1074</v>
      </c>
      <c r="HI222" s="175"/>
      <c r="HJ222" s="36" t="s">
        <v>1074</v>
      </c>
      <c r="HK222" s="36" t="s">
        <v>1074</v>
      </c>
      <c r="HL222" s="36" t="s">
        <v>1074</v>
      </c>
      <c r="HM222" s="36">
        <v>9.090909090909105E-2</v>
      </c>
      <c r="HN222" s="36"/>
      <c r="HO222" s="36"/>
      <c r="HP222" s="175"/>
      <c r="HQ222" s="36"/>
      <c r="HR222" s="36">
        <v>0.22448979591836737</v>
      </c>
      <c r="HS222" s="36">
        <v>-0.19999999999999996</v>
      </c>
      <c r="HT222" s="36">
        <v>2.0833333333333481E-2</v>
      </c>
      <c r="HU222" s="36">
        <v>0.14285714285714279</v>
      </c>
      <c r="HV222" s="175"/>
      <c r="HW222" s="36">
        <v>-0.1071428571428571</v>
      </c>
      <c r="HX222" s="36">
        <v>3.9999999999999813E-2</v>
      </c>
      <c r="HY222" s="36">
        <v>-5.7692307692307598E-2</v>
      </c>
      <c r="HZ222" s="36">
        <v>8.163265306122458E-2</v>
      </c>
      <c r="IA222" s="36">
        <v>-1</v>
      </c>
      <c r="IB222" s="36">
        <v>-1.8181818181818077E-2</v>
      </c>
      <c r="IC222" s="88">
        <v>-0.11111111111111116</v>
      </c>
      <c r="ID222" s="88">
        <v>-6.25E-2</v>
      </c>
      <c r="IE222" s="88">
        <v>0.11111111111111116</v>
      </c>
      <c r="IF222" s="88">
        <v>0</v>
      </c>
      <c r="IG222" s="88">
        <v>0</v>
      </c>
      <c r="IH222" s="88">
        <v>3.9999999999999813E-2</v>
      </c>
      <c r="II222" s="88">
        <v>1.9230769230769384E-2</v>
      </c>
      <c r="IJ222" s="88">
        <v>-1.8867924528301994E-2</v>
      </c>
      <c r="IK222" s="88">
        <v>0</v>
      </c>
      <c r="IL222" s="88">
        <v>-0.23076923076923073</v>
      </c>
      <c r="IM222" s="88">
        <v>0.19999999999999996</v>
      </c>
      <c r="IN222" s="88">
        <v>6.25E-2</v>
      </c>
      <c r="IO222" s="88">
        <v>-0.17647058823529416</v>
      </c>
      <c r="IP222" s="23">
        <v>9.5238095238095344E-2</v>
      </c>
      <c r="IQ222" s="89">
        <f>IR187/IQ187-1</f>
        <v>3.4782608695652195E-2</v>
      </c>
      <c r="IR222" s="89">
        <f t="shared" si="25"/>
        <v>-7.5630252100840289E-2</v>
      </c>
      <c r="IS222" s="89">
        <f t="shared" si="31"/>
        <v>-2.2727272727272596E-2</v>
      </c>
      <c r="IV222" s="11" t="s">
        <v>1086</v>
      </c>
      <c r="IW222" s="36">
        <v>-0.21739130434782616</v>
      </c>
      <c r="IX222" s="36">
        <v>0.11111111111111116</v>
      </c>
      <c r="IY222" s="36" t="s">
        <v>1074</v>
      </c>
      <c r="IZ222" s="36" t="s">
        <v>1074</v>
      </c>
      <c r="JA222" s="36" t="s">
        <v>1074</v>
      </c>
      <c r="JB222" s="36" t="s">
        <v>1074</v>
      </c>
      <c r="JC222" s="36" t="s">
        <v>1074</v>
      </c>
      <c r="JD222" s="36" t="s">
        <v>1074</v>
      </c>
      <c r="JE222" s="36"/>
      <c r="JF222" s="175"/>
      <c r="JG222" s="36" t="s">
        <v>1074</v>
      </c>
      <c r="JH222" s="175"/>
      <c r="JI222" s="36" t="s">
        <v>1074</v>
      </c>
      <c r="JJ222" s="175"/>
      <c r="JK222" s="36" t="s">
        <v>1074</v>
      </c>
      <c r="JL222" s="36" t="s">
        <v>1074</v>
      </c>
      <c r="JM222" s="36" t="s">
        <v>1074</v>
      </c>
      <c r="JN222" s="36">
        <v>0.18800000000000017</v>
      </c>
      <c r="JO222" s="36"/>
      <c r="JP222" s="36"/>
      <c r="JQ222" s="175"/>
      <c r="JR222" s="36"/>
      <c r="JS222" s="36">
        <v>0.33333333333333348</v>
      </c>
      <c r="JT222" s="94">
        <v>-0.22499999999999998</v>
      </c>
      <c r="JU222" s="36">
        <v>3.2258064516129004E-2</v>
      </c>
      <c r="JV222" s="36">
        <v>-0.12499999999999989</v>
      </c>
      <c r="JW222" s="175"/>
      <c r="JX222" s="36">
        <v>0</v>
      </c>
      <c r="JY222" s="36">
        <v>7.1428571428571397E-2</v>
      </c>
      <c r="JZ222" s="36">
        <v>0.33333333333333348</v>
      </c>
      <c r="KA222" s="36">
        <v>-0.10000000000000009</v>
      </c>
      <c r="KB222" s="36">
        <v>5.8823529411764719E-2</v>
      </c>
      <c r="KC222" s="88">
        <v>5.555555555555558E-2</v>
      </c>
      <c r="KD222" s="88">
        <v>-2.631578947368407E-2</v>
      </c>
      <c r="KE222" s="88">
        <v>2.7027027027026973E-2</v>
      </c>
      <c r="KF222" s="88">
        <v>-0.15789473684210531</v>
      </c>
      <c r="KG222" s="88">
        <v>0</v>
      </c>
      <c r="KH222" s="88">
        <v>0.125</v>
      </c>
      <c r="KI222" s="88">
        <v>0</v>
      </c>
      <c r="KJ222" s="88">
        <v>-5.5555555555555469E-2</v>
      </c>
      <c r="KK222" s="88">
        <v>0.17647058823529416</v>
      </c>
      <c r="KL222" s="88">
        <v>0</v>
      </c>
      <c r="KM222" s="88">
        <v>9.9999999999999867E-2</v>
      </c>
      <c r="KN222" s="88">
        <v>-9.0909090909090828E-2</v>
      </c>
      <c r="KO222" s="88">
        <v>8.329999999999993E-2</v>
      </c>
      <c r="KP222" s="23">
        <v>1.5415858949506145E-2</v>
      </c>
      <c r="KQ222" s="89">
        <f>KR187/KQ187-1</f>
        <v>0.11363636363636376</v>
      </c>
      <c r="KR222" s="89">
        <f t="shared" si="26"/>
        <v>6.1224489795918213E-2</v>
      </c>
      <c r="KS222" s="89">
        <f t="shared" si="26"/>
        <v>0</v>
      </c>
    </row>
    <row r="223" spans="1:305" x14ac:dyDescent="0.3">
      <c r="A223" s="11" t="s">
        <v>1087</v>
      </c>
      <c r="B223" s="36">
        <v>0</v>
      </c>
      <c r="C223" s="36">
        <v>0</v>
      </c>
      <c r="D223" s="36">
        <v>0</v>
      </c>
      <c r="E223" s="36" t="s">
        <v>1074</v>
      </c>
      <c r="F223" s="36" t="s">
        <v>1074</v>
      </c>
      <c r="G223" s="36" t="s">
        <v>1074</v>
      </c>
      <c r="H223" s="36" t="s">
        <v>1074</v>
      </c>
      <c r="I223" s="36" t="s">
        <v>1074</v>
      </c>
      <c r="J223" s="175"/>
      <c r="K223" s="36" t="s">
        <v>1074</v>
      </c>
      <c r="L223" s="131"/>
      <c r="M223" s="36" t="s">
        <v>1074</v>
      </c>
      <c r="N223" s="175"/>
      <c r="O223" s="36" t="s">
        <v>1074</v>
      </c>
      <c r="P223" s="36" t="s">
        <v>1074</v>
      </c>
      <c r="Q223" s="36" t="s">
        <v>1074</v>
      </c>
      <c r="R223" s="36" t="s">
        <v>1074</v>
      </c>
      <c r="S223" s="36" t="s">
        <v>1074</v>
      </c>
      <c r="T223" s="36" t="s">
        <v>1074</v>
      </c>
      <c r="U223" s="175"/>
      <c r="V223" s="36">
        <v>0.11111111111111094</v>
      </c>
      <c r="W223" s="36">
        <v>0.33333333333333326</v>
      </c>
      <c r="X223" s="36">
        <v>-8.333333333333337E-2</v>
      </c>
      <c r="Y223" s="36"/>
      <c r="Z223" s="36"/>
      <c r="AA223" s="175"/>
      <c r="AB223" s="36">
        <v>-0.1071428571428571</v>
      </c>
      <c r="AC223" s="36">
        <v>0.19999999999999996</v>
      </c>
      <c r="AD223" s="91">
        <v>0</v>
      </c>
      <c r="AE223" s="91">
        <v>-0.33333333333333337</v>
      </c>
      <c r="AF223" s="91">
        <v>0.5</v>
      </c>
      <c r="AG223" s="88">
        <v>0</v>
      </c>
      <c r="AH223" s="88">
        <v>-0.33333333333333337</v>
      </c>
      <c r="AI223" s="88">
        <v>0.5</v>
      </c>
      <c r="AJ223" s="88">
        <v>0</v>
      </c>
      <c r="AK223" s="88">
        <v>0.33333333333333326</v>
      </c>
      <c r="AL223" s="88">
        <v>0</v>
      </c>
      <c r="AM223" s="88">
        <v>0</v>
      </c>
      <c r="AN223" s="88">
        <v>-0.25</v>
      </c>
      <c r="AO223" s="88">
        <v>0.33333333333333326</v>
      </c>
      <c r="AP223" s="88">
        <v>0</v>
      </c>
      <c r="AQ223" s="88">
        <v>0.25000000000000022</v>
      </c>
      <c r="AR223" s="88">
        <v>0</v>
      </c>
      <c r="AS223" s="88">
        <v>-0.20000000000000007</v>
      </c>
      <c r="AT223" s="88"/>
      <c r="AU223" s="23"/>
      <c r="AV223" s="89"/>
      <c r="AW223" s="89"/>
      <c r="AX223" s="89"/>
      <c r="BA223" s="11" t="s">
        <v>1087</v>
      </c>
      <c r="BB223" s="36">
        <v>0</v>
      </c>
      <c r="BC223" s="36">
        <v>0</v>
      </c>
      <c r="BD223" s="36">
        <v>0</v>
      </c>
      <c r="BE223" s="36" t="s">
        <v>1074</v>
      </c>
      <c r="BF223" s="36" t="s">
        <v>1074</v>
      </c>
      <c r="BG223" s="36" t="s">
        <v>1074</v>
      </c>
      <c r="BH223" s="36" t="s">
        <v>1074</v>
      </c>
      <c r="BI223" s="36" t="s">
        <v>1074</v>
      </c>
      <c r="BJ223" s="131"/>
      <c r="BK223" s="36" t="s">
        <v>1074</v>
      </c>
      <c r="BL223" s="131"/>
      <c r="BM223" s="36" t="s">
        <v>1074</v>
      </c>
      <c r="BN223" s="131"/>
      <c r="BO223" s="36" t="s">
        <v>1074</v>
      </c>
      <c r="BP223" s="36" t="s">
        <v>1074</v>
      </c>
      <c r="BQ223" s="36" t="s">
        <v>1074</v>
      </c>
      <c r="BR223" s="36"/>
      <c r="BS223" s="36" t="s">
        <v>1074</v>
      </c>
      <c r="BT223" s="36" t="s">
        <v>1074</v>
      </c>
      <c r="BU223" s="131"/>
      <c r="BV223" s="36">
        <v>0</v>
      </c>
      <c r="BW223" s="36">
        <v>0</v>
      </c>
      <c r="BX223" s="36">
        <v>0</v>
      </c>
      <c r="BY223" s="36"/>
      <c r="BZ223" s="36"/>
      <c r="CA223" s="175"/>
      <c r="CB223" s="36">
        <v>0.33333333333333326</v>
      </c>
      <c r="CC223" s="36">
        <v>-0.25</v>
      </c>
      <c r="CD223" s="36">
        <v>0</v>
      </c>
      <c r="CE223" s="36">
        <v>0</v>
      </c>
      <c r="CF223" s="36">
        <v>0</v>
      </c>
      <c r="CG223" s="88">
        <v>0</v>
      </c>
      <c r="CH223" s="88">
        <v>0.33333333333333326</v>
      </c>
      <c r="CI223" s="88">
        <v>-0.25</v>
      </c>
      <c r="CJ223" s="88">
        <v>0.33333333333333326</v>
      </c>
      <c r="CK223" s="88">
        <v>0</v>
      </c>
      <c r="CL223" s="88">
        <v>0</v>
      </c>
      <c r="CM223" s="88">
        <v>0</v>
      </c>
      <c r="CN223" s="88">
        <v>0.5</v>
      </c>
      <c r="CO223" s="88">
        <v>-0.16666666666666663</v>
      </c>
      <c r="CP223" s="88">
        <v>0</v>
      </c>
      <c r="CQ223" s="88">
        <v>-0.20000000000000007</v>
      </c>
      <c r="CR223" s="88">
        <v>0</v>
      </c>
      <c r="CS223" s="88">
        <v>0.25000000000000022</v>
      </c>
      <c r="CT223" s="88"/>
      <c r="CU223" s="23"/>
      <c r="CV223" s="89"/>
      <c r="CW223" s="89"/>
      <c r="CX223" s="89"/>
      <c r="DA223" s="11" t="s">
        <v>1087</v>
      </c>
      <c r="DB223" s="36">
        <v>-0.7142857142857143</v>
      </c>
      <c r="DC223" s="36">
        <v>0.25000000000000022</v>
      </c>
      <c r="DD223" s="36">
        <v>0.19999999999999996</v>
      </c>
      <c r="DE223" s="36" t="s">
        <v>1074</v>
      </c>
      <c r="DF223" s="36" t="s">
        <v>1074</v>
      </c>
      <c r="DG223" s="36" t="s">
        <v>1074</v>
      </c>
      <c r="DH223" s="36" t="s">
        <v>1074</v>
      </c>
      <c r="DI223" s="36" t="s">
        <v>1074</v>
      </c>
      <c r="DJ223" s="175"/>
      <c r="DK223" s="36" t="s">
        <v>1074</v>
      </c>
      <c r="DL223" s="175"/>
      <c r="DM223" s="36" t="s">
        <v>1074</v>
      </c>
      <c r="DN223" s="175"/>
      <c r="DO223" s="36" t="s">
        <v>1074</v>
      </c>
      <c r="DP223" s="36" t="s">
        <v>1074</v>
      </c>
      <c r="DQ223" s="36" t="s">
        <v>1074</v>
      </c>
      <c r="DR223" s="36">
        <v>3.4482758620689724E-2</v>
      </c>
      <c r="DS223" s="36" t="s">
        <v>1074</v>
      </c>
      <c r="DT223" s="36" t="s">
        <v>1074</v>
      </c>
      <c r="DU223" s="175"/>
      <c r="DV223" s="36">
        <v>0.5</v>
      </c>
      <c r="DW223" s="36">
        <v>0</v>
      </c>
      <c r="DX223" s="36">
        <v>0</v>
      </c>
      <c r="DY223" s="36"/>
      <c r="DZ223" s="36"/>
      <c r="EA223" s="175"/>
      <c r="EB223" s="36">
        <v>0</v>
      </c>
      <c r="EC223" s="36">
        <v>0</v>
      </c>
      <c r="ED223" s="36">
        <v>0</v>
      </c>
      <c r="EE223" s="36">
        <v>-0.20000000000000007</v>
      </c>
      <c r="EF223" s="36">
        <v>0.25000000000000022</v>
      </c>
      <c r="EG223" s="88">
        <v>0</v>
      </c>
      <c r="EH223" s="88">
        <v>0.19999999999999996</v>
      </c>
      <c r="EI223" s="88">
        <v>-0.33333333333333337</v>
      </c>
      <c r="EJ223" s="88">
        <v>0</v>
      </c>
      <c r="EK223" s="88">
        <v>0</v>
      </c>
      <c r="EL223" s="88">
        <v>0</v>
      </c>
      <c r="EM223" s="88">
        <v>0</v>
      </c>
      <c r="EN223" s="88">
        <v>0.25000000000000022</v>
      </c>
      <c r="EO223" s="88">
        <v>-0.20000000000000007</v>
      </c>
      <c r="EP223" s="88">
        <v>0</v>
      </c>
      <c r="EQ223" s="88">
        <v>0.5</v>
      </c>
      <c r="ER223" s="88">
        <v>0</v>
      </c>
      <c r="ES223" s="88">
        <v>-0.16666666666666663</v>
      </c>
      <c r="ET223" s="88"/>
      <c r="EU223" s="89"/>
      <c r="EV223" s="89"/>
      <c r="EW223" s="89"/>
      <c r="EX223" s="89"/>
      <c r="FA223" s="36" t="s">
        <v>1074</v>
      </c>
      <c r="FB223" s="36" t="s">
        <v>1074</v>
      </c>
      <c r="FC223" s="36" t="s">
        <v>1074</v>
      </c>
      <c r="FD223" s="36" t="s">
        <v>1074</v>
      </c>
      <c r="FE223" s="175"/>
      <c r="FF223" s="36" t="s">
        <v>1074</v>
      </c>
      <c r="FG223" s="175"/>
      <c r="FH223" s="36" t="s">
        <v>1074</v>
      </c>
      <c r="FI223" s="175"/>
      <c r="FJ223" s="36" t="s">
        <v>1074</v>
      </c>
      <c r="FK223" s="36" t="s">
        <v>1074</v>
      </c>
      <c r="FL223" s="36" t="s">
        <v>1074</v>
      </c>
      <c r="FM223" s="36">
        <v>3.7735849056602877E-2</v>
      </c>
      <c r="FN223" s="36"/>
      <c r="FO223" s="36"/>
      <c r="FP223" s="175"/>
      <c r="FQ223" s="36">
        <v>0.66666666666666674</v>
      </c>
      <c r="FR223" s="36">
        <v>-0.5</v>
      </c>
      <c r="FS223" s="94">
        <v>0</v>
      </c>
      <c r="FT223" s="36"/>
      <c r="FU223" s="36"/>
      <c r="FV223" s="175"/>
      <c r="FW223" s="36"/>
      <c r="FX223" s="36">
        <v>-4.7619047619047561E-2</v>
      </c>
      <c r="FY223" s="36">
        <v>0.19999999999999996</v>
      </c>
      <c r="FZ223" s="36">
        <v>-0.16666666666666663</v>
      </c>
      <c r="GA223" s="36">
        <v>0</v>
      </c>
      <c r="GB223" s="88">
        <v>0.19999999999999996</v>
      </c>
      <c r="GC223" s="88">
        <v>-8.333333333333337E-2</v>
      </c>
      <c r="GD223" s="88">
        <v>-0.27272727272727271</v>
      </c>
      <c r="GE223" s="88">
        <v>0.25000000000000022</v>
      </c>
      <c r="GF223" s="88">
        <v>0</v>
      </c>
      <c r="GG223" s="88">
        <v>0.19999999999999996</v>
      </c>
      <c r="GH223" s="88">
        <v>0.16666666666666674</v>
      </c>
      <c r="GI223" s="88">
        <v>-0.1428571428571429</v>
      </c>
      <c r="GJ223" s="88">
        <v>0</v>
      </c>
      <c r="GK223" s="88">
        <v>0</v>
      </c>
      <c r="GL223" s="88">
        <v>0</v>
      </c>
      <c r="GM223" s="88">
        <v>0</v>
      </c>
      <c r="GN223" s="88">
        <v>0</v>
      </c>
      <c r="GO223" s="88"/>
      <c r="GP223" s="23"/>
      <c r="GQ223" s="89"/>
      <c r="GR223" s="89"/>
      <c r="GS223" s="89"/>
      <c r="GU223"/>
      <c r="GV223" s="11" t="s">
        <v>1087</v>
      </c>
      <c r="GW223" s="36">
        <v>0</v>
      </c>
      <c r="GX223" s="36">
        <v>0</v>
      </c>
      <c r="GY223" s="36">
        <v>0</v>
      </c>
      <c r="GZ223" s="36" t="s">
        <v>1074</v>
      </c>
      <c r="HA223" s="36" t="s">
        <v>1074</v>
      </c>
      <c r="HB223" s="36" t="s">
        <v>1074</v>
      </c>
      <c r="HC223" s="36" t="s">
        <v>1074</v>
      </c>
      <c r="HD223" s="36" t="s">
        <v>1074</v>
      </c>
      <c r="HE223" s="175"/>
      <c r="HF223" s="36" t="s">
        <v>1074</v>
      </c>
      <c r="HG223" s="175"/>
      <c r="HH223" s="36" t="s">
        <v>1074</v>
      </c>
      <c r="HI223" s="175"/>
      <c r="HJ223" s="36" t="s">
        <v>1074</v>
      </c>
      <c r="HK223" s="36" t="s">
        <v>1074</v>
      </c>
      <c r="HL223" s="36" t="s">
        <v>1074</v>
      </c>
      <c r="HM223" s="36">
        <v>-3.0303030303032719E-2</v>
      </c>
      <c r="HN223" s="36"/>
      <c r="HO223" s="36"/>
      <c r="HP223" s="175"/>
      <c r="HQ223" s="36">
        <v>0</v>
      </c>
      <c r="HR223" s="36">
        <v>0</v>
      </c>
      <c r="HS223" s="36">
        <v>0</v>
      </c>
      <c r="HT223" s="36"/>
      <c r="HU223" s="36"/>
      <c r="HV223" s="175"/>
      <c r="HW223" s="36">
        <v>4.1666666666666741E-2</v>
      </c>
      <c r="HX223" s="36">
        <v>3.9999999999999813E-2</v>
      </c>
      <c r="HY223" s="36">
        <v>-7.6923076923076872E-2</v>
      </c>
      <c r="HZ223" s="36">
        <v>-0.125</v>
      </c>
      <c r="IA223" s="36">
        <v>-1</v>
      </c>
      <c r="IB223" s="36">
        <v>-0.2727272727272726</v>
      </c>
      <c r="IC223" s="88">
        <v>0.19999999999999996</v>
      </c>
      <c r="ID223" s="88">
        <v>-0.22916666666666663</v>
      </c>
      <c r="IE223" s="88">
        <v>0.35135135135135132</v>
      </c>
      <c r="IF223" s="88">
        <v>-4.0000000000000036E-2</v>
      </c>
      <c r="IG223" s="88">
        <v>-8.333333333333337E-2</v>
      </c>
      <c r="IH223" s="88">
        <v>9.090909090909105E-2</v>
      </c>
      <c r="II223" s="88">
        <v>-0.16666666666666663</v>
      </c>
      <c r="IJ223" s="88">
        <v>0</v>
      </c>
      <c r="IK223" s="88">
        <v>9.9999999999999867E-2</v>
      </c>
      <c r="IL223" s="88">
        <v>-0.18181818181818177</v>
      </c>
      <c r="IM223" s="88">
        <v>0</v>
      </c>
      <c r="IN223" s="88">
        <v>0.38888888888888906</v>
      </c>
      <c r="IO223" s="88"/>
      <c r="IP223" s="23"/>
      <c r="IQ223" s="89"/>
      <c r="IR223" s="89"/>
      <c r="IS223" s="89"/>
      <c r="IV223" s="11" t="s">
        <v>1087</v>
      </c>
      <c r="IW223" s="36">
        <v>-0.75</v>
      </c>
      <c r="IX223" s="36">
        <v>0</v>
      </c>
      <c r="IY223" s="36">
        <v>0</v>
      </c>
      <c r="IZ223" s="36" t="s">
        <v>1074</v>
      </c>
      <c r="JA223" s="36" t="s">
        <v>1074</v>
      </c>
      <c r="JB223" s="36" t="s">
        <v>1074</v>
      </c>
      <c r="JC223" s="36" t="s">
        <v>1074</v>
      </c>
      <c r="JD223" s="36" t="s">
        <v>1074</v>
      </c>
      <c r="JE223" s="36"/>
      <c r="JF223" s="175"/>
      <c r="JG223" s="36" t="s">
        <v>1074</v>
      </c>
      <c r="JH223" s="175"/>
      <c r="JI223" s="36" t="s">
        <v>1074</v>
      </c>
      <c r="JJ223" s="175"/>
      <c r="JK223" s="36" t="s">
        <v>1074</v>
      </c>
      <c r="JL223" s="36" t="s">
        <v>1074</v>
      </c>
      <c r="JM223" s="36" t="s">
        <v>1074</v>
      </c>
      <c r="JN223" s="36">
        <v>5.0000000000016698E-4</v>
      </c>
      <c r="JO223" s="36"/>
      <c r="JP223" s="36"/>
      <c r="JQ223" s="175"/>
      <c r="JR223" s="36">
        <v>-6.25E-2</v>
      </c>
      <c r="JS223" s="36">
        <v>0.33333333333333348</v>
      </c>
      <c r="JT223" s="94">
        <v>-0.22499999999999998</v>
      </c>
      <c r="JU223" s="36"/>
      <c r="JV223" s="36"/>
      <c r="JW223" s="175"/>
      <c r="JX223" s="36">
        <v>0</v>
      </c>
      <c r="JY223" s="36">
        <v>0.14285714285714279</v>
      </c>
      <c r="JZ223" s="36">
        <v>-0.12499999999999989</v>
      </c>
      <c r="KA223" s="36">
        <v>0.28571428571428559</v>
      </c>
      <c r="KB223" s="36">
        <v>0.25000000000000022</v>
      </c>
      <c r="KC223" s="88">
        <v>0</v>
      </c>
      <c r="KD223" s="88">
        <v>-0.10000000000000009</v>
      </c>
      <c r="KE223" s="88">
        <v>-0.11111111111111116</v>
      </c>
      <c r="KF223" s="88">
        <v>0</v>
      </c>
      <c r="KG223" s="88">
        <v>0</v>
      </c>
      <c r="KH223" s="88">
        <v>-0.37499999999999989</v>
      </c>
      <c r="KI223" s="88">
        <v>1.4</v>
      </c>
      <c r="KJ223" s="88">
        <v>-0.58333333333333326</v>
      </c>
      <c r="KK223" s="88">
        <v>0</v>
      </c>
      <c r="KL223" s="88">
        <v>0.64999999999999991</v>
      </c>
      <c r="KM223" s="88">
        <v>-0.15151515151515149</v>
      </c>
      <c r="KN223" s="88">
        <v>0.14285714285714279</v>
      </c>
      <c r="KO223" s="88"/>
      <c r="KP223" s="23"/>
      <c r="KQ223" s="89"/>
      <c r="KR223" s="89"/>
      <c r="KS223" s="89"/>
    </row>
    <row r="224" spans="1:305" x14ac:dyDescent="0.3">
      <c r="A224" s="11" t="s">
        <v>1088</v>
      </c>
      <c r="B224" s="36"/>
      <c r="C224" s="36"/>
      <c r="D224" s="36"/>
      <c r="E224" s="36"/>
      <c r="F224" s="36"/>
      <c r="G224" s="36"/>
      <c r="H224" s="36"/>
      <c r="I224" s="36"/>
      <c r="J224" s="175"/>
      <c r="K224" s="36"/>
      <c r="L224" s="131"/>
      <c r="M224" s="36"/>
      <c r="N224" s="175"/>
      <c r="O224" s="36"/>
      <c r="P224" s="36"/>
      <c r="Q224" s="36"/>
      <c r="R224" s="36"/>
      <c r="S224" s="36"/>
      <c r="T224" s="36" t="s">
        <v>1074</v>
      </c>
      <c r="U224" s="175"/>
      <c r="V224" s="36" t="s">
        <v>1074</v>
      </c>
      <c r="W224" s="36" t="s">
        <v>1074</v>
      </c>
      <c r="X224" s="36"/>
      <c r="Y224" s="36"/>
      <c r="Z224" s="36"/>
      <c r="AA224" s="175"/>
      <c r="AB224" s="36"/>
      <c r="AC224" s="36"/>
      <c r="AD224" s="91"/>
      <c r="AE224" s="91"/>
      <c r="AF224" s="91"/>
      <c r="AG224" s="88"/>
      <c r="AH224" s="88"/>
      <c r="AI224" s="88"/>
      <c r="AJ224" s="88"/>
      <c r="AK224" s="88"/>
      <c r="AL224" s="88"/>
      <c r="AM224" s="88"/>
      <c r="AN224" s="88"/>
      <c r="AO224" s="88"/>
      <c r="AP224" s="88"/>
      <c r="AQ224" s="88"/>
      <c r="AR224" s="88"/>
      <c r="AS224" s="88"/>
      <c r="AT224" s="88"/>
      <c r="AU224" s="23"/>
      <c r="AV224" s="89"/>
      <c r="AW224" s="89"/>
      <c r="AX224" s="89"/>
      <c r="BA224" s="11" t="s">
        <v>1088</v>
      </c>
      <c r="BB224" s="36"/>
      <c r="BC224" s="36"/>
      <c r="BD224" s="36"/>
      <c r="BE224" s="36"/>
      <c r="BF224" s="36"/>
      <c r="BG224" s="36"/>
      <c r="BH224" s="36"/>
      <c r="BI224" s="36"/>
      <c r="BJ224" s="131"/>
      <c r="BK224" s="36"/>
      <c r="BL224" s="131"/>
      <c r="BM224" s="36"/>
      <c r="BN224" s="131"/>
      <c r="BO224" s="36"/>
      <c r="BP224" s="36"/>
      <c r="BQ224" s="36"/>
      <c r="BR224" s="36">
        <v>-9.9920072216264089E-16</v>
      </c>
      <c r="BS224" s="36"/>
      <c r="BT224" s="36" t="s">
        <v>1074</v>
      </c>
      <c r="BU224" s="131"/>
      <c r="BV224" s="36" t="s">
        <v>1074</v>
      </c>
      <c r="BW224" s="36" t="s">
        <v>1074</v>
      </c>
      <c r="BX224" s="36"/>
      <c r="BY224" s="36"/>
      <c r="BZ224" s="36"/>
      <c r="CA224" s="175"/>
      <c r="CB224" s="36"/>
      <c r="CC224" s="36"/>
      <c r="CD224" s="36"/>
      <c r="CE224" s="36"/>
      <c r="CF224" s="36"/>
      <c r="CG224" s="88"/>
      <c r="CH224" s="88"/>
      <c r="CI224" s="88"/>
      <c r="CJ224" s="88"/>
      <c r="CK224" s="88"/>
      <c r="CL224" s="88"/>
      <c r="CM224" s="88"/>
      <c r="CN224" s="88"/>
      <c r="CO224" s="88"/>
      <c r="CP224" s="88"/>
      <c r="CQ224" s="88"/>
      <c r="CR224" s="88"/>
      <c r="CS224" s="88"/>
      <c r="CT224" s="88"/>
      <c r="CU224" s="23"/>
      <c r="CV224" s="89"/>
      <c r="CW224" s="89"/>
      <c r="CX224" s="89"/>
      <c r="DA224" s="11" t="s">
        <v>1088</v>
      </c>
      <c r="DB224" s="36"/>
      <c r="DC224" s="36"/>
      <c r="DD224" s="36"/>
      <c r="DE224" s="36"/>
      <c r="DF224" s="36"/>
      <c r="DG224" s="36"/>
      <c r="DH224" s="36"/>
      <c r="DI224" s="36"/>
      <c r="DJ224" s="175"/>
      <c r="DK224" s="36"/>
      <c r="DL224" s="175"/>
      <c r="DM224" s="36"/>
      <c r="DN224" s="175"/>
      <c r="DO224" s="36"/>
      <c r="DP224" s="36"/>
      <c r="DQ224" s="36"/>
      <c r="DR224" s="36"/>
      <c r="DS224" s="36"/>
      <c r="DT224" s="36" t="s">
        <v>1074</v>
      </c>
      <c r="DU224" s="175"/>
      <c r="DV224" s="36" t="s">
        <v>1074</v>
      </c>
      <c r="DW224" s="36" t="s">
        <v>1074</v>
      </c>
      <c r="DX224" s="36"/>
      <c r="DY224" s="36"/>
      <c r="DZ224" s="36"/>
      <c r="EA224" s="175"/>
      <c r="EB224" s="36"/>
      <c r="EC224" s="36"/>
      <c r="ED224" s="36"/>
      <c r="EE224" s="36"/>
      <c r="EF224" s="36"/>
      <c r="EG224" s="88"/>
      <c r="EH224" s="88"/>
      <c r="EI224" s="88"/>
      <c r="EJ224" s="88"/>
      <c r="EK224" s="88"/>
      <c r="EL224" s="88"/>
      <c r="EM224" s="88"/>
      <c r="EN224" s="88"/>
      <c r="EO224" s="88"/>
      <c r="EP224" s="88"/>
      <c r="EQ224" s="88"/>
      <c r="ER224" s="88"/>
      <c r="ES224" s="121"/>
      <c r="ET224" s="88"/>
      <c r="EU224" s="89"/>
      <c r="EV224" s="89"/>
      <c r="EW224" s="89"/>
      <c r="EX224" s="89"/>
      <c r="FA224" s="36"/>
      <c r="FB224" s="36"/>
      <c r="FC224" s="36"/>
      <c r="FD224" s="36"/>
      <c r="FE224" s="175"/>
      <c r="FF224" s="36"/>
      <c r="FG224" s="175"/>
      <c r="FH224" s="36"/>
      <c r="FI224" s="175"/>
      <c r="FJ224" s="36"/>
      <c r="FK224" s="36"/>
      <c r="FL224" s="36"/>
      <c r="FM224" s="36"/>
      <c r="FN224" s="36"/>
      <c r="FO224" s="36"/>
      <c r="FP224" s="175"/>
      <c r="FQ224" s="36"/>
      <c r="FR224" s="36"/>
      <c r="FS224" s="94"/>
      <c r="FT224" s="36"/>
      <c r="FU224" s="36"/>
      <c r="FV224" s="175"/>
      <c r="FW224" s="36"/>
      <c r="FX224" s="36"/>
      <c r="FY224" s="36"/>
      <c r="FZ224" s="36"/>
      <c r="GA224" s="36"/>
      <c r="GB224" s="88"/>
      <c r="GC224" s="88"/>
      <c r="GD224" s="88"/>
      <c r="GE224" s="88"/>
      <c r="GF224" s="88"/>
      <c r="GG224" s="88"/>
      <c r="GH224" s="88"/>
      <c r="GI224" s="88"/>
      <c r="GJ224" s="88"/>
      <c r="GK224" s="88"/>
      <c r="GL224" s="88"/>
      <c r="GM224" s="88"/>
      <c r="GN224" s="88"/>
      <c r="GO224" s="88"/>
      <c r="GP224" s="23"/>
      <c r="GQ224" s="89"/>
      <c r="GR224" s="89"/>
      <c r="GS224" s="89"/>
      <c r="GU224"/>
      <c r="GV224" s="11" t="s">
        <v>1088</v>
      </c>
      <c r="GW224" s="36"/>
      <c r="GX224" s="36"/>
      <c r="GY224" s="36"/>
      <c r="GZ224" s="36"/>
      <c r="HA224" s="36"/>
      <c r="HB224" s="36"/>
      <c r="HC224" s="36"/>
      <c r="HD224" s="36"/>
      <c r="HE224" s="175"/>
      <c r="HF224" s="36"/>
      <c r="HG224" s="175"/>
      <c r="HH224" s="36"/>
      <c r="HI224" s="175"/>
      <c r="HJ224" s="36"/>
      <c r="HK224" s="36"/>
      <c r="HL224" s="36"/>
      <c r="HM224" s="36"/>
      <c r="HN224" s="36"/>
      <c r="HO224" s="36"/>
      <c r="HP224" s="175"/>
      <c r="HQ224" s="36"/>
      <c r="HR224" s="36"/>
      <c r="HS224" s="36"/>
      <c r="HT224" s="36"/>
      <c r="HU224" s="36"/>
      <c r="HV224" s="175"/>
      <c r="HW224" s="36"/>
      <c r="HX224" s="36"/>
      <c r="HY224" s="36"/>
      <c r="HZ224" s="36"/>
      <c r="IA224" s="36"/>
      <c r="IB224" s="36"/>
      <c r="IC224" s="88"/>
      <c r="ID224" s="88"/>
      <c r="IE224" s="88"/>
      <c r="IF224" s="88"/>
      <c r="IG224" s="88"/>
      <c r="IH224" s="88"/>
      <c r="II224" s="88"/>
      <c r="IJ224" s="88"/>
      <c r="IK224" s="88"/>
      <c r="IL224" s="88"/>
      <c r="IM224" s="88"/>
      <c r="IN224" s="88"/>
      <c r="IO224" s="88"/>
      <c r="IP224" s="23"/>
      <c r="IQ224" s="89"/>
      <c r="IR224" s="89"/>
      <c r="IS224" s="89"/>
      <c r="IV224" s="11" t="s">
        <v>1088</v>
      </c>
      <c r="IW224" s="36"/>
      <c r="IX224" s="36"/>
      <c r="IY224" s="36"/>
      <c r="IZ224" s="36"/>
      <c r="JA224" s="36"/>
      <c r="JB224" s="36"/>
      <c r="JC224" s="36"/>
      <c r="JD224" s="36"/>
      <c r="JE224" s="36"/>
      <c r="JF224" s="175"/>
      <c r="JG224" s="36"/>
      <c r="JH224" s="175"/>
      <c r="JI224" s="36"/>
      <c r="JJ224" s="175"/>
      <c r="JK224" s="36"/>
      <c r="JL224" s="36"/>
      <c r="JM224" s="36"/>
      <c r="JN224" s="36"/>
      <c r="JO224" s="36"/>
      <c r="JP224" s="36"/>
      <c r="JQ224" s="175"/>
      <c r="JR224" s="36"/>
      <c r="JS224" s="36"/>
      <c r="JT224" s="94"/>
      <c r="JU224" s="36"/>
      <c r="JV224" s="36"/>
      <c r="JW224" s="175"/>
      <c r="JX224" s="36"/>
      <c r="JY224" s="36"/>
      <c r="JZ224" s="36"/>
      <c r="KA224" s="36"/>
      <c r="KB224" s="36"/>
      <c r="KC224" s="88"/>
      <c r="KD224" s="88"/>
      <c r="KE224" s="88"/>
      <c r="KF224" s="88"/>
      <c r="KG224" s="88"/>
      <c r="KH224" s="88"/>
      <c r="KI224" s="88"/>
      <c r="KJ224" s="88"/>
      <c r="KK224" s="88"/>
      <c r="KL224" s="88"/>
      <c r="KM224" s="88"/>
      <c r="KN224" s="88"/>
      <c r="KO224" s="88"/>
      <c r="KP224" s="23"/>
      <c r="KQ224" s="89"/>
      <c r="KR224" s="89"/>
      <c r="KS224" s="89"/>
    </row>
    <row r="225" spans="1:305" x14ac:dyDescent="0.3">
      <c r="A225" s="11" t="s">
        <v>1089</v>
      </c>
      <c r="B225" s="36">
        <v>-0.5</v>
      </c>
      <c r="C225" s="36" t="s">
        <v>1074</v>
      </c>
      <c r="D225" s="36" t="s">
        <v>1074</v>
      </c>
      <c r="E225" s="36" t="s">
        <v>1074</v>
      </c>
      <c r="F225" s="36" t="s">
        <v>1074</v>
      </c>
      <c r="G225" s="36">
        <v>-0.20000000000000007</v>
      </c>
      <c r="H225" s="36">
        <v>0</v>
      </c>
      <c r="I225" s="36" t="s">
        <v>1074</v>
      </c>
      <c r="J225" s="175"/>
      <c r="K225" s="36" t="s">
        <v>1074</v>
      </c>
      <c r="L225" s="131"/>
      <c r="M225" s="36" t="s">
        <v>1074</v>
      </c>
      <c r="N225" s="175"/>
      <c r="O225" s="36" t="s">
        <v>1074</v>
      </c>
      <c r="P225" s="36" t="s">
        <v>1074</v>
      </c>
      <c r="Q225" s="36">
        <v>-0.37499999999999989</v>
      </c>
      <c r="R225" s="36">
        <v>-0.37499999999999989</v>
      </c>
      <c r="S225" s="36" t="s">
        <v>1074</v>
      </c>
      <c r="T225" s="36" t="s">
        <v>1074</v>
      </c>
      <c r="U225" s="175"/>
      <c r="V225" s="36" t="s">
        <v>1074</v>
      </c>
      <c r="W225" s="36" t="s">
        <v>1074</v>
      </c>
      <c r="X225" s="36"/>
      <c r="Y225" s="36"/>
      <c r="Z225" s="36"/>
      <c r="AA225" s="175"/>
      <c r="AB225" s="36"/>
      <c r="AC225" s="36"/>
      <c r="AD225" s="91"/>
      <c r="AE225" s="91"/>
      <c r="AF225" s="91">
        <v>0</v>
      </c>
      <c r="AG225" s="88">
        <v>0</v>
      </c>
      <c r="AH225" s="88"/>
      <c r="AI225" s="88"/>
      <c r="AJ225" s="88">
        <v>-0.4</v>
      </c>
      <c r="AK225" s="88">
        <v>-0.19999999999999996</v>
      </c>
      <c r="AL225" s="88">
        <v>0</v>
      </c>
      <c r="AM225" s="88">
        <v>0</v>
      </c>
      <c r="AN225" s="88">
        <v>0</v>
      </c>
      <c r="AO225" s="88">
        <v>0.66666666666666652</v>
      </c>
      <c r="AP225" s="88">
        <v>-0.5</v>
      </c>
      <c r="AQ225" s="88">
        <v>0</v>
      </c>
      <c r="AR225" s="88">
        <v>0</v>
      </c>
      <c r="AS225" s="88">
        <v>0</v>
      </c>
      <c r="AT225" s="88">
        <v>0</v>
      </c>
      <c r="AU225" s="23">
        <v>0</v>
      </c>
      <c r="AV225" s="89">
        <f>AW190/AV190-1</f>
        <v>0</v>
      </c>
      <c r="AW225" s="89"/>
      <c r="AX225" s="89"/>
      <c r="BA225" s="11" t="s">
        <v>1089</v>
      </c>
      <c r="BB225" s="36">
        <v>-0.2592592592592593</v>
      </c>
      <c r="BC225" s="36" t="s">
        <v>1074</v>
      </c>
      <c r="BD225" s="36" t="s">
        <v>1074</v>
      </c>
      <c r="BE225" s="36" t="s">
        <v>1074</v>
      </c>
      <c r="BF225" s="36" t="s">
        <v>1074</v>
      </c>
      <c r="BG225" s="36">
        <v>-0.33333333333333337</v>
      </c>
      <c r="BH225" s="36">
        <v>0</v>
      </c>
      <c r="BI225" s="36" t="s">
        <v>1074</v>
      </c>
      <c r="BJ225" s="131"/>
      <c r="BK225" s="36" t="s">
        <v>1074</v>
      </c>
      <c r="BL225" s="131"/>
      <c r="BM225" s="36" t="s">
        <v>1074</v>
      </c>
      <c r="BN225" s="131"/>
      <c r="BO225" s="36" t="s">
        <v>1074</v>
      </c>
      <c r="BP225" s="36" t="s">
        <v>1074</v>
      </c>
      <c r="BQ225" s="36">
        <v>-0.22499999999999998</v>
      </c>
      <c r="BR225" s="36" t="s">
        <v>1074</v>
      </c>
      <c r="BS225" s="36" t="s">
        <v>1074</v>
      </c>
      <c r="BT225" s="36" t="s">
        <v>1074</v>
      </c>
      <c r="BU225" s="131"/>
      <c r="BV225" s="36" t="s">
        <v>1074</v>
      </c>
      <c r="BW225" s="36" t="s">
        <v>1074</v>
      </c>
      <c r="BX225" s="36"/>
      <c r="BY225" s="36"/>
      <c r="BZ225" s="36"/>
      <c r="CA225" s="175"/>
      <c r="CB225" s="36"/>
      <c r="CC225" s="36"/>
      <c r="CD225" s="36"/>
      <c r="CE225" s="36"/>
      <c r="CF225" s="36">
        <v>0</v>
      </c>
      <c r="CG225" s="88">
        <v>-2.34375E-2</v>
      </c>
      <c r="CH225" s="88"/>
      <c r="CI225" s="88"/>
      <c r="CJ225" s="88">
        <v>-0.4</v>
      </c>
      <c r="CK225" s="88">
        <v>-0.16666666666666663</v>
      </c>
      <c r="CL225" s="88">
        <v>0</v>
      </c>
      <c r="CM225" s="88">
        <v>0</v>
      </c>
      <c r="CN225" s="88">
        <v>0</v>
      </c>
      <c r="CO225" s="88">
        <v>-4.0000000000000036E-2</v>
      </c>
      <c r="CP225" s="88">
        <v>0</v>
      </c>
      <c r="CQ225" s="88">
        <v>-0.16666666666666674</v>
      </c>
      <c r="CR225" s="88">
        <v>4.0000000000000036E-2</v>
      </c>
      <c r="CS225" s="88">
        <v>0</v>
      </c>
      <c r="CT225" s="88">
        <v>0</v>
      </c>
      <c r="CU225" s="23">
        <v>0</v>
      </c>
      <c r="CV225" s="89">
        <f t="shared" si="21"/>
        <v>0</v>
      </c>
      <c r="CW225" s="89"/>
      <c r="CX225" s="89"/>
      <c r="DA225" s="11" t="s">
        <v>1089</v>
      </c>
      <c r="DB225" s="36">
        <v>-0.19999999999999996</v>
      </c>
      <c r="DC225" s="36" t="s">
        <v>1074</v>
      </c>
      <c r="DD225" s="36" t="s">
        <v>1074</v>
      </c>
      <c r="DE225" s="36" t="s">
        <v>1074</v>
      </c>
      <c r="DF225" s="36" t="s">
        <v>1074</v>
      </c>
      <c r="DG225" s="36">
        <v>-0.44444444444444442</v>
      </c>
      <c r="DH225" s="36">
        <v>0.19999999999999996</v>
      </c>
      <c r="DI225" s="36" t="s">
        <v>1074</v>
      </c>
      <c r="DJ225" s="175"/>
      <c r="DK225" s="36" t="s">
        <v>1074</v>
      </c>
      <c r="DL225" s="175"/>
      <c r="DM225" s="36" t="s">
        <v>1074</v>
      </c>
      <c r="DN225" s="175"/>
      <c r="DO225" s="36" t="s">
        <v>1074</v>
      </c>
      <c r="DP225" s="36" t="s">
        <v>1074</v>
      </c>
      <c r="DQ225" s="36">
        <v>-0.44444444444444442</v>
      </c>
      <c r="DR225" s="36" t="s">
        <v>1074</v>
      </c>
      <c r="DS225" s="36" t="s">
        <v>1074</v>
      </c>
      <c r="DT225" s="36" t="s">
        <v>1074</v>
      </c>
      <c r="DU225" s="175"/>
      <c r="DV225" s="36" t="s">
        <v>1074</v>
      </c>
      <c r="DW225" s="36" t="s">
        <v>1074</v>
      </c>
      <c r="DX225" s="36"/>
      <c r="DY225" s="36"/>
      <c r="DZ225" s="36"/>
      <c r="EA225" s="175"/>
      <c r="EB225" s="36"/>
      <c r="EC225" s="36"/>
      <c r="ED225" s="36"/>
      <c r="EE225" s="36"/>
      <c r="EF225" s="36">
        <v>0</v>
      </c>
      <c r="EG225" s="88">
        <v>0</v>
      </c>
      <c r="EH225" s="88"/>
      <c r="EI225" s="88"/>
      <c r="EJ225" s="88">
        <v>-0.16666666666666663</v>
      </c>
      <c r="EK225" s="88">
        <v>0</v>
      </c>
      <c r="EL225" s="88">
        <v>0</v>
      </c>
      <c r="EM225" s="88">
        <v>0</v>
      </c>
      <c r="EN225" s="88">
        <v>0</v>
      </c>
      <c r="EO225" s="88">
        <v>0</v>
      </c>
      <c r="EP225" s="88">
        <v>0</v>
      </c>
      <c r="EQ225" s="88">
        <v>0.19999999999999996</v>
      </c>
      <c r="ER225" s="88">
        <v>0</v>
      </c>
      <c r="ES225" s="88">
        <v>-0.16666666666666663</v>
      </c>
      <c r="ET225" s="88">
        <v>0</v>
      </c>
      <c r="EU225" s="89">
        <f t="shared" ref="EU225:EV225" si="48">EV190/EU190-1</f>
        <v>0</v>
      </c>
      <c r="EV225" s="89">
        <f t="shared" si="48"/>
        <v>0</v>
      </c>
      <c r="EW225" s="89"/>
      <c r="EX225" s="89"/>
      <c r="FA225" s="36" t="s">
        <v>1074</v>
      </c>
      <c r="FB225" s="36">
        <v>-0.16666666666666663</v>
      </c>
      <c r="FC225" s="36">
        <v>0</v>
      </c>
      <c r="FD225" s="36" t="s">
        <v>1074</v>
      </c>
      <c r="FE225" s="175"/>
      <c r="FF225" s="36" t="s">
        <v>1074</v>
      </c>
      <c r="FG225" s="175"/>
      <c r="FH225" s="36" t="s">
        <v>1074</v>
      </c>
      <c r="FI225" s="175"/>
      <c r="FJ225" s="36" t="s">
        <v>1074</v>
      </c>
      <c r="FK225" s="36" t="s">
        <v>1074</v>
      </c>
      <c r="FL225" s="36">
        <v>-0.11111111111111116</v>
      </c>
      <c r="FM225" s="36" t="s">
        <v>1074</v>
      </c>
      <c r="FN225" s="36"/>
      <c r="FO225" s="36"/>
      <c r="FP225" s="175"/>
      <c r="FQ225" s="36"/>
      <c r="FR225" s="36"/>
      <c r="FS225" s="94"/>
      <c r="FT225" s="36"/>
      <c r="FU225" s="36"/>
      <c r="FV225" s="175"/>
      <c r="FW225" s="36"/>
      <c r="FX225" s="36"/>
      <c r="FY225" s="36"/>
      <c r="FZ225" s="36"/>
      <c r="GA225" s="36">
        <v>0</v>
      </c>
      <c r="GB225" s="88">
        <v>0</v>
      </c>
      <c r="GC225" s="88"/>
      <c r="GD225" s="88"/>
      <c r="GE225" s="88">
        <v>0.71428571428571419</v>
      </c>
      <c r="GF225" s="88">
        <v>-0.66666666666666674</v>
      </c>
      <c r="GG225" s="88">
        <v>0</v>
      </c>
      <c r="GH225" s="88">
        <v>0</v>
      </c>
      <c r="GI225" s="88">
        <v>0</v>
      </c>
      <c r="GJ225" s="88">
        <v>0</v>
      </c>
      <c r="GK225" s="88">
        <v>0</v>
      </c>
      <c r="GL225" s="88">
        <v>0</v>
      </c>
      <c r="GM225" s="88">
        <v>2</v>
      </c>
      <c r="GN225" s="88">
        <v>-0.66666666666666674</v>
      </c>
      <c r="GO225" s="88">
        <v>0</v>
      </c>
      <c r="GP225" s="23">
        <v>0</v>
      </c>
      <c r="GQ225" s="89">
        <f>GR190/GQ190-1</f>
        <v>1.5000000000000004</v>
      </c>
      <c r="GR225" s="89"/>
      <c r="GS225" s="89"/>
      <c r="GU225"/>
      <c r="GV225" s="11" t="s">
        <v>1089</v>
      </c>
      <c r="GW225" s="36">
        <v>-0.22222222222222221</v>
      </c>
      <c r="GX225" s="36" t="s">
        <v>1074</v>
      </c>
      <c r="GY225" s="36" t="s">
        <v>1074</v>
      </c>
      <c r="GZ225" s="36" t="s">
        <v>1074</v>
      </c>
      <c r="HA225" s="36" t="s">
        <v>1074</v>
      </c>
      <c r="HB225" s="36">
        <v>0.46341463414634143</v>
      </c>
      <c r="HC225" s="36">
        <v>-0.20833333333333326</v>
      </c>
      <c r="HD225" s="36" t="s">
        <v>1074</v>
      </c>
      <c r="HE225" s="175"/>
      <c r="HF225" s="36" t="s">
        <v>1074</v>
      </c>
      <c r="HG225" s="175"/>
      <c r="HH225" s="36" t="s">
        <v>1074</v>
      </c>
      <c r="HI225" s="175"/>
      <c r="HJ225" s="36" t="s">
        <v>1074</v>
      </c>
      <c r="HK225" s="36" t="s">
        <v>1074</v>
      </c>
      <c r="HL225" s="36">
        <v>0.69230769230769229</v>
      </c>
      <c r="HM225" s="36" t="s">
        <v>1074</v>
      </c>
      <c r="HN225" s="36"/>
      <c r="HO225" s="36"/>
      <c r="HP225" s="175"/>
      <c r="HQ225" s="36"/>
      <c r="HR225" s="36"/>
      <c r="HS225" s="36"/>
      <c r="HT225" s="36"/>
      <c r="HU225" s="36"/>
      <c r="HV225" s="175"/>
      <c r="HW225" s="36"/>
      <c r="HX225" s="36"/>
      <c r="HY225" s="36"/>
      <c r="HZ225" s="36"/>
      <c r="IA225" s="36">
        <v>-1</v>
      </c>
      <c r="IB225" s="36">
        <v>0</v>
      </c>
      <c r="IC225" s="88"/>
      <c r="ID225" s="88"/>
      <c r="IE225" s="88">
        <v>0.15555555555555545</v>
      </c>
      <c r="IF225" s="88">
        <v>-3.8461538461538325E-2</v>
      </c>
      <c r="IG225" s="88">
        <v>3.9999999999999813E-2</v>
      </c>
      <c r="IH225" s="88">
        <v>0</v>
      </c>
      <c r="II225" s="88">
        <v>0</v>
      </c>
      <c r="IJ225" s="88">
        <v>0</v>
      </c>
      <c r="IK225" s="88">
        <v>0</v>
      </c>
      <c r="IL225" s="88">
        <v>0</v>
      </c>
      <c r="IM225" s="88">
        <v>0</v>
      </c>
      <c r="IN225" s="88">
        <v>0</v>
      </c>
      <c r="IO225" s="88">
        <v>0</v>
      </c>
      <c r="IP225" s="23">
        <v>0</v>
      </c>
      <c r="IQ225" s="89">
        <f>IR190/IQ190-1</f>
        <v>1.5384615384617106E-4</v>
      </c>
      <c r="IR225" s="89"/>
      <c r="IS225" s="89"/>
      <c r="IV225" s="11" t="s">
        <v>1089</v>
      </c>
      <c r="IW225" s="36">
        <v>0</v>
      </c>
      <c r="IX225" s="36" t="s">
        <v>1074</v>
      </c>
      <c r="IY225" s="36" t="s">
        <v>1074</v>
      </c>
      <c r="IZ225" s="36" t="s">
        <v>1074</v>
      </c>
      <c r="JA225" s="36" t="s">
        <v>1074</v>
      </c>
      <c r="JB225" s="36">
        <v>0</v>
      </c>
      <c r="JC225" s="36">
        <v>8.3333333333333259E-2</v>
      </c>
      <c r="JD225" s="36" t="s">
        <v>1074</v>
      </c>
      <c r="JE225" s="36"/>
      <c r="JF225" s="175"/>
      <c r="JG225" s="36" t="s">
        <v>1074</v>
      </c>
      <c r="JH225" s="175"/>
      <c r="JI225" s="36" t="s">
        <v>1074</v>
      </c>
      <c r="JJ225" s="175"/>
      <c r="JK225" s="36" t="s">
        <v>1074</v>
      </c>
      <c r="JL225" s="36" t="s">
        <v>1074</v>
      </c>
      <c r="JM225" s="36">
        <v>-0.15789473684210531</v>
      </c>
      <c r="JN225" s="36" t="s">
        <v>1074</v>
      </c>
      <c r="JO225" s="36"/>
      <c r="JP225" s="36"/>
      <c r="JQ225" s="175"/>
      <c r="JR225" s="36"/>
      <c r="JS225" s="36"/>
      <c r="JT225" s="94"/>
      <c r="JU225" s="36"/>
      <c r="JV225" s="36"/>
      <c r="JW225" s="175"/>
      <c r="JX225" s="36"/>
      <c r="JY225" s="36"/>
      <c r="JZ225" s="36"/>
      <c r="KA225" s="36"/>
      <c r="KB225" s="36">
        <v>0</v>
      </c>
      <c r="KC225" s="88"/>
      <c r="KD225" s="88"/>
      <c r="KE225" s="88">
        <v>9.090909090909105E-2</v>
      </c>
      <c r="KF225" s="88">
        <v>0</v>
      </c>
      <c r="KG225" s="88">
        <v>0</v>
      </c>
      <c r="KH225" s="88">
        <v>0</v>
      </c>
      <c r="KI225" s="88">
        <v>0</v>
      </c>
      <c r="KJ225" s="88">
        <v>0</v>
      </c>
      <c r="KK225" s="88">
        <v>0</v>
      </c>
      <c r="KL225" s="88">
        <v>0</v>
      </c>
      <c r="KM225" s="88">
        <v>0</v>
      </c>
      <c r="KN225" s="88">
        <v>0</v>
      </c>
      <c r="KO225" s="88">
        <v>0</v>
      </c>
      <c r="KP225" s="23">
        <v>0</v>
      </c>
      <c r="KQ225" s="89">
        <f>KR190/KQ190-1</f>
        <v>0</v>
      </c>
      <c r="KR225" s="89"/>
      <c r="KS225" s="89"/>
    </row>
    <row r="226" spans="1:305" ht="17" thickBot="1" x14ac:dyDescent="0.35">
      <c r="A226" s="11" t="s">
        <v>919</v>
      </c>
      <c r="B226" s="36" t="s">
        <v>1074</v>
      </c>
      <c r="C226" s="36" t="s">
        <v>1074</v>
      </c>
      <c r="D226" s="36" t="s">
        <v>1074</v>
      </c>
      <c r="E226" s="36" t="s">
        <v>1074</v>
      </c>
      <c r="F226" s="36" t="s">
        <v>1074</v>
      </c>
      <c r="G226" s="36">
        <v>0</v>
      </c>
      <c r="H226" s="36">
        <v>0</v>
      </c>
      <c r="I226" s="36">
        <v>0</v>
      </c>
      <c r="J226" s="175"/>
      <c r="K226" s="36">
        <v>0</v>
      </c>
      <c r="L226" s="131"/>
      <c r="M226" s="36">
        <v>0</v>
      </c>
      <c r="N226" s="175"/>
      <c r="O226" s="36">
        <v>0</v>
      </c>
      <c r="P226" s="36">
        <v>0</v>
      </c>
      <c r="Q226" s="36">
        <v>0</v>
      </c>
      <c r="R226" s="36">
        <v>0</v>
      </c>
      <c r="S226" s="36">
        <v>0</v>
      </c>
      <c r="T226" s="36">
        <v>0</v>
      </c>
      <c r="U226" s="175"/>
      <c r="V226" s="36">
        <v>0.5</v>
      </c>
      <c r="W226" s="36">
        <v>0.5</v>
      </c>
      <c r="X226" s="36">
        <v>0</v>
      </c>
      <c r="Y226" s="36">
        <v>0</v>
      </c>
      <c r="Z226" s="36">
        <v>0.5</v>
      </c>
      <c r="AA226" s="175"/>
      <c r="AB226" s="36">
        <v>0</v>
      </c>
      <c r="AC226" s="36">
        <v>-0.33333333333333337</v>
      </c>
      <c r="AD226" s="91">
        <v>0</v>
      </c>
      <c r="AE226" s="91">
        <v>0</v>
      </c>
      <c r="AF226" s="91">
        <v>0</v>
      </c>
      <c r="AG226" s="88">
        <v>0</v>
      </c>
      <c r="AH226" s="88">
        <v>0</v>
      </c>
      <c r="AI226" s="88">
        <v>0</v>
      </c>
      <c r="AJ226" s="88">
        <v>0.5</v>
      </c>
      <c r="AK226" s="88">
        <v>-0.33333333333333337</v>
      </c>
      <c r="AL226" s="88">
        <v>0.25000000000000022</v>
      </c>
      <c r="AM226" s="88">
        <v>1</v>
      </c>
      <c r="AN226" s="88">
        <v>0</v>
      </c>
      <c r="AO226" s="88"/>
      <c r="AP226" s="88"/>
      <c r="AQ226" s="88">
        <v>0</v>
      </c>
      <c r="AR226" s="88">
        <v>0</v>
      </c>
      <c r="AS226" s="88">
        <v>0</v>
      </c>
      <c r="AT226" s="88">
        <v>0</v>
      </c>
      <c r="AU226" s="23">
        <v>0</v>
      </c>
      <c r="AV226" s="89">
        <f>AW191/AV191-1</f>
        <v>0</v>
      </c>
      <c r="AW226" s="89">
        <f t="shared" si="28"/>
        <v>0</v>
      </c>
      <c r="AX226" s="89">
        <f t="shared" si="29"/>
        <v>0</v>
      </c>
      <c r="BA226" s="11" t="s">
        <v>919</v>
      </c>
      <c r="BB226" s="36" t="s">
        <v>1074</v>
      </c>
      <c r="BC226" s="36" t="s">
        <v>1074</v>
      </c>
      <c r="BD226" s="36" t="s">
        <v>1074</v>
      </c>
      <c r="BE226" s="36" t="s">
        <v>1074</v>
      </c>
      <c r="BF226" s="36" t="s">
        <v>1074</v>
      </c>
      <c r="BG226" s="36">
        <v>0.66666666666666674</v>
      </c>
      <c r="BH226" s="36">
        <v>0.19999999999999996</v>
      </c>
      <c r="BI226" s="36">
        <v>-0.16666666666666663</v>
      </c>
      <c r="BJ226" s="131"/>
      <c r="BK226" s="36">
        <v>0</v>
      </c>
      <c r="BL226" s="131"/>
      <c r="BM226" s="36">
        <v>0</v>
      </c>
      <c r="BN226" s="131"/>
      <c r="BO226" s="36">
        <v>0.19999999999999996</v>
      </c>
      <c r="BP226" s="36">
        <v>0</v>
      </c>
      <c r="BQ226" s="36">
        <v>0.16666666666666674</v>
      </c>
      <c r="BR226" s="36">
        <v>-0.28571428571428514</v>
      </c>
      <c r="BS226" s="36">
        <v>0.3999999999999988</v>
      </c>
      <c r="BT226" s="36">
        <v>0</v>
      </c>
      <c r="BU226" s="131"/>
      <c r="BV226" s="36">
        <v>0</v>
      </c>
      <c r="BW226" s="36">
        <v>0</v>
      </c>
      <c r="BX226" s="36">
        <v>0</v>
      </c>
      <c r="BY226" s="36">
        <v>0</v>
      </c>
      <c r="BZ226" s="36">
        <v>0</v>
      </c>
      <c r="CA226" s="175"/>
      <c r="CB226" s="36">
        <v>0</v>
      </c>
      <c r="CC226" s="36">
        <v>0</v>
      </c>
      <c r="CD226" s="36">
        <v>0</v>
      </c>
      <c r="CE226" s="36">
        <v>0</v>
      </c>
      <c r="CF226" s="36">
        <v>0.14285714285714279</v>
      </c>
      <c r="CG226" s="88">
        <v>-0.12499999999999989</v>
      </c>
      <c r="CH226" s="88">
        <v>0</v>
      </c>
      <c r="CI226" s="88">
        <v>-0.7142857142857143</v>
      </c>
      <c r="CJ226" s="88">
        <v>2.5000000000000004</v>
      </c>
      <c r="CK226" s="88">
        <v>0.14285714285714279</v>
      </c>
      <c r="CL226" s="88">
        <v>-0.12499999999999989</v>
      </c>
      <c r="CM226" s="88">
        <v>0</v>
      </c>
      <c r="CN226" s="88">
        <v>0</v>
      </c>
      <c r="CO226" s="88"/>
      <c r="CP226" s="88"/>
      <c r="CQ226" s="88">
        <v>-0.11111111111111116</v>
      </c>
      <c r="CR226" s="88">
        <v>0</v>
      </c>
      <c r="CS226" s="88">
        <v>0</v>
      </c>
      <c r="CT226" s="88">
        <v>-0.12499999999999989</v>
      </c>
      <c r="CU226" s="23">
        <v>0.14285714285714279</v>
      </c>
      <c r="CV226" s="89">
        <f t="shared" si="21"/>
        <v>0.25000000000000022</v>
      </c>
      <c r="CW226" s="89">
        <f t="shared" si="21"/>
        <v>0</v>
      </c>
      <c r="CX226" s="89">
        <f t="shared" si="21"/>
        <v>0</v>
      </c>
      <c r="DA226" s="11" t="s">
        <v>919</v>
      </c>
      <c r="DB226" s="36" t="s">
        <v>1074</v>
      </c>
      <c r="DC226" s="36" t="s">
        <v>1074</v>
      </c>
      <c r="DD226" s="36" t="s">
        <v>1074</v>
      </c>
      <c r="DE226" s="36" t="s">
        <v>1074</v>
      </c>
      <c r="DF226" s="36" t="s">
        <v>1074</v>
      </c>
      <c r="DG226" s="36">
        <v>-0.16666666666666663</v>
      </c>
      <c r="DH226" s="36">
        <v>0</v>
      </c>
      <c r="DI226" s="36">
        <v>0</v>
      </c>
      <c r="DJ226" s="175"/>
      <c r="DK226" s="36">
        <v>-0.10000000000000009</v>
      </c>
      <c r="DL226" s="175"/>
      <c r="DM226" s="36">
        <v>0.11111111111111116</v>
      </c>
      <c r="DN226" s="175"/>
      <c r="DO226" s="36">
        <v>0</v>
      </c>
      <c r="DP226" s="36">
        <v>0</v>
      </c>
      <c r="DQ226" s="36">
        <v>0</v>
      </c>
      <c r="DR226" s="36">
        <v>-4.4408920985006262E-16</v>
      </c>
      <c r="DS226" s="36">
        <v>4.4408920985006262E-16</v>
      </c>
      <c r="DT226" s="36">
        <v>0</v>
      </c>
      <c r="DU226" s="175"/>
      <c r="DV226" s="36">
        <v>0</v>
      </c>
      <c r="DW226" s="36">
        <v>0</v>
      </c>
      <c r="DX226" s="36">
        <v>0</v>
      </c>
      <c r="DY226" s="36">
        <v>0</v>
      </c>
      <c r="DZ226" s="36">
        <v>0</v>
      </c>
      <c r="EA226" s="175"/>
      <c r="EB226" s="36">
        <v>0</v>
      </c>
      <c r="EC226" s="36">
        <v>0</v>
      </c>
      <c r="ED226" s="36">
        <v>0</v>
      </c>
      <c r="EE226" s="36">
        <v>0</v>
      </c>
      <c r="EF226" s="36">
        <v>-0.20000000000000007</v>
      </c>
      <c r="EG226" s="88">
        <v>0.25000000000000022</v>
      </c>
      <c r="EH226" s="88">
        <v>0</v>
      </c>
      <c r="EI226" s="88">
        <v>0</v>
      </c>
      <c r="EJ226" s="88">
        <v>0</v>
      </c>
      <c r="EK226" s="88">
        <v>-0.20000000000000007</v>
      </c>
      <c r="EL226" s="88">
        <v>0.25000000000000022</v>
      </c>
      <c r="EM226" s="88">
        <v>0</v>
      </c>
      <c r="EN226" s="88">
        <v>0</v>
      </c>
      <c r="EO226" s="88"/>
      <c r="EP226" s="88"/>
      <c r="EQ226" s="88">
        <v>0</v>
      </c>
      <c r="ER226" s="88">
        <v>-0.12499999999999989</v>
      </c>
      <c r="ES226" s="88">
        <v>0.14285714285714279</v>
      </c>
      <c r="ET226" s="88">
        <v>0.25000000000000022</v>
      </c>
      <c r="EU226" s="89">
        <f t="shared" ref="EU226:EX227" si="49">EV191/EU191-1</f>
        <v>2</v>
      </c>
      <c r="EV226" s="89">
        <f t="shared" si="49"/>
        <v>-0.33333333333333326</v>
      </c>
      <c r="EW226" s="89">
        <f t="shared" si="49"/>
        <v>1.9999999999997797E-4</v>
      </c>
      <c r="EX226" s="89">
        <f t="shared" si="49"/>
        <v>-1.9996000799837876E-4</v>
      </c>
      <c r="FA226" s="36" t="s">
        <v>1074</v>
      </c>
      <c r="FB226" s="36">
        <v>0.25000000000000022</v>
      </c>
      <c r="FC226" s="36">
        <v>0</v>
      </c>
      <c r="FD226" s="36">
        <v>0</v>
      </c>
      <c r="FE226" s="175"/>
      <c r="FF226" s="36">
        <v>-0.20000000000000007</v>
      </c>
      <c r="FG226" s="175"/>
      <c r="FH226" s="36">
        <v>0.25000000000000022</v>
      </c>
      <c r="FI226" s="175"/>
      <c r="FJ226" s="36">
        <v>0</v>
      </c>
      <c r="FK226" s="36">
        <v>0</v>
      </c>
      <c r="FL226" s="36">
        <v>0</v>
      </c>
      <c r="FM226" s="36">
        <v>-4.4408920985006262E-16</v>
      </c>
      <c r="FN226" s="36">
        <v>0</v>
      </c>
      <c r="FO226" s="36">
        <v>0</v>
      </c>
      <c r="FP226" s="175"/>
      <c r="FQ226" s="36">
        <v>0</v>
      </c>
      <c r="FR226" s="36">
        <v>0</v>
      </c>
      <c r="FS226" s="94">
        <v>0</v>
      </c>
      <c r="FT226" s="36">
        <v>0</v>
      </c>
      <c r="FU226" s="36">
        <v>-0.10000000000000009</v>
      </c>
      <c r="FV226" s="175"/>
      <c r="FW226" s="36">
        <v>-1</v>
      </c>
      <c r="FX226" s="36">
        <v>0.11111111111111116</v>
      </c>
      <c r="FY226" s="36">
        <v>0</v>
      </c>
      <c r="FZ226" s="36">
        <v>0</v>
      </c>
      <c r="GA226" s="36">
        <v>0</v>
      </c>
      <c r="GB226" s="88">
        <v>0</v>
      </c>
      <c r="GC226" s="88">
        <v>0</v>
      </c>
      <c r="GD226" s="88">
        <v>0</v>
      </c>
      <c r="GE226" s="88">
        <v>0</v>
      </c>
      <c r="GF226" s="88">
        <v>0</v>
      </c>
      <c r="GG226" s="88">
        <v>0</v>
      </c>
      <c r="GH226" s="88">
        <v>0</v>
      </c>
      <c r="GI226" s="88">
        <v>0</v>
      </c>
      <c r="GJ226" s="88"/>
      <c r="GK226" s="88"/>
      <c r="GL226" s="88">
        <v>0</v>
      </c>
      <c r="GM226" s="88">
        <v>-0.8</v>
      </c>
      <c r="GN226" s="88">
        <v>4.0000000000000009</v>
      </c>
      <c r="GO226" s="88">
        <v>0</v>
      </c>
      <c r="GP226" s="23">
        <v>0</v>
      </c>
      <c r="GQ226" s="89">
        <f>GR191/GQ191-1</f>
        <v>1</v>
      </c>
      <c r="GR226" s="89">
        <f t="shared" si="23"/>
        <v>-0.5</v>
      </c>
      <c r="GS226" s="89">
        <f t="shared" si="24"/>
        <v>0</v>
      </c>
      <c r="GU226"/>
      <c r="GV226" s="11" t="s">
        <v>919</v>
      </c>
      <c r="GW226" s="36" t="s">
        <v>1074</v>
      </c>
      <c r="GX226" s="36" t="s">
        <v>1074</v>
      </c>
      <c r="GY226" s="36" t="s">
        <v>1074</v>
      </c>
      <c r="GZ226" s="36" t="s">
        <v>1074</v>
      </c>
      <c r="HA226" s="36" t="s">
        <v>1074</v>
      </c>
      <c r="HB226" s="36">
        <v>0</v>
      </c>
      <c r="HC226" s="36">
        <v>0</v>
      </c>
      <c r="HD226" s="36">
        <v>0</v>
      </c>
      <c r="HE226" s="175"/>
      <c r="HF226" s="36">
        <v>0</v>
      </c>
      <c r="HG226" s="175"/>
      <c r="HH226" s="36">
        <v>0</v>
      </c>
      <c r="HI226" s="175"/>
      <c r="HJ226" s="36">
        <v>0</v>
      </c>
      <c r="HK226" s="36">
        <v>0</v>
      </c>
      <c r="HL226" s="36">
        <v>0</v>
      </c>
      <c r="HM226" s="36">
        <v>1.9984014443252818E-15</v>
      </c>
      <c r="HN226" s="36">
        <v>0.19999999999999774</v>
      </c>
      <c r="HO226" s="36">
        <v>-0.16666666666666663</v>
      </c>
      <c r="HP226" s="175"/>
      <c r="HQ226" s="36">
        <v>0.22500000000000009</v>
      </c>
      <c r="HR226" s="36">
        <v>0.22448979591836737</v>
      </c>
      <c r="HS226" s="36">
        <v>-0.19999999999999996</v>
      </c>
      <c r="HT226" s="36">
        <v>0</v>
      </c>
      <c r="HU226" s="36">
        <v>0</v>
      </c>
      <c r="HV226" s="175"/>
      <c r="HW226" s="36">
        <v>4.1666666666666741E-2</v>
      </c>
      <c r="HX226" s="36">
        <v>3.9999999999999813E-2</v>
      </c>
      <c r="HY226" s="36">
        <v>-5.7692307692307598E-2</v>
      </c>
      <c r="HZ226" s="36">
        <v>8.163265306122458E-2</v>
      </c>
      <c r="IA226" s="36">
        <v>-1</v>
      </c>
      <c r="IB226" s="36">
        <v>0</v>
      </c>
      <c r="IC226" s="88">
        <v>0</v>
      </c>
      <c r="ID226" s="88">
        <v>-6.25E-2</v>
      </c>
      <c r="IE226" s="88">
        <v>2.2222222222222365E-2</v>
      </c>
      <c r="IF226" s="88">
        <v>-0.13043478260869568</v>
      </c>
      <c r="IG226" s="88">
        <v>0.25</v>
      </c>
      <c r="IH226" s="88">
        <v>3.9999999999999813E-2</v>
      </c>
      <c r="II226" s="88">
        <v>1.9230769230769384E-2</v>
      </c>
      <c r="IJ226" s="88"/>
      <c r="IK226" s="88"/>
      <c r="IL226" s="88">
        <v>-2.0408163265306145E-2</v>
      </c>
      <c r="IM226" s="88">
        <v>-0.41666666666666663</v>
      </c>
      <c r="IN226" s="88">
        <v>0.71428571428571419</v>
      </c>
      <c r="IO226" s="88">
        <v>0</v>
      </c>
      <c r="IP226" s="23">
        <v>0</v>
      </c>
      <c r="IQ226" s="89">
        <f>IR191/IQ191-1</f>
        <v>-0.41649999999999998</v>
      </c>
      <c r="IR226" s="89">
        <f t="shared" si="25"/>
        <v>-2.8563267637815581E-4</v>
      </c>
      <c r="IS226" s="89">
        <f t="shared" si="31"/>
        <v>0</v>
      </c>
      <c r="IV226" s="11" t="s">
        <v>1090</v>
      </c>
      <c r="IW226" s="36" t="s">
        <v>1074</v>
      </c>
      <c r="IX226" s="36" t="s">
        <v>1074</v>
      </c>
      <c r="IY226" s="36" t="s">
        <v>1074</v>
      </c>
      <c r="IZ226" s="36" t="s">
        <v>1074</v>
      </c>
      <c r="JA226" s="36" t="s">
        <v>1074</v>
      </c>
      <c r="JB226" s="36">
        <v>-0.10000000000000009</v>
      </c>
      <c r="JC226" s="36">
        <v>-5.5555555555555469E-2</v>
      </c>
      <c r="JD226" s="36">
        <v>5.8823529411764719E-2</v>
      </c>
      <c r="JE226" s="36"/>
      <c r="JF226" s="175"/>
      <c r="JG226" s="36">
        <v>-0.11111111111111116</v>
      </c>
      <c r="JH226" s="175"/>
      <c r="JI226" s="36">
        <v>0.25000000000000022</v>
      </c>
      <c r="JJ226" s="175"/>
      <c r="JK226" s="36">
        <v>-0.10000000000000009</v>
      </c>
      <c r="JL226" s="36">
        <v>0</v>
      </c>
      <c r="JM226" s="36">
        <v>0</v>
      </c>
      <c r="JN226" s="36">
        <v>0</v>
      </c>
      <c r="JO226" s="36">
        <v>0.11111111111111116</v>
      </c>
      <c r="JP226" s="36">
        <v>0</v>
      </c>
      <c r="JQ226" s="175"/>
      <c r="JR226" s="36">
        <v>0</v>
      </c>
      <c r="JS226" s="36">
        <v>0</v>
      </c>
      <c r="JT226" s="94">
        <v>0</v>
      </c>
      <c r="JU226" s="36">
        <v>0</v>
      </c>
      <c r="JV226" s="36">
        <v>0</v>
      </c>
      <c r="JW226" s="175"/>
      <c r="JX226" s="36">
        <v>0</v>
      </c>
      <c r="JY226" s="36">
        <v>1.5999999999999996</v>
      </c>
      <c r="JZ226" s="36">
        <v>-0.61538461538461542</v>
      </c>
      <c r="KA226" s="36">
        <v>0</v>
      </c>
      <c r="KB226" s="36">
        <v>-0.16666666666666663</v>
      </c>
      <c r="KC226" s="88">
        <v>0</v>
      </c>
      <c r="KD226" s="88">
        <v>9.9999999999999867E-2</v>
      </c>
      <c r="KE226" s="88">
        <v>4.0016006402554538E-4</v>
      </c>
      <c r="KF226" s="88">
        <v>0</v>
      </c>
      <c r="KG226" s="88">
        <v>0</v>
      </c>
      <c r="KH226" s="88">
        <v>0</v>
      </c>
      <c r="KI226" s="88">
        <v>0</v>
      </c>
      <c r="KJ226" s="88"/>
      <c r="KK226" s="88"/>
      <c r="KL226" s="88">
        <v>0</v>
      </c>
      <c r="KM226" s="88">
        <v>0</v>
      </c>
      <c r="KN226" s="88">
        <v>0</v>
      </c>
      <c r="KO226" s="88">
        <v>0</v>
      </c>
      <c r="KP226" s="23">
        <v>0</v>
      </c>
      <c r="KQ226" s="89">
        <f>KR191/KQ191-1</f>
        <v>-0.16666666666666663</v>
      </c>
      <c r="KR226" s="89">
        <f t="shared" si="26"/>
        <v>0</v>
      </c>
      <c r="KS226" s="89">
        <f t="shared" si="26"/>
        <v>0</v>
      </c>
    </row>
    <row r="227" spans="1:305" ht="17" thickBot="1" x14ac:dyDescent="0.35">
      <c r="A227" s="77" t="s">
        <v>1174</v>
      </c>
      <c r="B227" s="101">
        <v>-9.9900099900096517E-4</v>
      </c>
      <c r="C227" s="101">
        <v>0</v>
      </c>
      <c r="D227" s="101">
        <v>0</v>
      </c>
      <c r="E227" s="101">
        <v>0</v>
      </c>
      <c r="F227" s="101">
        <v>0.25000000000000022</v>
      </c>
      <c r="G227" s="101">
        <v>-0.20000000000000007</v>
      </c>
      <c r="H227" s="101">
        <v>0</v>
      </c>
      <c r="I227" s="101">
        <v>0</v>
      </c>
      <c r="J227" s="176"/>
      <c r="K227" s="101">
        <v>0</v>
      </c>
      <c r="L227" s="132"/>
      <c r="M227" s="101">
        <v>0</v>
      </c>
      <c r="N227" s="176"/>
      <c r="O227" s="101">
        <v>2.0000000000000018E-3</v>
      </c>
      <c r="P227" s="101">
        <v>-1.9960079840319889E-3</v>
      </c>
      <c r="Q227" s="101">
        <v>0.25000000000000022</v>
      </c>
      <c r="R227" s="101">
        <v>0.25000000000000022</v>
      </c>
      <c r="S227" s="101">
        <v>2.0000000000000018E-3</v>
      </c>
      <c r="T227" s="101">
        <v>-1.9960079840319889E-3</v>
      </c>
      <c r="U227" s="176"/>
      <c r="V227" s="101">
        <v>0.5</v>
      </c>
      <c r="W227" s="101">
        <v>0</v>
      </c>
      <c r="X227" s="101">
        <v>-8.333333333333337E-2</v>
      </c>
      <c r="Y227" s="101">
        <v>9.090909090909105E-2</v>
      </c>
      <c r="Z227" s="101">
        <v>0</v>
      </c>
      <c r="AA227" s="176"/>
      <c r="AB227" s="110">
        <v>0</v>
      </c>
      <c r="AC227" s="110">
        <v>0</v>
      </c>
      <c r="AD227" s="101">
        <v>0</v>
      </c>
      <c r="AE227" s="101">
        <v>-0.33333333333333337</v>
      </c>
      <c r="AF227" s="101">
        <v>0.35000000000000009</v>
      </c>
      <c r="AG227" s="101">
        <v>0.11111111111111116</v>
      </c>
      <c r="AH227" s="101">
        <v>-0.16666666666666663</v>
      </c>
      <c r="AI227" s="101">
        <v>0</v>
      </c>
      <c r="AJ227" s="101">
        <v>0.19999999999999996</v>
      </c>
      <c r="AK227" s="101">
        <v>-0.23333333333333339</v>
      </c>
      <c r="AL227" s="102">
        <v>8.6956521739130599E-2</v>
      </c>
      <c r="AM227" s="102">
        <v>0.19999999999999996</v>
      </c>
      <c r="AN227" s="102">
        <v>0</v>
      </c>
      <c r="AO227" s="102">
        <v>0</v>
      </c>
      <c r="AP227" s="102">
        <v>0</v>
      </c>
      <c r="AQ227" s="102">
        <v>0</v>
      </c>
      <c r="AR227" s="102">
        <v>0</v>
      </c>
      <c r="AS227" s="102">
        <v>0.33333333333333326</v>
      </c>
      <c r="AT227" s="102">
        <v>-0.5</v>
      </c>
      <c r="AU227" s="102">
        <v>0.75000000000000022</v>
      </c>
      <c r="AV227" s="102">
        <f>AW192/AV192-1</f>
        <v>-0.1428571428571429</v>
      </c>
      <c r="AW227" s="102">
        <f>AX192/AW192-1</f>
        <v>0.33333333333333326</v>
      </c>
      <c r="AX227" s="102">
        <f>AY192/AX192-1</f>
        <v>0.125</v>
      </c>
      <c r="BA227" s="77" t="s">
        <v>1174</v>
      </c>
      <c r="BB227" s="101">
        <v>-0.12456228114057011</v>
      </c>
      <c r="BC227" s="101">
        <v>0</v>
      </c>
      <c r="BD227" s="101">
        <v>-0.4285714285714286</v>
      </c>
      <c r="BE227" s="101">
        <v>0.81300000000000017</v>
      </c>
      <c r="BF227" s="101">
        <v>-0.17264202978488696</v>
      </c>
      <c r="BG227" s="101">
        <v>0</v>
      </c>
      <c r="BH227" s="101">
        <v>0.16666666666666674</v>
      </c>
      <c r="BI227" s="101">
        <v>-0.1428571428571429</v>
      </c>
      <c r="BJ227" s="132"/>
      <c r="BK227" s="101">
        <v>0</v>
      </c>
      <c r="BL227" s="132"/>
      <c r="BM227" s="101">
        <v>-4.8000000000000043E-2</v>
      </c>
      <c r="BN227" s="132"/>
      <c r="BO227" s="101">
        <v>-5.4621848739495826E-2</v>
      </c>
      <c r="BP227" s="101">
        <v>0.14814814814814814</v>
      </c>
      <c r="BQ227" s="101">
        <v>1.4193548387096775</v>
      </c>
      <c r="BR227" s="101">
        <v>-0.52</v>
      </c>
      <c r="BS227" s="101">
        <v>-2.7777777777777679E-2</v>
      </c>
      <c r="BT227" s="101">
        <v>-8.5714285714285743E-2</v>
      </c>
      <c r="BU227" s="132"/>
      <c r="BV227" s="101">
        <v>9.375E-2</v>
      </c>
      <c r="BW227" s="101">
        <v>-0.2857142857142857</v>
      </c>
      <c r="BX227" s="101">
        <v>0.19999999999999996</v>
      </c>
      <c r="BY227" s="101">
        <v>0</v>
      </c>
      <c r="BZ227" s="101">
        <v>0</v>
      </c>
      <c r="CA227" s="176"/>
      <c r="CB227" s="110">
        <v>0</v>
      </c>
      <c r="CC227" s="110">
        <v>0</v>
      </c>
      <c r="CD227" s="110">
        <v>0</v>
      </c>
      <c r="CE227" s="110">
        <v>0</v>
      </c>
      <c r="CF227" s="110">
        <v>0</v>
      </c>
      <c r="CG227" s="133">
        <v>0</v>
      </c>
      <c r="CH227" s="101">
        <v>0</v>
      </c>
      <c r="CI227" s="101">
        <v>-0.16666666666666663</v>
      </c>
      <c r="CJ227" s="101">
        <v>0.19999999999999996</v>
      </c>
      <c r="CK227" s="101">
        <v>0.33333333333333326</v>
      </c>
      <c r="CL227" s="102">
        <v>-0.25</v>
      </c>
      <c r="CM227" s="102">
        <v>0.16666666666666674</v>
      </c>
      <c r="CN227" s="102">
        <v>-0.1428571428571429</v>
      </c>
      <c r="CO227" s="102">
        <v>0</v>
      </c>
      <c r="CP227" s="102">
        <v>0.16666666666666674</v>
      </c>
      <c r="CQ227" s="102">
        <v>0.14285714285714279</v>
      </c>
      <c r="CR227" s="102">
        <v>0</v>
      </c>
      <c r="CS227" s="102">
        <v>-0.12499999999999989</v>
      </c>
      <c r="CT227" s="102">
        <v>-0.11428571428571443</v>
      </c>
      <c r="CU227" s="102">
        <v>0.29032258064516125</v>
      </c>
      <c r="CV227" s="102">
        <f t="shared" si="21"/>
        <v>-9.9999999999999978E-2</v>
      </c>
      <c r="CW227" s="102">
        <f t="shared" si="21"/>
        <v>0.11111111111111094</v>
      </c>
      <c r="CX227" s="102">
        <f t="shared" si="21"/>
        <v>1</v>
      </c>
      <c r="DA227" s="77" t="s">
        <v>1174</v>
      </c>
      <c r="DB227" s="101">
        <v>-0.21568627450980393</v>
      </c>
      <c r="DC227" s="101">
        <v>0.40000000000000013</v>
      </c>
      <c r="DD227" s="101">
        <v>-0.1428571428571429</v>
      </c>
      <c r="DE227" s="101">
        <v>0.16666666666666674</v>
      </c>
      <c r="DF227" s="101">
        <v>0.14285714285714279</v>
      </c>
      <c r="DG227" s="101">
        <v>-0.12499999999999989</v>
      </c>
      <c r="DH227" s="101">
        <v>-0.1428571428571429</v>
      </c>
      <c r="DI227" s="101">
        <v>0.33333333333333326</v>
      </c>
      <c r="DJ227" s="176"/>
      <c r="DK227" s="101">
        <v>-0.25</v>
      </c>
      <c r="DL227" s="176"/>
      <c r="DM227" s="101">
        <v>0</v>
      </c>
      <c r="DN227" s="176"/>
      <c r="DO227" s="101">
        <v>0.16666666666666674</v>
      </c>
      <c r="DP227" s="101">
        <v>0.10714285714285721</v>
      </c>
      <c r="DQ227" s="101">
        <v>-0.16129032258064524</v>
      </c>
      <c r="DR227" s="101">
        <v>-7.6923076923076872E-2</v>
      </c>
      <c r="DS227" s="101">
        <v>0.25</v>
      </c>
      <c r="DT227" s="101">
        <v>0.25</v>
      </c>
      <c r="DU227" s="176"/>
      <c r="DV227" s="101">
        <v>0</v>
      </c>
      <c r="DW227" s="101">
        <v>0</v>
      </c>
      <c r="DX227" s="101">
        <v>0</v>
      </c>
      <c r="DY227" s="101">
        <v>0.125</v>
      </c>
      <c r="DZ227" s="101">
        <v>-0.11111111111111116</v>
      </c>
      <c r="EA227" s="176"/>
      <c r="EB227" s="110">
        <v>8.3333333333333259E-2</v>
      </c>
      <c r="EC227" s="110">
        <v>0</v>
      </c>
      <c r="ED227" s="105">
        <v>7.6923076923077094E-2</v>
      </c>
      <c r="EE227" s="105">
        <v>0</v>
      </c>
      <c r="EF227" s="105">
        <v>-0.1428571428571429</v>
      </c>
      <c r="EG227" s="105">
        <v>0</v>
      </c>
      <c r="EH227" s="101">
        <v>0</v>
      </c>
      <c r="EI227" s="101">
        <v>0</v>
      </c>
      <c r="EJ227" s="101">
        <v>0</v>
      </c>
      <c r="EK227" s="101">
        <v>8.3333333333333259E-2</v>
      </c>
      <c r="EL227" s="102">
        <v>-7.6923076923076872E-2</v>
      </c>
      <c r="EM227" s="102">
        <v>0</v>
      </c>
      <c r="EN227" s="102">
        <v>0</v>
      </c>
      <c r="EO227" s="102">
        <v>0</v>
      </c>
      <c r="EP227" s="102">
        <v>4.1666666666666741E-2</v>
      </c>
      <c r="EQ227" s="102">
        <v>-4.0000000000000036E-2</v>
      </c>
      <c r="ER227" s="102">
        <v>0</v>
      </c>
      <c r="ES227" s="102">
        <v>0</v>
      </c>
      <c r="ET227" s="102">
        <v>0</v>
      </c>
      <c r="EU227" s="102">
        <f t="shared" si="49"/>
        <v>0.16666666666666674</v>
      </c>
      <c r="EV227" s="102">
        <f t="shared" si="49"/>
        <v>-0.1071428571428571</v>
      </c>
      <c r="EW227" s="102">
        <f t="shared" si="49"/>
        <v>-4.0000000000000036E-2</v>
      </c>
      <c r="EX227" s="102">
        <f t="shared" si="49"/>
        <v>0.33333333333333326</v>
      </c>
      <c r="FA227" s="101">
        <v>0</v>
      </c>
      <c r="FB227" s="101">
        <v>0</v>
      </c>
      <c r="FC227" s="101">
        <v>0</v>
      </c>
      <c r="FD227" s="101">
        <v>0</v>
      </c>
      <c r="FE227" s="176"/>
      <c r="FF227" s="101">
        <v>0</v>
      </c>
      <c r="FG227" s="176"/>
      <c r="FH227" s="101">
        <v>0</v>
      </c>
      <c r="FI227" s="176"/>
      <c r="FJ227" s="101" t="s">
        <v>1074</v>
      </c>
      <c r="FK227" s="101" t="s">
        <v>1074</v>
      </c>
      <c r="FL227" s="101">
        <v>-7.1428571428571508E-2</v>
      </c>
      <c r="FM227" s="101">
        <v>-7.6923076923076872E-2</v>
      </c>
      <c r="FN227" s="101">
        <v>0.10416666666666674</v>
      </c>
      <c r="FO227" s="101">
        <v>-9.4339622641509524E-2</v>
      </c>
      <c r="FP227" s="176"/>
      <c r="FQ227" s="101">
        <v>0.16666666666666674</v>
      </c>
      <c r="FR227" s="101">
        <v>-7.1428571428571508E-2</v>
      </c>
      <c r="FS227" s="101">
        <v>0</v>
      </c>
      <c r="FT227" s="101">
        <v>-7.6923076923076872E-2</v>
      </c>
      <c r="FU227" s="101">
        <v>0</v>
      </c>
      <c r="FV227" s="176"/>
      <c r="FW227" s="110">
        <v>0</v>
      </c>
      <c r="FX227" s="110">
        <v>0</v>
      </c>
      <c r="FY227" s="110">
        <v>0</v>
      </c>
      <c r="FZ227" s="110">
        <v>-8.333333333333337E-2</v>
      </c>
      <c r="GA227" s="110">
        <v>-9.0909090909090828E-2</v>
      </c>
      <c r="GB227" s="110">
        <v>0.19999999999999996</v>
      </c>
      <c r="GC227" s="101">
        <v>0</v>
      </c>
      <c r="GD227" s="101">
        <v>0</v>
      </c>
      <c r="GE227" s="101">
        <v>0</v>
      </c>
      <c r="GF227" s="101">
        <v>0</v>
      </c>
      <c r="GG227" s="102">
        <v>0</v>
      </c>
      <c r="GH227" s="102">
        <v>6.6666666666666652E-2</v>
      </c>
      <c r="GI227" s="102">
        <v>-6.2500000000000111E-2</v>
      </c>
      <c r="GJ227" s="102">
        <v>0</v>
      </c>
      <c r="GK227" s="102">
        <v>0</v>
      </c>
      <c r="GL227" s="102">
        <v>0</v>
      </c>
      <c r="GM227" s="102">
        <v>0.66666666666666674</v>
      </c>
      <c r="GN227" s="102">
        <v>0.16666666666666674</v>
      </c>
      <c r="GO227" s="102">
        <v>-0.1428571428571429</v>
      </c>
      <c r="GP227" s="102">
        <v>0</v>
      </c>
      <c r="GQ227" s="102">
        <f>GR192/GQ192-1</f>
        <v>4.1666666666666741E-2</v>
      </c>
      <c r="GR227" s="102">
        <f t="shared" si="23"/>
        <v>-4.0000000000000036E-2</v>
      </c>
      <c r="GS227" s="102">
        <f t="shared" si="24"/>
        <v>0</v>
      </c>
      <c r="GU227"/>
      <c r="GV227" s="77" t="s">
        <v>1174</v>
      </c>
      <c r="GW227" s="101">
        <v>0</v>
      </c>
      <c r="GX227" s="101">
        <v>3.9999999999999813E-2</v>
      </c>
      <c r="GY227" s="101">
        <v>7.6923076923077094E-2</v>
      </c>
      <c r="GZ227" s="101">
        <v>7.1428571428571397E-2</v>
      </c>
      <c r="HA227" s="101">
        <v>-0.31666666666666665</v>
      </c>
      <c r="HB227" s="101">
        <v>0.21951219512195141</v>
      </c>
      <c r="HC227" s="101">
        <v>-5.0000000000000044E-2</v>
      </c>
      <c r="HD227" s="101">
        <v>-0.15789473684210531</v>
      </c>
      <c r="HE227" s="176"/>
      <c r="HF227" s="101">
        <v>0.17499999999999982</v>
      </c>
      <c r="HG227" s="176"/>
      <c r="HH227" s="101">
        <v>0.27659574468085113</v>
      </c>
      <c r="HI227" s="176"/>
      <c r="HJ227" s="101">
        <v>-0.33333333333333326</v>
      </c>
      <c r="HK227" s="101">
        <v>9.9999999999999867E-2</v>
      </c>
      <c r="HL227" s="101">
        <v>0</v>
      </c>
      <c r="HM227" s="101">
        <v>9.090909090909105E-2</v>
      </c>
      <c r="HN227" s="101">
        <v>-0.16666666666666663</v>
      </c>
      <c r="HO227" s="101">
        <v>0</v>
      </c>
      <c r="HP227" s="176"/>
      <c r="HQ227" s="101">
        <v>0.22500000000000009</v>
      </c>
      <c r="HR227" s="101">
        <v>0.22448979591836737</v>
      </c>
      <c r="HS227" s="101">
        <v>-0.19999999999999996</v>
      </c>
      <c r="HT227" s="101">
        <v>2.0833333333333481E-2</v>
      </c>
      <c r="HU227" s="101">
        <v>0.14285714285714279</v>
      </c>
      <c r="HV227" s="176"/>
      <c r="HW227" s="110">
        <v>-0.1071428571428571</v>
      </c>
      <c r="HX227" s="110">
        <v>3.9999999999999813E-2</v>
      </c>
      <c r="HY227" s="110">
        <v>-5.7692307692307598E-2</v>
      </c>
      <c r="HZ227" s="110">
        <v>8.163265306122458E-2</v>
      </c>
      <c r="IA227" s="110">
        <v>3.7735849056603543E-2</v>
      </c>
      <c r="IB227" s="110">
        <v>-1.8181818181818077E-2</v>
      </c>
      <c r="IC227" s="101">
        <v>-0.11111111111111116</v>
      </c>
      <c r="ID227" s="101">
        <v>-6.25E-2</v>
      </c>
      <c r="IE227" s="101">
        <v>0.11111111111111116</v>
      </c>
      <c r="IF227" s="101">
        <v>0</v>
      </c>
      <c r="IG227" s="102">
        <v>0</v>
      </c>
      <c r="IH227" s="102">
        <v>3.9999999999999813E-2</v>
      </c>
      <c r="II227" s="102">
        <v>1.9230769230769384E-2</v>
      </c>
      <c r="IJ227" s="102">
        <v>-1.8867924528301994E-2</v>
      </c>
      <c r="IK227" s="102">
        <v>0</v>
      </c>
      <c r="IL227" s="102">
        <v>-0.23076923076923073</v>
      </c>
      <c r="IM227" s="102">
        <v>0.19999999999999996</v>
      </c>
      <c r="IN227" s="102">
        <v>6.25E-2</v>
      </c>
      <c r="IO227" s="102">
        <v>-0.17647058823529416</v>
      </c>
      <c r="IP227" s="102">
        <v>9.5238095238095344E-2</v>
      </c>
      <c r="IQ227" s="102">
        <f>IR192/IQ192-1</f>
        <v>3.4608695652173838E-2</v>
      </c>
      <c r="IR227" s="102">
        <f t="shared" si="25"/>
        <v>-7.5474869726004368E-2</v>
      </c>
      <c r="IS227" s="102">
        <f t="shared" si="31"/>
        <v>-2.2727272727272596E-2</v>
      </c>
      <c r="IV227" s="127" t="s">
        <v>1174</v>
      </c>
      <c r="IW227" s="101">
        <v>-0.21739130434782616</v>
      </c>
      <c r="IX227" s="101">
        <v>5.555555555555558E-2</v>
      </c>
      <c r="IY227" s="101">
        <v>-0.26315789473684204</v>
      </c>
      <c r="IZ227" s="101">
        <v>0.28571428571428559</v>
      </c>
      <c r="JA227" s="101">
        <v>-0.27777777777777779</v>
      </c>
      <c r="JB227" s="101">
        <v>0.53846153846153855</v>
      </c>
      <c r="JC227" s="101">
        <v>-0.29999999999999993</v>
      </c>
      <c r="JD227" s="101">
        <v>7.1428571428571397E-2</v>
      </c>
      <c r="JE227" s="101"/>
      <c r="JF227" s="176"/>
      <c r="JG227" s="101">
        <v>-6.6666666666666652E-2</v>
      </c>
      <c r="JH227" s="176"/>
      <c r="JI227" s="101">
        <v>7.1428571428571397E-2</v>
      </c>
      <c r="JJ227" s="176"/>
      <c r="JK227" s="101">
        <v>6.6666666666666652E-2</v>
      </c>
      <c r="JL227" s="101">
        <v>-6.25E-2</v>
      </c>
      <c r="JM227" s="101">
        <v>6.6666666666666652E-2</v>
      </c>
      <c r="JN227" s="101">
        <v>0.125</v>
      </c>
      <c r="JO227" s="101">
        <v>-0.22222222222222221</v>
      </c>
      <c r="JP227" s="101">
        <v>0.14285714285714279</v>
      </c>
      <c r="JQ227" s="176"/>
      <c r="JR227" s="101">
        <v>-6.25E-2</v>
      </c>
      <c r="JS227" s="101">
        <v>0.33333333333333348</v>
      </c>
      <c r="JT227" s="101">
        <v>-0.22499999999999998</v>
      </c>
      <c r="JU227" s="101">
        <v>3.2258064516129004E-2</v>
      </c>
      <c r="JV227" s="101">
        <v>-0.12499999999999989</v>
      </c>
      <c r="JW227" s="176"/>
      <c r="JX227" s="110">
        <v>0</v>
      </c>
      <c r="JY227" s="110">
        <v>7.1428571428571397E-2</v>
      </c>
      <c r="JZ227" s="101">
        <v>0.33333333333333348</v>
      </c>
      <c r="KA227" s="101">
        <v>-0.10000000000000009</v>
      </c>
      <c r="KB227" s="101">
        <v>5.8823529411764719E-2</v>
      </c>
      <c r="KC227" s="101">
        <v>5.555555555555558E-2</v>
      </c>
      <c r="KD227" s="101">
        <v>-2.6105263157894742E-2</v>
      </c>
      <c r="KE227" s="101">
        <v>2.6805015131863286E-2</v>
      </c>
      <c r="KF227" s="101">
        <v>-0.15789473684210531</v>
      </c>
      <c r="KG227" s="102">
        <v>0</v>
      </c>
      <c r="KH227" s="102">
        <v>0.125</v>
      </c>
      <c r="KI227" s="102">
        <v>0</v>
      </c>
      <c r="KJ227" s="102">
        <v>-5.5555555555555469E-2</v>
      </c>
      <c r="KK227" s="102">
        <v>0.17647058823529416</v>
      </c>
      <c r="KL227" s="102">
        <v>-0.17500000000000004</v>
      </c>
      <c r="KM227" s="102">
        <v>9.0909090909090828E-2</v>
      </c>
      <c r="KN227" s="102">
        <v>0</v>
      </c>
      <c r="KO227" s="102">
        <v>0.11111111111111116</v>
      </c>
      <c r="KP227" s="134">
        <v>-0.10000000000000009</v>
      </c>
      <c r="KQ227" s="102">
        <f>KR192/KQ192-1</f>
        <v>0.11111111111111116</v>
      </c>
      <c r="KR227" s="102">
        <f t="shared" si="26"/>
        <v>-5.0000000000000044E-2</v>
      </c>
      <c r="KS227" s="102">
        <f t="shared" si="26"/>
        <v>5.2631578947368585E-2</v>
      </c>
    </row>
    <row r="231" spans="1:305" s="34" customFormat="1" x14ac:dyDescent="0.3">
      <c r="A231" s="389" t="s">
        <v>1274</v>
      </c>
      <c r="B231" s="389"/>
      <c r="C231" s="389"/>
      <c r="D231" s="389"/>
      <c r="E231" s="389"/>
      <c r="F231" s="389"/>
      <c r="G231" s="389"/>
      <c r="H231" s="389"/>
      <c r="I231" s="389"/>
      <c r="J231" s="389"/>
      <c r="K231" s="389"/>
      <c r="L231" s="389"/>
      <c r="M231" s="389"/>
      <c r="N231" s="389"/>
      <c r="O231" s="389"/>
      <c r="P231" s="389"/>
      <c r="Q231" s="389"/>
      <c r="R231" s="389"/>
      <c r="S231" s="389"/>
      <c r="T231" s="389"/>
      <c r="U231" s="389"/>
      <c r="V231" s="389"/>
      <c r="W231" s="389"/>
      <c r="X231" s="389"/>
      <c r="Y231" s="389"/>
      <c r="Z231" s="389"/>
      <c r="AA231" s="389"/>
      <c r="AB231" s="389"/>
      <c r="AC231" s="389"/>
      <c r="AD231" s="389"/>
      <c r="AE231" s="389"/>
      <c r="AF231" s="389"/>
      <c r="AG231" s="389"/>
      <c r="AH231" s="389"/>
      <c r="AI231" s="389"/>
      <c r="AJ231" s="389"/>
      <c r="AK231" s="389"/>
      <c r="AL231" s="389"/>
      <c r="AM231" s="389"/>
      <c r="AN231" s="389"/>
      <c r="AO231" s="389"/>
      <c r="AP231" s="389"/>
      <c r="AQ231" s="389"/>
      <c r="AR231" s="389"/>
      <c r="AS231" s="389"/>
      <c r="AT231" s="389"/>
      <c r="AU231" s="389"/>
      <c r="AV231" s="389"/>
      <c r="AW231" s="389"/>
      <c r="AX231" s="389"/>
      <c r="AY231" s="389"/>
      <c r="AZ231" s="389"/>
      <c r="BA231" s="389"/>
      <c r="BB231" s="389"/>
      <c r="BC231" s="389"/>
      <c r="BD231" s="389"/>
      <c r="BE231" s="389"/>
      <c r="BF231" s="389"/>
      <c r="BG231" s="389"/>
      <c r="BH231" s="389"/>
      <c r="BI231" s="389"/>
      <c r="BJ231" s="389"/>
      <c r="BK231" s="389"/>
      <c r="BL231" s="389"/>
      <c r="BM231" s="389"/>
      <c r="BN231" s="389"/>
      <c r="BO231" s="389"/>
      <c r="BP231" s="389"/>
      <c r="BQ231" s="389"/>
      <c r="BR231" s="389"/>
      <c r="BS231" s="389"/>
      <c r="BT231" s="389"/>
      <c r="BU231" s="389"/>
      <c r="BV231" s="389"/>
      <c r="BW231" s="389"/>
      <c r="BX231" s="389"/>
      <c r="BY231" s="389"/>
      <c r="BZ231" s="389"/>
      <c r="CA231" s="389"/>
      <c r="CB231" s="389"/>
      <c r="CC231" s="389"/>
      <c r="CD231" s="389"/>
      <c r="CE231" s="389"/>
      <c r="CF231" s="389"/>
      <c r="CG231" s="389"/>
      <c r="CH231" s="389"/>
      <c r="CI231" s="389"/>
      <c r="CJ231" s="389"/>
      <c r="CK231" s="389"/>
      <c r="CL231" s="389"/>
      <c r="CM231" s="389"/>
      <c r="CN231" s="389"/>
      <c r="CO231" s="389"/>
      <c r="CP231" s="389"/>
      <c r="CQ231" s="389"/>
      <c r="CR231" s="389"/>
      <c r="CS231" s="389"/>
      <c r="CT231" s="389"/>
      <c r="CU231" s="389"/>
      <c r="CV231" s="389"/>
      <c r="CW231" s="389"/>
      <c r="CX231" s="389"/>
      <c r="CY231" s="389"/>
      <c r="CZ231" s="389"/>
      <c r="DA231" s="389"/>
      <c r="DB231" s="389"/>
      <c r="DC231" s="389"/>
      <c r="DD231" s="389"/>
      <c r="DE231" s="389"/>
      <c r="DF231" s="389"/>
      <c r="DG231" s="389"/>
      <c r="DH231" s="389"/>
      <c r="DI231" s="389"/>
      <c r="DJ231" s="389"/>
      <c r="DK231" s="389"/>
      <c r="DL231" s="389"/>
      <c r="DM231" s="389"/>
      <c r="DN231" s="389"/>
      <c r="DO231" s="389"/>
      <c r="DP231" s="389"/>
      <c r="DQ231" s="389"/>
      <c r="DR231" s="389"/>
      <c r="DS231" s="389"/>
      <c r="DT231" s="389"/>
      <c r="DU231" s="389"/>
      <c r="DV231" s="389"/>
      <c r="DW231" s="389"/>
      <c r="DX231" s="389"/>
      <c r="DY231" s="389"/>
      <c r="DZ231" s="389"/>
      <c r="EA231" s="389"/>
      <c r="EB231" s="389"/>
      <c r="EC231" s="389"/>
      <c r="ED231" s="389"/>
      <c r="EE231" s="389"/>
      <c r="EF231" s="389"/>
      <c r="EG231" s="389"/>
      <c r="EH231" s="389"/>
      <c r="EI231" s="389"/>
      <c r="EJ231" s="389"/>
      <c r="EK231" s="389"/>
      <c r="EL231" s="389"/>
      <c r="EM231" s="389"/>
      <c r="EN231" s="389"/>
      <c r="EO231" s="389"/>
      <c r="EP231" s="389"/>
      <c r="EQ231" s="389"/>
      <c r="ER231" s="389"/>
      <c r="ES231" s="389"/>
      <c r="ET231" s="389"/>
      <c r="EU231" s="389"/>
      <c r="EV231" s="389"/>
      <c r="EW231" s="389"/>
      <c r="EX231" s="389"/>
      <c r="EY231" s="389"/>
      <c r="EZ231" s="389"/>
      <c r="FA231" s="389"/>
      <c r="FB231" s="389"/>
      <c r="FC231" s="389"/>
      <c r="FD231" s="389"/>
      <c r="FE231" s="389"/>
      <c r="FF231" s="389"/>
      <c r="FG231" s="389"/>
      <c r="FH231" s="389"/>
      <c r="FI231" s="389"/>
      <c r="FJ231" s="389"/>
      <c r="FK231" s="389"/>
      <c r="FL231" s="389"/>
      <c r="FM231" s="389"/>
      <c r="FN231" s="389"/>
      <c r="FO231" s="389"/>
      <c r="FP231" s="389"/>
      <c r="FQ231" s="389"/>
      <c r="FR231" s="389"/>
      <c r="FS231" s="389"/>
      <c r="FT231" s="389"/>
      <c r="FU231" s="389"/>
      <c r="FV231" s="389"/>
      <c r="FW231" s="389"/>
      <c r="FX231" s="389"/>
      <c r="FY231" s="389"/>
      <c r="FZ231" s="389"/>
      <c r="GA231" s="389"/>
      <c r="GB231" s="389"/>
      <c r="GC231" s="389"/>
      <c r="GD231" s="389"/>
      <c r="GE231" s="389"/>
      <c r="GF231" s="389"/>
      <c r="GG231" s="389"/>
      <c r="GH231" s="389"/>
      <c r="GI231" s="389"/>
      <c r="GJ231" s="389"/>
      <c r="GK231" s="389"/>
      <c r="GL231" s="389"/>
      <c r="GM231" s="389"/>
      <c r="GN231" s="389"/>
      <c r="GO231" s="389"/>
      <c r="GP231" s="389"/>
      <c r="GQ231" s="389"/>
      <c r="GR231" s="389"/>
      <c r="GS231" s="389"/>
      <c r="GT231" s="389"/>
      <c r="GU231" s="389"/>
      <c r="GV231" s="389"/>
      <c r="GW231" s="389"/>
      <c r="GX231" s="389"/>
      <c r="GY231" s="389"/>
      <c r="GZ231" s="389"/>
      <c r="HA231" s="389"/>
      <c r="HB231" s="389"/>
      <c r="HC231" s="389"/>
      <c r="HD231" s="389"/>
      <c r="HE231" s="389"/>
      <c r="HF231" s="389"/>
      <c r="HG231" s="389"/>
      <c r="HH231" s="389"/>
      <c r="HI231" s="389"/>
      <c r="HJ231" s="389"/>
      <c r="HK231" s="389"/>
      <c r="HL231" s="389"/>
      <c r="HM231" s="389"/>
      <c r="HN231" s="389"/>
      <c r="HO231" s="389"/>
      <c r="HP231" s="389"/>
      <c r="HQ231" s="389"/>
      <c r="HR231" s="389"/>
      <c r="HS231" s="389"/>
      <c r="HT231" s="389"/>
      <c r="HU231" s="389"/>
      <c r="HV231" s="389"/>
      <c r="HW231" s="389"/>
      <c r="HX231" s="389"/>
      <c r="HY231" s="389"/>
      <c r="HZ231" s="389"/>
      <c r="IA231" s="389"/>
      <c r="IB231" s="389"/>
      <c r="IC231" s="389"/>
      <c r="ID231" s="389"/>
      <c r="IE231" s="389"/>
      <c r="IF231" s="389"/>
      <c r="IG231" s="389"/>
      <c r="IH231" s="389"/>
      <c r="II231" s="389"/>
      <c r="IJ231" s="389"/>
      <c r="IK231" s="389"/>
      <c r="IL231" s="389"/>
      <c r="IM231" s="389"/>
      <c r="IN231" s="389"/>
      <c r="IO231" s="389"/>
      <c r="IP231" s="389"/>
      <c r="IQ231" s="389"/>
      <c r="IR231" s="389"/>
      <c r="IS231" s="389"/>
      <c r="IT231" s="389"/>
      <c r="IU231" s="389"/>
      <c r="IV231" s="389"/>
      <c r="IW231" s="389"/>
      <c r="IX231" s="389"/>
      <c r="IY231" s="389"/>
      <c r="IZ231" s="389"/>
      <c r="JA231" s="389"/>
      <c r="JB231" s="389"/>
      <c r="JC231" s="389"/>
      <c r="JD231" s="389"/>
      <c r="JE231" s="389"/>
      <c r="JF231" s="389"/>
      <c r="JG231" s="389"/>
      <c r="JH231" s="389"/>
      <c r="JI231" s="389"/>
      <c r="JJ231" s="389"/>
      <c r="JK231" s="389"/>
      <c r="JL231" s="389"/>
      <c r="JM231" s="389"/>
      <c r="JN231" s="389"/>
      <c r="JO231" s="389"/>
      <c r="JP231" s="389"/>
      <c r="JQ231" s="389"/>
      <c r="JR231" s="389"/>
      <c r="JS231" s="389"/>
      <c r="JT231" s="389"/>
      <c r="JU231" s="389"/>
      <c r="JV231" s="389"/>
      <c r="JW231" s="389"/>
      <c r="JX231" s="389"/>
    </row>
    <row r="233" spans="1:305" x14ac:dyDescent="0.3">
      <c r="A233" s="364" t="s">
        <v>52</v>
      </c>
      <c r="B233" s="364"/>
      <c r="C233" s="364"/>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c r="AC233" s="364"/>
      <c r="AD233" s="364"/>
      <c r="AE233" s="364"/>
      <c r="AF233" s="364"/>
      <c r="AG233" s="364"/>
      <c r="AH233" s="364"/>
      <c r="AI233" s="364"/>
      <c r="AJ233" s="364"/>
      <c r="AK233" s="364"/>
      <c r="AL233" s="364"/>
      <c r="AM233" s="364"/>
      <c r="AN233" s="364"/>
      <c r="AO233" s="364"/>
      <c r="AP233" s="364"/>
      <c r="AQ233" s="364"/>
      <c r="AR233" s="364"/>
      <c r="AS233" s="364"/>
      <c r="AT233" s="364"/>
      <c r="AU233" s="364"/>
      <c r="AV233" s="364"/>
      <c r="AW233" s="364"/>
      <c r="AX233" s="364"/>
      <c r="AY233" s="364"/>
      <c r="BA233" s="364" t="s">
        <v>1275</v>
      </c>
      <c r="BB233" s="364"/>
      <c r="BC233" s="364"/>
      <c r="BD233" s="364"/>
      <c r="BE233" s="364"/>
      <c r="BF233" s="364"/>
      <c r="BG233" s="364"/>
      <c r="BH233" s="364"/>
      <c r="BI233" s="364"/>
      <c r="BJ233" s="364"/>
      <c r="BK233" s="364"/>
      <c r="BL233" s="364"/>
      <c r="BM233" s="364"/>
      <c r="BN233" s="364"/>
      <c r="BO233" s="364"/>
      <c r="BP233" s="364"/>
      <c r="BQ233" s="364"/>
      <c r="BR233" s="364"/>
      <c r="BS233" s="364"/>
      <c r="BT233" s="364"/>
      <c r="BU233" s="364"/>
      <c r="BV233" s="364"/>
      <c r="BW233" s="364"/>
      <c r="BX233" s="364"/>
      <c r="BY233" s="364"/>
      <c r="BZ233" s="364"/>
      <c r="CA233" s="364"/>
      <c r="CB233" s="364"/>
      <c r="CC233" s="364"/>
      <c r="CD233" s="364"/>
      <c r="CE233" s="364"/>
      <c r="CF233" s="364"/>
      <c r="CG233" s="364"/>
      <c r="CH233" s="364"/>
      <c r="CI233" s="364"/>
      <c r="CJ233" s="364"/>
      <c r="CK233" s="364"/>
      <c r="CL233" s="364"/>
      <c r="CM233" s="364"/>
      <c r="CN233" s="364"/>
      <c r="CO233" s="364"/>
      <c r="CP233" s="364"/>
      <c r="CQ233" s="364"/>
      <c r="CR233" s="364"/>
      <c r="CS233" s="364"/>
      <c r="CT233" s="364"/>
      <c r="CU233" s="364"/>
      <c r="CV233" s="364"/>
      <c r="CW233" s="364"/>
      <c r="CX233" s="364"/>
      <c r="CY233" s="364"/>
    </row>
    <row r="235" spans="1:305" ht="44.4" customHeight="1" x14ac:dyDescent="0.3">
      <c r="A235" s="31" t="s">
        <v>984</v>
      </c>
      <c r="B235" s="32" t="s">
        <v>1130</v>
      </c>
      <c r="C235" s="32" t="s">
        <v>1131</v>
      </c>
      <c r="D235" s="32" t="s">
        <v>1132</v>
      </c>
      <c r="E235" s="32" t="s">
        <v>1133</v>
      </c>
      <c r="F235" s="32" t="s">
        <v>1134</v>
      </c>
      <c r="G235" s="32" t="s">
        <v>991</v>
      </c>
      <c r="H235" s="32" t="s">
        <v>993</v>
      </c>
      <c r="I235" s="32" t="s">
        <v>995</v>
      </c>
      <c r="J235" s="43" t="s">
        <v>996</v>
      </c>
      <c r="K235" s="44" t="s">
        <v>1135</v>
      </c>
      <c r="L235" s="32" t="s">
        <v>1136</v>
      </c>
      <c r="M235" s="44" t="s">
        <v>1137</v>
      </c>
      <c r="N235" s="32" t="s">
        <v>1138</v>
      </c>
      <c r="O235" s="44" t="s">
        <v>1139</v>
      </c>
      <c r="P235" s="32" t="s">
        <v>1140</v>
      </c>
      <c r="Q235" s="32" t="s">
        <v>1141</v>
      </c>
      <c r="R235" s="32" t="s">
        <v>1142</v>
      </c>
      <c r="S235" s="32" t="s">
        <v>1143</v>
      </c>
      <c r="T235" s="32" t="s">
        <v>1144</v>
      </c>
      <c r="U235" s="32" t="s">
        <v>1145</v>
      </c>
      <c r="V235" s="44" t="s">
        <v>1171</v>
      </c>
      <c r="W235" s="32" t="s">
        <v>1147</v>
      </c>
      <c r="X235" s="32" t="s">
        <v>1148</v>
      </c>
      <c r="Y235" s="32" t="s">
        <v>1149</v>
      </c>
      <c r="Z235" s="32" t="s">
        <v>1150</v>
      </c>
      <c r="AA235" s="32" t="s">
        <v>1151</v>
      </c>
      <c r="AB235" s="32" t="s">
        <v>1152</v>
      </c>
      <c r="AC235" s="32" t="s">
        <v>1153</v>
      </c>
      <c r="AD235" s="32" t="s">
        <v>1154</v>
      </c>
      <c r="AE235" s="32" t="s">
        <v>1155</v>
      </c>
      <c r="AF235" s="32" t="s">
        <v>1156</v>
      </c>
      <c r="AG235" s="32" t="s">
        <v>1157</v>
      </c>
      <c r="AH235" s="32" t="s">
        <v>1158</v>
      </c>
      <c r="AI235" s="32" t="s">
        <v>1159</v>
      </c>
      <c r="AJ235" s="32" t="s">
        <v>1160</v>
      </c>
      <c r="AK235" s="32" t="s">
        <v>1161</v>
      </c>
      <c r="AL235" s="32" t="s">
        <v>1276</v>
      </c>
      <c r="AM235" s="32" t="s">
        <v>1163</v>
      </c>
      <c r="AN235" s="32" t="s">
        <v>1164</v>
      </c>
      <c r="AO235" s="32" t="s">
        <v>1165</v>
      </c>
      <c r="AP235" s="32" t="s">
        <v>1166</v>
      </c>
      <c r="AQ235" s="32" t="s">
        <v>1167</v>
      </c>
      <c r="AR235" s="32" t="s">
        <v>1156</v>
      </c>
      <c r="AS235" s="32" t="s">
        <v>1169</v>
      </c>
      <c r="AT235" s="32" t="s">
        <v>1170</v>
      </c>
      <c r="AU235" s="32" t="s">
        <v>1028</v>
      </c>
      <c r="AV235" s="32" t="s">
        <v>1029</v>
      </c>
      <c r="AW235" s="32" t="s">
        <v>2063</v>
      </c>
      <c r="AX235" s="30" t="s">
        <v>2190</v>
      </c>
      <c r="AY235" s="32" t="s">
        <v>2244</v>
      </c>
      <c r="BA235" s="31" t="s">
        <v>984</v>
      </c>
      <c r="BB235" s="32" t="s">
        <v>1130</v>
      </c>
      <c r="BC235" s="32" t="s">
        <v>1131</v>
      </c>
      <c r="BD235" s="32" t="s">
        <v>1132</v>
      </c>
      <c r="BE235" s="32" t="s">
        <v>1133</v>
      </c>
      <c r="BF235" s="32" t="s">
        <v>1134</v>
      </c>
      <c r="BG235" s="32" t="s">
        <v>991</v>
      </c>
      <c r="BH235" s="32" t="s">
        <v>993</v>
      </c>
      <c r="BI235" s="32" t="s">
        <v>995</v>
      </c>
      <c r="BJ235" s="43" t="s">
        <v>996</v>
      </c>
      <c r="BK235" s="44" t="s">
        <v>1135</v>
      </c>
      <c r="BL235" s="32" t="s">
        <v>1136</v>
      </c>
      <c r="BM235" s="44" t="s">
        <v>1137</v>
      </c>
      <c r="BN235" s="32" t="s">
        <v>1138</v>
      </c>
      <c r="BO235" s="44" t="s">
        <v>1139</v>
      </c>
      <c r="BP235" s="32" t="s">
        <v>1140</v>
      </c>
      <c r="BQ235" s="32" t="s">
        <v>1141</v>
      </c>
      <c r="BR235" s="32" t="s">
        <v>1142</v>
      </c>
      <c r="BS235" s="32" t="s">
        <v>1143</v>
      </c>
      <c r="BT235" s="32" t="s">
        <v>1144</v>
      </c>
      <c r="BU235" s="32" t="s">
        <v>1145</v>
      </c>
      <c r="BV235" s="44" t="s">
        <v>1171</v>
      </c>
      <c r="BW235" s="32" t="s">
        <v>1147</v>
      </c>
      <c r="BX235" s="32" t="s">
        <v>1148</v>
      </c>
      <c r="BY235" s="32" t="s">
        <v>1149</v>
      </c>
      <c r="BZ235" s="32" t="s">
        <v>1150</v>
      </c>
      <c r="CA235" s="32" t="s">
        <v>1151</v>
      </c>
      <c r="CB235" s="44" t="s">
        <v>1152</v>
      </c>
      <c r="CC235" s="32" t="s">
        <v>1153</v>
      </c>
      <c r="CD235" s="32" t="s">
        <v>1154</v>
      </c>
      <c r="CE235" s="32" t="s">
        <v>1155</v>
      </c>
      <c r="CF235" s="32" t="s">
        <v>1156</v>
      </c>
      <c r="CG235" s="32" t="s">
        <v>1156</v>
      </c>
      <c r="CH235" s="32" t="s">
        <v>1158</v>
      </c>
      <c r="CI235" s="32" t="s">
        <v>1159</v>
      </c>
      <c r="CJ235" s="32" t="s">
        <v>1160</v>
      </c>
      <c r="CK235" s="32" t="s">
        <v>1161</v>
      </c>
      <c r="CL235" s="32" t="s">
        <v>1162</v>
      </c>
      <c r="CM235" s="32" t="s">
        <v>1163</v>
      </c>
      <c r="CN235" s="32" t="s">
        <v>1164</v>
      </c>
      <c r="CO235" s="32" t="s">
        <v>1165</v>
      </c>
      <c r="CP235" s="32" t="s">
        <v>1166</v>
      </c>
      <c r="CQ235" s="32" t="s">
        <v>1167</v>
      </c>
      <c r="CR235" s="32" t="s">
        <v>1168</v>
      </c>
      <c r="CS235" s="32" t="s">
        <v>1169</v>
      </c>
      <c r="CT235" s="32" t="s">
        <v>1170</v>
      </c>
      <c r="CU235" s="32" t="s">
        <v>1028</v>
      </c>
      <c r="CV235" s="32" t="s">
        <v>1029</v>
      </c>
      <c r="CW235" s="32" t="s">
        <v>2063</v>
      </c>
      <c r="CX235" s="30" t="s">
        <v>2190</v>
      </c>
      <c r="CY235" s="32" t="s">
        <v>2244</v>
      </c>
    </row>
    <row r="236" spans="1:305" ht="17" customHeight="1" x14ac:dyDescent="0.3">
      <c r="A236" s="11" t="s">
        <v>1071</v>
      </c>
      <c r="B236" s="46" t="s">
        <v>1072</v>
      </c>
      <c r="C236" s="46" t="s">
        <v>1072</v>
      </c>
      <c r="D236" s="46" t="s">
        <v>1072</v>
      </c>
      <c r="E236" s="46" t="s">
        <v>1072</v>
      </c>
      <c r="F236" s="46" t="s">
        <v>1072</v>
      </c>
      <c r="G236" s="46" t="s">
        <v>1072</v>
      </c>
      <c r="H236" s="46" t="s">
        <v>1072</v>
      </c>
      <c r="I236" s="55">
        <v>2000</v>
      </c>
      <c r="J236" s="55">
        <v>2000</v>
      </c>
      <c r="K236" s="55">
        <v>2000</v>
      </c>
      <c r="L236" s="55">
        <v>2000</v>
      </c>
      <c r="M236" s="55">
        <v>2000</v>
      </c>
      <c r="N236" s="55">
        <v>2000</v>
      </c>
      <c r="O236" s="58">
        <v>2000</v>
      </c>
      <c r="P236" s="58">
        <v>2000</v>
      </c>
      <c r="Q236" s="58">
        <v>2000</v>
      </c>
      <c r="R236" s="51">
        <v>2000</v>
      </c>
      <c r="S236" s="51">
        <v>2000</v>
      </c>
      <c r="T236" s="51">
        <v>2000</v>
      </c>
      <c r="U236" s="55">
        <v>2000</v>
      </c>
      <c r="V236" s="55">
        <v>2000</v>
      </c>
      <c r="W236" s="55">
        <v>2000</v>
      </c>
      <c r="X236" s="55">
        <v>2000</v>
      </c>
      <c r="Y236" s="55">
        <v>2000</v>
      </c>
      <c r="Z236" s="51">
        <v>2000</v>
      </c>
      <c r="AA236" s="51">
        <v>2000</v>
      </c>
      <c r="AB236" s="46" t="s">
        <v>1072</v>
      </c>
      <c r="AC236" s="46" t="s">
        <v>1072</v>
      </c>
      <c r="AD236" s="46" t="s">
        <v>1072</v>
      </c>
      <c r="AE236" s="51">
        <v>2000</v>
      </c>
      <c r="AF236" s="51">
        <v>2000</v>
      </c>
      <c r="AG236" s="51">
        <v>2000</v>
      </c>
      <c r="AH236" s="51">
        <v>2000</v>
      </c>
      <c r="AI236" s="46" t="s">
        <v>1072</v>
      </c>
      <c r="AJ236" s="51">
        <v>2000</v>
      </c>
      <c r="AK236" s="51">
        <v>2000</v>
      </c>
      <c r="AL236" s="51">
        <v>2000</v>
      </c>
      <c r="AM236" s="51">
        <v>2000</v>
      </c>
      <c r="AN236" s="51">
        <v>2500</v>
      </c>
      <c r="AO236" s="51">
        <v>2500</v>
      </c>
      <c r="AP236" s="51">
        <v>2000</v>
      </c>
      <c r="AQ236" s="46" t="s">
        <v>1072</v>
      </c>
      <c r="AR236" s="51">
        <v>2500</v>
      </c>
      <c r="AS236" s="51">
        <v>2500</v>
      </c>
      <c r="AT236" s="38" t="s">
        <v>1072</v>
      </c>
      <c r="AU236" s="52">
        <v>2500</v>
      </c>
      <c r="AV236" s="38" t="s">
        <v>1072</v>
      </c>
      <c r="AW236" s="39">
        <v>2500</v>
      </c>
      <c r="AX236" s="52">
        <v>2500</v>
      </c>
      <c r="AY236" s="52">
        <f>'Coût médian du PMAS'!R8</f>
        <v>2500</v>
      </c>
      <c r="BA236" s="11" t="s">
        <v>1071</v>
      </c>
      <c r="BB236" s="46" t="s">
        <v>1072</v>
      </c>
      <c r="BC236" s="46" t="s">
        <v>1072</v>
      </c>
      <c r="BD236" s="46" t="s">
        <v>1072</v>
      </c>
      <c r="BE236" s="46" t="s">
        <v>1072</v>
      </c>
      <c r="BF236" s="46" t="s">
        <v>1072</v>
      </c>
      <c r="BG236" s="46" t="s">
        <v>1072</v>
      </c>
      <c r="BH236" s="46" t="s">
        <v>1072</v>
      </c>
      <c r="BI236" s="55">
        <v>312.5</v>
      </c>
      <c r="BJ236" s="55">
        <v>375</v>
      </c>
      <c r="BK236" s="169" t="s">
        <v>1256</v>
      </c>
      <c r="BL236" s="55">
        <v>312.5</v>
      </c>
      <c r="BM236" s="169" t="s">
        <v>1256</v>
      </c>
      <c r="BN236" s="55">
        <v>375</v>
      </c>
      <c r="BO236" s="169" t="s">
        <v>1256</v>
      </c>
      <c r="BP236" s="58">
        <v>312.5</v>
      </c>
      <c r="BQ236" s="58">
        <v>312.5</v>
      </c>
      <c r="BR236" s="58">
        <v>312.5</v>
      </c>
      <c r="BS236" s="51">
        <v>312.5</v>
      </c>
      <c r="BT236" s="51">
        <v>343.75</v>
      </c>
      <c r="BU236" s="55">
        <v>375</v>
      </c>
      <c r="BV236" s="169" t="s">
        <v>1256</v>
      </c>
      <c r="BW236" s="55">
        <v>500</v>
      </c>
      <c r="BX236" s="55">
        <v>437.5</v>
      </c>
      <c r="BY236" s="55">
        <v>375</v>
      </c>
      <c r="BZ236" s="51">
        <v>375</v>
      </c>
      <c r="CA236" s="51">
        <v>375</v>
      </c>
      <c r="CB236" s="169" t="s">
        <v>1256</v>
      </c>
      <c r="CC236" s="46" t="s">
        <v>1072</v>
      </c>
      <c r="CD236" s="46" t="s">
        <v>1072</v>
      </c>
      <c r="CE236" s="51">
        <v>437.5</v>
      </c>
      <c r="CF236" s="51">
        <v>437.5</v>
      </c>
      <c r="CG236" s="51">
        <v>437.5</v>
      </c>
      <c r="CH236" s="51">
        <v>437.5</v>
      </c>
      <c r="CI236" s="46" t="s">
        <v>1072</v>
      </c>
      <c r="CJ236" s="51">
        <v>468.75</v>
      </c>
      <c r="CK236" s="51">
        <v>437.5</v>
      </c>
      <c r="CL236" s="51">
        <v>437.5</v>
      </c>
      <c r="CM236" s="51">
        <v>437.5</v>
      </c>
      <c r="CN236" s="51">
        <v>437.5</v>
      </c>
      <c r="CO236" s="51">
        <v>437.5</v>
      </c>
      <c r="CP236" s="51">
        <v>500</v>
      </c>
      <c r="CQ236" s="46" t="s">
        <v>1072</v>
      </c>
      <c r="CR236" s="51">
        <v>500</v>
      </c>
      <c r="CS236" s="51">
        <v>500</v>
      </c>
      <c r="CT236" s="38" t="s">
        <v>1072</v>
      </c>
      <c r="CU236" s="50">
        <v>312.5</v>
      </c>
      <c r="CV236" s="38" t="s">
        <v>1072</v>
      </c>
      <c r="CW236" s="52">
        <v>437.5</v>
      </c>
      <c r="CX236" s="299">
        <v>437.5</v>
      </c>
      <c r="CY236" s="52">
        <f>'Coût médian du PMAS'!S8</f>
        <v>437.5</v>
      </c>
    </row>
    <row r="237" spans="1:305" ht="14.4" customHeight="1" x14ac:dyDescent="0.3">
      <c r="A237" s="11" t="s">
        <v>933</v>
      </c>
      <c r="B237" s="55">
        <v>875</v>
      </c>
      <c r="C237" s="62">
        <v>875</v>
      </c>
      <c r="D237" s="62">
        <v>750</v>
      </c>
      <c r="E237" s="62">
        <v>687.5</v>
      </c>
      <c r="F237" s="62">
        <v>875</v>
      </c>
      <c r="G237" s="46" t="s">
        <v>1072</v>
      </c>
      <c r="H237" s="55">
        <v>750</v>
      </c>
      <c r="I237" s="55">
        <v>1500</v>
      </c>
      <c r="J237" s="55">
        <v>2000</v>
      </c>
      <c r="K237" s="55">
        <v>1750</v>
      </c>
      <c r="L237" s="55">
        <v>2000</v>
      </c>
      <c r="M237" s="46" t="s">
        <v>1072</v>
      </c>
      <c r="N237" s="58">
        <v>2000</v>
      </c>
      <c r="O237" s="58">
        <v>1500</v>
      </c>
      <c r="P237" s="46" t="s">
        <v>1072</v>
      </c>
      <c r="Q237" s="51">
        <v>1500</v>
      </c>
      <c r="R237" s="51">
        <v>2500</v>
      </c>
      <c r="S237" s="51">
        <v>1500</v>
      </c>
      <c r="T237" s="51">
        <v>1500</v>
      </c>
      <c r="U237" s="55">
        <v>1500</v>
      </c>
      <c r="V237" s="55">
        <v>2000</v>
      </c>
      <c r="W237" s="55">
        <v>1750</v>
      </c>
      <c r="X237" s="55">
        <v>1500</v>
      </c>
      <c r="Y237" s="55">
        <v>1500</v>
      </c>
      <c r="Z237" s="51">
        <v>1500</v>
      </c>
      <c r="AA237" s="51">
        <v>1500</v>
      </c>
      <c r="AB237" s="46" t="s">
        <v>1072</v>
      </c>
      <c r="AC237" s="46" t="s">
        <v>1072</v>
      </c>
      <c r="AD237" s="51">
        <v>2000</v>
      </c>
      <c r="AE237" s="51">
        <v>1500</v>
      </c>
      <c r="AF237" s="51">
        <v>1500</v>
      </c>
      <c r="AG237" s="51">
        <v>1500</v>
      </c>
      <c r="AH237" s="51">
        <v>1500</v>
      </c>
      <c r="AI237" s="46" t="s">
        <v>1072</v>
      </c>
      <c r="AJ237" s="51">
        <v>1500</v>
      </c>
      <c r="AK237" s="51">
        <v>1500</v>
      </c>
      <c r="AL237" s="51">
        <v>1500</v>
      </c>
      <c r="AM237" s="51">
        <v>1750</v>
      </c>
      <c r="AN237" s="51">
        <v>2250</v>
      </c>
      <c r="AO237" s="51">
        <v>2250</v>
      </c>
      <c r="AP237" s="51">
        <v>2250</v>
      </c>
      <c r="AQ237" s="51">
        <v>2250</v>
      </c>
      <c r="AR237" s="51">
        <v>2500</v>
      </c>
      <c r="AS237" s="51">
        <v>2000</v>
      </c>
      <c r="AT237" s="52">
        <v>3000</v>
      </c>
      <c r="AU237" s="52">
        <v>2500</v>
      </c>
      <c r="AV237" s="52">
        <v>2500</v>
      </c>
      <c r="AW237" s="52">
        <v>2500</v>
      </c>
      <c r="AX237" s="38" t="s">
        <v>1072</v>
      </c>
      <c r="AY237" s="38" t="s">
        <v>1072</v>
      </c>
      <c r="BA237" s="11" t="s">
        <v>933</v>
      </c>
      <c r="BB237" s="55">
        <v>458.33333333333331</v>
      </c>
      <c r="BC237" s="62">
        <v>416.66666666666669</v>
      </c>
      <c r="BD237" s="62">
        <v>500</v>
      </c>
      <c r="BE237" s="62">
        <v>333.33333333333297</v>
      </c>
      <c r="BF237" s="62">
        <v>458.33333333333331</v>
      </c>
      <c r="BG237" s="46" t="s">
        <v>1072</v>
      </c>
      <c r="BH237" s="55">
        <v>388.83333333333331</v>
      </c>
      <c r="BI237" s="55">
        <v>312.5</v>
      </c>
      <c r="BJ237" s="55">
        <v>312.5</v>
      </c>
      <c r="BK237" s="113"/>
      <c r="BL237" s="55">
        <v>312.5</v>
      </c>
      <c r="BM237" s="113"/>
      <c r="BN237" s="58">
        <v>375</v>
      </c>
      <c r="BO237" s="113"/>
      <c r="BP237" s="46" t="s">
        <v>1072</v>
      </c>
      <c r="BQ237" s="51">
        <v>375</v>
      </c>
      <c r="BR237" s="51">
        <v>312.5</v>
      </c>
      <c r="BS237" s="51">
        <v>312.5</v>
      </c>
      <c r="BT237" s="51">
        <v>375</v>
      </c>
      <c r="BU237" s="55">
        <v>375</v>
      </c>
      <c r="BV237" s="113"/>
      <c r="BW237" s="55">
        <v>406.25</v>
      </c>
      <c r="BX237" s="55">
        <v>375</v>
      </c>
      <c r="BY237" s="55">
        <v>375</v>
      </c>
      <c r="BZ237" s="51">
        <v>375</v>
      </c>
      <c r="CA237" s="51">
        <v>375</v>
      </c>
      <c r="CB237" s="113"/>
      <c r="CC237" s="46" t="s">
        <v>1072</v>
      </c>
      <c r="CD237" s="51">
        <v>375</v>
      </c>
      <c r="CE237" s="51">
        <v>375</v>
      </c>
      <c r="CF237" s="51">
        <v>375</v>
      </c>
      <c r="CG237" s="51">
        <v>375</v>
      </c>
      <c r="CH237" s="51">
        <v>375</v>
      </c>
      <c r="CI237" s="46" t="s">
        <v>1072</v>
      </c>
      <c r="CJ237" s="51">
        <v>312.5</v>
      </c>
      <c r="CK237" s="51">
        <v>312.5</v>
      </c>
      <c r="CL237" s="51">
        <v>312.5</v>
      </c>
      <c r="CM237" s="51">
        <v>312.5</v>
      </c>
      <c r="CN237" s="51">
        <v>312.5</v>
      </c>
      <c r="CO237" s="51">
        <v>312.5</v>
      </c>
      <c r="CP237" s="51">
        <v>312.5</v>
      </c>
      <c r="CQ237" s="51">
        <v>312.5</v>
      </c>
      <c r="CR237" s="51">
        <v>312.5</v>
      </c>
      <c r="CS237" s="51">
        <v>312.5</v>
      </c>
      <c r="CT237" s="52">
        <v>500</v>
      </c>
      <c r="CU237" s="52">
        <v>250</v>
      </c>
      <c r="CV237" s="52">
        <v>375</v>
      </c>
      <c r="CW237" s="52">
        <v>375</v>
      </c>
      <c r="CX237" s="300" t="s">
        <v>1072</v>
      </c>
      <c r="CY237" s="38" t="s">
        <v>1072</v>
      </c>
    </row>
    <row r="238" spans="1:305" ht="14.4" customHeight="1" x14ac:dyDescent="0.3">
      <c r="A238" s="11" t="s">
        <v>926</v>
      </c>
      <c r="B238" s="55">
        <v>1250</v>
      </c>
      <c r="C238" s="62">
        <v>1250</v>
      </c>
      <c r="D238" s="46" t="s">
        <v>1072</v>
      </c>
      <c r="E238" s="62">
        <v>1250</v>
      </c>
      <c r="F238" s="62">
        <v>1250</v>
      </c>
      <c r="G238" s="57">
        <v>1250</v>
      </c>
      <c r="H238" s="55">
        <v>1000</v>
      </c>
      <c r="I238" s="55">
        <v>2000</v>
      </c>
      <c r="J238" s="55">
        <v>2000</v>
      </c>
      <c r="K238" s="55">
        <v>2000</v>
      </c>
      <c r="L238" s="55">
        <v>2500</v>
      </c>
      <c r="M238" s="76">
        <v>2500</v>
      </c>
      <c r="N238" s="76">
        <v>2250</v>
      </c>
      <c r="O238" s="58">
        <v>2500</v>
      </c>
      <c r="P238" s="58">
        <v>2000</v>
      </c>
      <c r="Q238" s="58">
        <v>2500</v>
      </c>
      <c r="R238" s="51">
        <v>2500</v>
      </c>
      <c r="S238" s="50">
        <v>2000</v>
      </c>
      <c r="T238" s="51">
        <v>2500</v>
      </c>
      <c r="U238" s="47">
        <v>2000</v>
      </c>
      <c r="V238" s="46" t="s">
        <v>1072</v>
      </c>
      <c r="W238" s="55">
        <v>2250</v>
      </c>
      <c r="X238" s="55">
        <v>2250</v>
      </c>
      <c r="Y238" s="55">
        <v>2500</v>
      </c>
      <c r="Z238" s="46" t="s">
        <v>1072</v>
      </c>
      <c r="AA238" s="46" t="s">
        <v>1072</v>
      </c>
      <c r="AB238" s="46" t="s">
        <v>1072</v>
      </c>
      <c r="AC238" s="51">
        <v>2500</v>
      </c>
      <c r="AD238" s="51">
        <v>2500</v>
      </c>
      <c r="AE238" s="51">
        <v>2500</v>
      </c>
      <c r="AF238" s="51">
        <v>2500</v>
      </c>
      <c r="AG238" s="51">
        <v>2500</v>
      </c>
      <c r="AH238" s="51">
        <v>2500</v>
      </c>
      <c r="AI238" s="51">
        <v>2500</v>
      </c>
      <c r="AJ238" s="51">
        <v>2500</v>
      </c>
      <c r="AK238" s="51">
        <v>2500</v>
      </c>
      <c r="AL238" s="51">
        <v>2500</v>
      </c>
      <c r="AM238" s="51">
        <v>2500</v>
      </c>
      <c r="AN238" s="51">
        <v>2500</v>
      </c>
      <c r="AO238" s="51">
        <v>2500</v>
      </c>
      <c r="AP238" s="51">
        <v>2500</v>
      </c>
      <c r="AQ238" s="51">
        <v>2750</v>
      </c>
      <c r="AR238" s="51">
        <v>3000</v>
      </c>
      <c r="AS238" s="51">
        <v>3000</v>
      </c>
      <c r="AT238" s="52">
        <v>3000</v>
      </c>
      <c r="AU238" s="52">
        <v>2500</v>
      </c>
      <c r="AV238" s="52">
        <v>3000</v>
      </c>
      <c r="AW238" s="52">
        <v>3000</v>
      </c>
      <c r="AX238" s="52">
        <v>3000</v>
      </c>
      <c r="AY238" s="52">
        <f>'Coût médian du PMAS'!R13</f>
        <v>3000</v>
      </c>
      <c r="BA238" s="11" t="s">
        <v>926</v>
      </c>
      <c r="BB238" s="55">
        <v>500</v>
      </c>
      <c r="BC238" s="62">
        <v>625</v>
      </c>
      <c r="BD238" s="46" t="s">
        <v>1072</v>
      </c>
      <c r="BE238" s="62">
        <v>333.33333333333331</v>
      </c>
      <c r="BF238" s="62">
        <v>583.33333333333337</v>
      </c>
      <c r="BG238" s="47">
        <v>416.66666666666669</v>
      </c>
      <c r="BH238" s="55">
        <v>541.66666666666663</v>
      </c>
      <c r="BI238" s="47">
        <v>312.5</v>
      </c>
      <c r="BJ238" s="55">
        <v>406.25</v>
      </c>
      <c r="BK238" s="113"/>
      <c r="BL238" s="55">
        <v>875</v>
      </c>
      <c r="BM238" s="113"/>
      <c r="BN238" s="76">
        <v>375</v>
      </c>
      <c r="BO238" s="113"/>
      <c r="BP238" s="58">
        <v>375</v>
      </c>
      <c r="BQ238" s="58">
        <v>312.5</v>
      </c>
      <c r="BR238" s="58">
        <v>312.5</v>
      </c>
      <c r="BS238" s="50">
        <v>312.5</v>
      </c>
      <c r="BT238" s="51">
        <v>375</v>
      </c>
      <c r="BU238" s="47">
        <v>312.5</v>
      </c>
      <c r="BV238" s="113"/>
      <c r="BW238" s="47">
        <v>312.5</v>
      </c>
      <c r="BX238" s="47">
        <v>343.75</v>
      </c>
      <c r="BY238" s="47">
        <v>375</v>
      </c>
      <c r="BZ238" s="46" t="s">
        <v>1072</v>
      </c>
      <c r="CA238" s="46" t="s">
        <v>1072</v>
      </c>
      <c r="CB238" s="113"/>
      <c r="CC238" s="51">
        <v>500</v>
      </c>
      <c r="CD238" s="51">
        <v>500</v>
      </c>
      <c r="CE238" s="51">
        <v>500</v>
      </c>
      <c r="CF238" s="51">
        <v>500</v>
      </c>
      <c r="CG238" s="51">
        <v>718.75</v>
      </c>
      <c r="CH238" s="51">
        <v>718.75</v>
      </c>
      <c r="CI238" s="51">
        <v>437.5</v>
      </c>
      <c r="CJ238" s="51">
        <v>437.5</v>
      </c>
      <c r="CK238" s="51">
        <v>437.5</v>
      </c>
      <c r="CL238" s="51">
        <v>437.5</v>
      </c>
      <c r="CM238" s="51">
        <v>437.5</v>
      </c>
      <c r="CN238" s="51">
        <v>437.5</v>
      </c>
      <c r="CO238" s="51">
        <v>437.5</v>
      </c>
      <c r="CP238" s="51">
        <v>437.5</v>
      </c>
      <c r="CQ238" s="51">
        <v>437.5</v>
      </c>
      <c r="CR238" s="51">
        <v>312.5</v>
      </c>
      <c r="CS238" s="51">
        <v>312.5</v>
      </c>
      <c r="CT238" s="52">
        <v>500</v>
      </c>
      <c r="CU238" s="52">
        <v>500</v>
      </c>
      <c r="CV238" s="52">
        <v>500</v>
      </c>
      <c r="CW238" s="52">
        <v>500</v>
      </c>
      <c r="CX238" s="299">
        <v>625</v>
      </c>
      <c r="CY238" s="52">
        <f>'Coût médian du PMAS'!S13</f>
        <v>500</v>
      </c>
    </row>
    <row r="239" spans="1:305" ht="14.4" customHeight="1" x14ac:dyDescent="0.3">
      <c r="A239" s="11" t="s">
        <v>914</v>
      </c>
      <c r="B239" s="46" t="s">
        <v>1072</v>
      </c>
      <c r="C239" s="46" t="s">
        <v>1072</v>
      </c>
      <c r="D239" s="46" t="s">
        <v>1072</v>
      </c>
      <c r="E239" s="46" t="s">
        <v>1072</v>
      </c>
      <c r="F239" s="62">
        <v>687.5</v>
      </c>
      <c r="G239" s="57">
        <v>562.5</v>
      </c>
      <c r="H239" s="55">
        <v>625</v>
      </c>
      <c r="I239" s="46" t="s">
        <v>1072</v>
      </c>
      <c r="J239" s="46" t="s">
        <v>1072</v>
      </c>
      <c r="K239" s="46" t="s">
        <v>1072</v>
      </c>
      <c r="L239" s="58">
        <v>2000</v>
      </c>
      <c r="M239" s="51">
        <v>1750</v>
      </c>
      <c r="N239" s="58">
        <v>2000</v>
      </c>
      <c r="O239" s="58">
        <v>2000</v>
      </c>
      <c r="P239" s="51">
        <v>1750</v>
      </c>
      <c r="Q239" s="51">
        <v>2000</v>
      </c>
      <c r="R239" s="51">
        <v>2000</v>
      </c>
      <c r="S239" s="51">
        <v>2000</v>
      </c>
      <c r="T239" s="51">
        <v>1500</v>
      </c>
      <c r="U239" s="55">
        <v>1500</v>
      </c>
      <c r="V239" s="46" t="s">
        <v>1072</v>
      </c>
      <c r="W239" s="55">
        <v>1000</v>
      </c>
      <c r="X239" s="55">
        <v>2000</v>
      </c>
      <c r="Y239" s="55">
        <v>2000</v>
      </c>
      <c r="Z239" s="51">
        <v>1500</v>
      </c>
      <c r="AA239" s="51">
        <v>2000</v>
      </c>
      <c r="AB239" s="46" t="s">
        <v>1072</v>
      </c>
      <c r="AC239" s="51">
        <v>1750</v>
      </c>
      <c r="AD239" s="51">
        <v>1750</v>
      </c>
      <c r="AE239" s="51">
        <v>1750</v>
      </c>
      <c r="AF239" s="51">
        <v>1750</v>
      </c>
      <c r="AG239" s="51">
        <v>1250</v>
      </c>
      <c r="AH239" s="51">
        <v>1250</v>
      </c>
      <c r="AI239" s="51">
        <v>1250</v>
      </c>
      <c r="AJ239" s="51">
        <v>1750</v>
      </c>
      <c r="AK239" s="51">
        <v>1750</v>
      </c>
      <c r="AL239" s="51">
        <v>1750</v>
      </c>
      <c r="AM239" s="51">
        <v>2000</v>
      </c>
      <c r="AN239" s="51">
        <v>1750</v>
      </c>
      <c r="AO239" s="51">
        <v>2125</v>
      </c>
      <c r="AP239" s="51">
        <v>2000</v>
      </c>
      <c r="AQ239" s="51">
        <v>2000</v>
      </c>
      <c r="AR239" s="51">
        <v>2000</v>
      </c>
      <c r="AS239" s="51">
        <v>2125</v>
      </c>
      <c r="AT239" s="52">
        <v>2500</v>
      </c>
      <c r="AU239" s="52">
        <v>2250</v>
      </c>
      <c r="AV239" s="52">
        <v>2375</v>
      </c>
      <c r="AW239" s="52">
        <v>2500</v>
      </c>
      <c r="AX239" s="52">
        <v>2500</v>
      </c>
      <c r="AY239" s="52">
        <f>'Coût médian du PMAS'!R7</f>
        <v>1500</v>
      </c>
      <c r="BA239" s="11" t="s">
        <v>914</v>
      </c>
      <c r="BB239" s="46" t="s">
        <v>1072</v>
      </c>
      <c r="BC239" s="46" t="s">
        <v>1072</v>
      </c>
      <c r="BD239" s="46" t="s">
        <v>1072</v>
      </c>
      <c r="BE239" s="46" t="s">
        <v>1072</v>
      </c>
      <c r="BF239" s="62">
        <v>250</v>
      </c>
      <c r="BG239" s="57">
        <v>250</v>
      </c>
      <c r="BH239" s="55">
        <v>250</v>
      </c>
      <c r="BI239" s="46" t="s">
        <v>1072</v>
      </c>
      <c r="BJ239" s="46" t="s">
        <v>1072</v>
      </c>
      <c r="BK239" s="113"/>
      <c r="BL239" s="58">
        <v>250</v>
      </c>
      <c r="BM239" s="113"/>
      <c r="BN239" s="58">
        <v>263.9375</v>
      </c>
      <c r="BO239" s="113"/>
      <c r="BP239" s="51">
        <v>250</v>
      </c>
      <c r="BQ239" s="50">
        <v>312.5</v>
      </c>
      <c r="BR239" s="55">
        <v>312.5</v>
      </c>
      <c r="BS239" s="50">
        <v>312.5</v>
      </c>
      <c r="BT239" s="50">
        <v>312.5</v>
      </c>
      <c r="BU239" s="55">
        <v>187.5</v>
      </c>
      <c r="BV239" s="113"/>
      <c r="BW239" s="55">
        <v>296.875</v>
      </c>
      <c r="BX239" s="55">
        <v>312.5</v>
      </c>
      <c r="BY239" s="55">
        <v>312.5</v>
      </c>
      <c r="BZ239" s="51">
        <v>187.5</v>
      </c>
      <c r="CA239" s="51">
        <v>187.5</v>
      </c>
      <c r="CB239" s="113"/>
      <c r="CC239" s="51">
        <v>203.125</v>
      </c>
      <c r="CD239" s="51">
        <v>187.5</v>
      </c>
      <c r="CE239" s="51">
        <v>187.5</v>
      </c>
      <c r="CF239" s="51">
        <v>187.5</v>
      </c>
      <c r="CG239" s="51">
        <v>250</v>
      </c>
      <c r="CH239" s="51">
        <v>250</v>
      </c>
      <c r="CI239" s="51">
        <v>187.5</v>
      </c>
      <c r="CJ239" s="51">
        <v>187.5</v>
      </c>
      <c r="CK239" s="51">
        <v>187.5</v>
      </c>
      <c r="CL239" s="51">
        <v>187.5</v>
      </c>
      <c r="CM239" s="51">
        <v>187.5</v>
      </c>
      <c r="CN239" s="51">
        <v>187.5</v>
      </c>
      <c r="CO239" s="51">
        <v>187.5</v>
      </c>
      <c r="CP239" s="51">
        <v>187.5</v>
      </c>
      <c r="CQ239" s="51">
        <v>187.5</v>
      </c>
      <c r="CR239" s="51">
        <v>187.5</v>
      </c>
      <c r="CS239" s="51">
        <v>187.5</v>
      </c>
      <c r="CT239" s="52">
        <v>187.5</v>
      </c>
      <c r="CU239" s="52">
        <v>187.5</v>
      </c>
      <c r="CV239" s="52">
        <v>187.5</v>
      </c>
      <c r="CW239" s="52">
        <v>187.5</v>
      </c>
      <c r="CX239" s="299">
        <v>187.5</v>
      </c>
      <c r="CY239" s="52">
        <f>'Coût médian du PMAS'!S7</f>
        <v>187.5</v>
      </c>
    </row>
    <row r="240" spans="1:305" ht="14.4" customHeight="1" x14ac:dyDescent="0.3">
      <c r="A240" s="11" t="s">
        <v>1076</v>
      </c>
      <c r="B240" s="46" t="s">
        <v>1072</v>
      </c>
      <c r="C240" s="46" t="s">
        <v>1072</v>
      </c>
      <c r="D240" s="46" t="s">
        <v>1072</v>
      </c>
      <c r="E240" s="46" t="s">
        <v>1072</v>
      </c>
      <c r="F240" s="46" t="s">
        <v>1072</v>
      </c>
      <c r="G240" s="46" t="s">
        <v>1072</v>
      </c>
      <c r="H240" s="46" t="s">
        <v>1072</v>
      </c>
      <c r="I240" s="46" t="s">
        <v>1072</v>
      </c>
      <c r="J240" s="46" t="s">
        <v>1072</v>
      </c>
      <c r="K240" s="46" t="s">
        <v>1072</v>
      </c>
      <c r="L240" s="46" t="s">
        <v>1072</v>
      </c>
      <c r="M240" s="46" t="s">
        <v>1072</v>
      </c>
      <c r="N240" s="46" t="s">
        <v>1072</v>
      </c>
      <c r="O240" s="46" t="s">
        <v>1072</v>
      </c>
      <c r="P240" s="46" t="s">
        <v>1072</v>
      </c>
      <c r="Q240" s="46" t="s">
        <v>1072</v>
      </c>
      <c r="R240" s="46" t="s">
        <v>1072</v>
      </c>
      <c r="S240" s="46" t="s">
        <v>1072</v>
      </c>
      <c r="T240" s="46" t="s">
        <v>1072</v>
      </c>
      <c r="U240" s="46" t="s">
        <v>1072</v>
      </c>
      <c r="V240" s="46" t="s">
        <v>1072</v>
      </c>
      <c r="W240" s="46" t="s">
        <v>1072</v>
      </c>
      <c r="X240" s="46" t="s">
        <v>1072</v>
      </c>
      <c r="Y240" s="46" t="s">
        <v>1072</v>
      </c>
      <c r="Z240" s="46" t="s">
        <v>1072</v>
      </c>
      <c r="AA240" s="46" t="s">
        <v>1072</v>
      </c>
      <c r="AB240" s="46" t="s">
        <v>1072</v>
      </c>
      <c r="AC240" s="51">
        <v>2500</v>
      </c>
      <c r="AD240" s="51">
        <v>2500</v>
      </c>
      <c r="AE240" s="51">
        <v>2500</v>
      </c>
      <c r="AF240" s="51">
        <v>2500</v>
      </c>
      <c r="AG240" s="51">
        <v>2500</v>
      </c>
      <c r="AH240" s="51">
        <v>2500</v>
      </c>
      <c r="AI240" s="46" t="s">
        <v>1072</v>
      </c>
      <c r="AJ240" s="51">
        <v>2500</v>
      </c>
      <c r="AK240" s="51">
        <v>2500</v>
      </c>
      <c r="AL240" s="51">
        <v>2500</v>
      </c>
      <c r="AM240" s="51">
        <v>2500</v>
      </c>
      <c r="AN240" s="51">
        <v>2500</v>
      </c>
      <c r="AO240" s="51">
        <v>2500</v>
      </c>
      <c r="AP240" s="51">
        <v>2500</v>
      </c>
      <c r="AQ240" s="51">
        <v>2500</v>
      </c>
      <c r="AR240" s="51">
        <v>2500</v>
      </c>
      <c r="AS240" s="51">
        <v>3500</v>
      </c>
      <c r="AT240" s="38" t="s">
        <v>1072</v>
      </c>
      <c r="AU240" s="38" t="s">
        <v>1072</v>
      </c>
      <c r="AV240" s="38" t="s">
        <v>1072</v>
      </c>
      <c r="AW240" s="39">
        <v>2500</v>
      </c>
      <c r="AX240" s="39">
        <v>3000</v>
      </c>
      <c r="AY240" s="38" t="s">
        <v>1072</v>
      </c>
      <c r="BA240" s="11" t="s">
        <v>1076</v>
      </c>
      <c r="BB240" s="46" t="s">
        <v>1072</v>
      </c>
      <c r="BC240" s="46" t="s">
        <v>1072</v>
      </c>
      <c r="BD240" s="46" t="s">
        <v>1072</v>
      </c>
      <c r="BE240" s="46" t="s">
        <v>1072</v>
      </c>
      <c r="BF240" s="46" t="s">
        <v>1072</v>
      </c>
      <c r="BG240" s="46" t="s">
        <v>1072</v>
      </c>
      <c r="BH240" s="46" t="s">
        <v>1072</v>
      </c>
      <c r="BI240" s="46" t="s">
        <v>1072</v>
      </c>
      <c r="BJ240" s="46" t="s">
        <v>1072</v>
      </c>
      <c r="BK240" s="113"/>
      <c r="BL240" s="46" t="s">
        <v>1072</v>
      </c>
      <c r="BM240" s="113"/>
      <c r="BN240" s="46" t="s">
        <v>1072</v>
      </c>
      <c r="BO240" s="113"/>
      <c r="BP240" s="46" t="s">
        <v>1072</v>
      </c>
      <c r="BQ240" s="46" t="s">
        <v>1072</v>
      </c>
      <c r="BR240" s="46" t="s">
        <v>1072</v>
      </c>
      <c r="BS240" s="46" t="s">
        <v>1072</v>
      </c>
      <c r="BT240" s="46" t="s">
        <v>1072</v>
      </c>
      <c r="BU240" s="46" t="s">
        <v>1072</v>
      </c>
      <c r="BV240" s="113"/>
      <c r="BW240" s="46" t="s">
        <v>1072</v>
      </c>
      <c r="BX240" s="46" t="s">
        <v>1072</v>
      </c>
      <c r="BY240" s="46" t="s">
        <v>1072</v>
      </c>
      <c r="BZ240" s="46" t="s">
        <v>1072</v>
      </c>
      <c r="CA240" s="46" t="s">
        <v>1072</v>
      </c>
      <c r="CB240" s="113"/>
      <c r="CC240" s="51">
        <v>313</v>
      </c>
      <c r="CD240" s="47">
        <v>343.75</v>
      </c>
      <c r="CE240" s="47">
        <v>375</v>
      </c>
      <c r="CF240" s="51">
        <v>375</v>
      </c>
      <c r="CG240" s="51">
        <v>312.5</v>
      </c>
      <c r="CH240" s="51">
        <v>312.5</v>
      </c>
      <c r="CI240" s="46" t="s">
        <v>1072</v>
      </c>
      <c r="CJ240" s="47">
        <v>312.5</v>
      </c>
      <c r="CK240" s="47">
        <v>312.5</v>
      </c>
      <c r="CL240" s="47">
        <v>312.5</v>
      </c>
      <c r="CM240" s="51">
        <v>312.5</v>
      </c>
      <c r="CN240" s="51">
        <v>375</v>
      </c>
      <c r="CO240" s="51">
        <v>375</v>
      </c>
      <c r="CP240" s="51">
        <v>375</v>
      </c>
      <c r="CQ240" s="51">
        <v>375</v>
      </c>
      <c r="CR240" s="51">
        <v>312.5</v>
      </c>
      <c r="CS240" s="51">
        <v>312.5</v>
      </c>
      <c r="CT240" s="38" t="s">
        <v>1072</v>
      </c>
      <c r="CU240" s="38" t="s">
        <v>1072</v>
      </c>
      <c r="CV240" s="38" t="s">
        <v>1072</v>
      </c>
      <c r="CW240" s="52">
        <v>375</v>
      </c>
      <c r="CX240" s="39">
        <v>312.5</v>
      </c>
      <c r="CY240" s="38" t="s">
        <v>1072</v>
      </c>
    </row>
    <row r="241" spans="1:103" ht="14.4" customHeight="1" x14ac:dyDescent="0.3">
      <c r="A241" s="11" t="s">
        <v>1077</v>
      </c>
      <c r="B241" s="46" t="s">
        <v>1072</v>
      </c>
      <c r="C241" s="46" t="s">
        <v>1072</v>
      </c>
      <c r="D241" s="46" t="s">
        <v>1072</v>
      </c>
      <c r="E241" s="46" t="s">
        <v>1072</v>
      </c>
      <c r="F241" s="46" t="s">
        <v>1072</v>
      </c>
      <c r="G241" s="46" t="s">
        <v>1072</v>
      </c>
      <c r="H241" s="46" t="s">
        <v>1072</v>
      </c>
      <c r="I241" s="46" t="s">
        <v>1072</v>
      </c>
      <c r="J241" s="46" t="s">
        <v>1072</v>
      </c>
      <c r="K241" s="46" t="s">
        <v>1072</v>
      </c>
      <c r="L241" s="46" t="s">
        <v>1072</v>
      </c>
      <c r="M241" s="46" t="s">
        <v>1072</v>
      </c>
      <c r="N241" s="46" t="s">
        <v>1072</v>
      </c>
      <c r="O241" s="46" t="s">
        <v>1072</v>
      </c>
      <c r="P241" s="51">
        <v>2000</v>
      </c>
      <c r="Q241" s="46" t="s">
        <v>1072</v>
      </c>
      <c r="R241" s="46" t="s">
        <v>1072</v>
      </c>
      <c r="S241" s="46" t="s">
        <v>1072</v>
      </c>
      <c r="T241" s="51">
        <v>1500</v>
      </c>
      <c r="U241" s="46" t="s">
        <v>1072</v>
      </c>
      <c r="V241" s="46" t="s">
        <v>1072</v>
      </c>
      <c r="W241" s="46" t="s">
        <v>1072</v>
      </c>
      <c r="X241" s="55">
        <v>2000</v>
      </c>
      <c r="Y241" s="46" t="s">
        <v>1072</v>
      </c>
      <c r="Z241" s="46" t="s">
        <v>1072</v>
      </c>
      <c r="AA241" s="46" t="s">
        <v>1072</v>
      </c>
      <c r="AB241" s="46" t="s">
        <v>1072</v>
      </c>
      <c r="AC241" s="46" t="s">
        <v>1072</v>
      </c>
      <c r="AD241" s="46" t="s">
        <v>1072</v>
      </c>
      <c r="AE241" s="46" t="s">
        <v>1072</v>
      </c>
      <c r="AF241" s="46" t="s">
        <v>1072</v>
      </c>
      <c r="AG241" s="46" t="s">
        <v>1072</v>
      </c>
      <c r="AH241" s="46" t="s">
        <v>1072</v>
      </c>
      <c r="AI241" s="46" t="s">
        <v>1072</v>
      </c>
      <c r="AJ241" s="46" t="s">
        <v>1072</v>
      </c>
      <c r="AK241" s="46" t="s">
        <v>1072</v>
      </c>
      <c r="AL241" s="46" t="s">
        <v>1072</v>
      </c>
      <c r="AM241" s="46" t="s">
        <v>1072</v>
      </c>
      <c r="AN241" s="46" t="s">
        <v>1072</v>
      </c>
      <c r="AO241" s="46" t="s">
        <v>1072</v>
      </c>
      <c r="AP241" s="46" t="s">
        <v>1072</v>
      </c>
      <c r="AQ241" s="46" t="s">
        <v>1072</v>
      </c>
      <c r="AR241" s="46" t="s">
        <v>1072</v>
      </c>
      <c r="AS241" s="46" t="s">
        <v>1072</v>
      </c>
      <c r="AT241" s="38" t="s">
        <v>1072</v>
      </c>
      <c r="AU241" s="38" t="s">
        <v>1072</v>
      </c>
      <c r="AV241" s="38" t="s">
        <v>1072</v>
      </c>
      <c r="AW241" s="38" t="s">
        <v>1072</v>
      </c>
      <c r="AX241" s="38" t="s">
        <v>1072</v>
      </c>
      <c r="AY241" s="38" t="s">
        <v>1072</v>
      </c>
      <c r="BA241" s="11" t="s">
        <v>1077</v>
      </c>
      <c r="BB241" s="46" t="s">
        <v>1072</v>
      </c>
      <c r="BC241" s="46" t="s">
        <v>1072</v>
      </c>
      <c r="BD241" s="46" t="s">
        <v>1072</v>
      </c>
      <c r="BE241" s="46" t="s">
        <v>1072</v>
      </c>
      <c r="BF241" s="46" t="s">
        <v>1072</v>
      </c>
      <c r="BG241" s="46" t="s">
        <v>1072</v>
      </c>
      <c r="BH241" s="46" t="s">
        <v>1072</v>
      </c>
      <c r="BI241" s="46" t="s">
        <v>1072</v>
      </c>
      <c r="BJ241" s="46" t="s">
        <v>1072</v>
      </c>
      <c r="BK241" s="113"/>
      <c r="BL241" s="46" t="s">
        <v>1072</v>
      </c>
      <c r="BM241" s="113"/>
      <c r="BN241" s="46" t="s">
        <v>1072</v>
      </c>
      <c r="BO241" s="113"/>
      <c r="BP241" s="51">
        <v>187.5</v>
      </c>
      <c r="BQ241" s="46" t="s">
        <v>1072</v>
      </c>
      <c r="BR241" s="46" t="s">
        <v>1072</v>
      </c>
      <c r="BS241" s="46" t="s">
        <v>1072</v>
      </c>
      <c r="BT241" s="51">
        <v>187.5</v>
      </c>
      <c r="BU241" s="46" t="s">
        <v>1072</v>
      </c>
      <c r="BV241" s="113"/>
      <c r="BW241" s="46" t="s">
        <v>1072</v>
      </c>
      <c r="BX241" s="55">
        <v>187.5</v>
      </c>
      <c r="BY241" s="46" t="s">
        <v>1072</v>
      </c>
      <c r="BZ241" s="46" t="s">
        <v>1072</v>
      </c>
      <c r="CA241" s="46" t="s">
        <v>1072</v>
      </c>
      <c r="CB241" s="113"/>
      <c r="CC241" s="46" t="s">
        <v>1072</v>
      </c>
      <c r="CD241" s="46" t="s">
        <v>1072</v>
      </c>
      <c r="CE241" s="46" t="s">
        <v>1072</v>
      </c>
      <c r="CF241" s="46" t="s">
        <v>1072</v>
      </c>
      <c r="CG241" s="46" t="s">
        <v>1072</v>
      </c>
      <c r="CH241" s="46" t="s">
        <v>1072</v>
      </c>
      <c r="CI241" s="46" t="s">
        <v>1072</v>
      </c>
      <c r="CJ241" s="46" t="s">
        <v>1072</v>
      </c>
      <c r="CK241" s="46" t="s">
        <v>1072</v>
      </c>
      <c r="CL241" s="46" t="s">
        <v>1072</v>
      </c>
      <c r="CM241" s="46" t="s">
        <v>1072</v>
      </c>
      <c r="CN241" s="46" t="s">
        <v>1072</v>
      </c>
      <c r="CO241" s="46" t="s">
        <v>1072</v>
      </c>
      <c r="CP241" s="46" t="s">
        <v>1072</v>
      </c>
      <c r="CQ241" s="46" t="s">
        <v>1072</v>
      </c>
      <c r="CR241" s="46" t="s">
        <v>1072</v>
      </c>
      <c r="CS241" s="46" t="s">
        <v>1072</v>
      </c>
      <c r="CT241" s="38" t="s">
        <v>1072</v>
      </c>
      <c r="CU241" s="38" t="s">
        <v>1072</v>
      </c>
      <c r="CV241" s="38" t="s">
        <v>1072</v>
      </c>
      <c r="CW241" s="38" t="s">
        <v>1072</v>
      </c>
      <c r="CX241" s="300" t="s">
        <v>1072</v>
      </c>
      <c r="CY241" s="38" t="s">
        <v>1072</v>
      </c>
    </row>
    <row r="242" spans="1:103" ht="14.4" customHeight="1" x14ac:dyDescent="0.3">
      <c r="A242" s="11" t="s">
        <v>924</v>
      </c>
      <c r="B242" s="46" t="s">
        <v>1072</v>
      </c>
      <c r="C242" s="46" t="s">
        <v>1072</v>
      </c>
      <c r="D242" s="46" t="s">
        <v>1072</v>
      </c>
      <c r="E242" s="46" t="s">
        <v>1072</v>
      </c>
      <c r="F242" s="46" t="s">
        <v>1072</v>
      </c>
      <c r="G242" s="46" t="s">
        <v>1072</v>
      </c>
      <c r="H242" s="46" t="s">
        <v>1072</v>
      </c>
      <c r="I242" s="46" t="s">
        <v>1072</v>
      </c>
      <c r="J242" s="46" t="s">
        <v>1072</v>
      </c>
      <c r="K242" s="46" t="s">
        <v>1072</v>
      </c>
      <c r="L242" s="46" t="s">
        <v>1072</v>
      </c>
      <c r="M242" s="46" t="s">
        <v>1072</v>
      </c>
      <c r="N242" s="58">
        <v>1500</v>
      </c>
      <c r="O242" s="46" t="s">
        <v>1072</v>
      </c>
      <c r="P242" s="46" t="s">
        <v>1072</v>
      </c>
      <c r="Q242" s="51">
        <v>2000</v>
      </c>
      <c r="R242" s="46" t="s">
        <v>1072</v>
      </c>
      <c r="S242" s="51">
        <v>2000</v>
      </c>
      <c r="T242" s="51">
        <v>2000</v>
      </c>
      <c r="U242" s="55">
        <v>2000</v>
      </c>
      <c r="V242" s="46" t="s">
        <v>1072</v>
      </c>
      <c r="W242" s="46" t="s">
        <v>1072</v>
      </c>
      <c r="X242" s="55">
        <v>2000</v>
      </c>
      <c r="Y242" s="46" t="s">
        <v>1072</v>
      </c>
      <c r="Z242" s="51">
        <v>2000</v>
      </c>
      <c r="AA242" s="51">
        <v>2000</v>
      </c>
      <c r="AB242" s="46" t="s">
        <v>1072</v>
      </c>
      <c r="AC242" s="51">
        <v>2000</v>
      </c>
      <c r="AD242" s="51">
        <v>2000</v>
      </c>
      <c r="AE242" s="51">
        <v>2000</v>
      </c>
      <c r="AF242" s="51">
        <v>2000</v>
      </c>
      <c r="AG242" s="51">
        <v>2000</v>
      </c>
      <c r="AH242" s="51">
        <v>2000</v>
      </c>
      <c r="AI242" s="51">
        <v>1500</v>
      </c>
      <c r="AJ242" s="51">
        <v>2000</v>
      </c>
      <c r="AK242" s="51">
        <v>2000</v>
      </c>
      <c r="AL242" s="51">
        <v>2000</v>
      </c>
      <c r="AM242" s="51">
        <v>2000</v>
      </c>
      <c r="AN242" s="51">
        <v>2000</v>
      </c>
      <c r="AO242" s="47">
        <v>2500</v>
      </c>
      <c r="AP242" s="51">
        <v>2500</v>
      </c>
      <c r="AQ242" s="51">
        <v>2000</v>
      </c>
      <c r="AR242" s="51">
        <v>2500</v>
      </c>
      <c r="AS242" s="51">
        <v>2000</v>
      </c>
      <c r="AT242" s="52">
        <v>2000</v>
      </c>
      <c r="AU242" s="38" t="s">
        <v>1072</v>
      </c>
      <c r="AV242" s="52">
        <v>2000</v>
      </c>
      <c r="AW242" s="38" t="s">
        <v>1072</v>
      </c>
      <c r="AX242" s="38" t="s">
        <v>1072</v>
      </c>
      <c r="AY242" s="38" t="s">
        <v>1072</v>
      </c>
      <c r="BA242" s="11" t="s">
        <v>924</v>
      </c>
      <c r="BB242" s="46" t="s">
        <v>1072</v>
      </c>
      <c r="BC242" s="46" t="s">
        <v>1072</v>
      </c>
      <c r="BD242" s="46" t="s">
        <v>1072</v>
      </c>
      <c r="BE242" s="46" t="s">
        <v>1072</v>
      </c>
      <c r="BF242" s="46" t="s">
        <v>1072</v>
      </c>
      <c r="BG242" s="46" t="s">
        <v>1072</v>
      </c>
      <c r="BH242" s="46" t="s">
        <v>1072</v>
      </c>
      <c r="BI242" s="46" t="s">
        <v>1072</v>
      </c>
      <c r="BJ242" s="46" t="s">
        <v>1072</v>
      </c>
      <c r="BK242" s="113"/>
      <c r="BL242" s="46" t="s">
        <v>1072</v>
      </c>
      <c r="BM242" s="113"/>
      <c r="BN242" s="58">
        <v>312.5</v>
      </c>
      <c r="BO242" s="113"/>
      <c r="BP242" s="46" t="s">
        <v>1072</v>
      </c>
      <c r="BQ242" s="51">
        <v>250</v>
      </c>
      <c r="BR242" s="46" t="s">
        <v>1072</v>
      </c>
      <c r="BS242" s="51">
        <v>250</v>
      </c>
      <c r="BT242" s="51">
        <v>406.25</v>
      </c>
      <c r="BU242" s="55">
        <v>250</v>
      </c>
      <c r="BV242" s="113"/>
      <c r="BW242" s="46" t="s">
        <v>1072</v>
      </c>
      <c r="BX242" s="55">
        <v>312.5</v>
      </c>
      <c r="BY242" s="46" t="s">
        <v>1072</v>
      </c>
      <c r="BZ242" s="51">
        <v>250</v>
      </c>
      <c r="CA242" s="51">
        <v>250</v>
      </c>
      <c r="CB242" s="113"/>
      <c r="CC242" s="51">
        <v>250</v>
      </c>
      <c r="CD242" s="51">
        <v>281.25</v>
      </c>
      <c r="CE242" s="51">
        <v>250</v>
      </c>
      <c r="CF242" s="51">
        <v>250</v>
      </c>
      <c r="CG242" s="51">
        <v>250</v>
      </c>
      <c r="CH242" s="51">
        <v>250</v>
      </c>
      <c r="CI242" s="51">
        <v>375</v>
      </c>
      <c r="CJ242" s="51">
        <v>250</v>
      </c>
      <c r="CK242" s="51">
        <v>312.5</v>
      </c>
      <c r="CL242" s="47">
        <v>312.5</v>
      </c>
      <c r="CM242" s="51">
        <v>250</v>
      </c>
      <c r="CN242" s="51">
        <v>312.5</v>
      </c>
      <c r="CO242" s="51">
        <v>312.5</v>
      </c>
      <c r="CP242" s="51">
        <v>250</v>
      </c>
      <c r="CQ242" s="51">
        <v>250</v>
      </c>
      <c r="CR242" s="51">
        <v>250</v>
      </c>
      <c r="CS242" s="51">
        <v>250</v>
      </c>
      <c r="CT242" s="52">
        <v>250</v>
      </c>
      <c r="CU242" s="38" t="s">
        <v>1072</v>
      </c>
      <c r="CV242" s="39">
        <v>312.5</v>
      </c>
      <c r="CW242" s="38" t="s">
        <v>1072</v>
      </c>
      <c r="CX242" s="300" t="s">
        <v>1072</v>
      </c>
      <c r="CY242" s="38" t="s">
        <v>1072</v>
      </c>
    </row>
    <row r="243" spans="1:103" ht="14.4" customHeight="1" x14ac:dyDescent="0.3">
      <c r="A243" s="11" t="s">
        <v>1078</v>
      </c>
      <c r="B243" s="46" t="s">
        <v>1072</v>
      </c>
      <c r="C243" s="46" t="s">
        <v>1072</v>
      </c>
      <c r="D243" s="46" t="s">
        <v>1072</v>
      </c>
      <c r="E243" s="46" t="s">
        <v>1072</v>
      </c>
      <c r="F243" s="46" t="s">
        <v>1072</v>
      </c>
      <c r="G243" s="46" t="s">
        <v>1072</v>
      </c>
      <c r="H243" s="46" t="s">
        <v>1072</v>
      </c>
      <c r="I243" s="46" t="s">
        <v>1072</v>
      </c>
      <c r="J243" s="46" t="s">
        <v>1072</v>
      </c>
      <c r="K243" s="46" t="s">
        <v>1072</v>
      </c>
      <c r="L243" s="58">
        <v>2000</v>
      </c>
      <c r="M243" s="46" t="s">
        <v>1072</v>
      </c>
      <c r="N243" s="58">
        <v>2000</v>
      </c>
      <c r="O243" s="46" t="s">
        <v>1072</v>
      </c>
      <c r="P243" s="58">
        <v>2000</v>
      </c>
      <c r="Q243" s="58">
        <v>1500</v>
      </c>
      <c r="R243" s="46" t="s">
        <v>1072</v>
      </c>
      <c r="S243" s="46" t="s">
        <v>1072</v>
      </c>
      <c r="T243" s="51">
        <v>1500</v>
      </c>
      <c r="U243" s="55">
        <v>1500</v>
      </c>
      <c r="V243" s="46" t="s">
        <v>1072</v>
      </c>
      <c r="W243" s="46" t="s">
        <v>1072</v>
      </c>
      <c r="X243" s="55">
        <v>2000</v>
      </c>
      <c r="Y243" s="46" t="s">
        <v>1072</v>
      </c>
      <c r="Z243" s="46" t="s">
        <v>1072</v>
      </c>
      <c r="AA243" s="51">
        <v>2000</v>
      </c>
      <c r="AB243" s="46" t="s">
        <v>1072</v>
      </c>
      <c r="AC243" s="46" t="s">
        <v>1072</v>
      </c>
      <c r="AD243" s="46" t="s">
        <v>1072</v>
      </c>
      <c r="AE243" s="46" t="s">
        <v>1072</v>
      </c>
      <c r="AF243" s="46" t="s">
        <v>1072</v>
      </c>
      <c r="AG243" s="46" t="s">
        <v>1072</v>
      </c>
      <c r="AH243" s="46" t="s">
        <v>1072</v>
      </c>
      <c r="AI243" s="46" t="s">
        <v>1072</v>
      </c>
      <c r="AJ243" s="46" t="s">
        <v>1072</v>
      </c>
      <c r="AK243" s="46" t="s">
        <v>1072</v>
      </c>
      <c r="AL243" s="46" t="s">
        <v>1072</v>
      </c>
      <c r="AM243" s="46" t="s">
        <v>1072</v>
      </c>
      <c r="AN243" s="46" t="s">
        <v>1072</v>
      </c>
      <c r="AO243" s="46" t="s">
        <v>1072</v>
      </c>
      <c r="AP243" s="46" t="s">
        <v>1072</v>
      </c>
      <c r="AQ243" s="46" t="s">
        <v>1072</v>
      </c>
      <c r="AR243" s="46" t="s">
        <v>1072</v>
      </c>
      <c r="AS243" s="46" t="s">
        <v>1072</v>
      </c>
      <c r="AT243" s="38" t="s">
        <v>1072</v>
      </c>
      <c r="AU243" s="38" t="s">
        <v>1072</v>
      </c>
      <c r="AV243" s="38" t="s">
        <v>1072</v>
      </c>
      <c r="AW243" s="38" t="s">
        <v>1072</v>
      </c>
      <c r="AX243" s="38" t="s">
        <v>1072</v>
      </c>
      <c r="AY243" s="38" t="s">
        <v>1072</v>
      </c>
      <c r="BA243" s="11" t="s">
        <v>1078</v>
      </c>
      <c r="BB243" s="46" t="s">
        <v>1072</v>
      </c>
      <c r="BC243" s="46" t="s">
        <v>1072</v>
      </c>
      <c r="BD243" s="46" t="s">
        <v>1072</v>
      </c>
      <c r="BE243" s="46" t="s">
        <v>1072</v>
      </c>
      <c r="BF243" s="46" t="s">
        <v>1072</v>
      </c>
      <c r="BG243" s="46" t="s">
        <v>1072</v>
      </c>
      <c r="BH243" s="46" t="s">
        <v>1072</v>
      </c>
      <c r="BI243" s="46" t="s">
        <v>1072</v>
      </c>
      <c r="BJ243" s="46" t="s">
        <v>1072</v>
      </c>
      <c r="BK243" s="113"/>
      <c r="BL243" s="58">
        <v>218.75</v>
      </c>
      <c r="BM243" s="113"/>
      <c r="BN243" s="50">
        <v>312.5</v>
      </c>
      <c r="BO243" s="113"/>
      <c r="BP243" s="58">
        <v>187.5</v>
      </c>
      <c r="BQ243" s="58">
        <v>187.5</v>
      </c>
      <c r="BR243" s="46" t="s">
        <v>1072</v>
      </c>
      <c r="BS243" s="46" t="s">
        <v>1072</v>
      </c>
      <c r="BT243" s="51">
        <v>187.5</v>
      </c>
      <c r="BU243" s="55">
        <v>187.5</v>
      </c>
      <c r="BV243" s="113"/>
      <c r="BW243" s="46" t="s">
        <v>1072</v>
      </c>
      <c r="BX243" s="47">
        <v>343.75</v>
      </c>
      <c r="BY243" s="46" t="s">
        <v>1072</v>
      </c>
      <c r="BZ243" s="46" t="s">
        <v>1072</v>
      </c>
      <c r="CA243" s="51">
        <v>187.5</v>
      </c>
      <c r="CB243" s="113"/>
      <c r="CC243" s="46" t="s">
        <v>1072</v>
      </c>
      <c r="CD243" s="46" t="s">
        <v>1072</v>
      </c>
      <c r="CE243" s="46" t="s">
        <v>1072</v>
      </c>
      <c r="CF243" s="46" t="s">
        <v>1072</v>
      </c>
      <c r="CG243" s="46" t="s">
        <v>1072</v>
      </c>
      <c r="CH243" s="46" t="s">
        <v>1072</v>
      </c>
      <c r="CI243" s="46" t="s">
        <v>1072</v>
      </c>
      <c r="CJ243" s="46" t="s">
        <v>1072</v>
      </c>
      <c r="CK243" s="46" t="s">
        <v>1072</v>
      </c>
      <c r="CL243" s="46" t="s">
        <v>1072</v>
      </c>
      <c r="CM243" s="46" t="s">
        <v>1072</v>
      </c>
      <c r="CN243" s="46" t="s">
        <v>1072</v>
      </c>
      <c r="CO243" s="46" t="s">
        <v>1072</v>
      </c>
      <c r="CP243" s="46" t="s">
        <v>1072</v>
      </c>
      <c r="CQ243" s="46" t="s">
        <v>1072</v>
      </c>
      <c r="CR243" s="46" t="s">
        <v>1072</v>
      </c>
      <c r="CS243" s="46" t="s">
        <v>1072</v>
      </c>
      <c r="CT243" s="38" t="s">
        <v>1072</v>
      </c>
      <c r="CU243" s="38" t="s">
        <v>1072</v>
      </c>
      <c r="CV243" s="38" t="s">
        <v>1072</v>
      </c>
      <c r="CW243" s="38" t="s">
        <v>1072</v>
      </c>
      <c r="CX243" s="300" t="s">
        <v>1072</v>
      </c>
      <c r="CY243" s="38" t="s">
        <v>1072</v>
      </c>
    </row>
    <row r="244" spans="1:103" ht="14.4" customHeight="1" x14ac:dyDescent="0.3">
      <c r="A244" s="11" t="s">
        <v>942</v>
      </c>
      <c r="B244" s="46" t="s">
        <v>1072</v>
      </c>
      <c r="C244" s="46" t="s">
        <v>1072</v>
      </c>
      <c r="D244" s="46" t="s">
        <v>1072</v>
      </c>
      <c r="E244" s="46" t="s">
        <v>1072</v>
      </c>
      <c r="F244" s="46" t="s">
        <v>1072</v>
      </c>
      <c r="G244" s="46" t="s">
        <v>1072</v>
      </c>
      <c r="H244" s="46" t="s">
        <v>1072</v>
      </c>
      <c r="I244" s="46" t="s">
        <v>1072</v>
      </c>
      <c r="J244" s="46" t="s">
        <v>1072</v>
      </c>
      <c r="K244" s="46" t="s">
        <v>1072</v>
      </c>
      <c r="L244" s="46" t="s">
        <v>1072</v>
      </c>
      <c r="M244" s="46" t="s">
        <v>1072</v>
      </c>
      <c r="N244" s="46" t="s">
        <v>1072</v>
      </c>
      <c r="O244" s="46" t="s">
        <v>1072</v>
      </c>
      <c r="P244" s="46" t="s">
        <v>1072</v>
      </c>
      <c r="Q244" s="46" t="s">
        <v>1072</v>
      </c>
      <c r="R244" s="46" t="s">
        <v>1072</v>
      </c>
      <c r="S244" s="46" t="s">
        <v>1072</v>
      </c>
      <c r="T244" s="46" t="s">
        <v>1072</v>
      </c>
      <c r="U244" s="55">
        <v>2500</v>
      </c>
      <c r="V244" s="46" t="s">
        <v>1072</v>
      </c>
      <c r="W244" s="55">
        <v>2500</v>
      </c>
      <c r="X244" s="55">
        <v>2500</v>
      </c>
      <c r="Y244" s="55">
        <v>2500</v>
      </c>
      <c r="Z244" s="51">
        <v>2250</v>
      </c>
      <c r="AA244" s="51">
        <v>2125</v>
      </c>
      <c r="AB244" s="46" t="s">
        <v>1072</v>
      </c>
      <c r="AC244" s="51">
        <v>2375</v>
      </c>
      <c r="AD244" s="51">
        <v>2250</v>
      </c>
      <c r="AE244" s="51">
        <v>2250</v>
      </c>
      <c r="AF244" s="51">
        <v>2250</v>
      </c>
      <c r="AG244" s="51">
        <v>2375</v>
      </c>
      <c r="AH244" s="51">
        <v>2125</v>
      </c>
      <c r="AI244" s="46" t="s">
        <v>1072</v>
      </c>
      <c r="AJ244" s="46" t="s">
        <v>1072</v>
      </c>
      <c r="AK244" s="51">
        <v>2500</v>
      </c>
      <c r="AL244" s="51">
        <v>2500</v>
      </c>
      <c r="AM244" s="51">
        <v>2500</v>
      </c>
      <c r="AN244" s="51">
        <v>3000</v>
      </c>
      <c r="AO244" s="51">
        <v>3000</v>
      </c>
      <c r="AP244" s="51">
        <v>3000</v>
      </c>
      <c r="AQ244" s="51">
        <v>4000</v>
      </c>
      <c r="AR244" s="51">
        <v>5000</v>
      </c>
      <c r="AS244" s="51">
        <v>4000</v>
      </c>
      <c r="AT244" s="52">
        <v>4000</v>
      </c>
      <c r="AU244" s="52">
        <v>3500</v>
      </c>
      <c r="AV244" s="52">
        <v>3500</v>
      </c>
      <c r="AW244" s="52">
        <v>3500</v>
      </c>
      <c r="AX244" s="52">
        <v>4000</v>
      </c>
      <c r="AY244" s="52">
        <f>'Coût médian du PMAS'!R19</f>
        <v>4000</v>
      </c>
      <c r="BA244" s="11" t="s">
        <v>942</v>
      </c>
      <c r="BB244" s="46" t="s">
        <v>1072</v>
      </c>
      <c r="BC244" s="46" t="s">
        <v>1072</v>
      </c>
      <c r="BD244" s="46" t="s">
        <v>1072</v>
      </c>
      <c r="BE244" s="46" t="s">
        <v>1072</v>
      </c>
      <c r="BF244" s="46" t="s">
        <v>1072</v>
      </c>
      <c r="BG244" s="46" t="s">
        <v>1072</v>
      </c>
      <c r="BH244" s="46" t="s">
        <v>1072</v>
      </c>
      <c r="BI244" s="46" t="s">
        <v>1072</v>
      </c>
      <c r="BJ244" s="46" t="s">
        <v>1072</v>
      </c>
      <c r="BK244" s="113"/>
      <c r="BL244" s="46" t="s">
        <v>1072</v>
      </c>
      <c r="BM244" s="113"/>
      <c r="BN244" s="46" t="s">
        <v>1072</v>
      </c>
      <c r="BO244" s="113"/>
      <c r="BP244" s="46" t="s">
        <v>1072</v>
      </c>
      <c r="BQ244" s="46" t="s">
        <v>1072</v>
      </c>
      <c r="BR244" s="46" t="s">
        <v>1072</v>
      </c>
      <c r="BS244" s="46" t="s">
        <v>1072</v>
      </c>
      <c r="BT244" s="46" t="s">
        <v>1072</v>
      </c>
      <c r="BU244" s="55">
        <v>500</v>
      </c>
      <c r="BV244" s="113"/>
      <c r="BW244" s="47">
        <v>312.5</v>
      </c>
      <c r="BX244" s="55">
        <v>406.25</v>
      </c>
      <c r="BY244" s="55">
        <v>333.375</v>
      </c>
      <c r="BZ244" s="51">
        <v>306.25</v>
      </c>
      <c r="CA244" s="51">
        <v>333.375</v>
      </c>
      <c r="CB244" s="113"/>
      <c r="CC244" s="51">
        <v>270.8125</v>
      </c>
      <c r="CD244" s="51">
        <v>265.625</v>
      </c>
      <c r="CE244" s="51">
        <v>281.25</v>
      </c>
      <c r="CF244" s="51">
        <v>300</v>
      </c>
      <c r="CG244" s="51">
        <v>281.25</v>
      </c>
      <c r="CH244" s="51">
        <v>281.25</v>
      </c>
      <c r="CI244" s="46" t="s">
        <v>1072</v>
      </c>
      <c r="CJ244" s="46" t="s">
        <v>1072</v>
      </c>
      <c r="CK244" s="51">
        <v>187.5</v>
      </c>
      <c r="CL244" s="51">
        <v>187.5</v>
      </c>
      <c r="CM244" s="51">
        <v>187.5</v>
      </c>
      <c r="CN244" s="51">
        <v>187.5</v>
      </c>
      <c r="CO244" s="47">
        <v>312.5</v>
      </c>
      <c r="CP244" s="51">
        <v>125</v>
      </c>
      <c r="CQ244" s="47">
        <v>312.5</v>
      </c>
      <c r="CR244" s="50">
        <v>406.25</v>
      </c>
      <c r="CS244" s="50">
        <v>312.5</v>
      </c>
      <c r="CT244" s="52">
        <v>187.5</v>
      </c>
      <c r="CU244" s="52">
        <v>187.5</v>
      </c>
      <c r="CV244" s="52">
        <v>187.5</v>
      </c>
      <c r="CW244" s="52">
        <v>187.5</v>
      </c>
      <c r="CX244" s="299">
        <v>187.5</v>
      </c>
      <c r="CY244" s="52">
        <f>'Coût médian du PMAS'!S19</f>
        <v>187.5</v>
      </c>
    </row>
    <row r="245" spans="1:103" ht="14.4" customHeight="1" x14ac:dyDescent="0.3">
      <c r="A245" s="11" t="s">
        <v>939</v>
      </c>
      <c r="B245" s="55">
        <v>1000</v>
      </c>
      <c r="C245" s="62">
        <v>1000</v>
      </c>
      <c r="D245" s="62">
        <v>1000</v>
      </c>
      <c r="E245" s="62">
        <v>500</v>
      </c>
      <c r="F245" s="62">
        <v>1000</v>
      </c>
      <c r="G245" s="57">
        <v>1000</v>
      </c>
      <c r="H245" s="46" t="s">
        <v>1072</v>
      </c>
      <c r="I245" s="46" t="s">
        <v>1072</v>
      </c>
      <c r="J245" s="51">
        <v>2000</v>
      </c>
      <c r="K245" s="58">
        <v>2500</v>
      </c>
      <c r="L245" s="58">
        <v>2500</v>
      </c>
      <c r="M245" s="58">
        <v>3500</v>
      </c>
      <c r="N245" s="46" t="s">
        <v>1072</v>
      </c>
      <c r="O245" s="51">
        <v>2000</v>
      </c>
      <c r="P245" s="46" t="s">
        <v>1072</v>
      </c>
      <c r="Q245" s="51">
        <v>2000</v>
      </c>
      <c r="R245" s="51">
        <v>2000</v>
      </c>
      <c r="S245" s="51">
        <v>2000</v>
      </c>
      <c r="T245" s="51">
        <v>2000</v>
      </c>
      <c r="U245" s="55">
        <v>2000</v>
      </c>
      <c r="V245" s="55">
        <v>2000</v>
      </c>
      <c r="W245" s="55">
        <v>2000</v>
      </c>
      <c r="X245" s="55">
        <v>2000</v>
      </c>
      <c r="Y245" s="55">
        <v>2000</v>
      </c>
      <c r="Z245" s="51">
        <v>2000</v>
      </c>
      <c r="AA245" s="51">
        <v>2000</v>
      </c>
      <c r="AB245" s="51">
        <v>2000</v>
      </c>
      <c r="AC245" s="51">
        <v>2000</v>
      </c>
      <c r="AD245" s="51">
        <v>2000</v>
      </c>
      <c r="AE245" s="51">
        <v>2000</v>
      </c>
      <c r="AF245" s="50">
        <v>2000</v>
      </c>
      <c r="AG245" s="51">
        <v>2000</v>
      </c>
      <c r="AH245" s="51">
        <v>2000</v>
      </c>
      <c r="AI245" s="51">
        <v>2000</v>
      </c>
      <c r="AJ245" s="51">
        <v>2000</v>
      </c>
      <c r="AK245" s="51">
        <v>2000</v>
      </c>
      <c r="AL245" s="51">
        <v>2000</v>
      </c>
      <c r="AM245" s="51">
        <v>2000</v>
      </c>
      <c r="AN245" s="51">
        <v>2000</v>
      </c>
      <c r="AO245" s="51">
        <v>2000</v>
      </c>
      <c r="AP245" s="51">
        <v>2000</v>
      </c>
      <c r="AQ245" s="51">
        <v>2000</v>
      </c>
      <c r="AR245" s="51">
        <v>2000</v>
      </c>
      <c r="AS245" s="51">
        <v>2000</v>
      </c>
      <c r="AT245" s="52">
        <v>2500</v>
      </c>
      <c r="AU245" s="38" t="s">
        <v>1072</v>
      </c>
      <c r="AV245" s="52">
        <v>2500</v>
      </c>
      <c r="AW245" s="52">
        <v>2500</v>
      </c>
      <c r="AX245" s="52">
        <v>2500</v>
      </c>
      <c r="AY245" s="38" t="s">
        <v>1072</v>
      </c>
      <c r="BA245" s="11" t="s">
        <v>939</v>
      </c>
      <c r="BB245" s="55">
        <v>416.66666666666669</v>
      </c>
      <c r="BC245" s="62">
        <v>333.33333333333331</v>
      </c>
      <c r="BD245" s="62">
        <v>583.33333333333337</v>
      </c>
      <c r="BE245" s="62">
        <v>375</v>
      </c>
      <c r="BF245" s="62">
        <v>458.33333333333331</v>
      </c>
      <c r="BG245" s="57">
        <v>583.33333333333337</v>
      </c>
      <c r="BH245" s="46" t="s">
        <v>1072</v>
      </c>
      <c r="BI245" s="46" t="s">
        <v>1072</v>
      </c>
      <c r="BJ245" s="51">
        <v>250</v>
      </c>
      <c r="BK245" s="113"/>
      <c r="BL245" s="58">
        <v>312.5</v>
      </c>
      <c r="BM245" s="113"/>
      <c r="BN245" s="46" t="s">
        <v>1072</v>
      </c>
      <c r="BO245" s="113"/>
      <c r="BP245" s="46" t="s">
        <v>1072</v>
      </c>
      <c r="BQ245" s="51">
        <v>375</v>
      </c>
      <c r="BR245" s="51">
        <v>375</v>
      </c>
      <c r="BS245" s="51">
        <v>375</v>
      </c>
      <c r="BT245" s="51">
        <v>375</v>
      </c>
      <c r="BU245" s="55">
        <v>375</v>
      </c>
      <c r="BV245" s="113"/>
      <c r="BW245" s="55">
        <v>375</v>
      </c>
      <c r="BX245" s="55">
        <v>375</v>
      </c>
      <c r="BY245" s="55">
        <v>375</v>
      </c>
      <c r="BZ245" s="51">
        <v>375</v>
      </c>
      <c r="CA245" s="51">
        <v>375</v>
      </c>
      <c r="CB245" s="113"/>
      <c r="CC245" s="51">
        <v>375</v>
      </c>
      <c r="CD245" s="51">
        <v>375</v>
      </c>
      <c r="CE245" s="51">
        <v>375</v>
      </c>
      <c r="CF245" s="51">
        <v>375</v>
      </c>
      <c r="CG245" s="51">
        <v>375</v>
      </c>
      <c r="CH245" s="51">
        <v>375</v>
      </c>
      <c r="CI245" s="51">
        <v>375</v>
      </c>
      <c r="CJ245" s="51">
        <v>375</v>
      </c>
      <c r="CK245" s="51">
        <v>375</v>
      </c>
      <c r="CL245" s="51">
        <v>187.5</v>
      </c>
      <c r="CM245" s="51">
        <v>187.5</v>
      </c>
      <c r="CN245" s="47">
        <v>312.5</v>
      </c>
      <c r="CO245" s="51">
        <v>312.5</v>
      </c>
      <c r="CP245" s="51">
        <v>375</v>
      </c>
      <c r="CQ245" s="51">
        <v>375</v>
      </c>
      <c r="CR245" s="51">
        <v>406.25</v>
      </c>
      <c r="CS245" s="51">
        <v>437.5</v>
      </c>
      <c r="CT245" s="52">
        <v>468.75</v>
      </c>
      <c r="CU245" s="38" t="s">
        <v>1072</v>
      </c>
      <c r="CV245" s="52">
        <v>250</v>
      </c>
      <c r="CW245" s="52">
        <v>281.25</v>
      </c>
      <c r="CX245" s="299">
        <v>296.875</v>
      </c>
      <c r="CY245" s="38" t="s">
        <v>1072</v>
      </c>
    </row>
    <row r="246" spans="1:103" ht="14.4" customHeight="1" x14ac:dyDescent="0.3">
      <c r="A246" s="11" t="s">
        <v>1079</v>
      </c>
      <c r="B246" s="55">
        <v>1000</v>
      </c>
      <c r="C246" s="62">
        <v>750</v>
      </c>
      <c r="D246" s="62">
        <v>1000</v>
      </c>
      <c r="E246" s="62">
        <v>750</v>
      </c>
      <c r="F246" s="62">
        <v>750</v>
      </c>
      <c r="G246" s="46" t="s">
        <v>1072</v>
      </c>
      <c r="H246" s="55">
        <v>750</v>
      </c>
      <c r="I246" s="55">
        <v>2000</v>
      </c>
      <c r="J246" s="46" t="s">
        <v>1072</v>
      </c>
      <c r="K246" s="58">
        <v>2000</v>
      </c>
      <c r="L246" s="58">
        <v>2500</v>
      </c>
      <c r="M246" s="58">
        <v>2000</v>
      </c>
      <c r="N246" s="58">
        <v>2000</v>
      </c>
      <c r="O246" s="51">
        <v>2000</v>
      </c>
      <c r="P246" s="58">
        <v>2000</v>
      </c>
      <c r="Q246" s="58">
        <v>1000</v>
      </c>
      <c r="R246" s="46" t="s">
        <v>1072</v>
      </c>
      <c r="S246" s="51">
        <v>2000</v>
      </c>
      <c r="T246" s="46" t="s">
        <v>1072</v>
      </c>
      <c r="U246" s="55">
        <v>1500</v>
      </c>
      <c r="V246" s="46" t="s">
        <v>1072</v>
      </c>
      <c r="W246" s="46" t="s">
        <v>1072</v>
      </c>
      <c r="X246" s="46" t="s">
        <v>1072</v>
      </c>
      <c r="Y246" s="46" t="s">
        <v>1072</v>
      </c>
      <c r="Z246" s="46" t="s">
        <v>1072</v>
      </c>
      <c r="AA246" s="46" t="s">
        <v>1072</v>
      </c>
      <c r="AB246" s="46" t="s">
        <v>1072</v>
      </c>
      <c r="AC246" s="51">
        <v>2000</v>
      </c>
      <c r="AD246" s="51">
        <v>2000</v>
      </c>
      <c r="AE246" s="51">
        <v>2000</v>
      </c>
      <c r="AF246" s="51">
        <v>2000</v>
      </c>
      <c r="AG246" s="51">
        <v>2000</v>
      </c>
      <c r="AH246" s="51">
        <v>2000</v>
      </c>
      <c r="AI246" s="46" t="s">
        <v>1072</v>
      </c>
      <c r="AJ246" s="51">
        <v>1500</v>
      </c>
      <c r="AK246" s="51">
        <v>1500</v>
      </c>
      <c r="AL246" s="51">
        <v>1500</v>
      </c>
      <c r="AM246" s="51">
        <v>1500</v>
      </c>
      <c r="AN246" s="51">
        <v>1500</v>
      </c>
      <c r="AO246" s="51">
        <v>2500</v>
      </c>
      <c r="AP246" s="51">
        <v>2500</v>
      </c>
      <c r="AQ246" s="51">
        <v>2500</v>
      </c>
      <c r="AR246" s="51">
        <v>2500</v>
      </c>
      <c r="AS246" s="51">
        <v>3000</v>
      </c>
      <c r="AT246" s="52">
        <v>2500</v>
      </c>
      <c r="AU246" s="38" t="s">
        <v>1072</v>
      </c>
      <c r="AV246" s="38" t="s">
        <v>1072</v>
      </c>
      <c r="AW246" s="38" t="s">
        <v>1072</v>
      </c>
      <c r="AX246" s="38" t="s">
        <v>1072</v>
      </c>
      <c r="AY246" s="38" t="s">
        <v>1072</v>
      </c>
      <c r="BA246" s="11" t="s">
        <v>1079</v>
      </c>
      <c r="BB246" s="55">
        <v>333.33333333333331</v>
      </c>
      <c r="BC246" s="62">
        <v>333.33333333333331</v>
      </c>
      <c r="BD246" s="62">
        <v>333.33333333333331</v>
      </c>
      <c r="BE246" s="62">
        <v>333.33333333333331</v>
      </c>
      <c r="BF246" s="62">
        <v>333.33333333333331</v>
      </c>
      <c r="BG246" s="46" t="s">
        <v>1072</v>
      </c>
      <c r="BH246" s="55">
        <v>500</v>
      </c>
      <c r="BI246" s="55">
        <v>250</v>
      </c>
      <c r="BJ246" s="46" t="s">
        <v>1072</v>
      </c>
      <c r="BK246" s="113"/>
      <c r="BL246" s="58">
        <v>250</v>
      </c>
      <c r="BM246" s="113"/>
      <c r="BN246" s="58">
        <v>250</v>
      </c>
      <c r="BO246" s="113"/>
      <c r="BP246" s="58">
        <v>312.5</v>
      </c>
      <c r="BQ246" s="58">
        <v>250</v>
      </c>
      <c r="BR246" s="46" t="s">
        <v>1072</v>
      </c>
      <c r="BS246" s="50">
        <v>312.5</v>
      </c>
      <c r="BT246" s="46" t="s">
        <v>1072</v>
      </c>
      <c r="BU246" s="55">
        <v>250</v>
      </c>
      <c r="BV246" s="113"/>
      <c r="BW246" s="46" t="s">
        <v>1072</v>
      </c>
      <c r="BX246" s="46" t="s">
        <v>1072</v>
      </c>
      <c r="BY246" s="46" t="s">
        <v>1072</v>
      </c>
      <c r="BZ246" s="46" t="s">
        <v>1072</v>
      </c>
      <c r="CA246" s="46" t="s">
        <v>1072</v>
      </c>
      <c r="CB246" s="113"/>
      <c r="CC246" s="47">
        <v>304.6875</v>
      </c>
      <c r="CD246" s="51">
        <v>437.5</v>
      </c>
      <c r="CE246" s="47">
        <v>375</v>
      </c>
      <c r="CF246" s="47">
        <v>312.5</v>
      </c>
      <c r="CG246" s="51">
        <v>312.5</v>
      </c>
      <c r="CH246" s="47">
        <v>312.5</v>
      </c>
      <c r="CI246" s="46" t="s">
        <v>1072</v>
      </c>
      <c r="CJ246" s="51">
        <v>312.5</v>
      </c>
      <c r="CK246" s="51">
        <v>312.5</v>
      </c>
      <c r="CL246" s="51">
        <v>312.5</v>
      </c>
      <c r="CM246" s="51">
        <v>312.5</v>
      </c>
      <c r="CN246" s="51">
        <v>312.5</v>
      </c>
      <c r="CO246" s="51">
        <v>312.5</v>
      </c>
      <c r="CP246" s="51">
        <v>312.5</v>
      </c>
      <c r="CQ246" s="51">
        <v>312.5</v>
      </c>
      <c r="CR246" s="51">
        <v>312.5</v>
      </c>
      <c r="CS246" s="51">
        <v>312.5</v>
      </c>
      <c r="CT246" s="52">
        <v>500</v>
      </c>
      <c r="CU246" s="38" t="s">
        <v>1072</v>
      </c>
      <c r="CV246" s="38" t="s">
        <v>1072</v>
      </c>
      <c r="CW246" s="38" t="s">
        <v>1072</v>
      </c>
      <c r="CX246" s="300" t="s">
        <v>1072</v>
      </c>
      <c r="CY246" s="38" t="s">
        <v>1072</v>
      </c>
    </row>
    <row r="247" spans="1:103" ht="14.4" customHeight="1" x14ac:dyDescent="0.3">
      <c r="A247" s="11" t="s">
        <v>931</v>
      </c>
      <c r="B247" s="46" t="s">
        <v>1072</v>
      </c>
      <c r="C247" s="46" t="s">
        <v>1072</v>
      </c>
      <c r="D247" s="46" t="s">
        <v>1072</v>
      </c>
      <c r="E247" s="62">
        <v>750</v>
      </c>
      <c r="F247" s="46" t="s">
        <v>1072</v>
      </c>
      <c r="G247" s="46" t="s">
        <v>1072</v>
      </c>
      <c r="H247" s="46" t="s">
        <v>1072</v>
      </c>
      <c r="I247" s="58">
        <v>1750</v>
      </c>
      <c r="J247" s="58">
        <v>2000</v>
      </c>
      <c r="K247" s="55">
        <v>2000</v>
      </c>
      <c r="L247" s="58">
        <v>2000</v>
      </c>
      <c r="M247" s="58">
        <v>2000</v>
      </c>
      <c r="N247" s="50">
        <v>2000</v>
      </c>
      <c r="O247" s="46" t="s">
        <v>1072</v>
      </c>
      <c r="P247" s="58">
        <v>2500</v>
      </c>
      <c r="Q247" s="58">
        <v>2500</v>
      </c>
      <c r="R247" s="51">
        <v>2500</v>
      </c>
      <c r="S247" s="46" t="s">
        <v>1072</v>
      </c>
      <c r="T247" s="51">
        <v>2500</v>
      </c>
      <c r="U247" s="55">
        <v>2500</v>
      </c>
      <c r="V247" s="46" t="s">
        <v>1072</v>
      </c>
      <c r="W247" s="46" t="s">
        <v>1072</v>
      </c>
      <c r="X247" s="46" t="s">
        <v>1072</v>
      </c>
      <c r="Y247" s="55">
        <v>2500</v>
      </c>
      <c r="Z247" s="51">
        <v>2500</v>
      </c>
      <c r="AA247" s="51">
        <v>2500</v>
      </c>
      <c r="AB247" s="46" t="s">
        <v>1072</v>
      </c>
      <c r="AC247" s="51">
        <v>2500</v>
      </c>
      <c r="AD247" s="51">
        <v>2500</v>
      </c>
      <c r="AE247" s="51">
        <v>2500</v>
      </c>
      <c r="AF247" s="51">
        <v>2500</v>
      </c>
      <c r="AG247" s="51">
        <v>2500</v>
      </c>
      <c r="AH247" s="51">
        <v>2500</v>
      </c>
      <c r="AI247" s="46" t="s">
        <v>1072</v>
      </c>
      <c r="AJ247" s="51">
        <v>2500</v>
      </c>
      <c r="AK247" s="51">
        <v>2500</v>
      </c>
      <c r="AL247" s="51">
        <v>2500</v>
      </c>
      <c r="AM247" s="51">
        <v>2500</v>
      </c>
      <c r="AN247" s="51">
        <v>2500</v>
      </c>
      <c r="AO247" s="51">
        <v>2500</v>
      </c>
      <c r="AP247" s="51">
        <v>2500</v>
      </c>
      <c r="AQ247" s="51">
        <v>2500</v>
      </c>
      <c r="AR247" s="51">
        <v>2500</v>
      </c>
      <c r="AS247" s="51">
        <v>2500</v>
      </c>
      <c r="AT247" s="52">
        <v>2500</v>
      </c>
      <c r="AU247" s="52">
        <v>2500</v>
      </c>
      <c r="AV247" s="52">
        <v>2500</v>
      </c>
      <c r="AW247" s="52">
        <v>2500</v>
      </c>
      <c r="AX247" s="38" t="s">
        <v>1072</v>
      </c>
      <c r="AY247" s="52">
        <f>'Coût médian du PMAS'!R15</f>
        <v>2500</v>
      </c>
      <c r="BA247" s="11" t="s">
        <v>931</v>
      </c>
      <c r="BB247" s="46" t="s">
        <v>1072</v>
      </c>
      <c r="BC247" s="46" t="s">
        <v>1072</v>
      </c>
      <c r="BD247" s="46" t="s">
        <v>1072</v>
      </c>
      <c r="BE247" s="62">
        <v>283.33333333333331</v>
      </c>
      <c r="BF247" s="46" t="s">
        <v>1072</v>
      </c>
      <c r="BG247" s="46" t="s">
        <v>1072</v>
      </c>
      <c r="BH247" s="46" t="s">
        <v>1072</v>
      </c>
      <c r="BI247" s="58">
        <v>250</v>
      </c>
      <c r="BJ247" s="58">
        <v>281.25</v>
      </c>
      <c r="BK247" s="113"/>
      <c r="BL247" s="58">
        <v>312.5</v>
      </c>
      <c r="BM247" s="113"/>
      <c r="BN247" s="55">
        <v>312.5</v>
      </c>
      <c r="BO247" s="113"/>
      <c r="BP247" s="58">
        <v>250</v>
      </c>
      <c r="BQ247" s="58">
        <v>312.5</v>
      </c>
      <c r="BR247" s="58">
        <v>312.5</v>
      </c>
      <c r="BS247" s="46" t="s">
        <v>1072</v>
      </c>
      <c r="BT247" s="51">
        <v>312.5</v>
      </c>
      <c r="BU247" s="55">
        <v>312.5</v>
      </c>
      <c r="BV247" s="113"/>
      <c r="BW247" s="46" t="s">
        <v>1072</v>
      </c>
      <c r="BX247" s="46" t="s">
        <v>1072</v>
      </c>
      <c r="BY247" s="55">
        <v>312.5</v>
      </c>
      <c r="BZ247" s="51">
        <v>312.5</v>
      </c>
      <c r="CA247" s="51">
        <v>312.5</v>
      </c>
      <c r="CB247" s="113"/>
      <c r="CC247" s="51">
        <v>312.5</v>
      </c>
      <c r="CD247" s="51">
        <v>312.5</v>
      </c>
      <c r="CE247" s="51">
        <v>312.5</v>
      </c>
      <c r="CF247" s="51">
        <v>312.5</v>
      </c>
      <c r="CG247" s="51">
        <v>312.5</v>
      </c>
      <c r="CH247" s="51">
        <v>312.5</v>
      </c>
      <c r="CI247" s="46" t="s">
        <v>1072</v>
      </c>
      <c r="CJ247" s="51">
        <v>312.5</v>
      </c>
      <c r="CK247" s="51">
        <v>312.5</v>
      </c>
      <c r="CL247" s="51">
        <v>312.5</v>
      </c>
      <c r="CM247" s="47">
        <v>312.5</v>
      </c>
      <c r="CN247" s="51">
        <v>312.5</v>
      </c>
      <c r="CO247" s="51">
        <v>312.5</v>
      </c>
      <c r="CP247" s="51">
        <v>312.5</v>
      </c>
      <c r="CQ247" s="51">
        <v>312.5</v>
      </c>
      <c r="CR247" s="51">
        <v>312.5</v>
      </c>
      <c r="CS247" s="51">
        <v>312.5</v>
      </c>
      <c r="CT247" s="52">
        <v>312.5</v>
      </c>
      <c r="CU247" s="52">
        <v>312.5</v>
      </c>
      <c r="CV247" s="52">
        <v>312.5</v>
      </c>
      <c r="CW247" s="52">
        <v>312.5</v>
      </c>
      <c r="CX247" s="300" t="s">
        <v>1072</v>
      </c>
      <c r="CY247" s="52">
        <f>'Coût médian du PMAS'!S15</f>
        <v>312.5</v>
      </c>
    </row>
    <row r="248" spans="1:103" ht="14.4" customHeight="1" x14ac:dyDescent="0.3">
      <c r="A248" s="11" t="s">
        <v>930</v>
      </c>
      <c r="B248" s="55">
        <v>1000</v>
      </c>
      <c r="C248" s="62">
        <v>1000</v>
      </c>
      <c r="D248" s="46" t="s">
        <v>1072</v>
      </c>
      <c r="E248" s="46" t="s">
        <v>1072</v>
      </c>
      <c r="F248" s="46" t="s">
        <v>1072</v>
      </c>
      <c r="G248" s="46" t="s">
        <v>1072</v>
      </c>
      <c r="H248" s="55">
        <v>1000</v>
      </c>
      <c r="I248" s="46" t="s">
        <v>1072</v>
      </c>
      <c r="J248" s="51">
        <v>1500</v>
      </c>
      <c r="K248" s="58">
        <v>2000</v>
      </c>
      <c r="L248" s="46" t="s">
        <v>1072</v>
      </c>
      <c r="M248" s="58">
        <v>2000</v>
      </c>
      <c r="N248" s="58">
        <v>2000</v>
      </c>
      <c r="O248" s="58">
        <v>1500</v>
      </c>
      <c r="P248" s="58">
        <v>2000</v>
      </c>
      <c r="Q248" s="58">
        <v>1500</v>
      </c>
      <c r="R248" s="51">
        <v>1500</v>
      </c>
      <c r="S248" s="51">
        <v>2220</v>
      </c>
      <c r="T248" s="50">
        <v>2000</v>
      </c>
      <c r="U248" s="46" t="s">
        <v>1072</v>
      </c>
      <c r="V248" s="55">
        <v>2000</v>
      </c>
      <c r="W248" s="55">
        <v>2000</v>
      </c>
      <c r="X248" s="55">
        <v>2000</v>
      </c>
      <c r="Y248" s="55">
        <v>1875</v>
      </c>
      <c r="Z248" s="51">
        <v>2000</v>
      </c>
      <c r="AA248" s="51">
        <v>2500</v>
      </c>
      <c r="AB248" s="46" t="s">
        <v>1072</v>
      </c>
      <c r="AC248" s="51">
        <v>2500</v>
      </c>
      <c r="AD248" s="51">
        <v>1000</v>
      </c>
      <c r="AE248" s="51">
        <v>1000</v>
      </c>
      <c r="AF248" s="51">
        <v>1000</v>
      </c>
      <c r="AG248" s="51">
        <v>1500</v>
      </c>
      <c r="AH248" s="51">
        <v>1500</v>
      </c>
      <c r="AI248" s="51">
        <v>1500</v>
      </c>
      <c r="AJ248" s="51">
        <v>1500</v>
      </c>
      <c r="AK248" s="51">
        <v>1500</v>
      </c>
      <c r="AL248" s="51">
        <v>1500</v>
      </c>
      <c r="AM248" s="51">
        <v>1500</v>
      </c>
      <c r="AN248" s="51">
        <v>1500</v>
      </c>
      <c r="AO248" s="51">
        <v>1500</v>
      </c>
      <c r="AP248" s="51">
        <v>1500</v>
      </c>
      <c r="AQ248" s="51">
        <v>1250</v>
      </c>
      <c r="AR248" s="51">
        <v>2250</v>
      </c>
      <c r="AS248" s="50">
        <v>2500</v>
      </c>
      <c r="AT248" s="52">
        <v>1250</v>
      </c>
      <c r="AU248" s="52">
        <v>1250</v>
      </c>
      <c r="AV248" s="52">
        <v>1250</v>
      </c>
      <c r="AW248" s="52">
        <v>1250</v>
      </c>
      <c r="AX248" s="38" t="s">
        <v>1072</v>
      </c>
      <c r="AY248" s="38" t="s">
        <v>1072</v>
      </c>
      <c r="BA248" s="11" t="s">
        <v>930</v>
      </c>
      <c r="BB248" s="55">
        <v>416.66666666666669</v>
      </c>
      <c r="BC248" s="62">
        <v>383.33333333333297</v>
      </c>
      <c r="BD248" s="46" t="s">
        <v>1072</v>
      </c>
      <c r="BE248" s="46" t="s">
        <v>1072</v>
      </c>
      <c r="BF248" s="46" t="s">
        <v>1072</v>
      </c>
      <c r="BG248" s="46" t="s">
        <v>1072</v>
      </c>
      <c r="BH248" s="47">
        <v>500</v>
      </c>
      <c r="BI248" s="46" t="s">
        <v>1072</v>
      </c>
      <c r="BJ248" s="51">
        <v>250</v>
      </c>
      <c r="BK248" s="113"/>
      <c r="BL248" s="46" t="s">
        <v>1072</v>
      </c>
      <c r="BM248" s="113"/>
      <c r="BN248" s="58">
        <v>250</v>
      </c>
      <c r="BO248" s="113"/>
      <c r="BP248" s="58">
        <v>312.5</v>
      </c>
      <c r="BQ248" s="58">
        <v>145.833125</v>
      </c>
      <c r="BR248" s="58">
        <v>150</v>
      </c>
      <c r="BS248" s="51">
        <v>150</v>
      </c>
      <c r="BT248" s="50">
        <v>312.5</v>
      </c>
      <c r="BU248" s="46" t="s">
        <v>1072</v>
      </c>
      <c r="BV248" s="113"/>
      <c r="BW248" s="55">
        <v>250</v>
      </c>
      <c r="BX248" s="55">
        <v>250</v>
      </c>
      <c r="BY248" s="55">
        <v>250</v>
      </c>
      <c r="BZ248" s="51">
        <v>312.5</v>
      </c>
      <c r="CA248" s="51">
        <v>312.5</v>
      </c>
      <c r="CB248" s="113"/>
      <c r="CC248" s="51">
        <v>312.5</v>
      </c>
      <c r="CD248" s="51">
        <v>296.875</v>
      </c>
      <c r="CE248" s="51">
        <v>312.5</v>
      </c>
      <c r="CF248" s="51">
        <v>250</v>
      </c>
      <c r="CG248" s="51">
        <v>250</v>
      </c>
      <c r="CH248" s="51">
        <v>312.5</v>
      </c>
      <c r="CI248" s="51">
        <v>312.5</v>
      </c>
      <c r="CJ248" s="51">
        <v>312.5</v>
      </c>
      <c r="CK248" s="51">
        <v>312.5</v>
      </c>
      <c r="CL248" s="51">
        <v>312.5</v>
      </c>
      <c r="CM248" s="51">
        <v>312.5</v>
      </c>
      <c r="CN248" s="51">
        <v>312.5</v>
      </c>
      <c r="CO248" s="51">
        <v>312.5</v>
      </c>
      <c r="CP248" s="51">
        <v>312.5</v>
      </c>
      <c r="CQ248" s="51">
        <v>312.5</v>
      </c>
      <c r="CR248" s="51">
        <v>312.5</v>
      </c>
      <c r="CS248" s="51">
        <v>312.5</v>
      </c>
      <c r="CT248" s="52">
        <v>500</v>
      </c>
      <c r="CU248" s="52">
        <v>312.5</v>
      </c>
      <c r="CV248" s="52">
        <v>312.5</v>
      </c>
      <c r="CW248" s="52">
        <v>312.5</v>
      </c>
      <c r="CX248" s="300" t="s">
        <v>1072</v>
      </c>
      <c r="CY248" s="38" t="s">
        <v>1072</v>
      </c>
    </row>
    <row r="249" spans="1:103" ht="14.4" customHeight="1" x14ac:dyDescent="0.3">
      <c r="A249" s="11" t="s">
        <v>940</v>
      </c>
      <c r="B249" s="46" t="s">
        <v>1072</v>
      </c>
      <c r="C249" s="46" t="s">
        <v>1072</v>
      </c>
      <c r="D249" s="46" t="s">
        <v>1072</v>
      </c>
      <c r="E249" s="46" t="s">
        <v>1072</v>
      </c>
      <c r="F249" s="46" t="s">
        <v>1072</v>
      </c>
      <c r="G249" s="46" t="s">
        <v>1072</v>
      </c>
      <c r="H249" s="46" t="s">
        <v>1072</v>
      </c>
      <c r="I249" s="46" t="s">
        <v>1072</v>
      </c>
      <c r="J249" s="46" t="s">
        <v>1072</v>
      </c>
      <c r="K249" s="46" t="s">
        <v>1072</v>
      </c>
      <c r="L249" s="46" t="s">
        <v>1072</v>
      </c>
      <c r="M249" s="46" t="s">
        <v>1072</v>
      </c>
      <c r="N249" s="46" t="s">
        <v>1072</v>
      </c>
      <c r="O249" s="46" t="s">
        <v>1072</v>
      </c>
      <c r="P249" s="58">
        <v>2000</v>
      </c>
      <c r="Q249" s="58">
        <v>2000</v>
      </c>
      <c r="R249" s="51">
        <v>2000</v>
      </c>
      <c r="S249" s="46" t="s">
        <v>1072</v>
      </c>
      <c r="T249" s="46" t="s">
        <v>1072</v>
      </c>
      <c r="U249" s="46" t="s">
        <v>1072</v>
      </c>
      <c r="V249" s="46" t="s">
        <v>1072</v>
      </c>
      <c r="W249" s="46" t="s">
        <v>1072</v>
      </c>
      <c r="X249" s="46" t="s">
        <v>1072</v>
      </c>
      <c r="Y249" s="46" t="s">
        <v>1072</v>
      </c>
      <c r="Z249" s="46" t="s">
        <v>1072</v>
      </c>
      <c r="AA249" s="46" t="s">
        <v>1072</v>
      </c>
      <c r="AB249" s="46" t="s">
        <v>1072</v>
      </c>
      <c r="AC249" s="46" t="s">
        <v>1072</v>
      </c>
      <c r="AD249" s="46" t="s">
        <v>1072</v>
      </c>
      <c r="AE249" s="46" t="s">
        <v>1072</v>
      </c>
      <c r="AF249" s="46" t="s">
        <v>1072</v>
      </c>
      <c r="AG249" s="46" t="s">
        <v>1072</v>
      </c>
      <c r="AH249" s="46" t="s">
        <v>1072</v>
      </c>
      <c r="AI249" s="46" t="s">
        <v>1072</v>
      </c>
      <c r="AJ249" s="46" t="s">
        <v>1072</v>
      </c>
      <c r="AK249" s="46" t="s">
        <v>1072</v>
      </c>
      <c r="AL249" s="46" t="s">
        <v>1072</v>
      </c>
      <c r="AM249" s="46" t="s">
        <v>1072</v>
      </c>
      <c r="AN249" s="46" t="s">
        <v>1072</v>
      </c>
      <c r="AO249" s="46" t="s">
        <v>1072</v>
      </c>
      <c r="AP249" s="51">
        <v>2000</v>
      </c>
      <c r="AQ249" s="51">
        <v>2000</v>
      </c>
      <c r="AR249" s="51">
        <v>2500</v>
      </c>
      <c r="AS249" s="51">
        <v>3000</v>
      </c>
      <c r="AT249" s="52">
        <v>2500</v>
      </c>
      <c r="AU249" s="52">
        <v>2500</v>
      </c>
      <c r="AV249" s="52">
        <v>2500</v>
      </c>
      <c r="AW249" s="52">
        <v>2500</v>
      </c>
      <c r="AX249" s="52">
        <v>2500</v>
      </c>
      <c r="AY249" s="38" t="s">
        <v>1072</v>
      </c>
      <c r="BA249" s="11" t="s">
        <v>940</v>
      </c>
      <c r="BB249" s="46" t="s">
        <v>1072</v>
      </c>
      <c r="BC249" s="46" t="s">
        <v>1072</v>
      </c>
      <c r="BD249" s="46" t="s">
        <v>1072</v>
      </c>
      <c r="BE249" s="46" t="s">
        <v>1072</v>
      </c>
      <c r="BF249" s="46" t="s">
        <v>1072</v>
      </c>
      <c r="BG249" s="46" t="s">
        <v>1072</v>
      </c>
      <c r="BH249" s="46" t="s">
        <v>1072</v>
      </c>
      <c r="BI249" s="46" t="s">
        <v>1072</v>
      </c>
      <c r="BJ249" s="46" t="s">
        <v>1072</v>
      </c>
      <c r="BK249" s="113"/>
      <c r="BL249" s="46" t="s">
        <v>1072</v>
      </c>
      <c r="BM249" s="113"/>
      <c r="BN249" s="46" t="s">
        <v>1072</v>
      </c>
      <c r="BO249" s="113"/>
      <c r="BP249" s="58">
        <v>437.5</v>
      </c>
      <c r="BQ249" s="58">
        <v>437.5</v>
      </c>
      <c r="BR249" s="58">
        <v>437.5</v>
      </c>
      <c r="BS249" s="46" t="s">
        <v>1072</v>
      </c>
      <c r="BT249" s="46" t="s">
        <v>1072</v>
      </c>
      <c r="BU249" s="46" t="s">
        <v>1072</v>
      </c>
      <c r="BV249" s="113"/>
      <c r="BW249" s="46" t="s">
        <v>1072</v>
      </c>
      <c r="BX249" s="46" t="s">
        <v>1072</v>
      </c>
      <c r="BY249" s="46" t="s">
        <v>1072</v>
      </c>
      <c r="BZ249" s="46" t="s">
        <v>1072</v>
      </c>
      <c r="CA249" s="46" t="s">
        <v>1072</v>
      </c>
      <c r="CB249" s="113"/>
      <c r="CC249" s="46" t="s">
        <v>1072</v>
      </c>
      <c r="CD249" s="46" t="s">
        <v>1072</v>
      </c>
      <c r="CE249" s="46" t="s">
        <v>1072</v>
      </c>
      <c r="CF249" s="46" t="s">
        <v>1072</v>
      </c>
      <c r="CG249" s="46" t="s">
        <v>1072</v>
      </c>
      <c r="CH249" s="46" t="s">
        <v>1072</v>
      </c>
      <c r="CI249" s="46" t="s">
        <v>1072</v>
      </c>
      <c r="CJ249" s="46" t="s">
        <v>1072</v>
      </c>
      <c r="CK249" s="46" t="s">
        <v>1072</v>
      </c>
      <c r="CL249" s="46" t="s">
        <v>1072</v>
      </c>
      <c r="CM249" s="46" t="s">
        <v>1072</v>
      </c>
      <c r="CN249" s="46" t="s">
        <v>1072</v>
      </c>
      <c r="CO249" s="46" t="s">
        <v>1072</v>
      </c>
      <c r="CP249" s="51">
        <v>375</v>
      </c>
      <c r="CQ249" s="51">
        <v>187.5</v>
      </c>
      <c r="CR249" s="51">
        <v>187.5</v>
      </c>
      <c r="CS249" s="51">
        <v>187.5</v>
      </c>
      <c r="CT249" s="52">
        <v>187.5</v>
      </c>
      <c r="CU249" s="52">
        <v>218.75</v>
      </c>
      <c r="CV249" s="52">
        <v>218.75</v>
      </c>
      <c r="CW249" s="52">
        <v>218.75</v>
      </c>
      <c r="CX249" s="299">
        <v>218.75</v>
      </c>
      <c r="CY249" s="38" t="s">
        <v>1072</v>
      </c>
    </row>
    <row r="250" spans="1:103" ht="14.4" customHeight="1" x14ac:dyDescent="0.3">
      <c r="A250" s="11" t="s">
        <v>916</v>
      </c>
      <c r="B250" s="46" t="s">
        <v>1072</v>
      </c>
      <c r="C250" s="46" t="s">
        <v>1072</v>
      </c>
      <c r="D250" s="62">
        <v>1000</v>
      </c>
      <c r="E250" s="62">
        <v>1000</v>
      </c>
      <c r="F250" s="46" t="s">
        <v>1072</v>
      </c>
      <c r="G250" s="57">
        <v>1000</v>
      </c>
      <c r="H250" s="55">
        <v>1250</v>
      </c>
      <c r="I250" s="55">
        <v>2000</v>
      </c>
      <c r="J250" s="55">
        <v>2000</v>
      </c>
      <c r="K250" s="55">
        <v>2500</v>
      </c>
      <c r="L250" s="55">
        <v>2500</v>
      </c>
      <c r="M250" s="55">
        <v>2500</v>
      </c>
      <c r="N250" s="55">
        <v>2500</v>
      </c>
      <c r="O250" s="55">
        <v>2500</v>
      </c>
      <c r="P250" s="55">
        <v>2500</v>
      </c>
      <c r="Q250" s="55">
        <v>2500</v>
      </c>
      <c r="R250" s="51">
        <v>2500</v>
      </c>
      <c r="S250" s="51">
        <v>2500</v>
      </c>
      <c r="T250" s="51">
        <v>2500</v>
      </c>
      <c r="U250" s="55">
        <v>2500</v>
      </c>
      <c r="V250" s="46" t="s">
        <v>1072</v>
      </c>
      <c r="W250" s="55">
        <v>2500</v>
      </c>
      <c r="X250" s="55">
        <v>2500</v>
      </c>
      <c r="Y250" s="55">
        <v>2500</v>
      </c>
      <c r="Z250" s="51">
        <v>2500</v>
      </c>
      <c r="AA250" s="51">
        <v>2500</v>
      </c>
      <c r="AB250" s="46" t="s">
        <v>1072</v>
      </c>
      <c r="AC250" s="51">
        <v>2500</v>
      </c>
      <c r="AD250" s="51">
        <v>2500</v>
      </c>
      <c r="AE250" s="51">
        <v>2500</v>
      </c>
      <c r="AF250" s="51">
        <v>2500</v>
      </c>
      <c r="AG250" s="51">
        <v>2500</v>
      </c>
      <c r="AH250" s="51">
        <v>2500</v>
      </c>
      <c r="AI250" s="51">
        <v>2500</v>
      </c>
      <c r="AJ250" s="51">
        <v>2500</v>
      </c>
      <c r="AK250" s="51">
        <v>2500</v>
      </c>
      <c r="AL250" s="51">
        <v>2500</v>
      </c>
      <c r="AM250" s="51">
        <v>2500</v>
      </c>
      <c r="AN250" s="51">
        <v>3000</v>
      </c>
      <c r="AO250" s="51">
        <v>3000</v>
      </c>
      <c r="AP250" s="51">
        <v>3000</v>
      </c>
      <c r="AQ250" s="51">
        <v>3500</v>
      </c>
      <c r="AR250" s="51">
        <v>2500</v>
      </c>
      <c r="AS250" s="51">
        <v>2500</v>
      </c>
      <c r="AT250" s="52">
        <v>2500</v>
      </c>
      <c r="AU250" s="52">
        <v>3000</v>
      </c>
      <c r="AV250" s="52">
        <v>3000</v>
      </c>
      <c r="AW250" s="52">
        <v>3000</v>
      </c>
      <c r="AX250" s="52">
        <v>3000</v>
      </c>
      <c r="AY250" s="52">
        <f>'Coût médian du PMAS'!R11</f>
        <v>2500</v>
      </c>
      <c r="BA250" s="11" t="s">
        <v>916</v>
      </c>
      <c r="BB250" s="46" t="s">
        <v>1072</v>
      </c>
      <c r="BC250" s="46" t="s">
        <v>1072</v>
      </c>
      <c r="BD250" s="62">
        <v>333.33333333333331</v>
      </c>
      <c r="BE250" s="62">
        <v>333.33333333333331</v>
      </c>
      <c r="BF250" s="46" t="s">
        <v>1072</v>
      </c>
      <c r="BG250" s="57">
        <v>333.33333333333331</v>
      </c>
      <c r="BH250" s="55">
        <v>500</v>
      </c>
      <c r="BI250" s="55">
        <v>375</v>
      </c>
      <c r="BJ250" s="55">
        <v>375</v>
      </c>
      <c r="BK250" s="113"/>
      <c r="BL250" s="55">
        <v>312.5</v>
      </c>
      <c r="BM250" s="113"/>
      <c r="BN250" s="55">
        <v>312.5</v>
      </c>
      <c r="BO250" s="113"/>
      <c r="BP250" s="55">
        <v>312.5</v>
      </c>
      <c r="BQ250" s="55">
        <v>312.5</v>
      </c>
      <c r="BR250" s="55">
        <v>312.5</v>
      </c>
      <c r="BS250" s="51">
        <v>312.5</v>
      </c>
      <c r="BT250" s="51">
        <v>312.5</v>
      </c>
      <c r="BU250" s="55">
        <v>312.5</v>
      </c>
      <c r="BV250" s="113"/>
      <c r="BW250" s="55">
        <v>312.5</v>
      </c>
      <c r="BX250" s="55">
        <v>312.5</v>
      </c>
      <c r="BY250" s="55">
        <v>375</v>
      </c>
      <c r="BZ250" s="51">
        <v>312.5</v>
      </c>
      <c r="CA250" s="51">
        <v>312.5</v>
      </c>
      <c r="CB250" s="113"/>
      <c r="CC250" s="51">
        <v>304.6875</v>
      </c>
      <c r="CD250" s="47">
        <v>343.75</v>
      </c>
      <c r="CE250" s="51">
        <v>562.5</v>
      </c>
      <c r="CF250" s="51">
        <v>312.5</v>
      </c>
      <c r="CG250" s="51">
        <v>312.5</v>
      </c>
      <c r="CH250" s="51">
        <v>312.5</v>
      </c>
      <c r="CI250" s="51">
        <v>312.5</v>
      </c>
      <c r="CJ250" s="51">
        <v>312.5</v>
      </c>
      <c r="CK250" s="51">
        <v>312.5</v>
      </c>
      <c r="CL250" s="51">
        <v>312.5</v>
      </c>
      <c r="CM250" s="51">
        <v>312.5</v>
      </c>
      <c r="CN250" s="51">
        <v>312.5</v>
      </c>
      <c r="CO250" s="51">
        <v>312.5</v>
      </c>
      <c r="CP250" s="51">
        <v>312.5</v>
      </c>
      <c r="CQ250" s="51">
        <v>312.5</v>
      </c>
      <c r="CR250" s="51">
        <v>312.5</v>
      </c>
      <c r="CS250" s="51">
        <v>312.5</v>
      </c>
      <c r="CT250" s="52">
        <v>312.5</v>
      </c>
      <c r="CU250" s="52">
        <v>312.5</v>
      </c>
      <c r="CV250" s="52">
        <v>312.5</v>
      </c>
      <c r="CW250" s="52">
        <v>312.5</v>
      </c>
      <c r="CX250" s="299">
        <v>312.5</v>
      </c>
      <c r="CY250" s="52">
        <f>'Coût médian du PMAS'!S11</f>
        <v>312.5</v>
      </c>
    </row>
    <row r="251" spans="1:103" ht="14.4" customHeight="1" x14ac:dyDescent="0.3">
      <c r="A251" s="11" t="s">
        <v>921</v>
      </c>
      <c r="B251" s="46" t="s">
        <v>1072</v>
      </c>
      <c r="C251" s="46" t="s">
        <v>1072</v>
      </c>
      <c r="D251" s="46" t="s">
        <v>1072</v>
      </c>
      <c r="E251" s="46" t="s">
        <v>1072</v>
      </c>
      <c r="F251" s="46" t="s">
        <v>1072</v>
      </c>
      <c r="G251" s="46" t="s">
        <v>1072</v>
      </c>
      <c r="H251" s="46" t="s">
        <v>1072</v>
      </c>
      <c r="I251" s="46" t="s">
        <v>1072</v>
      </c>
      <c r="J251" s="46" t="s">
        <v>1072</v>
      </c>
      <c r="K251" s="46" t="s">
        <v>1072</v>
      </c>
      <c r="L251" s="46" t="s">
        <v>1072</v>
      </c>
      <c r="M251" s="46" t="s">
        <v>1072</v>
      </c>
      <c r="N251" s="46" t="s">
        <v>1072</v>
      </c>
      <c r="O251" s="46" t="s">
        <v>1072</v>
      </c>
      <c r="P251" s="46" t="s">
        <v>1072</v>
      </c>
      <c r="Q251" s="46" t="s">
        <v>1072</v>
      </c>
      <c r="R251" s="46" t="s">
        <v>1072</v>
      </c>
      <c r="S251" s="46" t="s">
        <v>1072</v>
      </c>
      <c r="T251" s="46" t="s">
        <v>1072</v>
      </c>
      <c r="U251" s="46" t="s">
        <v>1072</v>
      </c>
      <c r="V251" s="46" t="s">
        <v>1072</v>
      </c>
      <c r="W251" s="46" t="s">
        <v>1072</v>
      </c>
      <c r="X251" s="46" t="s">
        <v>1072</v>
      </c>
      <c r="Y251" s="55">
        <v>2000</v>
      </c>
      <c r="Z251" s="51">
        <v>1500</v>
      </c>
      <c r="AA251" s="51">
        <v>1500</v>
      </c>
      <c r="AB251" s="46" t="s">
        <v>1072</v>
      </c>
      <c r="AC251" s="51">
        <v>1500</v>
      </c>
      <c r="AD251" s="51">
        <v>1500</v>
      </c>
      <c r="AE251" s="51">
        <v>1500</v>
      </c>
      <c r="AF251" s="51">
        <v>2000</v>
      </c>
      <c r="AG251" s="51">
        <v>1500</v>
      </c>
      <c r="AH251" s="51">
        <v>1500</v>
      </c>
      <c r="AI251" s="51">
        <v>1500</v>
      </c>
      <c r="AJ251" s="51">
        <v>1500</v>
      </c>
      <c r="AK251" s="51">
        <v>1500</v>
      </c>
      <c r="AL251" s="51">
        <v>1500</v>
      </c>
      <c r="AM251" s="51">
        <v>1500</v>
      </c>
      <c r="AN251" s="51">
        <v>2000</v>
      </c>
      <c r="AO251" s="51">
        <v>2000</v>
      </c>
      <c r="AP251" s="47">
        <v>2500</v>
      </c>
      <c r="AQ251" s="51">
        <v>2000</v>
      </c>
      <c r="AR251" s="46" t="s">
        <v>1072</v>
      </c>
      <c r="AS251" s="51">
        <v>2000</v>
      </c>
      <c r="AT251" s="52">
        <v>2500</v>
      </c>
      <c r="AU251" s="52">
        <v>2000</v>
      </c>
      <c r="AV251" s="52">
        <v>2000</v>
      </c>
      <c r="AW251" s="52">
        <v>2000</v>
      </c>
      <c r="AX251" s="52">
        <v>3000</v>
      </c>
      <c r="AY251" s="52">
        <f>'Coût médian du PMAS'!R12</f>
        <v>2500</v>
      </c>
      <c r="BA251" s="11" t="s">
        <v>921</v>
      </c>
      <c r="BB251" s="46" t="s">
        <v>1072</v>
      </c>
      <c r="BC251" s="46" t="s">
        <v>1072</v>
      </c>
      <c r="BD251" s="46" t="s">
        <v>1072</v>
      </c>
      <c r="BE251" s="46" t="s">
        <v>1072</v>
      </c>
      <c r="BF251" s="46" t="s">
        <v>1072</v>
      </c>
      <c r="BG251" s="46" t="s">
        <v>1072</v>
      </c>
      <c r="BH251" s="46" t="s">
        <v>1072</v>
      </c>
      <c r="BI251" s="46" t="s">
        <v>1072</v>
      </c>
      <c r="BJ251" s="46" t="s">
        <v>1072</v>
      </c>
      <c r="BK251" s="113"/>
      <c r="BL251" s="46" t="s">
        <v>1072</v>
      </c>
      <c r="BM251" s="113"/>
      <c r="BN251" s="46" t="s">
        <v>1072</v>
      </c>
      <c r="BO251" s="113"/>
      <c r="BP251" s="46" t="s">
        <v>1072</v>
      </c>
      <c r="BQ251" s="46" t="s">
        <v>1072</v>
      </c>
      <c r="BR251" s="46" t="s">
        <v>1072</v>
      </c>
      <c r="BS251" s="46" t="s">
        <v>1072</v>
      </c>
      <c r="BT251" s="46" t="s">
        <v>1072</v>
      </c>
      <c r="BU251" s="46" t="s">
        <v>1072</v>
      </c>
      <c r="BV251" s="113"/>
      <c r="BW251" s="46" t="s">
        <v>1072</v>
      </c>
      <c r="BX251" s="46" t="s">
        <v>1072</v>
      </c>
      <c r="BY251" s="55">
        <v>313</v>
      </c>
      <c r="BZ251" s="51">
        <v>250</v>
      </c>
      <c r="CA251" s="51">
        <v>250</v>
      </c>
      <c r="CB251" s="113"/>
      <c r="CC251" s="51">
        <v>281.25</v>
      </c>
      <c r="CD251" s="47">
        <v>343.75</v>
      </c>
      <c r="CE251" s="51">
        <v>312.5</v>
      </c>
      <c r="CF251" s="51">
        <v>312.5</v>
      </c>
      <c r="CG251" s="47">
        <v>312.5</v>
      </c>
      <c r="CH251" s="47">
        <v>312.5</v>
      </c>
      <c r="CI251" s="51">
        <v>187.5</v>
      </c>
      <c r="CJ251" s="51">
        <v>187.5</v>
      </c>
      <c r="CK251" s="51">
        <v>281.25</v>
      </c>
      <c r="CL251" s="47">
        <v>312.5</v>
      </c>
      <c r="CM251" s="51">
        <v>312.5</v>
      </c>
      <c r="CN251" s="51">
        <v>375</v>
      </c>
      <c r="CO251" s="51">
        <v>375</v>
      </c>
      <c r="CP251" s="51">
        <v>312.5</v>
      </c>
      <c r="CQ251" s="47">
        <v>312.5</v>
      </c>
      <c r="CR251" s="46" t="s">
        <v>1072</v>
      </c>
      <c r="CS251" s="51">
        <v>250</v>
      </c>
      <c r="CT251" s="52">
        <v>375</v>
      </c>
      <c r="CU251" s="52">
        <v>375</v>
      </c>
      <c r="CV251" s="52">
        <v>312.5</v>
      </c>
      <c r="CW251" s="52">
        <v>312.5</v>
      </c>
      <c r="CX251" s="39">
        <v>312.5</v>
      </c>
      <c r="CY251" s="52">
        <f>'Coût médian du PMAS'!S12</f>
        <v>250</v>
      </c>
    </row>
    <row r="252" spans="1:103" ht="14.4" customHeight="1" x14ac:dyDescent="0.3">
      <c r="A252" s="11" t="s">
        <v>1081</v>
      </c>
      <c r="B252" s="46" t="s">
        <v>1072</v>
      </c>
      <c r="C252" s="46" t="s">
        <v>1072</v>
      </c>
      <c r="D252" s="46" t="s">
        <v>1072</v>
      </c>
      <c r="E252" s="46" t="s">
        <v>1072</v>
      </c>
      <c r="F252" s="46" t="s">
        <v>1072</v>
      </c>
      <c r="G252" s="46" t="s">
        <v>1072</v>
      </c>
      <c r="H252" s="46" t="s">
        <v>1072</v>
      </c>
      <c r="I252" s="46" t="s">
        <v>1072</v>
      </c>
      <c r="J252" s="46" t="s">
        <v>1072</v>
      </c>
      <c r="K252" s="46" t="s">
        <v>1072</v>
      </c>
      <c r="L252" s="46" t="s">
        <v>1072</v>
      </c>
      <c r="M252" s="46" t="s">
        <v>1072</v>
      </c>
      <c r="N252" s="46" t="s">
        <v>1072</v>
      </c>
      <c r="O252" s="46" t="s">
        <v>1072</v>
      </c>
      <c r="P252" s="58">
        <v>2500</v>
      </c>
      <c r="Q252" s="58">
        <v>2500</v>
      </c>
      <c r="R252" s="51">
        <v>2500</v>
      </c>
      <c r="S252" s="51">
        <v>2500</v>
      </c>
      <c r="T252" s="51">
        <v>2000</v>
      </c>
      <c r="U252" s="55">
        <v>2500</v>
      </c>
      <c r="V252" s="51">
        <v>2500</v>
      </c>
      <c r="W252" s="55">
        <v>2500</v>
      </c>
      <c r="X252" s="55">
        <v>2500</v>
      </c>
      <c r="Y252" s="55">
        <v>2500</v>
      </c>
      <c r="Z252" s="51">
        <v>2500</v>
      </c>
      <c r="AA252" s="51">
        <v>2500</v>
      </c>
      <c r="AB252" s="46" t="s">
        <v>1072</v>
      </c>
      <c r="AC252" s="51">
        <v>2500</v>
      </c>
      <c r="AD252" s="51">
        <v>2500</v>
      </c>
      <c r="AE252" s="51">
        <v>2500</v>
      </c>
      <c r="AF252" s="46" t="s">
        <v>1072</v>
      </c>
      <c r="AG252" s="51">
        <v>2500</v>
      </c>
      <c r="AH252" s="51">
        <v>2500</v>
      </c>
      <c r="AI252" s="46" t="s">
        <v>1072</v>
      </c>
      <c r="AJ252" s="50">
        <v>2000</v>
      </c>
      <c r="AK252" s="51">
        <v>2500</v>
      </c>
      <c r="AL252" s="51">
        <v>2500</v>
      </c>
      <c r="AM252" s="51">
        <v>2500</v>
      </c>
      <c r="AN252" s="46" t="s">
        <v>1072</v>
      </c>
      <c r="AO252" s="51">
        <v>2500</v>
      </c>
      <c r="AP252" s="46" t="s">
        <v>1072</v>
      </c>
      <c r="AQ252" s="46" t="s">
        <v>1072</v>
      </c>
      <c r="AR252" s="51">
        <v>2500</v>
      </c>
      <c r="AS252" s="51">
        <v>2500</v>
      </c>
      <c r="AT252" s="52">
        <v>2500</v>
      </c>
      <c r="AU252" s="38" t="s">
        <v>1072</v>
      </c>
      <c r="AV252" s="38" t="s">
        <v>1072</v>
      </c>
      <c r="AW252" s="38" t="s">
        <v>1072</v>
      </c>
      <c r="AX252" s="38" t="s">
        <v>1072</v>
      </c>
      <c r="AY252" s="38" t="s">
        <v>1072</v>
      </c>
      <c r="BA252" s="11" t="s">
        <v>1081</v>
      </c>
      <c r="BB252" s="46" t="s">
        <v>1072</v>
      </c>
      <c r="BC252" s="46" t="s">
        <v>1072</v>
      </c>
      <c r="BD252" s="46" t="s">
        <v>1072</v>
      </c>
      <c r="BE252" s="46" t="s">
        <v>1072</v>
      </c>
      <c r="BF252" s="46" t="s">
        <v>1072</v>
      </c>
      <c r="BG252" s="46" t="s">
        <v>1072</v>
      </c>
      <c r="BH252" s="46" t="s">
        <v>1072</v>
      </c>
      <c r="BI252" s="46" t="s">
        <v>1072</v>
      </c>
      <c r="BJ252" s="46" t="s">
        <v>1072</v>
      </c>
      <c r="BK252" s="113"/>
      <c r="BL252" s="46" t="s">
        <v>1072</v>
      </c>
      <c r="BM252" s="113"/>
      <c r="BN252" s="46" t="s">
        <v>1072</v>
      </c>
      <c r="BO252" s="113"/>
      <c r="BP252" s="50">
        <v>312.5</v>
      </c>
      <c r="BQ252" s="50">
        <v>312.5</v>
      </c>
      <c r="BR252" s="50">
        <v>312.5</v>
      </c>
      <c r="BS252" s="51">
        <v>625</v>
      </c>
      <c r="BT252" s="51">
        <v>250</v>
      </c>
      <c r="BU252" s="55">
        <v>312.5</v>
      </c>
      <c r="BV252" s="113"/>
      <c r="BW252" s="55">
        <v>375</v>
      </c>
      <c r="BX252" s="55">
        <v>375</v>
      </c>
      <c r="BY252" s="55">
        <v>375</v>
      </c>
      <c r="BZ252" s="51">
        <v>375</v>
      </c>
      <c r="CA252" s="51">
        <v>375</v>
      </c>
      <c r="CB252" s="113"/>
      <c r="CC252" s="51">
        <v>375</v>
      </c>
      <c r="CD252" s="51">
        <v>375</v>
      </c>
      <c r="CE252" s="51">
        <v>375</v>
      </c>
      <c r="CF252" s="46" t="s">
        <v>1072</v>
      </c>
      <c r="CG252" s="51">
        <v>375</v>
      </c>
      <c r="CH252" s="51">
        <v>375</v>
      </c>
      <c r="CI252" s="46" t="s">
        <v>1072</v>
      </c>
      <c r="CJ252" s="47">
        <v>312.5</v>
      </c>
      <c r="CK252" s="51">
        <v>437.5</v>
      </c>
      <c r="CL252" s="51">
        <v>437.5</v>
      </c>
      <c r="CM252" s="51">
        <v>375</v>
      </c>
      <c r="CN252" s="46" t="s">
        <v>1072</v>
      </c>
      <c r="CO252" s="51">
        <v>312.5</v>
      </c>
      <c r="CP252" s="46" t="s">
        <v>1072</v>
      </c>
      <c r="CQ252" s="51">
        <v>437.5</v>
      </c>
      <c r="CR252" s="50">
        <v>312.5</v>
      </c>
      <c r="CS252" s="51">
        <v>375</v>
      </c>
      <c r="CT252" s="52">
        <v>375</v>
      </c>
      <c r="CU252" s="38" t="s">
        <v>1072</v>
      </c>
      <c r="CV252" s="38" t="s">
        <v>1072</v>
      </c>
      <c r="CW252" s="38" t="s">
        <v>1072</v>
      </c>
      <c r="CX252" s="300" t="s">
        <v>1072</v>
      </c>
      <c r="CY252" s="38" t="s">
        <v>1072</v>
      </c>
    </row>
    <row r="253" spans="1:103" ht="14.4" customHeight="1" x14ac:dyDescent="0.3">
      <c r="A253" s="11" t="s">
        <v>934</v>
      </c>
      <c r="B253" s="46" t="s">
        <v>1072</v>
      </c>
      <c r="C253" s="46" t="s">
        <v>1072</v>
      </c>
      <c r="D253" s="46" t="s">
        <v>1072</v>
      </c>
      <c r="E253" s="46" t="s">
        <v>1072</v>
      </c>
      <c r="F253" s="46" t="s">
        <v>1072</v>
      </c>
      <c r="G253" s="46" t="s">
        <v>1072</v>
      </c>
      <c r="H253" s="46" t="s">
        <v>1072</v>
      </c>
      <c r="I253" s="46" t="s">
        <v>1072</v>
      </c>
      <c r="J253" s="46" t="s">
        <v>1072</v>
      </c>
      <c r="K253" s="46" t="s">
        <v>1072</v>
      </c>
      <c r="L253" s="55">
        <v>2500</v>
      </c>
      <c r="M253" s="55">
        <v>2250</v>
      </c>
      <c r="N253" s="55">
        <v>2500</v>
      </c>
      <c r="O253" s="46" t="s">
        <v>1072</v>
      </c>
      <c r="P253" s="46" t="s">
        <v>1072</v>
      </c>
      <c r="Q253" s="51">
        <v>2500</v>
      </c>
      <c r="R253" s="51">
        <v>2500</v>
      </c>
      <c r="S253" s="46" t="s">
        <v>1072</v>
      </c>
      <c r="T253" s="51">
        <v>2500</v>
      </c>
      <c r="U253" s="46" t="s">
        <v>1072</v>
      </c>
      <c r="V253" s="46" t="s">
        <v>1072</v>
      </c>
      <c r="W253" s="46" t="s">
        <v>1072</v>
      </c>
      <c r="X253" s="46" t="s">
        <v>1072</v>
      </c>
      <c r="Y253" s="46" t="s">
        <v>1072</v>
      </c>
      <c r="Z253" s="46" t="s">
        <v>1072</v>
      </c>
      <c r="AA253" s="46" t="s">
        <v>1072</v>
      </c>
      <c r="AB253" s="46" t="s">
        <v>1072</v>
      </c>
      <c r="AC253" s="46" t="s">
        <v>1072</v>
      </c>
      <c r="AD253" s="46" t="s">
        <v>1072</v>
      </c>
      <c r="AE253" s="46" t="s">
        <v>1072</v>
      </c>
      <c r="AF253" s="51">
        <v>2500</v>
      </c>
      <c r="AG253" s="51">
        <v>2500</v>
      </c>
      <c r="AH253" s="51">
        <v>2500</v>
      </c>
      <c r="AI253" s="51">
        <v>2500</v>
      </c>
      <c r="AJ253" s="51">
        <v>2500</v>
      </c>
      <c r="AK253" s="51">
        <v>2500</v>
      </c>
      <c r="AL253" s="51">
        <v>2500</v>
      </c>
      <c r="AM253" s="51">
        <v>2000</v>
      </c>
      <c r="AN253" s="51">
        <v>2250</v>
      </c>
      <c r="AO253" s="51">
        <v>2000</v>
      </c>
      <c r="AP253" s="51">
        <v>2000</v>
      </c>
      <c r="AQ253" s="51">
        <v>2500</v>
      </c>
      <c r="AR253" s="51">
        <v>2000</v>
      </c>
      <c r="AS253" s="51">
        <v>2000</v>
      </c>
      <c r="AT253" s="52">
        <v>3000</v>
      </c>
      <c r="AU253" s="52">
        <v>3250</v>
      </c>
      <c r="AV253" s="52">
        <v>2500</v>
      </c>
      <c r="AW253" s="38" t="s">
        <v>1072</v>
      </c>
      <c r="AX253" s="38" t="s">
        <v>1072</v>
      </c>
      <c r="AY253" s="38" t="s">
        <v>1072</v>
      </c>
      <c r="BA253" s="11" t="s">
        <v>934</v>
      </c>
      <c r="BB253" s="46" t="s">
        <v>1072</v>
      </c>
      <c r="BC253" s="46" t="s">
        <v>1072</v>
      </c>
      <c r="BD253" s="46" t="s">
        <v>1072</v>
      </c>
      <c r="BE253" s="46" t="s">
        <v>1072</v>
      </c>
      <c r="BF253" s="46" t="s">
        <v>1072</v>
      </c>
      <c r="BG253" s="46" t="s">
        <v>1072</v>
      </c>
      <c r="BH253" s="46" t="s">
        <v>1072</v>
      </c>
      <c r="BI253" s="46" t="s">
        <v>1072</v>
      </c>
      <c r="BJ253" s="46" t="s">
        <v>1072</v>
      </c>
      <c r="BK253" s="113"/>
      <c r="BL253" s="47">
        <v>312.5</v>
      </c>
      <c r="BM253" s="113"/>
      <c r="BN253" s="47">
        <v>312.5</v>
      </c>
      <c r="BO253" s="113"/>
      <c r="BP253" s="46" t="s">
        <v>1072</v>
      </c>
      <c r="BQ253" s="51">
        <v>312.5</v>
      </c>
      <c r="BR253" s="51">
        <v>375</v>
      </c>
      <c r="BS253" s="46" t="s">
        <v>1072</v>
      </c>
      <c r="BT253" s="50">
        <v>312.5</v>
      </c>
      <c r="BU253" s="46" t="s">
        <v>1072</v>
      </c>
      <c r="BV253" s="113"/>
      <c r="BW253" s="46" t="s">
        <v>1072</v>
      </c>
      <c r="BX253" s="46" t="s">
        <v>1072</v>
      </c>
      <c r="BY253" s="46" t="s">
        <v>1072</v>
      </c>
      <c r="BZ253" s="46" t="s">
        <v>1072</v>
      </c>
      <c r="CA253" s="46" t="s">
        <v>1072</v>
      </c>
      <c r="CB253" s="113"/>
      <c r="CC253" s="46" t="s">
        <v>1072</v>
      </c>
      <c r="CD253" s="46" t="s">
        <v>1072</v>
      </c>
      <c r="CE253" s="46" t="s">
        <v>1072</v>
      </c>
      <c r="CF253" s="51">
        <v>375</v>
      </c>
      <c r="CG253" s="51">
        <v>400</v>
      </c>
      <c r="CH253" s="51">
        <v>406.25</v>
      </c>
      <c r="CI253" s="47">
        <v>312.5</v>
      </c>
      <c r="CJ253" s="51">
        <v>250</v>
      </c>
      <c r="CK253" s="51">
        <v>250</v>
      </c>
      <c r="CL253" s="47">
        <v>312.5</v>
      </c>
      <c r="CM253" s="51">
        <v>375</v>
      </c>
      <c r="CN253" s="51">
        <v>437.5</v>
      </c>
      <c r="CO253" s="51">
        <v>312.5</v>
      </c>
      <c r="CP253" s="51">
        <v>312.5</v>
      </c>
      <c r="CQ253" s="46" t="s">
        <v>1072</v>
      </c>
      <c r="CR253" s="51">
        <v>312.5</v>
      </c>
      <c r="CS253" s="51">
        <v>312.5</v>
      </c>
      <c r="CT253" s="52">
        <v>312.5</v>
      </c>
      <c r="CU253" s="52">
        <v>312.5</v>
      </c>
      <c r="CV253" s="52">
        <v>312.5</v>
      </c>
      <c r="CW253" s="38" t="s">
        <v>1072</v>
      </c>
      <c r="CX253" s="300" t="s">
        <v>1072</v>
      </c>
      <c r="CY253" s="38" t="s">
        <v>1072</v>
      </c>
    </row>
    <row r="254" spans="1:103" ht="14.4" customHeight="1" x14ac:dyDescent="0.3">
      <c r="A254" s="11" t="s">
        <v>936</v>
      </c>
      <c r="B254" s="46" t="s">
        <v>1072</v>
      </c>
      <c r="C254" s="46" t="s">
        <v>1072</v>
      </c>
      <c r="D254" s="46" t="s">
        <v>1072</v>
      </c>
      <c r="E254" s="46" t="s">
        <v>1072</v>
      </c>
      <c r="F254" s="46" t="s">
        <v>1072</v>
      </c>
      <c r="G254" s="46" t="s">
        <v>1072</v>
      </c>
      <c r="H254" s="46" t="s">
        <v>1072</v>
      </c>
      <c r="I254" s="46" t="s">
        <v>1072</v>
      </c>
      <c r="J254" s="46" t="s">
        <v>1072</v>
      </c>
      <c r="K254" s="46" t="s">
        <v>1072</v>
      </c>
      <c r="L254" s="46" t="s">
        <v>1072</v>
      </c>
      <c r="M254" s="46" t="s">
        <v>1072</v>
      </c>
      <c r="N254" s="46" t="s">
        <v>1072</v>
      </c>
      <c r="O254" s="46" t="s">
        <v>1072</v>
      </c>
      <c r="P254" s="46" t="s">
        <v>1072</v>
      </c>
      <c r="Q254" s="46" t="s">
        <v>1072</v>
      </c>
      <c r="R254" s="46" t="s">
        <v>1072</v>
      </c>
      <c r="S254" s="46" t="s">
        <v>1072</v>
      </c>
      <c r="T254" s="46" t="s">
        <v>1072</v>
      </c>
      <c r="U254" s="46" t="s">
        <v>1072</v>
      </c>
      <c r="V254" s="46" t="s">
        <v>1072</v>
      </c>
      <c r="W254" s="46" t="s">
        <v>1072</v>
      </c>
      <c r="X254" s="46" t="s">
        <v>1072</v>
      </c>
      <c r="Y254" s="46" t="s">
        <v>1072</v>
      </c>
      <c r="Z254" s="46" t="s">
        <v>1072</v>
      </c>
      <c r="AA254" s="46" t="s">
        <v>1072</v>
      </c>
      <c r="AB254" s="46" t="s">
        <v>1072</v>
      </c>
      <c r="AC254" s="51">
        <v>2500</v>
      </c>
      <c r="AD254" s="46" t="s">
        <v>1072</v>
      </c>
      <c r="AE254" s="46" t="s">
        <v>1072</v>
      </c>
      <c r="AF254" s="46" t="s">
        <v>1072</v>
      </c>
      <c r="AG254" s="46" t="s">
        <v>1072</v>
      </c>
      <c r="AH254" s="46" t="s">
        <v>1072</v>
      </c>
      <c r="AI254" s="46" t="s">
        <v>1072</v>
      </c>
      <c r="AJ254" s="46" t="s">
        <v>1072</v>
      </c>
      <c r="AK254" s="46" t="s">
        <v>1072</v>
      </c>
      <c r="AL254" s="46" t="s">
        <v>1072</v>
      </c>
      <c r="AM254" s="46" t="s">
        <v>1072</v>
      </c>
      <c r="AN254" s="46" t="s">
        <v>1072</v>
      </c>
      <c r="AO254" s="46" t="s">
        <v>1072</v>
      </c>
      <c r="AP254" s="46" t="s">
        <v>1072</v>
      </c>
      <c r="AQ254" s="46" t="s">
        <v>1072</v>
      </c>
      <c r="AR254" s="46" t="s">
        <v>1072</v>
      </c>
      <c r="AS254" s="51">
        <v>2000</v>
      </c>
      <c r="AT254" s="52">
        <v>3000</v>
      </c>
      <c r="AU254" s="52">
        <v>3000</v>
      </c>
      <c r="AV254" s="52">
        <v>3000</v>
      </c>
      <c r="AW254" s="52">
        <v>3000</v>
      </c>
      <c r="AX254" s="39">
        <v>3000</v>
      </c>
      <c r="AY254" s="52">
        <f>'Coût médian du PMAS'!R17</f>
        <v>3000</v>
      </c>
      <c r="BA254" s="11" t="s">
        <v>936</v>
      </c>
      <c r="BB254" s="46" t="s">
        <v>1072</v>
      </c>
      <c r="BC254" s="46" t="s">
        <v>1072</v>
      </c>
      <c r="BD254" s="46" t="s">
        <v>1072</v>
      </c>
      <c r="BE254" s="46" t="s">
        <v>1072</v>
      </c>
      <c r="BF254" s="46" t="s">
        <v>1072</v>
      </c>
      <c r="BG254" s="46" t="s">
        <v>1072</v>
      </c>
      <c r="BH254" s="46" t="s">
        <v>1072</v>
      </c>
      <c r="BI254" s="46" t="s">
        <v>1072</v>
      </c>
      <c r="BJ254" s="46" t="s">
        <v>1072</v>
      </c>
      <c r="BK254" s="113"/>
      <c r="BL254" s="46" t="s">
        <v>1072</v>
      </c>
      <c r="BM254" s="113"/>
      <c r="BN254" s="46" t="s">
        <v>1072</v>
      </c>
      <c r="BO254" s="113"/>
      <c r="BP254" s="46" t="s">
        <v>1072</v>
      </c>
      <c r="BQ254" s="46" t="s">
        <v>1072</v>
      </c>
      <c r="BR254" s="46" t="s">
        <v>1072</v>
      </c>
      <c r="BS254" s="46" t="s">
        <v>1072</v>
      </c>
      <c r="BT254" s="46" t="s">
        <v>1072</v>
      </c>
      <c r="BU254" s="46" t="s">
        <v>1072</v>
      </c>
      <c r="BV254" s="113"/>
      <c r="BW254" s="46" t="s">
        <v>1072</v>
      </c>
      <c r="BX254" s="46" t="s">
        <v>1072</v>
      </c>
      <c r="BY254" s="46" t="s">
        <v>1072</v>
      </c>
      <c r="BZ254" s="46" t="s">
        <v>1072</v>
      </c>
      <c r="CA254" s="46" t="s">
        <v>1072</v>
      </c>
      <c r="CB254" s="113"/>
      <c r="CC254" s="47">
        <v>304.6875</v>
      </c>
      <c r="CD254" s="46" t="s">
        <v>1072</v>
      </c>
      <c r="CE254" s="46" t="s">
        <v>1072</v>
      </c>
      <c r="CF254" s="46" t="s">
        <v>1072</v>
      </c>
      <c r="CG254" s="46" t="s">
        <v>1072</v>
      </c>
      <c r="CH254" s="46" t="s">
        <v>1072</v>
      </c>
      <c r="CI254" s="46" t="s">
        <v>1072</v>
      </c>
      <c r="CJ254" s="46" t="s">
        <v>1072</v>
      </c>
      <c r="CK254" s="46" t="s">
        <v>1072</v>
      </c>
      <c r="CL254" s="46" t="s">
        <v>1072</v>
      </c>
      <c r="CM254" s="46" t="s">
        <v>1072</v>
      </c>
      <c r="CN254" s="46" t="s">
        <v>1072</v>
      </c>
      <c r="CO254" s="46" t="s">
        <v>1072</v>
      </c>
      <c r="CP254" s="46" t="s">
        <v>1072</v>
      </c>
      <c r="CQ254" s="46" t="s">
        <v>1072</v>
      </c>
      <c r="CR254" s="46" t="s">
        <v>1072</v>
      </c>
      <c r="CS254" s="50">
        <v>312.5</v>
      </c>
      <c r="CT254" s="52">
        <v>281.25</v>
      </c>
      <c r="CU254" s="50">
        <v>312.5</v>
      </c>
      <c r="CV254" s="39">
        <v>312.5</v>
      </c>
      <c r="CW254" s="39">
        <v>343.75</v>
      </c>
      <c r="CX254" s="39">
        <v>312.5</v>
      </c>
      <c r="CY254" s="52">
        <f>'Coût médian du PMAS'!S17</f>
        <v>187.5</v>
      </c>
    </row>
    <row r="255" spans="1:103" ht="14.4" customHeight="1" x14ac:dyDescent="0.3">
      <c r="A255" s="11" t="s">
        <v>928</v>
      </c>
      <c r="B255" s="55">
        <v>1250</v>
      </c>
      <c r="C255" s="46" t="s">
        <v>1072</v>
      </c>
      <c r="D255" s="62">
        <v>750</v>
      </c>
      <c r="E255" s="46" t="s">
        <v>1072</v>
      </c>
      <c r="F255" s="62">
        <v>1250</v>
      </c>
      <c r="G255" s="57">
        <v>1000</v>
      </c>
      <c r="H255" s="46" t="s">
        <v>1072</v>
      </c>
      <c r="I255" s="46" t="s">
        <v>1072</v>
      </c>
      <c r="J255" s="51">
        <v>2500</v>
      </c>
      <c r="K255" s="58">
        <v>2500</v>
      </c>
      <c r="L255" s="58">
        <v>2500</v>
      </c>
      <c r="M255" s="58">
        <v>2500</v>
      </c>
      <c r="N255" s="58">
        <v>2500</v>
      </c>
      <c r="O255" s="46" t="s">
        <v>1072</v>
      </c>
      <c r="P255" s="58">
        <v>2500</v>
      </c>
      <c r="Q255" s="46" t="s">
        <v>1072</v>
      </c>
      <c r="R255" s="51">
        <v>2500</v>
      </c>
      <c r="S255" s="51">
        <v>2000</v>
      </c>
      <c r="T255" s="51">
        <v>2000</v>
      </c>
      <c r="U255" s="55">
        <v>2250</v>
      </c>
      <c r="V255" s="51">
        <v>2500</v>
      </c>
      <c r="W255" s="55">
        <v>2000</v>
      </c>
      <c r="X255" s="55">
        <v>2000</v>
      </c>
      <c r="Y255" s="55">
        <v>2000</v>
      </c>
      <c r="Z255" s="51">
        <v>2000</v>
      </c>
      <c r="AA255" s="51">
        <v>2000</v>
      </c>
      <c r="AB255" s="51">
        <v>2500</v>
      </c>
      <c r="AC255" s="51">
        <v>2000</v>
      </c>
      <c r="AD255" s="51">
        <v>2500</v>
      </c>
      <c r="AE255" s="51">
        <v>2500</v>
      </c>
      <c r="AF255" s="51">
        <v>3000</v>
      </c>
      <c r="AG255" s="51">
        <v>2500</v>
      </c>
      <c r="AH255" s="51">
        <v>2000</v>
      </c>
      <c r="AI255" s="51">
        <v>2500</v>
      </c>
      <c r="AJ255" s="51">
        <v>2000</v>
      </c>
      <c r="AK255" s="51">
        <v>2500</v>
      </c>
      <c r="AL255" s="51">
        <v>2500</v>
      </c>
      <c r="AM255" s="51">
        <v>2500</v>
      </c>
      <c r="AN255" s="51">
        <v>2500</v>
      </c>
      <c r="AO255" s="51">
        <v>2500</v>
      </c>
      <c r="AP255" s="51">
        <v>2500</v>
      </c>
      <c r="AQ255" s="51">
        <v>2500</v>
      </c>
      <c r="AR255" s="51">
        <v>2500</v>
      </c>
      <c r="AS255" s="51">
        <v>2500</v>
      </c>
      <c r="AT255" s="52">
        <v>2500</v>
      </c>
      <c r="AU255" s="52">
        <v>3000</v>
      </c>
      <c r="AV255" s="52">
        <v>3000</v>
      </c>
      <c r="AW255" s="52">
        <v>2500</v>
      </c>
      <c r="AX255" s="52">
        <v>3000</v>
      </c>
      <c r="AY255" s="52">
        <f>'Coût médian du PMAS'!R14</f>
        <v>2500</v>
      </c>
      <c r="BA255" s="11" t="s">
        <v>928</v>
      </c>
      <c r="BB255" s="55">
        <v>604.16666666666663</v>
      </c>
      <c r="BC255" s="46" t="s">
        <v>1072</v>
      </c>
      <c r="BD255" s="62">
        <v>541.66666666666663</v>
      </c>
      <c r="BE255" s="46" t="s">
        <v>1072</v>
      </c>
      <c r="BF255" s="62">
        <v>416.66666666666669</v>
      </c>
      <c r="BG255" s="57">
        <v>416.66666666666669</v>
      </c>
      <c r="BH255" s="46" t="s">
        <v>1072</v>
      </c>
      <c r="BI255" s="46" t="s">
        <v>1072</v>
      </c>
      <c r="BJ255" s="51">
        <v>500</v>
      </c>
      <c r="BK255" s="113"/>
      <c r="BL255" s="50">
        <v>312.5</v>
      </c>
      <c r="BM255" s="113"/>
      <c r="BN255" s="50">
        <v>312.5</v>
      </c>
      <c r="BO255" s="113"/>
      <c r="BP255" s="58">
        <v>437.5</v>
      </c>
      <c r="BQ255" s="46" t="s">
        <v>1072</v>
      </c>
      <c r="BR255" s="51">
        <v>312.5</v>
      </c>
      <c r="BS255" s="51">
        <v>250</v>
      </c>
      <c r="BT255" s="51">
        <v>312.5</v>
      </c>
      <c r="BU255" s="55">
        <v>437.5</v>
      </c>
      <c r="BV255" s="113"/>
      <c r="BW255" s="55">
        <v>312.5</v>
      </c>
      <c r="BX255" s="55">
        <v>312.5</v>
      </c>
      <c r="BY255" s="55">
        <v>312.5</v>
      </c>
      <c r="BZ255" s="51">
        <v>250</v>
      </c>
      <c r="CA255" s="51">
        <v>281.25</v>
      </c>
      <c r="CB255" s="113"/>
      <c r="CC255" s="51">
        <v>296.875</v>
      </c>
      <c r="CD255" s="51">
        <v>250</v>
      </c>
      <c r="CE255" s="51">
        <v>250</v>
      </c>
      <c r="CF255" s="47">
        <v>312.5</v>
      </c>
      <c r="CG255" s="51">
        <v>375</v>
      </c>
      <c r="CH255" s="51">
        <v>375</v>
      </c>
      <c r="CI255" s="51">
        <v>290.1875</v>
      </c>
      <c r="CJ255" s="51">
        <v>312.5</v>
      </c>
      <c r="CK255" s="51">
        <v>312.5</v>
      </c>
      <c r="CL255" s="51">
        <v>250</v>
      </c>
      <c r="CM255" s="51">
        <v>312.5</v>
      </c>
      <c r="CN255" s="51">
        <v>312.5</v>
      </c>
      <c r="CO255" s="51">
        <v>312.5</v>
      </c>
      <c r="CP255" s="51">
        <v>312.5</v>
      </c>
      <c r="CQ255" s="51">
        <v>437.5</v>
      </c>
      <c r="CR255" s="51">
        <v>375</v>
      </c>
      <c r="CS255" s="51">
        <v>375</v>
      </c>
      <c r="CT255" s="52">
        <v>250</v>
      </c>
      <c r="CU255" s="52">
        <v>250</v>
      </c>
      <c r="CV255" s="52">
        <v>250</v>
      </c>
      <c r="CW255" s="52">
        <v>250</v>
      </c>
      <c r="CX255" s="299">
        <v>250</v>
      </c>
      <c r="CY255" s="52">
        <f>'Coût médian du PMAS'!S14</f>
        <v>250</v>
      </c>
    </row>
    <row r="256" spans="1:103" ht="14.4" customHeight="1" x14ac:dyDescent="0.3">
      <c r="A256" s="11" t="s">
        <v>1082</v>
      </c>
      <c r="B256" s="55">
        <v>1000</v>
      </c>
      <c r="C256" s="62">
        <v>1000</v>
      </c>
      <c r="D256" s="46" t="s">
        <v>1072</v>
      </c>
      <c r="E256" s="62">
        <v>1000</v>
      </c>
      <c r="F256" s="62">
        <v>1000</v>
      </c>
      <c r="G256" s="57">
        <v>1000</v>
      </c>
      <c r="H256" s="46" t="s">
        <v>1072</v>
      </c>
      <c r="I256" s="58">
        <v>2000</v>
      </c>
      <c r="J256" s="46" t="s">
        <v>1072</v>
      </c>
      <c r="K256" s="58">
        <v>2000</v>
      </c>
      <c r="L256" s="58">
        <v>2500</v>
      </c>
      <c r="M256" s="51">
        <v>2500</v>
      </c>
      <c r="N256" s="58">
        <v>2500</v>
      </c>
      <c r="O256" s="51">
        <v>2500</v>
      </c>
      <c r="P256" s="58">
        <v>2000</v>
      </c>
      <c r="Q256" s="46" t="s">
        <v>1072</v>
      </c>
      <c r="R256" s="51">
        <v>2000</v>
      </c>
      <c r="S256" s="51">
        <v>2000</v>
      </c>
      <c r="T256" s="46" t="s">
        <v>1072</v>
      </c>
      <c r="U256" s="55">
        <v>2000</v>
      </c>
      <c r="V256" s="46" t="s">
        <v>1072</v>
      </c>
      <c r="W256" s="55">
        <v>2000</v>
      </c>
      <c r="X256" s="55">
        <v>2000</v>
      </c>
      <c r="Y256" s="55">
        <v>2000</v>
      </c>
      <c r="Z256" s="51">
        <v>2000</v>
      </c>
      <c r="AA256" s="51">
        <v>2000</v>
      </c>
      <c r="AB256" s="46" t="s">
        <v>1072</v>
      </c>
      <c r="AC256" s="51">
        <v>2000</v>
      </c>
      <c r="AD256" s="51">
        <v>2000</v>
      </c>
      <c r="AE256" s="51">
        <v>2000</v>
      </c>
      <c r="AF256" s="51">
        <v>2000</v>
      </c>
      <c r="AG256" s="51">
        <v>2000</v>
      </c>
      <c r="AH256" s="51">
        <v>2000</v>
      </c>
      <c r="AI256" s="46" t="s">
        <v>1072</v>
      </c>
      <c r="AJ256" s="51">
        <v>2000</v>
      </c>
      <c r="AK256" s="51">
        <v>2000</v>
      </c>
      <c r="AL256" s="51">
        <v>2000</v>
      </c>
      <c r="AM256" s="51">
        <v>2000</v>
      </c>
      <c r="AN256" s="51">
        <v>2000</v>
      </c>
      <c r="AO256" s="51">
        <v>2000</v>
      </c>
      <c r="AP256" s="51">
        <v>2000</v>
      </c>
      <c r="AQ256" s="51">
        <v>2000</v>
      </c>
      <c r="AR256" s="51">
        <v>2250</v>
      </c>
      <c r="AS256" s="51">
        <v>2000</v>
      </c>
      <c r="AT256" s="38" t="s">
        <v>1072</v>
      </c>
      <c r="AU256" s="38" t="s">
        <v>1072</v>
      </c>
      <c r="AV256" s="38" t="s">
        <v>1072</v>
      </c>
      <c r="AW256" s="52">
        <v>2000</v>
      </c>
      <c r="AX256" s="52">
        <v>2000</v>
      </c>
      <c r="AY256" s="52">
        <f>'Coût médian du PMAS'!R16</f>
        <v>2000</v>
      </c>
      <c r="BA256" s="11" t="s">
        <v>1082</v>
      </c>
      <c r="BB256" s="55">
        <v>500</v>
      </c>
      <c r="BC256" s="62">
        <v>416.66666666666669</v>
      </c>
      <c r="BD256" s="46" t="s">
        <v>1072</v>
      </c>
      <c r="BE256" s="62">
        <v>416.66666666666669</v>
      </c>
      <c r="BF256" s="62">
        <v>416.66666666666669</v>
      </c>
      <c r="BG256" s="57">
        <v>333.33333333333331</v>
      </c>
      <c r="BH256" s="46" t="s">
        <v>1072</v>
      </c>
      <c r="BI256" s="51">
        <v>375</v>
      </c>
      <c r="BJ256" s="46" t="s">
        <v>1072</v>
      </c>
      <c r="BK256" s="113"/>
      <c r="BL256" s="58">
        <v>437.5</v>
      </c>
      <c r="BM256" s="113"/>
      <c r="BN256" s="58">
        <v>375</v>
      </c>
      <c r="BO256" s="113"/>
      <c r="BP256" s="58">
        <v>375</v>
      </c>
      <c r="BQ256" s="46" t="s">
        <v>1072</v>
      </c>
      <c r="BR256" s="51">
        <v>437.5</v>
      </c>
      <c r="BS256" s="51">
        <v>437.5</v>
      </c>
      <c r="BT256" s="46" t="s">
        <v>1072</v>
      </c>
      <c r="BU256" s="55">
        <v>375</v>
      </c>
      <c r="BV256" s="113"/>
      <c r="BW256" s="55">
        <v>437.5</v>
      </c>
      <c r="BX256" s="55">
        <v>437.5</v>
      </c>
      <c r="BY256" s="55">
        <v>875</v>
      </c>
      <c r="BZ256" s="51">
        <v>375</v>
      </c>
      <c r="CA256" s="51">
        <v>375</v>
      </c>
      <c r="CB256" s="113"/>
      <c r="CC256" s="51">
        <v>304.6875</v>
      </c>
      <c r="CD256" s="47">
        <v>343.75</v>
      </c>
      <c r="CE256" s="51">
        <v>375</v>
      </c>
      <c r="CF256" s="51">
        <v>375</v>
      </c>
      <c r="CG256" s="51">
        <v>375</v>
      </c>
      <c r="CH256" s="51">
        <v>375</v>
      </c>
      <c r="CI256" s="46" t="s">
        <v>1072</v>
      </c>
      <c r="CJ256" s="51">
        <v>375</v>
      </c>
      <c r="CK256" s="51">
        <v>375</v>
      </c>
      <c r="CL256" s="51">
        <v>375</v>
      </c>
      <c r="CM256" s="47">
        <v>312.5</v>
      </c>
      <c r="CN256" s="47">
        <v>312.5</v>
      </c>
      <c r="CO256" s="51">
        <v>243.75</v>
      </c>
      <c r="CP256" s="51">
        <v>250</v>
      </c>
      <c r="CQ256" s="51">
        <v>250</v>
      </c>
      <c r="CR256" s="51">
        <v>312.5</v>
      </c>
      <c r="CS256" s="51">
        <v>312.5</v>
      </c>
      <c r="CT256" s="38" t="s">
        <v>1072</v>
      </c>
      <c r="CU256" s="38" t="s">
        <v>1072</v>
      </c>
      <c r="CV256" s="38" t="s">
        <v>1072</v>
      </c>
      <c r="CW256" s="52">
        <v>375</v>
      </c>
      <c r="CX256" s="299">
        <v>375</v>
      </c>
      <c r="CY256" s="52">
        <f>'Coût médian du PMAS'!S16</f>
        <v>375</v>
      </c>
    </row>
    <row r="257" spans="1:103" ht="14.4" customHeight="1" x14ac:dyDescent="0.3">
      <c r="A257" s="11" t="s">
        <v>937</v>
      </c>
      <c r="B257" s="46" t="s">
        <v>1072</v>
      </c>
      <c r="C257" s="46" t="s">
        <v>1072</v>
      </c>
      <c r="D257" s="46" t="s">
        <v>1072</v>
      </c>
      <c r="E257" s="46" t="s">
        <v>1072</v>
      </c>
      <c r="F257" s="46" t="s">
        <v>1072</v>
      </c>
      <c r="G257" s="46" t="s">
        <v>1072</v>
      </c>
      <c r="H257" s="46" t="s">
        <v>1072</v>
      </c>
      <c r="I257" s="46" t="s">
        <v>1072</v>
      </c>
      <c r="J257" s="46" t="s">
        <v>1072</v>
      </c>
      <c r="K257" s="46" t="s">
        <v>1072</v>
      </c>
      <c r="L257" s="46" t="s">
        <v>1072</v>
      </c>
      <c r="M257" s="46" t="s">
        <v>1072</v>
      </c>
      <c r="N257" s="46" t="s">
        <v>1072</v>
      </c>
      <c r="O257" s="46" t="s">
        <v>1072</v>
      </c>
      <c r="P257" s="46" t="s">
        <v>1072</v>
      </c>
      <c r="Q257" s="46" t="s">
        <v>1072</v>
      </c>
      <c r="R257" s="46" t="s">
        <v>1072</v>
      </c>
      <c r="S257" s="46" t="s">
        <v>1072</v>
      </c>
      <c r="T257" s="51">
        <v>2000</v>
      </c>
      <c r="U257" s="55">
        <v>2000</v>
      </c>
      <c r="V257" s="46" t="s">
        <v>1072</v>
      </c>
      <c r="W257" s="46" t="s">
        <v>1072</v>
      </c>
      <c r="X257" s="46" t="s">
        <v>1072</v>
      </c>
      <c r="Y257" s="46" t="s">
        <v>1072</v>
      </c>
      <c r="Z257" s="46" t="s">
        <v>1072</v>
      </c>
      <c r="AA257" s="46" t="s">
        <v>1072</v>
      </c>
      <c r="AB257" s="50">
        <v>2250</v>
      </c>
      <c r="AC257" s="46" t="s">
        <v>1072</v>
      </c>
      <c r="AD257" s="46" t="s">
        <v>1072</v>
      </c>
      <c r="AE257" s="46" t="s">
        <v>1072</v>
      </c>
      <c r="AF257" s="46" t="s">
        <v>1072</v>
      </c>
      <c r="AG257" s="46" t="s">
        <v>1072</v>
      </c>
      <c r="AH257" s="46" t="s">
        <v>1072</v>
      </c>
      <c r="AI257" s="46" t="s">
        <v>1072</v>
      </c>
      <c r="AJ257" s="51">
        <v>2250</v>
      </c>
      <c r="AK257" s="51">
        <v>2000</v>
      </c>
      <c r="AL257" s="51">
        <v>2000</v>
      </c>
      <c r="AM257" s="51">
        <v>2000</v>
      </c>
      <c r="AN257" s="51">
        <v>2500</v>
      </c>
      <c r="AO257" s="51">
        <v>5000</v>
      </c>
      <c r="AP257" s="51">
        <v>5000</v>
      </c>
      <c r="AQ257" s="51">
        <v>5000</v>
      </c>
      <c r="AR257" s="51">
        <v>2500</v>
      </c>
      <c r="AS257" s="50">
        <v>2500</v>
      </c>
      <c r="AT257" s="50">
        <v>2500</v>
      </c>
      <c r="AU257" s="50">
        <v>2500</v>
      </c>
      <c r="AV257" s="52">
        <v>2500</v>
      </c>
      <c r="AW257" s="52">
        <v>2500</v>
      </c>
      <c r="AX257" s="38" t="s">
        <v>1072</v>
      </c>
      <c r="AY257" s="52">
        <f>'Coût médian du PMAS'!R18</f>
        <v>5000</v>
      </c>
      <c r="BA257" s="11" t="s">
        <v>937</v>
      </c>
      <c r="BB257" s="46" t="s">
        <v>1072</v>
      </c>
      <c r="BC257" s="46" t="s">
        <v>1072</v>
      </c>
      <c r="BD257" s="46" t="s">
        <v>1072</v>
      </c>
      <c r="BE257" s="46" t="s">
        <v>1072</v>
      </c>
      <c r="BF257" s="46" t="s">
        <v>1072</v>
      </c>
      <c r="BG257" s="46" t="s">
        <v>1072</v>
      </c>
      <c r="BH257" s="46" t="s">
        <v>1072</v>
      </c>
      <c r="BI257" s="46" t="s">
        <v>1072</v>
      </c>
      <c r="BJ257" s="46" t="s">
        <v>1072</v>
      </c>
      <c r="BK257" s="113"/>
      <c r="BL257" s="46" t="s">
        <v>1072</v>
      </c>
      <c r="BM257" s="113"/>
      <c r="BN257" s="46" t="s">
        <v>1072</v>
      </c>
      <c r="BO257" s="113"/>
      <c r="BP257" s="46" t="s">
        <v>1072</v>
      </c>
      <c r="BQ257" s="46" t="s">
        <v>1072</v>
      </c>
      <c r="BR257" s="46" t="s">
        <v>1072</v>
      </c>
      <c r="BS257" s="46" t="s">
        <v>1072</v>
      </c>
      <c r="BT257" s="51">
        <v>250</v>
      </c>
      <c r="BU257" s="55">
        <v>312.5</v>
      </c>
      <c r="BV257" s="113"/>
      <c r="BW257" s="46" t="s">
        <v>1072</v>
      </c>
      <c r="BX257" s="46" t="s">
        <v>1072</v>
      </c>
      <c r="BY257" s="46" t="s">
        <v>1072</v>
      </c>
      <c r="BZ257" s="46" t="s">
        <v>1072</v>
      </c>
      <c r="CA257" s="46" t="s">
        <v>1072</v>
      </c>
      <c r="CB257" s="113"/>
      <c r="CC257" s="46" t="s">
        <v>1072</v>
      </c>
      <c r="CD257" s="46" t="s">
        <v>1072</v>
      </c>
      <c r="CE257" s="46" t="s">
        <v>1072</v>
      </c>
      <c r="CF257" s="46" t="s">
        <v>1072</v>
      </c>
      <c r="CG257" s="46" t="s">
        <v>1072</v>
      </c>
      <c r="CH257" s="46" t="s">
        <v>1072</v>
      </c>
      <c r="CI257" s="46" t="s">
        <v>1072</v>
      </c>
      <c r="CJ257" s="47">
        <v>312.5</v>
      </c>
      <c r="CK257" s="47">
        <v>312.5</v>
      </c>
      <c r="CL257" s="47">
        <v>312.5</v>
      </c>
      <c r="CM257" s="51">
        <v>375</v>
      </c>
      <c r="CN257" s="47">
        <v>312.5</v>
      </c>
      <c r="CO257" s="47">
        <v>312.5</v>
      </c>
      <c r="CP257" s="51">
        <v>312.5</v>
      </c>
      <c r="CQ257" s="47">
        <v>312.5</v>
      </c>
      <c r="CR257" s="51">
        <v>328.125</v>
      </c>
      <c r="CS257" s="50">
        <v>312.5</v>
      </c>
      <c r="CT257" s="50">
        <v>343.75</v>
      </c>
      <c r="CU257" s="50">
        <v>312.5</v>
      </c>
      <c r="CV257" s="52">
        <v>250</v>
      </c>
      <c r="CW257" s="39">
        <v>343.75</v>
      </c>
      <c r="CX257" s="300" t="s">
        <v>1072</v>
      </c>
      <c r="CY257" s="39">
        <f>'Coût médian du PMAS'!S18</f>
        <v>312.5</v>
      </c>
    </row>
    <row r="258" spans="1:103" ht="14.4" customHeight="1" x14ac:dyDescent="0.3">
      <c r="A258" s="11" t="s">
        <v>1083</v>
      </c>
      <c r="B258" s="46" t="s">
        <v>1072</v>
      </c>
      <c r="C258" s="46" t="s">
        <v>1072</v>
      </c>
      <c r="D258" s="46" t="s">
        <v>1072</v>
      </c>
      <c r="E258" s="46" t="s">
        <v>1072</v>
      </c>
      <c r="F258" s="46" t="s">
        <v>1072</v>
      </c>
      <c r="G258" s="46" t="s">
        <v>1072</v>
      </c>
      <c r="H258" s="46" t="s">
        <v>1072</v>
      </c>
      <c r="I258" s="46" t="s">
        <v>1072</v>
      </c>
      <c r="J258" s="51">
        <v>2000</v>
      </c>
      <c r="K258" s="46" t="s">
        <v>1072</v>
      </c>
      <c r="L258" s="46" t="s">
        <v>1072</v>
      </c>
      <c r="M258" s="46" t="s">
        <v>1072</v>
      </c>
      <c r="N258" s="46" t="s">
        <v>1072</v>
      </c>
      <c r="O258" s="46" t="s">
        <v>1072</v>
      </c>
      <c r="P258" s="46" t="s">
        <v>1072</v>
      </c>
      <c r="Q258" s="46" t="s">
        <v>1072</v>
      </c>
      <c r="R258" s="51">
        <v>2000</v>
      </c>
      <c r="S258" s="46" t="s">
        <v>1072</v>
      </c>
      <c r="T258" s="51">
        <v>2500</v>
      </c>
      <c r="U258" s="46" t="s">
        <v>1072</v>
      </c>
      <c r="V258" s="46" t="s">
        <v>1072</v>
      </c>
      <c r="W258" s="46" t="s">
        <v>1072</v>
      </c>
      <c r="X258" s="46" t="s">
        <v>1072</v>
      </c>
      <c r="Y258" s="46" t="s">
        <v>1072</v>
      </c>
      <c r="Z258" s="46" t="s">
        <v>1072</v>
      </c>
      <c r="AA258" s="46" t="s">
        <v>1072</v>
      </c>
      <c r="AB258" s="46" t="s">
        <v>1072</v>
      </c>
      <c r="AC258" s="46" t="s">
        <v>1072</v>
      </c>
      <c r="AD258" s="46" t="s">
        <v>1072</v>
      </c>
      <c r="AE258" s="46" t="s">
        <v>1072</v>
      </c>
      <c r="AF258" s="46" t="s">
        <v>1072</v>
      </c>
      <c r="AG258" s="51">
        <v>1500</v>
      </c>
      <c r="AH258" s="51">
        <v>1500</v>
      </c>
      <c r="AI258" s="46" t="s">
        <v>1072</v>
      </c>
      <c r="AJ258" s="51">
        <v>1500</v>
      </c>
      <c r="AK258" s="51">
        <v>1500</v>
      </c>
      <c r="AL258" s="51">
        <v>2000</v>
      </c>
      <c r="AM258" s="51">
        <v>2500</v>
      </c>
      <c r="AN258" s="51">
        <v>2500</v>
      </c>
      <c r="AO258" s="51">
        <v>2640</v>
      </c>
      <c r="AP258" s="51">
        <v>3000</v>
      </c>
      <c r="AQ258" s="51">
        <v>2500</v>
      </c>
      <c r="AR258" s="46" t="s">
        <v>1072</v>
      </c>
      <c r="AS258" s="46" t="s">
        <v>1072</v>
      </c>
      <c r="AT258" s="38" t="s">
        <v>1072</v>
      </c>
      <c r="AU258" s="38" t="s">
        <v>1072</v>
      </c>
      <c r="AV258" s="38" t="s">
        <v>1072</v>
      </c>
      <c r="AW258" s="38" t="s">
        <v>1072</v>
      </c>
      <c r="AX258" s="38" t="s">
        <v>1072</v>
      </c>
      <c r="AY258" s="38" t="s">
        <v>1072</v>
      </c>
      <c r="BA258" s="11" t="s">
        <v>1083</v>
      </c>
      <c r="BB258" s="46" t="s">
        <v>1072</v>
      </c>
      <c r="BC258" s="46" t="s">
        <v>1072</v>
      </c>
      <c r="BD258" s="46" t="s">
        <v>1072</v>
      </c>
      <c r="BE258" s="46" t="s">
        <v>1072</v>
      </c>
      <c r="BF258" s="46" t="s">
        <v>1072</v>
      </c>
      <c r="BG258" s="46" t="s">
        <v>1072</v>
      </c>
      <c r="BH258" s="46" t="s">
        <v>1072</v>
      </c>
      <c r="BI258" s="46" t="s">
        <v>1072</v>
      </c>
      <c r="BJ258" s="51">
        <v>312.5</v>
      </c>
      <c r="BK258" s="113"/>
      <c r="BL258" s="46" t="s">
        <v>1072</v>
      </c>
      <c r="BM258" s="113"/>
      <c r="BN258" s="46" t="s">
        <v>1072</v>
      </c>
      <c r="BO258" s="113"/>
      <c r="BP258" s="46" t="s">
        <v>1072</v>
      </c>
      <c r="BQ258" s="46" t="s">
        <v>1072</v>
      </c>
      <c r="BR258" s="50">
        <v>312.5</v>
      </c>
      <c r="BS258" s="46" t="s">
        <v>1072</v>
      </c>
      <c r="BT258" s="50">
        <v>312.5</v>
      </c>
      <c r="BU258" s="46" t="s">
        <v>1072</v>
      </c>
      <c r="BV258" s="113"/>
      <c r="BW258" s="46" t="s">
        <v>1072</v>
      </c>
      <c r="BX258" s="46" t="s">
        <v>1072</v>
      </c>
      <c r="BY258" s="46" t="s">
        <v>1072</v>
      </c>
      <c r="BZ258" s="46" t="s">
        <v>1072</v>
      </c>
      <c r="CA258" s="46" t="s">
        <v>1072</v>
      </c>
      <c r="CB258" s="113"/>
      <c r="CC258" s="46" t="s">
        <v>1072</v>
      </c>
      <c r="CD258" s="46" t="s">
        <v>1072</v>
      </c>
      <c r="CE258" s="46" t="s">
        <v>1072</v>
      </c>
      <c r="CF258" s="46" t="s">
        <v>1072</v>
      </c>
      <c r="CG258" s="51">
        <v>250</v>
      </c>
      <c r="CH258" s="51">
        <v>250</v>
      </c>
      <c r="CI258" s="46" t="s">
        <v>1072</v>
      </c>
      <c r="CJ258" s="51">
        <v>281.25</v>
      </c>
      <c r="CK258" s="51">
        <v>281.25</v>
      </c>
      <c r="CL258" s="51">
        <v>281.25</v>
      </c>
      <c r="CM258" s="51">
        <v>250</v>
      </c>
      <c r="CN258" s="51">
        <v>250</v>
      </c>
      <c r="CO258" s="51">
        <v>250</v>
      </c>
      <c r="CP258" s="51">
        <v>312.5</v>
      </c>
      <c r="CQ258" s="47">
        <v>312.5</v>
      </c>
      <c r="CR258" s="46" t="s">
        <v>1072</v>
      </c>
      <c r="CS258" s="46" t="s">
        <v>1072</v>
      </c>
      <c r="CT258" s="38" t="s">
        <v>1072</v>
      </c>
      <c r="CU258" s="38" t="s">
        <v>1072</v>
      </c>
      <c r="CV258" s="38" t="s">
        <v>1072</v>
      </c>
      <c r="CW258" s="38" t="s">
        <v>1072</v>
      </c>
      <c r="CX258" s="300" t="s">
        <v>1072</v>
      </c>
      <c r="CY258" s="38" t="s">
        <v>1072</v>
      </c>
    </row>
    <row r="259" spans="1:103" ht="14.4" customHeight="1" x14ac:dyDescent="0.3">
      <c r="A259" s="11" t="s">
        <v>1084</v>
      </c>
      <c r="B259" s="46" t="s">
        <v>1072</v>
      </c>
      <c r="C259" s="46" t="s">
        <v>1072</v>
      </c>
      <c r="D259" s="46" t="s">
        <v>1072</v>
      </c>
      <c r="E259" s="46" t="s">
        <v>1072</v>
      </c>
      <c r="F259" s="46" t="s">
        <v>1072</v>
      </c>
      <c r="G259" s="46" t="s">
        <v>1072</v>
      </c>
      <c r="H259" s="46" t="s">
        <v>1072</v>
      </c>
      <c r="I259" s="46" t="s">
        <v>1072</v>
      </c>
      <c r="J259" s="46" t="s">
        <v>1072</v>
      </c>
      <c r="K259" s="46" t="s">
        <v>1072</v>
      </c>
      <c r="L259" s="46" t="s">
        <v>1072</v>
      </c>
      <c r="M259" s="46" t="s">
        <v>1072</v>
      </c>
      <c r="N259" s="58">
        <v>2000</v>
      </c>
      <c r="O259" s="46" t="s">
        <v>1072</v>
      </c>
      <c r="P259" s="46" t="s">
        <v>1072</v>
      </c>
      <c r="Q259" s="51">
        <v>2000</v>
      </c>
      <c r="R259" s="51">
        <v>2500</v>
      </c>
      <c r="S259" s="51">
        <v>2500</v>
      </c>
      <c r="T259" s="51">
        <v>2500</v>
      </c>
      <c r="U259" s="55">
        <v>2500</v>
      </c>
      <c r="V259" s="46" t="s">
        <v>1072</v>
      </c>
      <c r="W259" s="55">
        <v>3000</v>
      </c>
      <c r="X259" s="46" t="s">
        <v>1072</v>
      </c>
      <c r="Y259" s="46" t="s">
        <v>1072</v>
      </c>
      <c r="Z259" s="46" t="s">
        <v>1072</v>
      </c>
      <c r="AA259" s="46" t="s">
        <v>1072</v>
      </c>
      <c r="AB259" s="46" t="s">
        <v>1072</v>
      </c>
      <c r="AC259" s="46" t="s">
        <v>1072</v>
      </c>
      <c r="AD259" s="46" t="s">
        <v>1072</v>
      </c>
      <c r="AE259" s="46" t="s">
        <v>1072</v>
      </c>
      <c r="AF259" s="46" t="s">
        <v>1072</v>
      </c>
      <c r="AG259" s="46" t="s">
        <v>1072</v>
      </c>
      <c r="AH259" s="46" t="s">
        <v>1072</v>
      </c>
      <c r="AI259" s="46" t="s">
        <v>1072</v>
      </c>
      <c r="AJ259" s="46" t="s">
        <v>1072</v>
      </c>
      <c r="AK259" s="46" t="s">
        <v>1072</v>
      </c>
      <c r="AL259" s="46" t="s">
        <v>1072</v>
      </c>
      <c r="AM259" s="46" t="s">
        <v>1072</v>
      </c>
      <c r="AN259" s="46" t="s">
        <v>1072</v>
      </c>
      <c r="AO259" s="46" t="s">
        <v>1072</v>
      </c>
      <c r="AP259" s="46" t="s">
        <v>1072</v>
      </c>
      <c r="AQ259" s="46" t="s">
        <v>1072</v>
      </c>
      <c r="AR259" s="46" t="s">
        <v>1072</v>
      </c>
      <c r="AS259" s="46" t="s">
        <v>1072</v>
      </c>
      <c r="AT259" s="38" t="s">
        <v>1072</v>
      </c>
      <c r="AU259" s="38" t="s">
        <v>1072</v>
      </c>
      <c r="AV259" s="38" t="s">
        <v>1072</v>
      </c>
      <c r="AW259" s="38" t="s">
        <v>1072</v>
      </c>
      <c r="AX259" s="38" t="s">
        <v>1072</v>
      </c>
      <c r="AY259" s="38" t="s">
        <v>1072</v>
      </c>
      <c r="BA259" s="11" t="s">
        <v>1084</v>
      </c>
      <c r="BB259" s="46" t="s">
        <v>1072</v>
      </c>
      <c r="BC259" s="46" t="s">
        <v>1072</v>
      </c>
      <c r="BD259" s="46" t="s">
        <v>1072</v>
      </c>
      <c r="BE259" s="46" t="s">
        <v>1072</v>
      </c>
      <c r="BF259" s="46" t="s">
        <v>1072</v>
      </c>
      <c r="BG259" s="46" t="s">
        <v>1072</v>
      </c>
      <c r="BH259" s="46" t="s">
        <v>1072</v>
      </c>
      <c r="BI259" s="46" t="s">
        <v>1072</v>
      </c>
      <c r="BJ259" s="46" t="s">
        <v>1072</v>
      </c>
      <c r="BK259" s="113"/>
      <c r="BL259" s="46" t="s">
        <v>1072</v>
      </c>
      <c r="BM259" s="113"/>
      <c r="BN259" s="58">
        <v>281.25</v>
      </c>
      <c r="BO259" s="113"/>
      <c r="BP259" s="46" t="s">
        <v>1072</v>
      </c>
      <c r="BQ259" s="51">
        <v>250</v>
      </c>
      <c r="BR259" s="50">
        <v>312.5</v>
      </c>
      <c r="BS259" s="51">
        <v>343.75</v>
      </c>
      <c r="BT259" s="51">
        <v>250</v>
      </c>
      <c r="BU259" s="55">
        <v>281.25</v>
      </c>
      <c r="BV259" s="113"/>
      <c r="BW259" s="55">
        <v>312.5</v>
      </c>
      <c r="BX259" s="46" t="s">
        <v>1072</v>
      </c>
      <c r="BY259" s="46" t="s">
        <v>1072</v>
      </c>
      <c r="BZ259" s="46" t="s">
        <v>1072</v>
      </c>
      <c r="CA259" s="46" t="s">
        <v>1072</v>
      </c>
      <c r="CB259" s="113"/>
      <c r="CC259" s="46" t="s">
        <v>1072</v>
      </c>
      <c r="CD259" s="46" t="s">
        <v>1072</v>
      </c>
      <c r="CE259" s="46" t="s">
        <v>1072</v>
      </c>
      <c r="CF259" s="46" t="s">
        <v>1072</v>
      </c>
      <c r="CG259" s="46" t="s">
        <v>1072</v>
      </c>
      <c r="CH259" s="46" t="s">
        <v>1072</v>
      </c>
      <c r="CI259" s="46" t="s">
        <v>1072</v>
      </c>
      <c r="CJ259" s="46" t="s">
        <v>1072</v>
      </c>
      <c r="CK259" s="46" t="s">
        <v>1072</v>
      </c>
      <c r="CL259" s="46" t="s">
        <v>1072</v>
      </c>
      <c r="CM259" s="46" t="s">
        <v>1072</v>
      </c>
      <c r="CN259" s="46" t="s">
        <v>1072</v>
      </c>
      <c r="CO259" s="46" t="s">
        <v>1072</v>
      </c>
      <c r="CP259" s="46" t="s">
        <v>1072</v>
      </c>
      <c r="CQ259" s="46" t="s">
        <v>1072</v>
      </c>
      <c r="CR259" s="46" t="s">
        <v>1072</v>
      </c>
      <c r="CS259" s="46" t="s">
        <v>1072</v>
      </c>
      <c r="CT259" s="38" t="s">
        <v>1072</v>
      </c>
      <c r="CU259" s="38" t="s">
        <v>1072</v>
      </c>
      <c r="CV259" s="38" t="s">
        <v>1072</v>
      </c>
      <c r="CW259" s="38" t="s">
        <v>1072</v>
      </c>
      <c r="CX259" s="300" t="s">
        <v>1072</v>
      </c>
      <c r="CY259" s="38" t="s">
        <v>1072</v>
      </c>
    </row>
    <row r="260" spans="1:103" ht="14.4" customHeight="1" x14ac:dyDescent="0.3">
      <c r="A260" s="11" t="s">
        <v>913</v>
      </c>
      <c r="B260" s="46" t="s">
        <v>1072</v>
      </c>
      <c r="C260" s="46" t="s">
        <v>1072</v>
      </c>
      <c r="D260" s="46" t="s">
        <v>1072</v>
      </c>
      <c r="E260" s="46" t="s">
        <v>1072</v>
      </c>
      <c r="F260" s="46" t="s">
        <v>1072</v>
      </c>
      <c r="G260" s="46" t="s">
        <v>1072</v>
      </c>
      <c r="H260" s="46" t="s">
        <v>1072</v>
      </c>
      <c r="I260" s="46" t="s">
        <v>1072</v>
      </c>
      <c r="J260" s="46" t="s">
        <v>1072</v>
      </c>
      <c r="K260" s="46" t="s">
        <v>1072</v>
      </c>
      <c r="L260" s="46" t="s">
        <v>1072</v>
      </c>
      <c r="M260" s="46" t="s">
        <v>1072</v>
      </c>
      <c r="N260" s="46" t="s">
        <v>1072</v>
      </c>
      <c r="O260" s="46" t="s">
        <v>1072</v>
      </c>
      <c r="P260" s="46" t="s">
        <v>1072</v>
      </c>
      <c r="Q260" s="46" t="s">
        <v>1072</v>
      </c>
      <c r="R260" s="46" t="s">
        <v>1072</v>
      </c>
      <c r="S260" s="46" t="s">
        <v>1072</v>
      </c>
      <c r="T260" s="46" t="s">
        <v>1072</v>
      </c>
      <c r="U260" s="46" t="s">
        <v>1072</v>
      </c>
      <c r="V260" s="46" t="s">
        <v>1072</v>
      </c>
      <c r="W260" s="46" t="s">
        <v>1072</v>
      </c>
      <c r="X260" s="46" t="s">
        <v>1072</v>
      </c>
      <c r="Y260" s="51">
        <v>2000</v>
      </c>
      <c r="Z260" s="51">
        <v>2000</v>
      </c>
      <c r="AA260" s="51">
        <v>2000</v>
      </c>
      <c r="AB260" s="46" t="s">
        <v>1072</v>
      </c>
      <c r="AC260" s="51">
        <v>2000</v>
      </c>
      <c r="AD260" s="51">
        <v>2000</v>
      </c>
      <c r="AE260" s="51">
        <v>2000</v>
      </c>
      <c r="AF260" s="51">
        <v>2000</v>
      </c>
      <c r="AG260" s="51">
        <v>2000</v>
      </c>
      <c r="AH260" s="51">
        <v>2000</v>
      </c>
      <c r="AI260" s="51">
        <v>2000</v>
      </c>
      <c r="AJ260" s="51">
        <v>2000</v>
      </c>
      <c r="AK260" s="51">
        <v>2000</v>
      </c>
      <c r="AL260" s="51">
        <v>2500</v>
      </c>
      <c r="AM260" s="115">
        <v>2000</v>
      </c>
      <c r="AN260" s="51">
        <v>2000</v>
      </c>
      <c r="AO260" s="51">
        <v>2000</v>
      </c>
      <c r="AP260" s="51">
        <v>3000</v>
      </c>
      <c r="AQ260" s="51">
        <v>3000</v>
      </c>
      <c r="AR260" s="51">
        <v>2500</v>
      </c>
      <c r="AS260" s="51">
        <v>3000</v>
      </c>
      <c r="AT260" s="52">
        <v>2500</v>
      </c>
      <c r="AU260" s="52">
        <v>2500</v>
      </c>
      <c r="AV260" s="52">
        <v>3000</v>
      </c>
      <c r="AW260" s="52">
        <v>3000</v>
      </c>
      <c r="AX260" s="52">
        <v>3000</v>
      </c>
      <c r="AY260" s="52">
        <f>'Coût médian du PMAS'!R6</f>
        <v>3000</v>
      </c>
      <c r="BA260" s="11" t="s">
        <v>913</v>
      </c>
      <c r="BB260" s="46" t="s">
        <v>1072</v>
      </c>
      <c r="BC260" s="46" t="s">
        <v>1072</v>
      </c>
      <c r="BD260" s="46" t="s">
        <v>1072</v>
      </c>
      <c r="BE260" s="46" t="s">
        <v>1072</v>
      </c>
      <c r="BF260" s="46" t="s">
        <v>1072</v>
      </c>
      <c r="BG260" s="46" t="s">
        <v>1072</v>
      </c>
      <c r="BH260" s="46" t="s">
        <v>1072</v>
      </c>
      <c r="BI260" s="46" t="s">
        <v>1072</v>
      </c>
      <c r="BJ260" s="46" t="s">
        <v>1072</v>
      </c>
      <c r="BK260" s="113"/>
      <c r="BL260" s="46" t="s">
        <v>1072</v>
      </c>
      <c r="BM260" s="113"/>
      <c r="BN260" s="46" t="s">
        <v>1072</v>
      </c>
      <c r="BO260" s="113"/>
      <c r="BP260" s="46" t="s">
        <v>1072</v>
      </c>
      <c r="BQ260" s="46" t="s">
        <v>1072</v>
      </c>
      <c r="BR260" s="46" t="s">
        <v>1072</v>
      </c>
      <c r="BS260" s="46" t="s">
        <v>1072</v>
      </c>
      <c r="BT260" s="46" t="s">
        <v>1072</v>
      </c>
      <c r="BU260" s="46" t="s">
        <v>1072</v>
      </c>
      <c r="BV260" s="113"/>
      <c r="BW260" s="46" t="s">
        <v>1072</v>
      </c>
      <c r="BX260" s="46" t="s">
        <v>1072</v>
      </c>
      <c r="BY260" s="51">
        <v>313</v>
      </c>
      <c r="BZ260" s="51">
        <v>375</v>
      </c>
      <c r="CA260" s="51">
        <v>375</v>
      </c>
      <c r="CB260" s="113"/>
      <c r="CC260" s="51">
        <v>437.5</v>
      </c>
      <c r="CD260" s="51">
        <v>437.5</v>
      </c>
      <c r="CE260" s="51">
        <v>500</v>
      </c>
      <c r="CF260" s="51">
        <v>312.5</v>
      </c>
      <c r="CG260" s="51">
        <v>312.5</v>
      </c>
      <c r="CH260" s="51">
        <v>312.5</v>
      </c>
      <c r="CI260" s="51">
        <v>375</v>
      </c>
      <c r="CJ260" s="51">
        <v>250</v>
      </c>
      <c r="CK260" s="51">
        <v>312.5</v>
      </c>
      <c r="CL260" s="51">
        <v>312.5</v>
      </c>
      <c r="CM260" s="73">
        <v>421.875</v>
      </c>
      <c r="CN260" s="51">
        <v>375</v>
      </c>
      <c r="CO260" s="51">
        <v>437.5</v>
      </c>
      <c r="CP260" s="51">
        <v>500</v>
      </c>
      <c r="CQ260" s="51">
        <v>500</v>
      </c>
      <c r="CR260" s="51">
        <v>437.5</v>
      </c>
      <c r="CS260" s="51">
        <v>500</v>
      </c>
      <c r="CT260" s="52">
        <v>531.25</v>
      </c>
      <c r="CU260" s="52">
        <v>312.5</v>
      </c>
      <c r="CV260" s="52">
        <v>437.5</v>
      </c>
      <c r="CW260" s="52">
        <v>375</v>
      </c>
      <c r="CX260" s="299">
        <v>375</v>
      </c>
      <c r="CY260" s="52">
        <f>'Coût médian du PMAS'!S6</f>
        <v>375</v>
      </c>
    </row>
    <row r="261" spans="1:103" ht="14.4" customHeight="1" x14ac:dyDescent="0.3">
      <c r="A261" s="11" t="s">
        <v>1085</v>
      </c>
      <c r="B261" s="46" t="s">
        <v>1072</v>
      </c>
      <c r="C261" s="46" t="s">
        <v>1072</v>
      </c>
      <c r="D261" s="46" t="s">
        <v>1072</v>
      </c>
      <c r="E261" s="46" t="s">
        <v>1072</v>
      </c>
      <c r="F261" s="46" t="s">
        <v>1072</v>
      </c>
      <c r="G261" s="46" t="s">
        <v>1072</v>
      </c>
      <c r="H261" s="46" t="s">
        <v>1072</v>
      </c>
      <c r="I261" s="58">
        <v>5000</v>
      </c>
      <c r="J261" s="46" t="s">
        <v>1072</v>
      </c>
      <c r="K261" s="46" t="s">
        <v>1072</v>
      </c>
      <c r="L261" s="46" t="s">
        <v>1072</v>
      </c>
      <c r="M261" s="46" t="s">
        <v>1072</v>
      </c>
      <c r="N261" s="46" t="s">
        <v>1072</v>
      </c>
      <c r="O261" s="46" t="s">
        <v>1072</v>
      </c>
      <c r="P261" s="46" t="s">
        <v>1072</v>
      </c>
      <c r="Q261" s="46" t="s">
        <v>1072</v>
      </c>
      <c r="R261" s="46" t="s">
        <v>1072</v>
      </c>
      <c r="S261" s="46" t="s">
        <v>1072</v>
      </c>
      <c r="T261" s="46" t="s">
        <v>1072</v>
      </c>
      <c r="U261" s="46" t="s">
        <v>1072</v>
      </c>
      <c r="V261" s="46" t="s">
        <v>1072</v>
      </c>
      <c r="W261" s="46" t="s">
        <v>1072</v>
      </c>
      <c r="X261" s="46" t="s">
        <v>1072</v>
      </c>
      <c r="Y261" s="46" t="s">
        <v>1072</v>
      </c>
      <c r="Z261" s="46" t="s">
        <v>1072</v>
      </c>
      <c r="AA261" s="46" t="s">
        <v>1072</v>
      </c>
      <c r="AB261" s="46" t="s">
        <v>1072</v>
      </c>
      <c r="AC261" s="46" t="s">
        <v>1072</v>
      </c>
      <c r="AD261" s="46" t="s">
        <v>1072</v>
      </c>
      <c r="AE261" s="46" t="s">
        <v>1072</v>
      </c>
      <c r="AF261" s="46" t="s">
        <v>1072</v>
      </c>
      <c r="AG261" s="46" t="s">
        <v>1072</v>
      </c>
      <c r="AH261" s="46" t="s">
        <v>1072</v>
      </c>
      <c r="AI261" s="46" t="s">
        <v>1072</v>
      </c>
      <c r="AJ261" s="46" t="s">
        <v>1072</v>
      </c>
      <c r="AK261" s="46" t="s">
        <v>1072</v>
      </c>
      <c r="AL261" s="46" t="s">
        <v>1072</v>
      </c>
      <c r="AM261" s="46" t="s">
        <v>1072</v>
      </c>
      <c r="AN261" s="46" t="s">
        <v>1072</v>
      </c>
      <c r="AO261" s="46" t="s">
        <v>1072</v>
      </c>
      <c r="AP261" s="46" t="s">
        <v>1072</v>
      </c>
      <c r="AQ261" s="46" t="s">
        <v>1072</v>
      </c>
      <c r="AR261" s="46" t="s">
        <v>1072</v>
      </c>
      <c r="AS261" s="46" t="s">
        <v>1072</v>
      </c>
      <c r="AT261" s="38" t="s">
        <v>1072</v>
      </c>
      <c r="AU261" s="38" t="s">
        <v>1072</v>
      </c>
      <c r="AV261" s="38" t="s">
        <v>1072</v>
      </c>
      <c r="AW261" s="38" t="s">
        <v>1072</v>
      </c>
      <c r="AX261" s="38" t="s">
        <v>1072</v>
      </c>
      <c r="AY261" s="38" t="s">
        <v>1072</v>
      </c>
      <c r="BA261" s="11" t="s">
        <v>1085</v>
      </c>
      <c r="BB261" s="46" t="s">
        <v>1072</v>
      </c>
      <c r="BC261" s="46" t="s">
        <v>1072</v>
      </c>
      <c r="BD261" s="46" t="s">
        <v>1072</v>
      </c>
      <c r="BE261" s="46" t="s">
        <v>1072</v>
      </c>
      <c r="BF261" s="46" t="s">
        <v>1072</v>
      </c>
      <c r="BG261" s="46" t="s">
        <v>1072</v>
      </c>
      <c r="BH261" s="46" t="s">
        <v>1072</v>
      </c>
      <c r="BI261" s="50">
        <v>312.5</v>
      </c>
      <c r="BJ261" s="46" t="s">
        <v>1072</v>
      </c>
      <c r="BK261" s="113"/>
      <c r="BL261" s="46" t="s">
        <v>1072</v>
      </c>
      <c r="BM261" s="113"/>
      <c r="BN261" s="46" t="s">
        <v>1072</v>
      </c>
      <c r="BO261" s="113"/>
      <c r="BP261" s="46" t="s">
        <v>1072</v>
      </c>
      <c r="BQ261" s="46" t="s">
        <v>1072</v>
      </c>
      <c r="BR261" s="46" t="s">
        <v>1072</v>
      </c>
      <c r="BS261" s="46" t="s">
        <v>1072</v>
      </c>
      <c r="BT261" s="46" t="s">
        <v>1072</v>
      </c>
      <c r="BU261" s="46" t="s">
        <v>1072</v>
      </c>
      <c r="BV261" s="113"/>
      <c r="BW261" s="46" t="s">
        <v>1072</v>
      </c>
      <c r="BX261" s="46" t="s">
        <v>1072</v>
      </c>
      <c r="BY261" s="46" t="s">
        <v>1072</v>
      </c>
      <c r="BZ261" s="46" t="s">
        <v>1072</v>
      </c>
      <c r="CA261" s="46" t="s">
        <v>1072</v>
      </c>
      <c r="CB261" s="113"/>
      <c r="CC261" s="46" t="s">
        <v>1072</v>
      </c>
      <c r="CD261" s="46" t="s">
        <v>1072</v>
      </c>
      <c r="CE261" s="46" t="s">
        <v>1072</v>
      </c>
      <c r="CF261" s="46" t="s">
        <v>1072</v>
      </c>
      <c r="CG261" s="46" t="s">
        <v>1072</v>
      </c>
      <c r="CH261" s="46" t="s">
        <v>1072</v>
      </c>
      <c r="CI261" s="46" t="s">
        <v>1072</v>
      </c>
      <c r="CJ261" s="46" t="s">
        <v>1072</v>
      </c>
      <c r="CK261" s="46" t="s">
        <v>1072</v>
      </c>
      <c r="CL261" s="46" t="s">
        <v>1072</v>
      </c>
      <c r="CM261" s="46" t="s">
        <v>1072</v>
      </c>
      <c r="CN261" s="46" t="s">
        <v>1072</v>
      </c>
      <c r="CO261" s="46" t="s">
        <v>1072</v>
      </c>
      <c r="CP261" s="46" t="s">
        <v>1072</v>
      </c>
      <c r="CQ261" s="46" t="s">
        <v>1072</v>
      </c>
      <c r="CR261" s="46" t="s">
        <v>1072</v>
      </c>
      <c r="CS261" s="46" t="s">
        <v>1072</v>
      </c>
      <c r="CT261" s="38" t="s">
        <v>1072</v>
      </c>
      <c r="CU261" s="38" t="s">
        <v>1072</v>
      </c>
      <c r="CV261" s="38" t="s">
        <v>1072</v>
      </c>
      <c r="CW261" s="38" t="s">
        <v>1072</v>
      </c>
      <c r="CX261" s="300" t="s">
        <v>1072</v>
      </c>
      <c r="CY261" s="38" t="s">
        <v>1072</v>
      </c>
    </row>
    <row r="262" spans="1:103" ht="14.4" customHeight="1" x14ac:dyDescent="0.3">
      <c r="A262" s="11" t="s">
        <v>1086</v>
      </c>
      <c r="B262" s="55">
        <v>1250</v>
      </c>
      <c r="C262" s="62">
        <v>1500</v>
      </c>
      <c r="D262" s="62">
        <v>1650</v>
      </c>
      <c r="E262" s="46" t="s">
        <v>1072</v>
      </c>
      <c r="F262" s="46" t="s">
        <v>1072</v>
      </c>
      <c r="G262" s="46" t="s">
        <v>1072</v>
      </c>
      <c r="H262" s="55">
        <v>2500</v>
      </c>
      <c r="I262" s="46" t="s">
        <v>1072</v>
      </c>
      <c r="J262" s="51">
        <v>5000</v>
      </c>
      <c r="K262" s="46" t="s">
        <v>1072</v>
      </c>
      <c r="L262" s="46" t="s">
        <v>1072</v>
      </c>
      <c r="M262" s="76">
        <v>5000</v>
      </c>
      <c r="N262" s="46" t="s">
        <v>1072</v>
      </c>
      <c r="O262" s="46" t="s">
        <v>1072</v>
      </c>
      <c r="P262" s="46" t="s">
        <v>1072</v>
      </c>
      <c r="Q262" s="46" t="s">
        <v>1072</v>
      </c>
      <c r="R262" s="51">
        <v>5000</v>
      </c>
      <c r="S262" s="51">
        <v>5000</v>
      </c>
      <c r="T262" s="46" t="s">
        <v>1072</v>
      </c>
      <c r="U262" s="46" t="s">
        <v>1072</v>
      </c>
      <c r="V262" s="46" t="s">
        <v>1072</v>
      </c>
      <c r="W262" s="55">
        <v>5000</v>
      </c>
      <c r="X262" s="55">
        <v>5000</v>
      </c>
      <c r="Y262" s="55">
        <v>5000</v>
      </c>
      <c r="Z262" s="51">
        <v>5000</v>
      </c>
      <c r="AA262" s="51">
        <v>5000</v>
      </c>
      <c r="AB262" s="46" t="s">
        <v>1072</v>
      </c>
      <c r="AC262" s="51">
        <v>5000</v>
      </c>
      <c r="AD262" s="51">
        <v>5000</v>
      </c>
      <c r="AE262" s="51">
        <v>5000</v>
      </c>
      <c r="AF262" s="51">
        <v>5000</v>
      </c>
      <c r="AG262" s="51">
        <v>5000</v>
      </c>
      <c r="AH262" s="51">
        <v>5000</v>
      </c>
      <c r="AI262" s="51">
        <v>5000</v>
      </c>
      <c r="AJ262" s="51">
        <v>5000</v>
      </c>
      <c r="AK262" s="51">
        <v>5000</v>
      </c>
      <c r="AL262" s="51">
        <v>5000</v>
      </c>
      <c r="AM262" s="51">
        <v>5000</v>
      </c>
      <c r="AN262" s="51">
        <v>5000</v>
      </c>
      <c r="AO262" s="51">
        <v>5000</v>
      </c>
      <c r="AP262" s="51">
        <v>5000</v>
      </c>
      <c r="AQ262" s="51">
        <v>5000</v>
      </c>
      <c r="AR262" s="51">
        <v>4000</v>
      </c>
      <c r="AS262" s="51">
        <v>5560</v>
      </c>
      <c r="AT262" s="52">
        <v>5000</v>
      </c>
      <c r="AU262" s="52">
        <v>7500</v>
      </c>
      <c r="AV262" s="52">
        <v>5000</v>
      </c>
      <c r="AW262" s="52">
        <v>5000</v>
      </c>
      <c r="AX262" s="52">
        <v>5000</v>
      </c>
      <c r="AY262" s="52">
        <f>'Coût médian du PMAS'!R9</f>
        <v>5000</v>
      </c>
      <c r="BA262" s="11" t="s">
        <v>1086</v>
      </c>
      <c r="BB262" s="47">
        <v>416.66666666666669</v>
      </c>
      <c r="BC262" s="62">
        <v>583.33333333333337</v>
      </c>
      <c r="BD262" s="62">
        <v>458.33333333333331</v>
      </c>
      <c r="BE262" s="46" t="s">
        <v>1072</v>
      </c>
      <c r="BF262" s="46" t="s">
        <v>1072</v>
      </c>
      <c r="BG262" s="46" t="s">
        <v>1072</v>
      </c>
      <c r="BH262" s="55">
        <v>833.33333333333337</v>
      </c>
      <c r="BI262" s="46" t="s">
        <v>1072</v>
      </c>
      <c r="BJ262" s="51">
        <v>843.75</v>
      </c>
      <c r="BK262" s="113"/>
      <c r="BL262" s="46" t="s">
        <v>1072</v>
      </c>
      <c r="BM262" s="113"/>
      <c r="BN262" s="46" t="s">
        <v>1072</v>
      </c>
      <c r="BO262" s="113"/>
      <c r="BP262" s="46" t="s">
        <v>1072</v>
      </c>
      <c r="BQ262" s="46" t="s">
        <v>1072</v>
      </c>
      <c r="BR262" s="50">
        <v>312.5</v>
      </c>
      <c r="BS262" s="50">
        <v>312.5</v>
      </c>
      <c r="BT262" s="46" t="s">
        <v>1072</v>
      </c>
      <c r="BU262" s="46" t="s">
        <v>1072</v>
      </c>
      <c r="BV262" s="113"/>
      <c r="BW262" s="55">
        <v>312.5</v>
      </c>
      <c r="BX262" s="47">
        <v>343.75</v>
      </c>
      <c r="BY262" s="47">
        <v>375</v>
      </c>
      <c r="BZ262" s="47">
        <v>312.5</v>
      </c>
      <c r="CA262" s="47">
        <v>312.5</v>
      </c>
      <c r="CB262" s="113"/>
      <c r="CC262" s="47">
        <v>304.6875</v>
      </c>
      <c r="CD262" s="47">
        <v>343.75</v>
      </c>
      <c r="CE262" s="47">
        <v>375</v>
      </c>
      <c r="CF262" s="47">
        <v>312.5</v>
      </c>
      <c r="CG262" s="51">
        <v>312.5</v>
      </c>
      <c r="CH262" s="47">
        <v>312.5</v>
      </c>
      <c r="CI262" s="47">
        <v>312.5</v>
      </c>
      <c r="CJ262" s="47">
        <v>312.5</v>
      </c>
      <c r="CK262" s="47">
        <v>312.5</v>
      </c>
      <c r="CL262" s="47">
        <v>312.5</v>
      </c>
      <c r="CM262" s="47">
        <v>312.5</v>
      </c>
      <c r="CN262" s="47">
        <v>312.5</v>
      </c>
      <c r="CO262" s="47">
        <v>312.5</v>
      </c>
      <c r="CP262" s="51">
        <v>312.5</v>
      </c>
      <c r="CQ262" s="47">
        <v>312.5</v>
      </c>
      <c r="CR262" s="50">
        <v>312.5</v>
      </c>
      <c r="CS262" s="50">
        <v>312.5</v>
      </c>
      <c r="CT262" s="50">
        <v>343.75</v>
      </c>
      <c r="CU262" s="52">
        <v>1250</v>
      </c>
      <c r="CV262" s="52">
        <v>1000</v>
      </c>
      <c r="CW262" s="52">
        <v>750</v>
      </c>
      <c r="CX262" s="39">
        <v>312.5</v>
      </c>
      <c r="CY262" s="52">
        <f>'Coût médian du PMAS'!S9</f>
        <v>625</v>
      </c>
    </row>
    <row r="263" spans="1:103" ht="14.4" customHeight="1" x14ac:dyDescent="0.3">
      <c r="A263" s="11" t="s">
        <v>1087</v>
      </c>
      <c r="B263" s="55">
        <v>1000</v>
      </c>
      <c r="C263" s="62">
        <v>1000</v>
      </c>
      <c r="D263" s="62">
        <v>1000</v>
      </c>
      <c r="E263" s="62">
        <v>1000</v>
      </c>
      <c r="F263" s="46" t="s">
        <v>1072</v>
      </c>
      <c r="G263" s="46" t="s">
        <v>1072</v>
      </c>
      <c r="H263" s="46" t="s">
        <v>1072</v>
      </c>
      <c r="I263" s="46" t="s">
        <v>1072</v>
      </c>
      <c r="J263" s="46" t="s">
        <v>1072</v>
      </c>
      <c r="K263" s="46" t="s">
        <v>1072</v>
      </c>
      <c r="L263" s="46" t="s">
        <v>1072</v>
      </c>
      <c r="M263" s="46" t="s">
        <v>1072</v>
      </c>
      <c r="N263" s="46" t="s">
        <v>1072</v>
      </c>
      <c r="O263" s="46" t="s">
        <v>1072</v>
      </c>
      <c r="P263" s="46" t="s">
        <v>1072</v>
      </c>
      <c r="Q263" s="46" t="s">
        <v>1072</v>
      </c>
      <c r="R263" s="51">
        <v>2000</v>
      </c>
      <c r="S263" s="51">
        <v>2000</v>
      </c>
      <c r="T263" s="46" t="s">
        <v>1072</v>
      </c>
      <c r="U263" s="55">
        <v>2000</v>
      </c>
      <c r="V263" s="46" t="s">
        <v>1072</v>
      </c>
      <c r="W263" s="55">
        <v>2000</v>
      </c>
      <c r="X263" s="55">
        <v>2000</v>
      </c>
      <c r="Y263" s="55">
        <v>2000</v>
      </c>
      <c r="Z263" s="46" t="s">
        <v>1072</v>
      </c>
      <c r="AA263" s="51">
        <v>2000</v>
      </c>
      <c r="AB263" s="51">
        <v>2000</v>
      </c>
      <c r="AC263" s="51">
        <v>2000</v>
      </c>
      <c r="AD263" s="51">
        <v>2000</v>
      </c>
      <c r="AE263" s="51">
        <v>2000</v>
      </c>
      <c r="AF263" s="51">
        <v>2000</v>
      </c>
      <c r="AG263" s="51">
        <v>2000</v>
      </c>
      <c r="AH263" s="51">
        <v>2000</v>
      </c>
      <c r="AI263" s="51">
        <v>2000</v>
      </c>
      <c r="AJ263" s="51">
        <v>2000</v>
      </c>
      <c r="AK263" s="51">
        <v>2000</v>
      </c>
      <c r="AL263" s="51">
        <v>2000</v>
      </c>
      <c r="AM263" s="51">
        <v>2000</v>
      </c>
      <c r="AN263" s="51">
        <v>2500</v>
      </c>
      <c r="AO263" s="51">
        <v>2500</v>
      </c>
      <c r="AP263" s="51">
        <v>2500</v>
      </c>
      <c r="AQ263" s="51">
        <v>2500</v>
      </c>
      <c r="AR263" s="51">
        <v>2500</v>
      </c>
      <c r="AS263" s="51">
        <v>2500</v>
      </c>
      <c r="AT263" s="52">
        <v>2500</v>
      </c>
      <c r="AU263" s="38" t="s">
        <v>1072</v>
      </c>
      <c r="AV263" s="38" t="s">
        <v>1072</v>
      </c>
      <c r="AW263" s="38" t="s">
        <v>1072</v>
      </c>
      <c r="AX263" s="52">
        <v>2500</v>
      </c>
      <c r="AY263" s="38" t="s">
        <v>1072</v>
      </c>
      <c r="BA263" s="11" t="s">
        <v>1087</v>
      </c>
      <c r="BB263" s="55">
        <v>333.33333333333331</v>
      </c>
      <c r="BC263" s="62">
        <v>333.33333333333331</v>
      </c>
      <c r="BD263" s="62">
        <v>333.33333333333331</v>
      </c>
      <c r="BE263" s="62">
        <v>333.33333333333331</v>
      </c>
      <c r="BF263" s="46" t="s">
        <v>1072</v>
      </c>
      <c r="BG263" s="46" t="s">
        <v>1072</v>
      </c>
      <c r="BH263" s="46" t="s">
        <v>1072</v>
      </c>
      <c r="BI263" s="46" t="s">
        <v>1072</v>
      </c>
      <c r="BJ263" s="46" t="s">
        <v>1072</v>
      </c>
      <c r="BK263" s="113"/>
      <c r="BL263" s="46" t="s">
        <v>1072</v>
      </c>
      <c r="BM263" s="113"/>
      <c r="BN263" s="46" t="s">
        <v>1072</v>
      </c>
      <c r="BO263" s="113"/>
      <c r="BP263" s="46" t="s">
        <v>1072</v>
      </c>
      <c r="BQ263" s="46" t="s">
        <v>1072</v>
      </c>
      <c r="BR263" s="51">
        <v>312.5</v>
      </c>
      <c r="BS263" s="51">
        <v>312.5</v>
      </c>
      <c r="BT263" s="46" t="s">
        <v>1072</v>
      </c>
      <c r="BU263" s="55">
        <v>312.5</v>
      </c>
      <c r="BV263" s="113"/>
      <c r="BW263" s="55">
        <v>312.5</v>
      </c>
      <c r="BX263" s="55">
        <v>312.5</v>
      </c>
      <c r="BY263" s="55">
        <v>312.5</v>
      </c>
      <c r="BZ263" s="46" t="s">
        <v>1072</v>
      </c>
      <c r="CA263" s="51">
        <v>312.5</v>
      </c>
      <c r="CB263" s="113"/>
      <c r="CC263" s="51">
        <v>250</v>
      </c>
      <c r="CD263" s="51">
        <v>312.5</v>
      </c>
      <c r="CE263" s="51">
        <v>312.5</v>
      </c>
      <c r="CF263" s="51">
        <v>250</v>
      </c>
      <c r="CG263" s="51">
        <v>187.5</v>
      </c>
      <c r="CH263" s="51">
        <v>187.5</v>
      </c>
      <c r="CI263" s="51">
        <v>250</v>
      </c>
      <c r="CJ263" s="51">
        <v>187.5</v>
      </c>
      <c r="CK263" s="51">
        <v>250</v>
      </c>
      <c r="CL263" s="51">
        <v>312.5</v>
      </c>
      <c r="CM263" s="51">
        <v>281.25</v>
      </c>
      <c r="CN263" s="51">
        <v>312.5</v>
      </c>
      <c r="CO263" s="51">
        <v>375</v>
      </c>
      <c r="CP263" s="51">
        <v>312.5</v>
      </c>
      <c r="CQ263" s="51">
        <v>312.5</v>
      </c>
      <c r="CR263" s="50">
        <v>312.5</v>
      </c>
      <c r="CS263" s="51">
        <v>312.5</v>
      </c>
      <c r="CT263" s="52">
        <v>500</v>
      </c>
      <c r="CU263" s="38" t="s">
        <v>1072</v>
      </c>
      <c r="CV263" s="38" t="s">
        <v>1072</v>
      </c>
      <c r="CW263" s="38" t="s">
        <v>1072</v>
      </c>
      <c r="CX263" s="299">
        <v>375</v>
      </c>
      <c r="CY263" s="38" t="s">
        <v>1072</v>
      </c>
    </row>
    <row r="264" spans="1:103" ht="14.4" customHeight="1" x14ac:dyDescent="0.3">
      <c r="A264" s="11" t="s">
        <v>1088</v>
      </c>
      <c r="B264" s="46" t="s">
        <v>1072</v>
      </c>
      <c r="C264" s="46" t="s">
        <v>1072</v>
      </c>
      <c r="D264" s="46" t="s">
        <v>1072</v>
      </c>
      <c r="E264" s="46" t="s">
        <v>1072</v>
      </c>
      <c r="F264" s="46" t="s">
        <v>1072</v>
      </c>
      <c r="G264" s="46" t="s">
        <v>1072</v>
      </c>
      <c r="H264" s="46" t="s">
        <v>1072</v>
      </c>
      <c r="I264" s="46" t="s">
        <v>1072</v>
      </c>
      <c r="J264" s="46" t="s">
        <v>1072</v>
      </c>
      <c r="K264" s="46" t="s">
        <v>1072</v>
      </c>
      <c r="L264" s="46" t="s">
        <v>1072</v>
      </c>
      <c r="M264" s="46" t="s">
        <v>1072</v>
      </c>
      <c r="N264" s="46" t="s">
        <v>1072</v>
      </c>
      <c r="O264" s="46" t="s">
        <v>1072</v>
      </c>
      <c r="P264" s="46" t="s">
        <v>1072</v>
      </c>
      <c r="Q264" s="46" t="s">
        <v>1072</v>
      </c>
      <c r="R264" s="46" t="s">
        <v>1072</v>
      </c>
      <c r="S264" s="46" t="s">
        <v>1072</v>
      </c>
      <c r="T264" s="51">
        <v>2500</v>
      </c>
      <c r="U264" s="46" t="s">
        <v>1072</v>
      </c>
      <c r="V264" s="46" t="s">
        <v>1072</v>
      </c>
      <c r="W264" s="46" t="s">
        <v>1072</v>
      </c>
      <c r="X264" s="46" t="s">
        <v>1072</v>
      </c>
      <c r="Y264" s="46" t="s">
        <v>1072</v>
      </c>
      <c r="Z264" s="46" t="s">
        <v>1072</v>
      </c>
      <c r="AA264" s="46" t="s">
        <v>1072</v>
      </c>
      <c r="AB264" s="46" t="s">
        <v>1072</v>
      </c>
      <c r="AC264" s="46" t="s">
        <v>1072</v>
      </c>
      <c r="AD264" s="46" t="s">
        <v>1072</v>
      </c>
      <c r="AE264" s="46" t="s">
        <v>1072</v>
      </c>
      <c r="AF264" s="46" t="s">
        <v>1072</v>
      </c>
      <c r="AG264" s="46" t="s">
        <v>1072</v>
      </c>
      <c r="AH264" s="46" t="s">
        <v>1072</v>
      </c>
      <c r="AI264" s="46" t="s">
        <v>1072</v>
      </c>
      <c r="AJ264" s="46" t="s">
        <v>1072</v>
      </c>
      <c r="AK264" s="46" t="s">
        <v>1072</v>
      </c>
      <c r="AL264" s="46" t="s">
        <v>1072</v>
      </c>
      <c r="AM264" s="46" t="s">
        <v>1072</v>
      </c>
      <c r="AN264" s="46" t="s">
        <v>1072</v>
      </c>
      <c r="AO264" s="46" t="s">
        <v>1072</v>
      </c>
      <c r="AP264" s="46" t="s">
        <v>1072</v>
      </c>
      <c r="AQ264" s="46" t="s">
        <v>1072</v>
      </c>
      <c r="AR264" s="46" t="s">
        <v>1072</v>
      </c>
      <c r="AS264" s="46" t="s">
        <v>1072</v>
      </c>
      <c r="AT264" s="38" t="s">
        <v>1072</v>
      </c>
      <c r="AU264" s="38" t="s">
        <v>1072</v>
      </c>
      <c r="AV264" s="38" t="s">
        <v>1072</v>
      </c>
      <c r="AW264" s="38" t="s">
        <v>1072</v>
      </c>
      <c r="AX264" s="38" t="s">
        <v>1072</v>
      </c>
      <c r="AY264" s="38" t="s">
        <v>1072</v>
      </c>
      <c r="BA264" s="11" t="s">
        <v>1088</v>
      </c>
      <c r="BB264" s="46" t="s">
        <v>1072</v>
      </c>
      <c r="BC264" s="46" t="s">
        <v>1072</v>
      </c>
      <c r="BD264" s="46" t="s">
        <v>1072</v>
      </c>
      <c r="BE264" s="46" t="s">
        <v>1072</v>
      </c>
      <c r="BF264" s="46" t="s">
        <v>1072</v>
      </c>
      <c r="BG264" s="46" t="s">
        <v>1072</v>
      </c>
      <c r="BH264" s="46" t="s">
        <v>1072</v>
      </c>
      <c r="BI264" s="46" t="s">
        <v>1072</v>
      </c>
      <c r="BJ264" s="46" t="s">
        <v>1072</v>
      </c>
      <c r="BK264" s="113"/>
      <c r="BL264" s="46" t="s">
        <v>1072</v>
      </c>
      <c r="BM264" s="113"/>
      <c r="BN264" s="46" t="s">
        <v>1072</v>
      </c>
      <c r="BO264" s="113"/>
      <c r="BP264" s="46" t="s">
        <v>1072</v>
      </c>
      <c r="BQ264" s="46" t="s">
        <v>1072</v>
      </c>
      <c r="BR264" s="46" t="s">
        <v>1072</v>
      </c>
      <c r="BS264" s="46" t="s">
        <v>1072</v>
      </c>
      <c r="BT264" s="50">
        <v>312.5</v>
      </c>
      <c r="BU264" s="46" t="s">
        <v>1072</v>
      </c>
      <c r="BV264" s="113"/>
      <c r="BW264" s="46" t="s">
        <v>1072</v>
      </c>
      <c r="BX264" s="46" t="s">
        <v>1072</v>
      </c>
      <c r="BY264" s="46" t="s">
        <v>1072</v>
      </c>
      <c r="BZ264" s="46" t="s">
        <v>1072</v>
      </c>
      <c r="CA264" s="46" t="s">
        <v>1072</v>
      </c>
      <c r="CB264" s="113"/>
      <c r="CC264" s="46" t="s">
        <v>1072</v>
      </c>
      <c r="CD264" s="46" t="s">
        <v>1072</v>
      </c>
      <c r="CE264" s="46" t="s">
        <v>1072</v>
      </c>
      <c r="CF264" s="46" t="s">
        <v>1072</v>
      </c>
      <c r="CG264" s="46" t="s">
        <v>1072</v>
      </c>
      <c r="CH264" s="46" t="s">
        <v>1072</v>
      </c>
      <c r="CI264" s="46" t="s">
        <v>1072</v>
      </c>
      <c r="CJ264" s="46" t="s">
        <v>1072</v>
      </c>
      <c r="CK264" s="46" t="s">
        <v>1072</v>
      </c>
      <c r="CL264" s="46" t="s">
        <v>1072</v>
      </c>
      <c r="CM264" s="46" t="s">
        <v>1072</v>
      </c>
      <c r="CN264" s="46" t="s">
        <v>1072</v>
      </c>
      <c r="CO264" s="46" t="s">
        <v>1072</v>
      </c>
      <c r="CP264" s="46" t="s">
        <v>1072</v>
      </c>
      <c r="CQ264" s="46" t="s">
        <v>1072</v>
      </c>
      <c r="CR264" s="46" t="s">
        <v>1072</v>
      </c>
      <c r="CS264" s="46" t="s">
        <v>1072</v>
      </c>
      <c r="CT264" s="38" t="s">
        <v>1072</v>
      </c>
      <c r="CU264" s="38" t="s">
        <v>1072</v>
      </c>
      <c r="CV264" s="38" t="s">
        <v>1072</v>
      </c>
      <c r="CW264" s="38" t="s">
        <v>1072</v>
      </c>
      <c r="CX264" s="300" t="s">
        <v>1072</v>
      </c>
      <c r="CY264" s="38" t="s">
        <v>1072</v>
      </c>
    </row>
    <row r="265" spans="1:103" ht="14.4" customHeight="1" x14ac:dyDescent="0.3">
      <c r="A265" s="11" t="s">
        <v>1089</v>
      </c>
      <c r="B265" s="55">
        <v>1000</v>
      </c>
      <c r="C265" s="62">
        <v>1000</v>
      </c>
      <c r="D265" s="46" t="s">
        <v>1072</v>
      </c>
      <c r="E265" s="62">
        <v>1000</v>
      </c>
      <c r="F265" s="46" t="s">
        <v>1072</v>
      </c>
      <c r="G265" s="57">
        <v>1000</v>
      </c>
      <c r="H265" s="55">
        <v>1000</v>
      </c>
      <c r="I265" s="55">
        <v>2000</v>
      </c>
      <c r="J265" s="46" t="s">
        <v>1072</v>
      </c>
      <c r="K265" s="55">
        <v>3000</v>
      </c>
      <c r="L265" s="51">
        <v>2000</v>
      </c>
      <c r="M265" s="51">
        <v>2000</v>
      </c>
      <c r="N265" s="46" t="s">
        <v>1072</v>
      </c>
      <c r="O265" s="46" t="s">
        <v>1072</v>
      </c>
      <c r="P265" s="46" t="s">
        <v>1072</v>
      </c>
      <c r="Q265" s="50">
        <v>2000</v>
      </c>
      <c r="R265" s="51">
        <v>2000</v>
      </c>
      <c r="S265" s="46" t="s">
        <v>1072</v>
      </c>
      <c r="T265" s="46" t="s">
        <v>1072</v>
      </c>
      <c r="U265" s="46" t="s">
        <v>1072</v>
      </c>
      <c r="V265" s="46" t="s">
        <v>1072</v>
      </c>
      <c r="W265" s="46" t="s">
        <v>1072</v>
      </c>
      <c r="X265" s="46" t="s">
        <v>1072</v>
      </c>
      <c r="Y265" s="46" t="s">
        <v>1072</v>
      </c>
      <c r="Z265" s="46" t="s">
        <v>1072</v>
      </c>
      <c r="AA265" s="46" t="s">
        <v>1072</v>
      </c>
      <c r="AB265" s="46" t="s">
        <v>1072</v>
      </c>
      <c r="AC265" s="46" t="s">
        <v>1072</v>
      </c>
      <c r="AD265" s="46" t="s">
        <v>1072</v>
      </c>
      <c r="AE265" s="46" t="s">
        <v>1072</v>
      </c>
      <c r="AF265" s="51">
        <v>1500</v>
      </c>
      <c r="AG265" s="51">
        <v>1500</v>
      </c>
      <c r="AH265" s="51">
        <v>1500</v>
      </c>
      <c r="AI265" s="46" t="s">
        <v>1072</v>
      </c>
      <c r="AJ265" s="51">
        <v>2000</v>
      </c>
      <c r="AK265" s="51">
        <v>1500</v>
      </c>
      <c r="AL265" s="51">
        <v>1500</v>
      </c>
      <c r="AM265" s="51">
        <v>1500</v>
      </c>
      <c r="AN265" s="51">
        <v>1500</v>
      </c>
      <c r="AO265" s="51">
        <v>1500</v>
      </c>
      <c r="AP265" s="51">
        <v>1500</v>
      </c>
      <c r="AQ265" s="51">
        <v>1500</v>
      </c>
      <c r="AR265" s="51">
        <v>1500</v>
      </c>
      <c r="AS265" s="51">
        <v>1500</v>
      </c>
      <c r="AT265" s="52">
        <v>1500</v>
      </c>
      <c r="AU265" s="52">
        <v>1500</v>
      </c>
      <c r="AV265" s="52">
        <v>2500</v>
      </c>
      <c r="AW265" s="52">
        <v>2500</v>
      </c>
      <c r="AX265" s="38" t="s">
        <v>1072</v>
      </c>
      <c r="AY265" s="38" t="s">
        <v>1072</v>
      </c>
      <c r="BA265" s="11" t="s">
        <v>1089</v>
      </c>
      <c r="BB265" s="55">
        <v>416.66666666666669</v>
      </c>
      <c r="BC265" s="62">
        <v>416.66666666666669</v>
      </c>
      <c r="BD265" s="46" t="s">
        <v>1072</v>
      </c>
      <c r="BE265" s="62">
        <v>416.66666666666669</v>
      </c>
      <c r="BF265" s="46" t="s">
        <v>1072</v>
      </c>
      <c r="BG265" s="57">
        <v>416.66666666666669</v>
      </c>
      <c r="BH265" s="55">
        <v>333.33333333333331</v>
      </c>
      <c r="BI265" s="55">
        <v>187.5</v>
      </c>
      <c r="BJ265" s="46" t="s">
        <v>1072</v>
      </c>
      <c r="BK265" s="113"/>
      <c r="BL265" s="51">
        <v>187.5</v>
      </c>
      <c r="BM265" s="113"/>
      <c r="BN265" s="46" t="s">
        <v>1072</v>
      </c>
      <c r="BO265" s="113"/>
      <c r="BP265" s="46" t="s">
        <v>1072</v>
      </c>
      <c r="BQ265" s="51">
        <v>437.5</v>
      </c>
      <c r="BR265" s="51">
        <v>343.75</v>
      </c>
      <c r="BS265" s="46" t="s">
        <v>1072</v>
      </c>
      <c r="BT265" s="46" t="s">
        <v>1072</v>
      </c>
      <c r="BU265" s="46" t="s">
        <v>1072</v>
      </c>
      <c r="BV265" s="113"/>
      <c r="BW265" s="46" t="s">
        <v>1072</v>
      </c>
      <c r="BX265" s="46" t="s">
        <v>1072</v>
      </c>
      <c r="BY265" s="46" t="s">
        <v>1072</v>
      </c>
      <c r="BZ265" s="46" t="s">
        <v>1072</v>
      </c>
      <c r="CA265" s="46" t="s">
        <v>1072</v>
      </c>
      <c r="CB265" s="113"/>
      <c r="CC265" s="46" t="s">
        <v>1072</v>
      </c>
      <c r="CD265" s="46" t="s">
        <v>1072</v>
      </c>
      <c r="CE265" s="46" t="s">
        <v>1072</v>
      </c>
      <c r="CF265" s="51">
        <v>312.5</v>
      </c>
      <c r="CG265" s="51">
        <v>312.5</v>
      </c>
      <c r="CH265" s="51">
        <v>312.5</v>
      </c>
      <c r="CI265" s="46" t="s">
        <v>1072</v>
      </c>
      <c r="CJ265" s="51">
        <v>500</v>
      </c>
      <c r="CK265" s="51">
        <v>312.5</v>
      </c>
      <c r="CL265" s="51">
        <v>437.5</v>
      </c>
      <c r="CM265" s="51">
        <v>437.5</v>
      </c>
      <c r="CN265" s="51">
        <v>437.5</v>
      </c>
      <c r="CO265" s="51">
        <v>437.5</v>
      </c>
      <c r="CP265" s="51">
        <v>437.5</v>
      </c>
      <c r="CQ265" s="51">
        <v>437.5</v>
      </c>
      <c r="CR265" s="51">
        <v>437.5</v>
      </c>
      <c r="CS265" s="51">
        <v>437.5</v>
      </c>
      <c r="CT265" s="52">
        <v>437.5</v>
      </c>
      <c r="CU265" s="52">
        <v>437.5</v>
      </c>
      <c r="CV265" s="52">
        <v>437.5</v>
      </c>
      <c r="CW265" s="52">
        <v>437.5</v>
      </c>
      <c r="CX265" s="300" t="s">
        <v>1072</v>
      </c>
      <c r="CY265" s="38" t="s">
        <v>1072</v>
      </c>
    </row>
    <row r="266" spans="1:103" ht="15" customHeight="1" thickBot="1" x14ac:dyDescent="0.35">
      <c r="A266" s="11" t="s">
        <v>1090</v>
      </c>
      <c r="B266" s="46" t="s">
        <v>1072</v>
      </c>
      <c r="C266" s="46" t="s">
        <v>1072</v>
      </c>
      <c r="D266" s="46" t="s">
        <v>1072</v>
      </c>
      <c r="E266" s="46" t="s">
        <v>1072</v>
      </c>
      <c r="F266" s="46" t="s">
        <v>1072</v>
      </c>
      <c r="G266" s="57">
        <v>1625</v>
      </c>
      <c r="H266" s="55">
        <v>1500</v>
      </c>
      <c r="I266" s="55">
        <v>3000</v>
      </c>
      <c r="J266" s="55">
        <v>3500</v>
      </c>
      <c r="K266" s="55">
        <v>3000</v>
      </c>
      <c r="L266" s="55">
        <v>2500</v>
      </c>
      <c r="M266" s="55">
        <v>2500</v>
      </c>
      <c r="N266" s="55">
        <v>2500</v>
      </c>
      <c r="O266" s="58">
        <v>3000</v>
      </c>
      <c r="P266" s="58">
        <v>3000</v>
      </c>
      <c r="Q266" s="58">
        <v>3000</v>
      </c>
      <c r="R266" s="51">
        <v>3000</v>
      </c>
      <c r="S266" s="51">
        <v>3000</v>
      </c>
      <c r="T266" s="51">
        <v>3000</v>
      </c>
      <c r="U266" s="55">
        <v>3000</v>
      </c>
      <c r="V266" s="46" t="s">
        <v>1072</v>
      </c>
      <c r="W266" s="55">
        <v>3000</v>
      </c>
      <c r="X266" s="55">
        <v>2500</v>
      </c>
      <c r="Y266" s="55">
        <v>2500</v>
      </c>
      <c r="Z266" s="51">
        <v>2500</v>
      </c>
      <c r="AA266" s="51">
        <v>3000</v>
      </c>
      <c r="AB266" s="46" t="s">
        <v>1072</v>
      </c>
      <c r="AC266" s="51">
        <v>3000</v>
      </c>
      <c r="AD266" s="51">
        <v>3000</v>
      </c>
      <c r="AE266" s="51">
        <v>3000</v>
      </c>
      <c r="AF266" s="51">
        <v>4000</v>
      </c>
      <c r="AG266" s="51">
        <v>4000</v>
      </c>
      <c r="AH266" s="51">
        <v>3500</v>
      </c>
      <c r="AI266" s="51">
        <v>3500</v>
      </c>
      <c r="AJ266" s="51">
        <v>3500</v>
      </c>
      <c r="AK266" s="51">
        <v>3500</v>
      </c>
      <c r="AL266" s="51">
        <v>3000</v>
      </c>
      <c r="AM266" s="51">
        <v>3000</v>
      </c>
      <c r="AN266" s="51">
        <v>3000</v>
      </c>
      <c r="AO266" s="51">
        <v>3000</v>
      </c>
      <c r="AP266" s="46" t="s">
        <v>1072</v>
      </c>
      <c r="AQ266" s="51">
        <v>3000</v>
      </c>
      <c r="AR266" s="51">
        <v>4000</v>
      </c>
      <c r="AS266" s="51">
        <v>4000</v>
      </c>
      <c r="AT266" s="52">
        <v>3000</v>
      </c>
      <c r="AU266" s="52">
        <v>5000</v>
      </c>
      <c r="AV266" s="52">
        <v>5000</v>
      </c>
      <c r="AW266" s="52">
        <v>5000</v>
      </c>
      <c r="AX266" s="52">
        <v>5000</v>
      </c>
      <c r="AY266" s="52">
        <f>'Coût médian du PMAS'!R10</f>
        <v>5000</v>
      </c>
      <c r="BA266" s="11" t="s">
        <v>1090</v>
      </c>
      <c r="BB266" s="46" t="s">
        <v>1072</v>
      </c>
      <c r="BC266" s="46" t="s">
        <v>1072</v>
      </c>
      <c r="BD266" s="46" t="s">
        <v>1072</v>
      </c>
      <c r="BE266" s="46" t="s">
        <v>1072</v>
      </c>
      <c r="BF266" s="46" t="s">
        <v>1072</v>
      </c>
      <c r="BG266" s="57">
        <v>666.66666666666663</v>
      </c>
      <c r="BH266" s="55">
        <v>666.66666666666663</v>
      </c>
      <c r="BI266" s="55">
        <v>562.5</v>
      </c>
      <c r="BJ266" s="55">
        <v>562.5</v>
      </c>
      <c r="BK266" s="113"/>
      <c r="BL266" s="55">
        <v>500</v>
      </c>
      <c r="BM266" s="113"/>
      <c r="BN266" s="55">
        <v>562.5</v>
      </c>
      <c r="BO266" s="113"/>
      <c r="BP266" s="58">
        <v>500</v>
      </c>
      <c r="BQ266" s="58">
        <v>625</v>
      </c>
      <c r="BR266" s="58">
        <v>625</v>
      </c>
      <c r="BS266" s="51">
        <v>625</v>
      </c>
      <c r="BT266" s="51">
        <v>625</v>
      </c>
      <c r="BU266" s="50">
        <v>312.5</v>
      </c>
      <c r="BV266" s="113"/>
      <c r="BW266" s="55">
        <v>312.5</v>
      </c>
      <c r="BX266" s="55">
        <v>625</v>
      </c>
      <c r="BY266" s="55">
        <v>625</v>
      </c>
      <c r="BZ266" s="51">
        <v>625</v>
      </c>
      <c r="CA266" s="51">
        <v>312.5</v>
      </c>
      <c r="CB266" s="113"/>
      <c r="CC266" s="51">
        <v>312.5</v>
      </c>
      <c r="CD266" s="51">
        <v>593.75</v>
      </c>
      <c r="CE266" s="51">
        <v>625</v>
      </c>
      <c r="CF266" s="51">
        <v>625</v>
      </c>
      <c r="CG266" s="51">
        <v>625</v>
      </c>
      <c r="CH266" s="51">
        <v>625</v>
      </c>
      <c r="CI266" s="51">
        <v>625</v>
      </c>
      <c r="CJ266" s="51">
        <v>625</v>
      </c>
      <c r="CK266" s="51">
        <v>625</v>
      </c>
      <c r="CL266" s="51">
        <v>625</v>
      </c>
      <c r="CM266" s="51">
        <v>625</v>
      </c>
      <c r="CN266" s="51">
        <v>625</v>
      </c>
      <c r="CO266" s="51">
        <v>625</v>
      </c>
      <c r="CP266" s="46" t="s">
        <v>1072</v>
      </c>
      <c r="CQ266" s="51">
        <v>437.5</v>
      </c>
      <c r="CR266" s="51">
        <v>625</v>
      </c>
      <c r="CS266" s="51">
        <v>375</v>
      </c>
      <c r="CT266" s="52">
        <v>312.5</v>
      </c>
      <c r="CU266" s="52">
        <v>875</v>
      </c>
      <c r="CV266" s="52">
        <v>875</v>
      </c>
      <c r="CW266" s="52">
        <v>875</v>
      </c>
      <c r="CX266" s="39">
        <v>312.5</v>
      </c>
      <c r="CY266" s="52">
        <f>'Coût médian du PMAS'!S10</f>
        <v>312.5</v>
      </c>
    </row>
    <row r="267" spans="1:103" ht="15" customHeight="1" thickBot="1" x14ac:dyDescent="0.35">
      <c r="A267" s="127" t="s">
        <v>1174</v>
      </c>
      <c r="B267" s="79">
        <v>1000</v>
      </c>
      <c r="C267" s="79">
        <v>1000</v>
      </c>
      <c r="D267" s="79">
        <v>1000</v>
      </c>
      <c r="E267" s="79">
        <v>1000</v>
      </c>
      <c r="F267" s="79">
        <v>1000</v>
      </c>
      <c r="G267" s="79">
        <v>1000</v>
      </c>
      <c r="H267" s="79">
        <v>1000</v>
      </c>
      <c r="I267" s="79">
        <v>2000</v>
      </c>
      <c r="J267" s="79">
        <v>2000</v>
      </c>
      <c r="K267" s="79">
        <v>2000</v>
      </c>
      <c r="L267" s="79">
        <v>2500</v>
      </c>
      <c r="M267" s="79">
        <v>2375</v>
      </c>
      <c r="N267" s="79">
        <v>2000</v>
      </c>
      <c r="O267" s="79">
        <v>2000</v>
      </c>
      <c r="P267" s="79">
        <v>2000</v>
      </c>
      <c r="Q267" s="79">
        <v>2000</v>
      </c>
      <c r="R267" s="79">
        <v>2500</v>
      </c>
      <c r="S267" s="79">
        <v>2000</v>
      </c>
      <c r="T267" s="79">
        <v>2000</v>
      </c>
      <c r="U267" s="79">
        <v>2000</v>
      </c>
      <c r="V267" s="79">
        <v>2000</v>
      </c>
      <c r="W267" s="79">
        <v>2000</v>
      </c>
      <c r="X267" s="79">
        <v>2000</v>
      </c>
      <c r="Y267" s="79">
        <v>2000</v>
      </c>
      <c r="Z267" s="79">
        <v>2000</v>
      </c>
      <c r="AA267" s="80">
        <v>2000</v>
      </c>
      <c r="AB267" s="79">
        <v>2250</v>
      </c>
      <c r="AC267" s="80">
        <v>2000</v>
      </c>
      <c r="AD267" s="79">
        <v>2000</v>
      </c>
      <c r="AE267" s="79">
        <v>2000</v>
      </c>
      <c r="AF267" s="79">
        <v>2000</v>
      </c>
      <c r="AG267" s="79">
        <v>2000</v>
      </c>
      <c r="AH267" s="79">
        <v>2000</v>
      </c>
      <c r="AI267" s="80">
        <v>2000</v>
      </c>
      <c r="AJ267" s="80">
        <v>2000</v>
      </c>
      <c r="AK267" s="80">
        <v>2000</v>
      </c>
      <c r="AL267" s="80">
        <v>2000</v>
      </c>
      <c r="AM267" s="80">
        <v>2000</v>
      </c>
      <c r="AN267" s="80">
        <v>2500</v>
      </c>
      <c r="AO267" s="80">
        <v>2500</v>
      </c>
      <c r="AP267" s="80">
        <v>2500</v>
      </c>
      <c r="AQ267" s="80">
        <v>2500</v>
      </c>
      <c r="AR267" s="80">
        <v>2500</v>
      </c>
      <c r="AS267" s="80">
        <v>2500</v>
      </c>
      <c r="AT267" s="80">
        <v>2500</v>
      </c>
      <c r="AU267" s="80">
        <v>2500</v>
      </c>
      <c r="AV267" s="80">
        <v>2500</v>
      </c>
      <c r="AW267" s="80">
        <v>2500</v>
      </c>
      <c r="AX267" s="80">
        <v>3000</v>
      </c>
      <c r="AY267" s="80">
        <f>'Coût médian du PMAS'!R20</f>
        <v>2750</v>
      </c>
      <c r="BA267" s="127" t="s">
        <v>1174</v>
      </c>
      <c r="BB267" s="79">
        <v>416.66666666666669</v>
      </c>
      <c r="BC267" s="79">
        <v>416.66666666666669</v>
      </c>
      <c r="BD267" s="79">
        <v>458.33333333333331</v>
      </c>
      <c r="BE267" s="79">
        <v>333.33333333333331</v>
      </c>
      <c r="BF267" s="79">
        <v>416.66666666666669</v>
      </c>
      <c r="BG267" s="79">
        <v>416.66666666666669</v>
      </c>
      <c r="BH267" s="79">
        <v>500</v>
      </c>
      <c r="BI267" s="79">
        <v>312.5</v>
      </c>
      <c r="BJ267" s="79">
        <v>375</v>
      </c>
      <c r="BK267" s="170"/>
      <c r="BL267" s="79">
        <v>312.5</v>
      </c>
      <c r="BM267" s="170"/>
      <c r="BN267" s="79">
        <v>312.5</v>
      </c>
      <c r="BO267" s="170"/>
      <c r="BP267" s="79">
        <v>312.5</v>
      </c>
      <c r="BQ267" s="79">
        <v>312.5</v>
      </c>
      <c r="BR267" s="79">
        <v>312.5</v>
      </c>
      <c r="BS267" s="79">
        <v>312.5</v>
      </c>
      <c r="BT267" s="79">
        <v>312.5</v>
      </c>
      <c r="BU267" s="79">
        <v>312.5</v>
      </c>
      <c r="BV267" s="170"/>
      <c r="BW267" s="79">
        <v>312.5</v>
      </c>
      <c r="BX267" s="79">
        <v>343.75</v>
      </c>
      <c r="BY267" s="79">
        <v>375</v>
      </c>
      <c r="BZ267" s="79">
        <v>312.5</v>
      </c>
      <c r="CA267" s="80">
        <v>312.5</v>
      </c>
      <c r="CB267" s="181"/>
      <c r="CC267" s="80">
        <v>304.6875</v>
      </c>
      <c r="CD267" s="80">
        <v>343.75</v>
      </c>
      <c r="CE267" s="80">
        <v>375</v>
      </c>
      <c r="CF267" s="135">
        <v>312.5</v>
      </c>
      <c r="CG267" s="135">
        <v>312.5</v>
      </c>
      <c r="CH267" s="79">
        <v>312.5</v>
      </c>
      <c r="CI267" s="80">
        <v>312.5</v>
      </c>
      <c r="CJ267" s="80">
        <v>312.5</v>
      </c>
      <c r="CK267" s="80">
        <v>312.5</v>
      </c>
      <c r="CL267" s="80">
        <v>312.5</v>
      </c>
      <c r="CM267" s="80">
        <v>312.5</v>
      </c>
      <c r="CN267" s="80">
        <v>312.5</v>
      </c>
      <c r="CO267" s="80">
        <v>312.5</v>
      </c>
      <c r="CP267" s="80">
        <v>312.5</v>
      </c>
      <c r="CQ267" s="80">
        <v>312.5</v>
      </c>
      <c r="CR267" s="80">
        <v>312.5</v>
      </c>
      <c r="CS267" s="80">
        <v>312.5</v>
      </c>
      <c r="CT267" s="80">
        <v>343.75</v>
      </c>
      <c r="CU267" s="80">
        <v>312.5</v>
      </c>
      <c r="CV267" s="80">
        <v>312.5</v>
      </c>
      <c r="CW267" s="80">
        <v>343.75</v>
      </c>
      <c r="CX267" s="80">
        <v>312.5</v>
      </c>
      <c r="CY267" s="80">
        <f>'Coût médian du PMAS'!S20</f>
        <v>312.5</v>
      </c>
    </row>
    <row r="270" spans="1:103" ht="65.5" customHeight="1" x14ac:dyDescent="0.3">
      <c r="A270" s="31" t="s">
        <v>984</v>
      </c>
      <c r="B270" s="31" t="s">
        <v>1030</v>
      </c>
      <c r="C270" s="31" t="s">
        <v>1031</v>
      </c>
      <c r="D270" s="31" t="s">
        <v>1032</v>
      </c>
      <c r="E270" s="31" t="s">
        <v>1033</v>
      </c>
      <c r="F270" s="31" t="s">
        <v>1034</v>
      </c>
      <c r="G270" s="83" t="s">
        <v>1267</v>
      </c>
      <c r="H270" s="31" t="s">
        <v>1223</v>
      </c>
      <c r="I270" s="31" t="s">
        <v>1177</v>
      </c>
      <c r="J270" s="84" t="s">
        <v>1225</v>
      </c>
      <c r="K270" s="31" t="s">
        <v>1268</v>
      </c>
      <c r="L270" s="84" t="s">
        <v>1227</v>
      </c>
      <c r="M270" s="31" t="s">
        <v>1269</v>
      </c>
      <c r="N270" s="84" t="s">
        <v>1270</v>
      </c>
      <c r="O270" s="31" t="s">
        <v>1277</v>
      </c>
      <c r="P270" s="136" t="s">
        <v>1214</v>
      </c>
      <c r="Q270" s="31" t="s">
        <v>1184</v>
      </c>
      <c r="R270" s="31" t="s">
        <v>1185</v>
      </c>
      <c r="S270" s="31" t="s">
        <v>1186</v>
      </c>
      <c r="T270" s="31" t="s">
        <v>1187</v>
      </c>
      <c r="U270" s="31" t="s">
        <v>1188</v>
      </c>
      <c r="V270" s="84" t="s">
        <v>1258</v>
      </c>
      <c r="W270" s="31" t="s">
        <v>1250</v>
      </c>
      <c r="X270" s="31" t="s">
        <v>1191</v>
      </c>
      <c r="Y270" s="31" t="s">
        <v>1192</v>
      </c>
      <c r="Z270" s="31" t="s">
        <v>1193</v>
      </c>
      <c r="AA270" s="31" t="s">
        <v>1272</v>
      </c>
      <c r="AB270" s="84" t="s">
        <v>1195</v>
      </c>
      <c r="AC270" s="85" t="s">
        <v>1217</v>
      </c>
      <c r="AD270" s="85" t="s">
        <v>1196</v>
      </c>
      <c r="AE270" s="31" t="s">
        <v>1197</v>
      </c>
      <c r="AF270" s="31" t="s">
        <v>1198</v>
      </c>
      <c r="AG270" s="31" t="s">
        <v>1199</v>
      </c>
      <c r="AH270" s="31" t="s">
        <v>1200</v>
      </c>
      <c r="AI270" s="31" t="s">
        <v>1278</v>
      </c>
      <c r="AJ270" s="86" t="s">
        <v>1202</v>
      </c>
      <c r="AK270" s="86" t="s">
        <v>1203</v>
      </c>
      <c r="AL270" s="31" t="s">
        <v>1204</v>
      </c>
      <c r="AM270" s="31" t="s">
        <v>1205</v>
      </c>
      <c r="AN270" s="31" t="s">
        <v>1206</v>
      </c>
      <c r="AO270" s="31" t="s">
        <v>1207</v>
      </c>
      <c r="AP270" s="31" t="s">
        <v>1208</v>
      </c>
      <c r="AQ270" s="31" t="s">
        <v>1209</v>
      </c>
      <c r="AR270" s="31" t="s">
        <v>1210</v>
      </c>
      <c r="AS270" s="31" t="s">
        <v>1211</v>
      </c>
      <c r="AT270" s="31" t="s">
        <v>1212</v>
      </c>
      <c r="AU270" s="31" t="s">
        <v>1213</v>
      </c>
      <c r="AV270" s="31" t="s">
        <v>1219</v>
      </c>
      <c r="AW270" s="31" t="s">
        <v>2193</v>
      </c>
      <c r="AX270" s="31" t="s">
        <v>2192</v>
      </c>
      <c r="AY270" s="31" t="s">
        <v>2249</v>
      </c>
      <c r="BA270" s="31" t="s">
        <v>984</v>
      </c>
      <c r="BB270" s="31" t="s">
        <v>1030</v>
      </c>
      <c r="BC270" s="31" t="s">
        <v>1031</v>
      </c>
      <c r="BD270" s="31" t="s">
        <v>1032</v>
      </c>
      <c r="BE270" s="31" t="s">
        <v>1033</v>
      </c>
      <c r="BF270" s="31" t="s">
        <v>1034</v>
      </c>
      <c r="BG270" s="83" t="s">
        <v>1267</v>
      </c>
      <c r="BH270" s="31" t="s">
        <v>1223</v>
      </c>
      <c r="BI270" s="31" t="s">
        <v>1177</v>
      </c>
      <c r="BJ270" s="84" t="s">
        <v>1225</v>
      </c>
      <c r="BK270" s="31" t="s">
        <v>1268</v>
      </c>
      <c r="BL270" s="84" t="s">
        <v>1227</v>
      </c>
      <c r="BM270" s="31" t="s">
        <v>1269</v>
      </c>
      <c r="BN270" s="84" t="s">
        <v>1270</v>
      </c>
      <c r="BO270" s="136" t="s">
        <v>1214</v>
      </c>
      <c r="BP270" s="31" t="s">
        <v>1279</v>
      </c>
      <c r="BQ270" s="31" t="s">
        <v>1185</v>
      </c>
      <c r="BR270" s="31" t="s">
        <v>1186</v>
      </c>
      <c r="BS270" s="31" t="s">
        <v>1187</v>
      </c>
      <c r="BT270" s="31" t="s">
        <v>1188</v>
      </c>
      <c r="BU270" s="84" t="s">
        <v>1258</v>
      </c>
      <c r="BV270" s="31" t="s">
        <v>1250</v>
      </c>
      <c r="BW270" s="31" t="s">
        <v>1191</v>
      </c>
      <c r="BX270" s="31" t="s">
        <v>1192</v>
      </c>
      <c r="BY270" s="31" t="s">
        <v>1193</v>
      </c>
      <c r="BZ270" s="31" t="s">
        <v>1272</v>
      </c>
      <c r="CA270" s="84" t="s">
        <v>1195</v>
      </c>
      <c r="CB270" s="85" t="s">
        <v>1217</v>
      </c>
      <c r="CC270" s="85" t="s">
        <v>1196</v>
      </c>
      <c r="CD270" s="31" t="s">
        <v>1197</v>
      </c>
      <c r="CE270" s="31" t="s">
        <v>1198</v>
      </c>
      <c r="CF270" s="31" t="s">
        <v>1199</v>
      </c>
      <c r="CG270" s="31" t="s">
        <v>1200</v>
      </c>
      <c r="CH270" s="31" t="s">
        <v>1278</v>
      </c>
      <c r="CI270" s="86" t="s">
        <v>1202</v>
      </c>
      <c r="CJ270" s="86" t="s">
        <v>1203</v>
      </c>
      <c r="CK270" s="31" t="s">
        <v>1204</v>
      </c>
      <c r="CL270" s="31" t="s">
        <v>1205</v>
      </c>
      <c r="CM270" s="31" t="s">
        <v>1206</v>
      </c>
      <c r="CN270" s="31" t="s">
        <v>1207</v>
      </c>
      <c r="CO270" s="31" t="s">
        <v>1208</v>
      </c>
      <c r="CP270" s="31" t="s">
        <v>1209</v>
      </c>
      <c r="CQ270" s="31" t="s">
        <v>1210</v>
      </c>
      <c r="CR270" s="31" t="s">
        <v>1211</v>
      </c>
      <c r="CS270" s="31" t="s">
        <v>1212</v>
      </c>
      <c r="CT270" s="31" t="s">
        <v>1213</v>
      </c>
      <c r="CU270" s="31" t="s">
        <v>1219</v>
      </c>
      <c r="CV270" s="31" t="s">
        <v>2193</v>
      </c>
      <c r="CW270" s="31" t="s">
        <v>2192</v>
      </c>
      <c r="CX270" s="31" t="s">
        <v>2249</v>
      </c>
    </row>
    <row r="271" spans="1:103" ht="18" customHeight="1" x14ac:dyDescent="0.3">
      <c r="A271" s="11" t="s">
        <v>1071</v>
      </c>
      <c r="B271" s="87"/>
      <c r="C271" s="87"/>
      <c r="D271" s="87"/>
      <c r="E271" s="87"/>
      <c r="F271" s="87"/>
      <c r="G271" s="36" t="s">
        <v>1074</v>
      </c>
      <c r="H271" s="36" t="s">
        <v>1074</v>
      </c>
      <c r="I271" s="36">
        <v>0</v>
      </c>
      <c r="J271" s="36">
        <v>0</v>
      </c>
      <c r="K271" s="36">
        <v>0</v>
      </c>
      <c r="L271" s="36">
        <v>0</v>
      </c>
      <c r="M271" s="36">
        <v>0</v>
      </c>
      <c r="N271" s="36">
        <v>0</v>
      </c>
      <c r="O271" s="36">
        <v>0</v>
      </c>
      <c r="P271" s="36">
        <v>0</v>
      </c>
      <c r="Q271" s="36">
        <v>0</v>
      </c>
      <c r="R271" s="36">
        <v>0</v>
      </c>
      <c r="S271" s="36">
        <v>0</v>
      </c>
      <c r="T271" s="36">
        <v>0</v>
      </c>
      <c r="U271" s="36">
        <v>0</v>
      </c>
      <c r="V271" s="36">
        <v>0</v>
      </c>
      <c r="W271" s="36">
        <v>0</v>
      </c>
      <c r="X271" s="36">
        <v>0</v>
      </c>
      <c r="Y271" s="36">
        <v>0</v>
      </c>
      <c r="Z271" s="36">
        <v>0</v>
      </c>
      <c r="AA271" s="36">
        <v>0</v>
      </c>
      <c r="AB271" s="36"/>
      <c r="AC271" s="36"/>
      <c r="AD271" s="36"/>
      <c r="AE271" s="91"/>
      <c r="AF271" s="91">
        <v>0</v>
      </c>
      <c r="AG271" s="91">
        <v>0</v>
      </c>
      <c r="AH271" s="91">
        <v>0</v>
      </c>
      <c r="AI271" s="91"/>
      <c r="AJ271" s="88"/>
      <c r="AK271" s="88">
        <v>0</v>
      </c>
      <c r="AL271" s="88">
        <v>0</v>
      </c>
      <c r="AM271" s="88">
        <v>0</v>
      </c>
      <c r="AN271" s="88">
        <v>0.25</v>
      </c>
      <c r="AO271" s="88">
        <v>0</v>
      </c>
      <c r="AP271" s="88">
        <v>-0.19999999999999996</v>
      </c>
      <c r="AQ271" s="88"/>
      <c r="AR271" s="88"/>
      <c r="AS271" s="88">
        <v>0</v>
      </c>
      <c r="AT271" s="88"/>
      <c r="AU271" s="23"/>
      <c r="AV271" s="23"/>
      <c r="AW271" s="89"/>
      <c r="AX271" s="89">
        <f>AX236/AW236-1</f>
        <v>0</v>
      </c>
      <c r="AY271" s="89">
        <f>AY236/AX236-1</f>
        <v>0</v>
      </c>
      <c r="BA271" s="11" t="s">
        <v>1071</v>
      </c>
      <c r="BB271" s="87"/>
      <c r="BC271" s="87"/>
      <c r="BD271" s="87"/>
      <c r="BE271" s="87"/>
      <c r="BF271" s="87"/>
      <c r="BG271" s="36" t="s">
        <v>1074</v>
      </c>
      <c r="BH271" s="36" t="s">
        <v>1074</v>
      </c>
      <c r="BI271" s="36">
        <v>0.19999999999999996</v>
      </c>
      <c r="BJ271" s="175" t="s">
        <v>1256</v>
      </c>
      <c r="BK271" s="36">
        <v>-0.16666666666666663</v>
      </c>
      <c r="BL271" s="175" t="s">
        <v>1256</v>
      </c>
      <c r="BM271" s="36">
        <v>0.19999999999999996</v>
      </c>
      <c r="BN271" s="175" t="s">
        <v>1256</v>
      </c>
      <c r="BO271" s="36">
        <v>-0.16666666666666663</v>
      </c>
      <c r="BP271" s="36">
        <v>0</v>
      </c>
      <c r="BQ271" s="36">
        <v>0</v>
      </c>
      <c r="BR271" s="36">
        <v>0</v>
      </c>
      <c r="BS271" s="36">
        <v>0.10000000000000009</v>
      </c>
      <c r="BT271" s="36">
        <v>9.0909090909090828E-2</v>
      </c>
      <c r="BU271" s="175" t="s">
        <v>1256</v>
      </c>
      <c r="BV271" s="36">
        <v>0.33333333333333326</v>
      </c>
      <c r="BW271" s="36">
        <v>-0.125</v>
      </c>
      <c r="BX271" s="36">
        <v>-0.1428571428571429</v>
      </c>
      <c r="BY271" s="36">
        <v>0</v>
      </c>
      <c r="BZ271" s="36">
        <v>0</v>
      </c>
      <c r="CA271" s="175" t="s">
        <v>1256</v>
      </c>
      <c r="CB271" s="36"/>
      <c r="CC271" s="36"/>
      <c r="CD271" s="36"/>
      <c r="CE271" s="36">
        <v>0</v>
      </c>
      <c r="CF271" s="36">
        <v>0</v>
      </c>
      <c r="CG271" s="91">
        <v>0</v>
      </c>
      <c r="CH271" s="91"/>
      <c r="CI271" s="88"/>
      <c r="CJ271" s="88">
        <v>-6.6666666666666652E-2</v>
      </c>
      <c r="CK271" s="88">
        <v>0</v>
      </c>
      <c r="CL271" s="88">
        <v>0</v>
      </c>
      <c r="CM271" s="88">
        <v>0</v>
      </c>
      <c r="CN271" s="88">
        <v>0</v>
      </c>
      <c r="CO271" s="88">
        <v>0.14285714285714279</v>
      </c>
      <c r="CP271" s="88"/>
      <c r="CQ271" s="88"/>
      <c r="CR271" s="88">
        <v>0</v>
      </c>
      <c r="CS271" s="88"/>
      <c r="CT271" s="88"/>
      <c r="CU271" s="23"/>
      <c r="CV271" s="89"/>
      <c r="CW271" s="89">
        <f>CX236/CW236-1</f>
        <v>0</v>
      </c>
      <c r="CX271" s="89">
        <f>CY236/CX236-1</f>
        <v>0</v>
      </c>
    </row>
    <row r="272" spans="1:103" x14ac:dyDescent="0.3">
      <c r="A272" s="11" t="s">
        <v>933</v>
      </c>
      <c r="B272" s="36">
        <v>0</v>
      </c>
      <c r="C272" s="36">
        <v>-0.1428571428571429</v>
      </c>
      <c r="D272" s="36">
        <v>-8.333333333333337E-2</v>
      </c>
      <c r="E272" s="36">
        <v>0.27272727272727271</v>
      </c>
      <c r="F272" s="36" t="s">
        <v>1074</v>
      </c>
      <c r="G272" s="36" t="s">
        <v>1074</v>
      </c>
      <c r="H272" s="36">
        <v>0</v>
      </c>
      <c r="I272" s="36">
        <v>0.33333333333333326</v>
      </c>
      <c r="J272" s="36">
        <v>-0.125</v>
      </c>
      <c r="K272" s="36">
        <v>0.14285714285714279</v>
      </c>
      <c r="L272" s="36" t="s">
        <v>1074</v>
      </c>
      <c r="M272" s="36" t="s">
        <v>1074</v>
      </c>
      <c r="N272" s="36">
        <v>-0.25</v>
      </c>
      <c r="O272" s="36" t="s">
        <v>1074</v>
      </c>
      <c r="P272" s="36" t="s">
        <v>1074</v>
      </c>
      <c r="Q272" s="36" t="s">
        <v>1074</v>
      </c>
      <c r="R272" s="36">
        <v>0.66666666666666674</v>
      </c>
      <c r="S272" s="36">
        <v>-0.4</v>
      </c>
      <c r="T272" s="36">
        <v>0</v>
      </c>
      <c r="U272" s="36">
        <v>0</v>
      </c>
      <c r="V272" s="36">
        <v>0.33333333333333326</v>
      </c>
      <c r="W272" s="36">
        <v>0.16666666666666674</v>
      </c>
      <c r="X272" s="36">
        <v>0</v>
      </c>
      <c r="Y272" s="36">
        <v>0</v>
      </c>
      <c r="Z272" s="36">
        <v>0</v>
      </c>
      <c r="AA272" s="36">
        <v>0</v>
      </c>
      <c r="AB272" s="36"/>
      <c r="AC272" s="36"/>
      <c r="AD272" s="36"/>
      <c r="AE272" s="91">
        <v>-0.25</v>
      </c>
      <c r="AF272" s="91">
        <v>0</v>
      </c>
      <c r="AG272" s="91">
        <v>0</v>
      </c>
      <c r="AH272" s="91">
        <v>0</v>
      </c>
      <c r="AI272" s="91"/>
      <c r="AJ272" s="88"/>
      <c r="AK272" s="88">
        <v>0</v>
      </c>
      <c r="AL272" s="88">
        <v>0</v>
      </c>
      <c r="AM272" s="88">
        <v>0.16666666666666674</v>
      </c>
      <c r="AN272" s="88">
        <v>0.28571428571428581</v>
      </c>
      <c r="AO272" s="88">
        <v>0</v>
      </c>
      <c r="AP272" s="88">
        <v>0</v>
      </c>
      <c r="AQ272" s="88">
        <v>0</v>
      </c>
      <c r="AR272" s="88">
        <v>0.11111111111111116</v>
      </c>
      <c r="AS272" s="88">
        <v>-0.19999999999999996</v>
      </c>
      <c r="AT272" s="88">
        <v>0.5</v>
      </c>
      <c r="AU272" s="23">
        <v>-0.16666666666666663</v>
      </c>
      <c r="AV272" s="23">
        <v>0</v>
      </c>
      <c r="AW272" s="89">
        <f>AW237/AV237-1</f>
        <v>0</v>
      </c>
      <c r="AX272" s="89"/>
      <c r="AY272" s="89"/>
      <c r="BA272" s="11" t="s">
        <v>933</v>
      </c>
      <c r="BB272" s="36">
        <v>-9.0909090909090828E-2</v>
      </c>
      <c r="BC272" s="36">
        <v>0.19999999999999996</v>
      </c>
      <c r="BD272" s="36">
        <v>-0.33333333333333404</v>
      </c>
      <c r="BE272" s="36">
        <v>0.37500000000000133</v>
      </c>
      <c r="BF272" s="36" t="s">
        <v>1074</v>
      </c>
      <c r="BG272" s="36" t="s">
        <v>1074</v>
      </c>
      <c r="BH272" s="36">
        <v>7.1581654522074656E-2</v>
      </c>
      <c r="BI272" s="36">
        <v>0</v>
      </c>
      <c r="BJ272" s="131"/>
      <c r="BK272" s="36">
        <v>0</v>
      </c>
      <c r="BL272" s="131"/>
      <c r="BM272" s="36">
        <v>0.19999999999999996</v>
      </c>
      <c r="BN272" s="131"/>
      <c r="BO272" s="36" t="s">
        <v>1074</v>
      </c>
      <c r="BP272" s="36" t="s">
        <v>1074</v>
      </c>
      <c r="BQ272" s="36">
        <v>-0.16666666666666663</v>
      </c>
      <c r="BR272" s="36">
        <v>0</v>
      </c>
      <c r="BS272" s="36">
        <v>0.19999999999999996</v>
      </c>
      <c r="BT272" s="36">
        <v>0</v>
      </c>
      <c r="BU272" s="131"/>
      <c r="BV272" s="36">
        <v>8.3333333333333259E-2</v>
      </c>
      <c r="BW272" s="36">
        <v>-7.6923076923076872E-2</v>
      </c>
      <c r="BX272" s="36">
        <v>0</v>
      </c>
      <c r="BY272" s="36">
        <v>0</v>
      </c>
      <c r="BZ272" s="36">
        <v>0</v>
      </c>
      <c r="CA272" s="131"/>
      <c r="CB272" s="36"/>
      <c r="CC272" s="36"/>
      <c r="CD272" s="36">
        <v>0</v>
      </c>
      <c r="CE272" s="36">
        <v>0</v>
      </c>
      <c r="CF272" s="36">
        <v>0</v>
      </c>
      <c r="CG272" s="91">
        <v>0</v>
      </c>
      <c r="CH272" s="91"/>
      <c r="CI272" s="88"/>
      <c r="CJ272" s="88">
        <v>0</v>
      </c>
      <c r="CK272" s="88">
        <v>0</v>
      </c>
      <c r="CL272" s="88">
        <v>0</v>
      </c>
      <c r="CM272" s="88">
        <v>0</v>
      </c>
      <c r="CN272" s="88">
        <v>0</v>
      </c>
      <c r="CO272" s="88">
        <v>0</v>
      </c>
      <c r="CP272" s="88">
        <v>0</v>
      </c>
      <c r="CQ272" s="88">
        <v>0</v>
      </c>
      <c r="CR272" s="88">
        <v>0</v>
      </c>
      <c r="CS272" s="88">
        <v>0.60000000000000009</v>
      </c>
      <c r="CT272" s="88">
        <v>0.60000000000000009</v>
      </c>
      <c r="CU272" s="23">
        <v>0.5</v>
      </c>
      <c r="CV272" s="89">
        <f>CW237/CV237-1</f>
        <v>0</v>
      </c>
      <c r="CW272" s="89"/>
      <c r="CX272" s="89"/>
    </row>
    <row r="273" spans="1:102" x14ac:dyDescent="0.3">
      <c r="A273" s="11" t="s">
        <v>926</v>
      </c>
      <c r="B273" s="36">
        <v>0</v>
      </c>
      <c r="C273" s="94" t="s">
        <v>1074</v>
      </c>
      <c r="D273" s="94" t="s">
        <v>1074</v>
      </c>
      <c r="E273" s="36">
        <v>0</v>
      </c>
      <c r="F273" s="36">
        <v>0</v>
      </c>
      <c r="G273" s="36">
        <v>-0.19999999999999996</v>
      </c>
      <c r="H273" s="36">
        <v>0</v>
      </c>
      <c r="I273" s="36">
        <v>0</v>
      </c>
      <c r="J273" s="36">
        <v>0</v>
      </c>
      <c r="K273" s="36">
        <v>0.25</v>
      </c>
      <c r="L273" s="36">
        <v>0</v>
      </c>
      <c r="M273" s="36">
        <v>-9.9999999999999978E-2</v>
      </c>
      <c r="N273" s="36">
        <v>0.11111111111111116</v>
      </c>
      <c r="O273" s="36">
        <v>-0.19999999999999996</v>
      </c>
      <c r="P273" s="36">
        <v>-0.11111111111111116</v>
      </c>
      <c r="Q273" s="36">
        <v>0.25</v>
      </c>
      <c r="R273" s="36">
        <v>0</v>
      </c>
      <c r="S273" s="36">
        <v>-0.19999999999999996</v>
      </c>
      <c r="T273" s="36">
        <v>0.25</v>
      </c>
      <c r="U273" s="36">
        <v>-0.19999999999999996</v>
      </c>
      <c r="V273" s="36"/>
      <c r="W273" s="36">
        <v>0.125</v>
      </c>
      <c r="X273" s="36">
        <v>1.5263157894736841</v>
      </c>
      <c r="Y273" s="36">
        <v>0.11111111111111116</v>
      </c>
      <c r="Z273" s="36"/>
      <c r="AA273" s="36"/>
      <c r="AB273" s="36"/>
      <c r="AC273" s="36"/>
      <c r="AD273" s="36">
        <v>0</v>
      </c>
      <c r="AE273" s="91">
        <v>0</v>
      </c>
      <c r="AF273" s="91">
        <v>0</v>
      </c>
      <c r="AG273" s="91">
        <v>0</v>
      </c>
      <c r="AH273" s="91">
        <v>0</v>
      </c>
      <c r="AI273" s="91">
        <v>0</v>
      </c>
      <c r="AJ273" s="88">
        <v>0</v>
      </c>
      <c r="AK273" s="88">
        <v>0</v>
      </c>
      <c r="AL273" s="88">
        <v>0</v>
      </c>
      <c r="AM273" s="88">
        <v>0</v>
      </c>
      <c r="AN273" s="88">
        <v>0</v>
      </c>
      <c r="AO273" s="88">
        <v>0</v>
      </c>
      <c r="AP273" s="88">
        <v>0</v>
      </c>
      <c r="AQ273" s="88">
        <v>0.10000000000000009</v>
      </c>
      <c r="AR273" s="88">
        <v>9.0909090909090828E-2</v>
      </c>
      <c r="AS273" s="88">
        <v>0</v>
      </c>
      <c r="AT273" s="88">
        <v>0</v>
      </c>
      <c r="AU273" s="23">
        <v>-0.16666666666666663</v>
      </c>
      <c r="AV273" s="23">
        <v>0.19999999999999996</v>
      </c>
      <c r="AW273" s="89">
        <f t="shared" ref="AW273:AW302" si="50">AW238/AV238-1</f>
        <v>0</v>
      </c>
      <c r="AX273" s="89">
        <f t="shared" ref="AX273:AX301" si="51">AX238/AW238-1</f>
        <v>0</v>
      </c>
      <c r="AY273" s="89">
        <f t="shared" ref="AY273:AY301" si="52">AY238/AX238-1</f>
        <v>0</v>
      </c>
      <c r="BA273" s="11" t="s">
        <v>926</v>
      </c>
      <c r="BB273" s="36">
        <v>0.25</v>
      </c>
      <c r="BC273" s="94" t="s">
        <v>1074</v>
      </c>
      <c r="BD273" s="94" t="s">
        <v>1074</v>
      </c>
      <c r="BE273" s="36">
        <v>0.75000000000000022</v>
      </c>
      <c r="BF273" s="36">
        <v>-0.2857142857142857</v>
      </c>
      <c r="BG273" s="36">
        <v>0.29999999999999982</v>
      </c>
      <c r="BH273" s="36">
        <v>-0.23076923076923073</v>
      </c>
      <c r="BI273" s="36">
        <v>0.30000000000000004</v>
      </c>
      <c r="BJ273" s="131"/>
      <c r="BK273" s="36">
        <v>1.1538461538461537</v>
      </c>
      <c r="BL273" s="131"/>
      <c r="BM273" s="36">
        <v>-0.5714285714285714</v>
      </c>
      <c r="BN273" s="131"/>
      <c r="BO273" s="36">
        <v>0</v>
      </c>
      <c r="BP273" s="36">
        <v>-0.16666666666666663</v>
      </c>
      <c r="BQ273" s="36">
        <v>0</v>
      </c>
      <c r="BR273" s="36">
        <v>0</v>
      </c>
      <c r="BS273" s="36">
        <v>0.19999999999999996</v>
      </c>
      <c r="BT273" s="36">
        <v>-0.16666666666666663</v>
      </c>
      <c r="BU273" s="131"/>
      <c r="BV273" s="36">
        <v>0</v>
      </c>
      <c r="BW273" s="36">
        <v>0.10000000000000009</v>
      </c>
      <c r="BX273" s="36">
        <v>9.0909090909090828E-2</v>
      </c>
      <c r="BY273" s="36"/>
      <c r="BZ273" s="36"/>
      <c r="CA273" s="131"/>
      <c r="CB273" s="36"/>
      <c r="CC273" s="36">
        <v>0</v>
      </c>
      <c r="CD273" s="36">
        <v>0</v>
      </c>
      <c r="CE273" s="36">
        <v>0</v>
      </c>
      <c r="CF273" s="36">
        <v>0.4375</v>
      </c>
      <c r="CG273" s="91">
        <v>0</v>
      </c>
      <c r="CH273" s="91">
        <v>-0.39130434782608692</v>
      </c>
      <c r="CI273" s="88">
        <v>0</v>
      </c>
      <c r="CJ273" s="88">
        <v>0</v>
      </c>
      <c r="CK273" s="88">
        <v>0</v>
      </c>
      <c r="CL273" s="88">
        <v>0</v>
      </c>
      <c r="CM273" s="88">
        <v>0</v>
      </c>
      <c r="CN273" s="88">
        <v>0</v>
      </c>
      <c r="CO273" s="88">
        <v>0</v>
      </c>
      <c r="CP273" s="88">
        <v>0</v>
      </c>
      <c r="CQ273" s="88">
        <v>-0.2857142857142857</v>
      </c>
      <c r="CR273" s="88">
        <v>0</v>
      </c>
      <c r="CS273" s="88">
        <v>0.60000000000000009</v>
      </c>
      <c r="CT273" s="88">
        <v>0.60000000000000009</v>
      </c>
      <c r="CU273" s="23">
        <v>0</v>
      </c>
      <c r="CV273" s="89">
        <f t="shared" ref="CV273:CV301" si="53">CW238/CV238-1</f>
        <v>0</v>
      </c>
      <c r="CW273" s="89">
        <f t="shared" ref="CW273:CW301" si="54">CX238/CW238-1</f>
        <v>0.25</v>
      </c>
      <c r="CX273" s="89">
        <f t="shared" ref="CX273:CX301" si="55">CY238/CX238-1</f>
        <v>-0.19999999999999996</v>
      </c>
    </row>
    <row r="274" spans="1:102" x14ac:dyDescent="0.3">
      <c r="A274" s="11" t="s">
        <v>914</v>
      </c>
      <c r="B274" s="36" t="s">
        <v>1074</v>
      </c>
      <c r="C274" s="94" t="s">
        <v>1074</v>
      </c>
      <c r="D274" s="94" t="s">
        <v>1074</v>
      </c>
      <c r="E274" s="36" t="s">
        <v>1074</v>
      </c>
      <c r="F274" s="36">
        <v>-0.18181818181818177</v>
      </c>
      <c r="G274" s="36">
        <v>0.11111111111111116</v>
      </c>
      <c r="H274" s="36" t="s">
        <v>1074</v>
      </c>
      <c r="I274" s="36" t="s">
        <v>1074</v>
      </c>
      <c r="J274" s="36" t="s">
        <v>1074</v>
      </c>
      <c r="K274" s="36" t="s">
        <v>1074</v>
      </c>
      <c r="L274" s="36">
        <v>-0.125</v>
      </c>
      <c r="M274" s="36">
        <v>0.14285714285714279</v>
      </c>
      <c r="N274" s="36">
        <v>0</v>
      </c>
      <c r="O274" s="36">
        <v>-0.125</v>
      </c>
      <c r="P274" s="36">
        <v>-0.125</v>
      </c>
      <c r="Q274" s="36">
        <v>0.14285714285714279</v>
      </c>
      <c r="R274" s="36">
        <v>0</v>
      </c>
      <c r="S274" s="36">
        <v>0</v>
      </c>
      <c r="T274" s="36">
        <v>-0.25</v>
      </c>
      <c r="U274" s="36">
        <v>0</v>
      </c>
      <c r="V274" s="36"/>
      <c r="W274" s="36">
        <v>-0.33333333333333337</v>
      </c>
      <c r="X274" s="36">
        <v>3.8961038961038863E-2</v>
      </c>
      <c r="Y274" s="36">
        <v>0</v>
      </c>
      <c r="Z274" s="36">
        <v>-0.25</v>
      </c>
      <c r="AA274" s="36">
        <v>0.33333333333333326</v>
      </c>
      <c r="AB274" s="36"/>
      <c r="AC274" s="36">
        <v>-0.125</v>
      </c>
      <c r="AD274" s="36">
        <v>0</v>
      </c>
      <c r="AE274" s="91">
        <v>0</v>
      </c>
      <c r="AF274" s="91">
        <v>0</v>
      </c>
      <c r="AG274" s="91">
        <v>-0.2857142857142857</v>
      </c>
      <c r="AH274" s="91">
        <v>0</v>
      </c>
      <c r="AI274" s="91">
        <v>0</v>
      </c>
      <c r="AJ274" s="88">
        <v>0.39999999999999991</v>
      </c>
      <c r="AK274" s="88">
        <v>0</v>
      </c>
      <c r="AL274" s="88">
        <v>0</v>
      </c>
      <c r="AM274" s="88">
        <v>0.14285714285714279</v>
      </c>
      <c r="AN274" s="88">
        <v>-0.125</v>
      </c>
      <c r="AO274" s="88">
        <v>0.21428571428571419</v>
      </c>
      <c r="AP274" s="88">
        <v>-5.8823529411764719E-2</v>
      </c>
      <c r="AQ274" s="88">
        <v>0</v>
      </c>
      <c r="AR274" s="88">
        <v>0</v>
      </c>
      <c r="AS274" s="88">
        <v>6.25E-2</v>
      </c>
      <c r="AT274" s="88">
        <v>0.17647058823529416</v>
      </c>
      <c r="AU274" s="23">
        <v>-9.9999999999999978E-2</v>
      </c>
      <c r="AV274" s="23">
        <v>5.555555555555558E-2</v>
      </c>
      <c r="AW274" s="89">
        <f t="shared" si="50"/>
        <v>5.2631578947368363E-2</v>
      </c>
      <c r="AX274" s="89">
        <f t="shared" si="51"/>
        <v>0</v>
      </c>
      <c r="AY274" s="89">
        <f t="shared" si="52"/>
        <v>-0.4</v>
      </c>
      <c r="BA274" s="11" t="s">
        <v>914</v>
      </c>
      <c r="BB274" s="36" t="s">
        <v>1074</v>
      </c>
      <c r="BC274" s="94" t="s">
        <v>1074</v>
      </c>
      <c r="BD274" s="94" t="s">
        <v>1074</v>
      </c>
      <c r="BE274" s="36" t="s">
        <v>1074</v>
      </c>
      <c r="BF274" s="36">
        <v>0</v>
      </c>
      <c r="BG274" s="36">
        <v>0</v>
      </c>
      <c r="BH274" s="36" t="s">
        <v>1074</v>
      </c>
      <c r="BI274" s="36" t="s">
        <v>1074</v>
      </c>
      <c r="BJ274" s="131"/>
      <c r="BK274" s="36" t="s">
        <v>1074</v>
      </c>
      <c r="BL274" s="131"/>
      <c r="BM274" s="36">
        <v>5.5749999999999966E-2</v>
      </c>
      <c r="BN274" s="131"/>
      <c r="BO274" s="36">
        <v>-5.2806062041202972E-2</v>
      </c>
      <c r="BP274" s="36">
        <v>0.25</v>
      </c>
      <c r="BQ274" s="36">
        <v>0</v>
      </c>
      <c r="BR274" s="36">
        <v>0</v>
      </c>
      <c r="BS274" s="36">
        <v>0</v>
      </c>
      <c r="BT274" s="36">
        <v>-0.4</v>
      </c>
      <c r="BU274" s="131"/>
      <c r="BV274" s="36">
        <v>0.58333333333333326</v>
      </c>
      <c r="BW274" s="36">
        <v>5.2631578947368363E-2</v>
      </c>
      <c r="BX274" s="36">
        <v>0</v>
      </c>
      <c r="BY274" s="36">
        <v>-0.4</v>
      </c>
      <c r="BZ274" s="36">
        <v>0</v>
      </c>
      <c r="CA274" s="131"/>
      <c r="CB274" s="36">
        <v>8.3333333333333259E-2</v>
      </c>
      <c r="CC274" s="36">
        <v>-7.6923076923076872E-2</v>
      </c>
      <c r="CD274" s="36">
        <v>0</v>
      </c>
      <c r="CE274" s="36">
        <v>0</v>
      </c>
      <c r="CF274" s="36">
        <v>0.33333333333333326</v>
      </c>
      <c r="CG274" s="91">
        <v>0</v>
      </c>
      <c r="CH274" s="91">
        <v>-0.25</v>
      </c>
      <c r="CI274" s="88">
        <v>0</v>
      </c>
      <c r="CJ274" s="88">
        <v>0</v>
      </c>
      <c r="CK274" s="88">
        <v>0</v>
      </c>
      <c r="CL274" s="88">
        <v>0</v>
      </c>
      <c r="CM274" s="88">
        <v>0</v>
      </c>
      <c r="CN274" s="88">
        <v>0</v>
      </c>
      <c r="CO274" s="88">
        <v>0</v>
      </c>
      <c r="CP274" s="88">
        <v>0</v>
      </c>
      <c r="CQ274" s="88">
        <v>0</v>
      </c>
      <c r="CR274" s="88">
        <v>0</v>
      </c>
      <c r="CS274" s="88">
        <v>0</v>
      </c>
      <c r="CT274" s="88">
        <v>0</v>
      </c>
      <c r="CU274" s="23">
        <v>0</v>
      </c>
      <c r="CV274" s="89">
        <f t="shared" si="53"/>
        <v>0</v>
      </c>
      <c r="CW274" s="89">
        <f t="shared" si="54"/>
        <v>0</v>
      </c>
      <c r="CX274" s="89">
        <f t="shared" si="55"/>
        <v>0</v>
      </c>
    </row>
    <row r="275" spans="1:102" x14ac:dyDescent="0.3">
      <c r="A275" s="11" t="s">
        <v>1076</v>
      </c>
      <c r="B275" s="36"/>
      <c r="C275" s="94"/>
      <c r="D275" s="94"/>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v>0</v>
      </c>
      <c r="AE275" s="91">
        <v>0</v>
      </c>
      <c r="AF275" s="91">
        <v>0</v>
      </c>
      <c r="AG275" s="91">
        <v>0</v>
      </c>
      <c r="AH275" s="91">
        <v>0</v>
      </c>
      <c r="AI275" s="91"/>
      <c r="AJ275" s="88"/>
      <c r="AK275" s="88">
        <v>0</v>
      </c>
      <c r="AL275" s="88">
        <v>0</v>
      </c>
      <c r="AM275" s="88">
        <v>0</v>
      </c>
      <c r="AN275" s="88">
        <v>0</v>
      </c>
      <c r="AO275" s="88">
        <v>0</v>
      </c>
      <c r="AP275" s="88">
        <v>0</v>
      </c>
      <c r="AQ275" s="88">
        <v>0</v>
      </c>
      <c r="AR275" s="88">
        <v>0</v>
      </c>
      <c r="AS275" s="88">
        <v>0.39999999999999991</v>
      </c>
      <c r="AT275" s="88"/>
      <c r="AU275" s="23"/>
      <c r="AV275" s="23"/>
      <c r="AW275" s="89"/>
      <c r="AX275" s="89">
        <f t="shared" si="51"/>
        <v>0.19999999999999996</v>
      </c>
      <c r="AY275" s="89"/>
      <c r="BA275" s="11" t="s">
        <v>1076</v>
      </c>
      <c r="BB275" s="36"/>
      <c r="BC275" s="94"/>
      <c r="BD275" s="94"/>
      <c r="BE275" s="36"/>
      <c r="BF275" s="36"/>
      <c r="BG275" s="36"/>
      <c r="BH275" s="36"/>
      <c r="BI275" s="36"/>
      <c r="BJ275" s="131"/>
      <c r="BK275" s="36"/>
      <c r="BL275" s="131"/>
      <c r="BM275" s="36"/>
      <c r="BN275" s="131"/>
      <c r="BO275" s="36"/>
      <c r="BP275" s="36"/>
      <c r="BQ275" s="36"/>
      <c r="BR275" s="36"/>
      <c r="BS275" s="36"/>
      <c r="BT275" s="36"/>
      <c r="BU275" s="131"/>
      <c r="BV275" s="36"/>
      <c r="BW275" s="36"/>
      <c r="BX275" s="36"/>
      <c r="BY275" s="36"/>
      <c r="BZ275" s="36"/>
      <c r="CA275" s="131"/>
      <c r="CB275" s="36"/>
      <c r="CC275" s="36">
        <v>9.8242811501597416E-2</v>
      </c>
      <c r="CD275" s="36">
        <v>9.0909090909090828E-2</v>
      </c>
      <c r="CE275" s="36">
        <v>0</v>
      </c>
      <c r="CF275" s="36">
        <v>-0.16666666666666663</v>
      </c>
      <c r="CG275" s="91">
        <v>0</v>
      </c>
      <c r="CH275" s="91"/>
      <c r="CI275" s="88"/>
      <c r="CJ275" s="88">
        <v>0</v>
      </c>
      <c r="CK275" s="88">
        <v>0</v>
      </c>
      <c r="CL275" s="88">
        <v>0</v>
      </c>
      <c r="CM275" s="88">
        <v>0.19999999999999996</v>
      </c>
      <c r="CN275" s="88">
        <v>0</v>
      </c>
      <c r="CO275" s="88">
        <v>0</v>
      </c>
      <c r="CP275" s="88">
        <v>0</v>
      </c>
      <c r="CQ275" s="88">
        <v>-0.16666666666666663</v>
      </c>
      <c r="CR275" s="88">
        <v>0</v>
      </c>
      <c r="CS275" s="88"/>
      <c r="CT275" s="88"/>
      <c r="CU275" s="23"/>
      <c r="CV275" s="89"/>
      <c r="CW275" s="89">
        <f t="shared" si="54"/>
        <v>-0.16666666666666663</v>
      </c>
      <c r="CX275" s="89"/>
    </row>
    <row r="276" spans="1:102" x14ac:dyDescent="0.3">
      <c r="A276" s="11" t="s">
        <v>1077</v>
      </c>
      <c r="B276" s="36"/>
      <c r="C276" s="94"/>
      <c r="D276" s="94"/>
      <c r="E276" s="36"/>
      <c r="F276" s="36"/>
      <c r="G276" s="36"/>
      <c r="H276" s="36"/>
      <c r="I276" s="36"/>
      <c r="J276" s="36"/>
      <c r="K276" s="36"/>
      <c r="L276" s="36"/>
      <c r="M276" s="36"/>
      <c r="N276" s="36"/>
      <c r="O276" s="36" t="s">
        <v>1074</v>
      </c>
      <c r="P276" s="36" t="s">
        <v>1074</v>
      </c>
      <c r="Q276" s="36" t="s">
        <v>1074</v>
      </c>
      <c r="R276" s="36" t="s">
        <v>1074</v>
      </c>
      <c r="S276" s="36" t="s">
        <v>1074</v>
      </c>
      <c r="T276" s="36" t="s">
        <v>1074</v>
      </c>
      <c r="U276" s="36" t="s">
        <v>1074</v>
      </c>
      <c r="V276" s="36"/>
      <c r="W276" s="36" t="s">
        <v>1074</v>
      </c>
      <c r="X276" s="36" t="s">
        <v>1074</v>
      </c>
      <c r="Y276" s="36"/>
      <c r="Z276" s="36"/>
      <c r="AA276" s="36"/>
      <c r="AB276" s="36"/>
      <c r="AC276" s="36"/>
      <c r="AD276" s="36"/>
      <c r="AE276" s="91"/>
      <c r="AF276" s="91"/>
      <c r="AG276" s="91"/>
      <c r="AH276" s="91"/>
      <c r="AI276" s="91"/>
      <c r="AJ276" s="88"/>
      <c r="AK276" s="88"/>
      <c r="AL276" s="88"/>
      <c r="AM276" s="88"/>
      <c r="AN276" s="88"/>
      <c r="AO276" s="88"/>
      <c r="AP276" s="88"/>
      <c r="AQ276" s="88"/>
      <c r="AR276" s="88"/>
      <c r="AS276" s="88"/>
      <c r="AT276" s="88"/>
      <c r="AU276" s="23"/>
      <c r="AV276" s="23"/>
      <c r="AW276" s="89"/>
      <c r="AX276" s="89"/>
      <c r="AY276" s="89"/>
      <c r="BA276" s="11" t="s">
        <v>1077</v>
      </c>
      <c r="BB276" s="36"/>
      <c r="BC276" s="94"/>
      <c r="BD276" s="94"/>
      <c r="BE276" s="36"/>
      <c r="BF276" s="36"/>
      <c r="BG276" s="36"/>
      <c r="BH276" s="36"/>
      <c r="BI276" s="36"/>
      <c r="BJ276" s="131"/>
      <c r="BK276" s="36"/>
      <c r="BL276" s="131"/>
      <c r="BM276" s="36"/>
      <c r="BN276" s="131"/>
      <c r="BO276" s="36" t="s">
        <v>1074</v>
      </c>
      <c r="BP276" s="36" t="s">
        <v>1074</v>
      </c>
      <c r="BQ276" s="36" t="s">
        <v>1074</v>
      </c>
      <c r="BR276" s="36" t="s">
        <v>1074</v>
      </c>
      <c r="BS276" s="36" t="s">
        <v>1074</v>
      </c>
      <c r="BT276" s="36" t="s">
        <v>1074</v>
      </c>
      <c r="BU276" s="131"/>
      <c r="BV276" s="36" t="s">
        <v>1074</v>
      </c>
      <c r="BW276" s="36" t="s">
        <v>1074</v>
      </c>
      <c r="BX276" s="36"/>
      <c r="BY276" s="36"/>
      <c r="BZ276" s="36"/>
      <c r="CA276" s="131"/>
      <c r="CB276" s="36"/>
      <c r="CC276" s="36"/>
      <c r="CD276" s="36"/>
      <c r="CE276" s="36"/>
      <c r="CF276" s="36"/>
      <c r="CG276" s="91"/>
      <c r="CH276" s="91"/>
      <c r="CI276" s="88"/>
      <c r="CJ276" s="88"/>
      <c r="CK276" s="88"/>
      <c r="CL276" s="88"/>
      <c r="CM276" s="88"/>
      <c r="CN276" s="88"/>
      <c r="CO276" s="88"/>
      <c r="CP276" s="88"/>
      <c r="CQ276" s="88"/>
      <c r="CR276" s="88"/>
      <c r="CS276" s="88"/>
      <c r="CT276" s="88"/>
      <c r="CU276" s="23"/>
      <c r="CV276" s="89"/>
      <c r="CW276" s="89"/>
      <c r="CX276" s="89"/>
    </row>
    <row r="277" spans="1:102" x14ac:dyDescent="0.3">
      <c r="A277" s="11" t="s">
        <v>924</v>
      </c>
      <c r="B277" s="36"/>
      <c r="C277" s="94"/>
      <c r="D277" s="94"/>
      <c r="E277" s="36"/>
      <c r="F277" s="36"/>
      <c r="G277" s="36"/>
      <c r="H277" s="36"/>
      <c r="I277" s="36"/>
      <c r="J277" s="36"/>
      <c r="K277" s="36"/>
      <c r="L277" s="36"/>
      <c r="M277" s="36" t="s">
        <v>1074</v>
      </c>
      <c r="N277" s="36" t="s">
        <v>1074</v>
      </c>
      <c r="O277" s="36" t="s">
        <v>1074</v>
      </c>
      <c r="P277" s="36" t="s">
        <v>1074</v>
      </c>
      <c r="Q277" s="36" t="s">
        <v>1074</v>
      </c>
      <c r="R277" s="36" t="s">
        <v>1074</v>
      </c>
      <c r="S277" s="36" t="s">
        <v>1074</v>
      </c>
      <c r="T277" s="36">
        <v>0</v>
      </c>
      <c r="U277" s="36">
        <v>0</v>
      </c>
      <c r="V277" s="36"/>
      <c r="W277" s="36" t="s">
        <v>1074</v>
      </c>
      <c r="X277" s="36" t="s">
        <v>1074</v>
      </c>
      <c r="Y277" s="36"/>
      <c r="Z277" s="36"/>
      <c r="AA277" s="36">
        <v>0</v>
      </c>
      <c r="AB277" s="36"/>
      <c r="AC277" s="36">
        <v>0</v>
      </c>
      <c r="AD277" s="36">
        <v>0</v>
      </c>
      <c r="AE277" s="91">
        <v>0</v>
      </c>
      <c r="AF277" s="91">
        <v>0</v>
      </c>
      <c r="AG277" s="91">
        <v>0</v>
      </c>
      <c r="AH277" s="91">
        <v>0</v>
      </c>
      <c r="AI277" s="91">
        <v>-0.25</v>
      </c>
      <c r="AJ277" s="88">
        <v>0.33333333333333326</v>
      </c>
      <c r="AK277" s="88">
        <v>0</v>
      </c>
      <c r="AL277" s="88">
        <v>0</v>
      </c>
      <c r="AM277" s="88">
        <v>0</v>
      </c>
      <c r="AN277" s="88">
        <v>0</v>
      </c>
      <c r="AO277" s="88">
        <v>0.25</v>
      </c>
      <c r="AP277" s="88">
        <v>0</v>
      </c>
      <c r="AQ277" s="88">
        <v>-0.19999999999999996</v>
      </c>
      <c r="AR277" s="88">
        <v>0.25</v>
      </c>
      <c r="AS277" s="88">
        <v>-0.19999999999999996</v>
      </c>
      <c r="AT277" s="88">
        <v>0</v>
      </c>
      <c r="AU277" s="23"/>
      <c r="AV277" s="23"/>
      <c r="AW277" s="89"/>
      <c r="AX277" s="89"/>
      <c r="AY277" s="89"/>
      <c r="BA277" s="11" t="s">
        <v>924</v>
      </c>
      <c r="BB277" s="36"/>
      <c r="BC277" s="94"/>
      <c r="BD277" s="94"/>
      <c r="BE277" s="36"/>
      <c r="BF277" s="36"/>
      <c r="BG277" s="36"/>
      <c r="BH277" s="36"/>
      <c r="BI277" s="36"/>
      <c r="BJ277" s="131"/>
      <c r="BK277" s="36"/>
      <c r="BL277" s="131"/>
      <c r="BM277" s="36" t="s">
        <v>1074</v>
      </c>
      <c r="BN277" s="131"/>
      <c r="BO277" s="36" t="s">
        <v>1074</v>
      </c>
      <c r="BP277" s="36" t="s">
        <v>1074</v>
      </c>
      <c r="BQ277" s="36" t="s">
        <v>1074</v>
      </c>
      <c r="BR277" s="36" t="s">
        <v>1074</v>
      </c>
      <c r="BS277" s="36">
        <v>0.625</v>
      </c>
      <c r="BT277" s="36">
        <v>-0.38461538461538458</v>
      </c>
      <c r="BU277" s="131"/>
      <c r="BV277" s="36" t="s">
        <v>1074</v>
      </c>
      <c r="BW277" s="36" t="s">
        <v>1074</v>
      </c>
      <c r="BX277" s="36"/>
      <c r="BY277" s="36"/>
      <c r="BZ277" s="36">
        <v>0</v>
      </c>
      <c r="CA277" s="131"/>
      <c r="CB277" s="36">
        <v>0</v>
      </c>
      <c r="CC277" s="36">
        <v>0.125</v>
      </c>
      <c r="CD277" s="36">
        <v>-0.11111111111111116</v>
      </c>
      <c r="CE277" s="36">
        <v>0</v>
      </c>
      <c r="CF277" s="36">
        <v>0</v>
      </c>
      <c r="CG277" s="91">
        <v>0</v>
      </c>
      <c r="CH277" s="91">
        <v>0.5</v>
      </c>
      <c r="CI277" s="88">
        <v>-0.33333333333333337</v>
      </c>
      <c r="CJ277" s="88">
        <v>0.25</v>
      </c>
      <c r="CK277" s="88">
        <v>0</v>
      </c>
      <c r="CL277" s="88">
        <v>-0.19999999999999996</v>
      </c>
      <c r="CM277" s="88">
        <v>0.25</v>
      </c>
      <c r="CN277" s="88">
        <v>0</v>
      </c>
      <c r="CO277" s="88">
        <v>-0.19999999999999996</v>
      </c>
      <c r="CP277" s="88">
        <v>0</v>
      </c>
      <c r="CQ277" s="88">
        <v>0</v>
      </c>
      <c r="CR277" s="88">
        <v>0</v>
      </c>
      <c r="CS277" s="88">
        <v>0</v>
      </c>
      <c r="CT277" s="88"/>
      <c r="CU277" s="23"/>
      <c r="CV277" s="89"/>
      <c r="CW277" s="89"/>
      <c r="CX277" s="89"/>
    </row>
    <row r="278" spans="1:102" x14ac:dyDescent="0.3">
      <c r="A278" s="11" t="s">
        <v>1078</v>
      </c>
      <c r="B278" s="36"/>
      <c r="C278" s="94"/>
      <c r="D278" s="94"/>
      <c r="E278" s="36"/>
      <c r="F278" s="36"/>
      <c r="G278" s="36"/>
      <c r="H278" s="36"/>
      <c r="I278" s="36"/>
      <c r="J278" s="36"/>
      <c r="K278" s="36" t="s">
        <v>1074</v>
      </c>
      <c r="L278" s="36" t="s">
        <v>1074</v>
      </c>
      <c r="M278" s="36" t="s">
        <v>1074</v>
      </c>
      <c r="N278" s="36" t="s">
        <v>1074</v>
      </c>
      <c r="O278" s="36" t="s">
        <v>1074</v>
      </c>
      <c r="P278" s="36">
        <v>0</v>
      </c>
      <c r="Q278" s="36">
        <v>-0.25</v>
      </c>
      <c r="R278" s="36" t="s">
        <v>1074</v>
      </c>
      <c r="S278" s="36" t="s">
        <v>1074</v>
      </c>
      <c r="T278" s="36" t="s">
        <v>1074</v>
      </c>
      <c r="U278" s="36">
        <v>0</v>
      </c>
      <c r="V278" s="36"/>
      <c r="W278" s="36" t="s">
        <v>1074</v>
      </c>
      <c r="X278" s="36" t="s">
        <v>1074</v>
      </c>
      <c r="Y278" s="36"/>
      <c r="Z278" s="36"/>
      <c r="AA278" s="36"/>
      <c r="AB278" s="36"/>
      <c r="AC278" s="36"/>
      <c r="AD278" s="36"/>
      <c r="AE278" s="91"/>
      <c r="AF278" s="91"/>
      <c r="AG278" s="91"/>
      <c r="AH278" s="91"/>
      <c r="AI278" s="91"/>
      <c r="AJ278" s="88"/>
      <c r="AK278" s="88"/>
      <c r="AL278" s="88"/>
      <c r="AM278" s="88"/>
      <c r="AN278" s="88"/>
      <c r="AO278" s="88"/>
      <c r="AP278" s="88"/>
      <c r="AQ278" s="88"/>
      <c r="AR278" s="88"/>
      <c r="AS278" s="88"/>
      <c r="AT278" s="88"/>
      <c r="AU278" s="23"/>
      <c r="AV278" s="23"/>
      <c r="AW278" s="89"/>
      <c r="AX278" s="89"/>
      <c r="AY278" s="89"/>
      <c r="BA278" s="11" t="s">
        <v>1078</v>
      </c>
      <c r="BB278" s="36"/>
      <c r="BC278" s="94"/>
      <c r="BD278" s="94"/>
      <c r="BE278" s="36"/>
      <c r="BF278" s="36"/>
      <c r="BG278" s="36"/>
      <c r="BH278" s="36"/>
      <c r="BI278" s="36"/>
      <c r="BJ278" s="131"/>
      <c r="BK278" s="36" t="s">
        <v>1074</v>
      </c>
      <c r="BL278" s="131"/>
      <c r="BM278" s="36">
        <v>0.4285714285714286</v>
      </c>
      <c r="BN278" s="131"/>
      <c r="BO278" s="36">
        <v>-0.4</v>
      </c>
      <c r="BP278" s="36">
        <v>0</v>
      </c>
      <c r="BQ278" s="36" t="s">
        <v>1074</v>
      </c>
      <c r="BR278" s="36" t="s">
        <v>1074</v>
      </c>
      <c r="BS278" s="36" t="s">
        <v>1074</v>
      </c>
      <c r="BT278" s="36">
        <v>0</v>
      </c>
      <c r="BU278" s="131"/>
      <c r="BV278" s="36" t="s">
        <v>1074</v>
      </c>
      <c r="BW278" s="36" t="s">
        <v>1074</v>
      </c>
      <c r="BX278" s="36"/>
      <c r="BY278" s="36"/>
      <c r="BZ278" s="36"/>
      <c r="CA278" s="131"/>
      <c r="CB278" s="36"/>
      <c r="CC278" s="36"/>
      <c r="CD278" s="36"/>
      <c r="CE278" s="36"/>
      <c r="CF278" s="36"/>
      <c r="CG278" s="91"/>
      <c r="CH278" s="91"/>
      <c r="CI278" s="88"/>
      <c r="CJ278" s="88"/>
      <c r="CK278" s="88"/>
      <c r="CL278" s="88"/>
      <c r="CM278" s="88"/>
      <c r="CN278" s="88"/>
      <c r="CO278" s="88"/>
      <c r="CP278" s="88"/>
      <c r="CQ278" s="88"/>
      <c r="CR278" s="88"/>
      <c r="CS278" s="88"/>
      <c r="CT278" s="88"/>
      <c r="CU278" s="23"/>
      <c r="CV278" s="89"/>
      <c r="CW278" s="89"/>
      <c r="CX278" s="89"/>
    </row>
    <row r="279" spans="1:102" x14ac:dyDescent="0.3">
      <c r="A279" s="11" t="s">
        <v>942</v>
      </c>
      <c r="B279" s="36"/>
      <c r="C279" s="94"/>
      <c r="D279" s="94"/>
      <c r="E279" s="36"/>
      <c r="F279" s="36"/>
      <c r="G279" s="36"/>
      <c r="H279" s="36"/>
      <c r="I279" s="36"/>
      <c r="J279" s="36"/>
      <c r="K279" s="36"/>
      <c r="L279" s="36"/>
      <c r="M279" s="36"/>
      <c r="N279" s="36"/>
      <c r="O279" s="36"/>
      <c r="P279" s="36"/>
      <c r="Q279" s="36"/>
      <c r="R279" s="36"/>
      <c r="S279" s="36"/>
      <c r="U279" s="36" t="s">
        <v>1074</v>
      </c>
      <c r="V279" s="36"/>
      <c r="W279" s="36">
        <v>0</v>
      </c>
      <c r="X279" s="36">
        <v>-6.25E-2</v>
      </c>
      <c r="Y279" s="36">
        <v>0</v>
      </c>
      <c r="Z279" s="36">
        <v>-9.9999999999999978E-2</v>
      </c>
      <c r="AA279" s="36">
        <v>-5.555555555555558E-2</v>
      </c>
      <c r="AB279" s="36"/>
      <c r="AC279" s="36">
        <v>0.11764705882352944</v>
      </c>
      <c r="AD279" s="36">
        <v>-5.2631578947368474E-2</v>
      </c>
      <c r="AE279" s="91">
        <v>0</v>
      </c>
      <c r="AF279" s="91">
        <v>0</v>
      </c>
      <c r="AG279" s="91">
        <v>5.555555555555558E-2</v>
      </c>
      <c r="AH279" s="91">
        <v>-0.10526315789473684</v>
      </c>
      <c r="AI279" s="91"/>
      <c r="AJ279" s="88"/>
      <c r="AK279" s="88"/>
      <c r="AL279" s="88">
        <v>0</v>
      </c>
      <c r="AM279" s="88">
        <v>0</v>
      </c>
      <c r="AN279" s="88">
        <v>0.19999999999999996</v>
      </c>
      <c r="AO279" s="88">
        <v>0</v>
      </c>
      <c r="AP279" s="88">
        <v>0</v>
      </c>
      <c r="AQ279" s="88">
        <v>0.33333333333333326</v>
      </c>
      <c r="AR279" s="88">
        <v>0.25</v>
      </c>
      <c r="AS279" s="88">
        <v>-0.19999999999999996</v>
      </c>
      <c r="AT279" s="88">
        <v>0</v>
      </c>
      <c r="AU279" s="23">
        <v>-0.125</v>
      </c>
      <c r="AV279" s="23">
        <v>0</v>
      </c>
      <c r="AW279" s="89">
        <f t="shared" si="50"/>
        <v>0</v>
      </c>
      <c r="AX279" s="89">
        <f t="shared" si="51"/>
        <v>0.14285714285714279</v>
      </c>
      <c r="AY279" s="89">
        <f t="shared" si="52"/>
        <v>0</v>
      </c>
      <c r="BA279" s="11" t="s">
        <v>942</v>
      </c>
      <c r="BB279" s="36"/>
      <c r="BC279" s="94"/>
      <c r="BD279" s="94"/>
      <c r="BE279" s="36"/>
      <c r="BF279" s="36"/>
      <c r="BG279" s="36"/>
      <c r="BH279" s="36"/>
      <c r="BI279" s="36"/>
      <c r="BJ279" s="131"/>
      <c r="BK279" s="36"/>
      <c r="BL279" s="131"/>
      <c r="BM279" s="36"/>
      <c r="BN279" s="131"/>
      <c r="BO279" s="36"/>
      <c r="BP279" s="36"/>
      <c r="BQ279" s="36"/>
      <c r="BR279" s="36"/>
      <c r="BS279" s="36"/>
      <c r="BT279" s="36" t="s">
        <v>1074</v>
      </c>
      <c r="BU279" s="131"/>
      <c r="BV279" s="36">
        <v>-0.375</v>
      </c>
      <c r="BW279" s="36">
        <v>0.30000000000000004</v>
      </c>
      <c r="BX279" s="36">
        <v>-0.17938461538461536</v>
      </c>
      <c r="BY279" s="36">
        <v>-8.13648293963255E-2</v>
      </c>
      <c r="BZ279" s="36">
        <v>8.8571428571428523E-2</v>
      </c>
      <c r="CA279" s="131"/>
      <c r="CB279" s="36">
        <v>-0.18766404199475062</v>
      </c>
      <c r="CC279" s="36">
        <v>-1.9155319639972301E-2</v>
      </c>
      <c r="CD279" s="36">
        <v>5.8823529411764719E-2</v>
      </c>
      <c r="CE279" s="36">
        <v>6.6666666666666652E-2</v>
      </c>
      <c r="CF279" s="36">
        <v>-6.25E-2</v>
      </c>
      <c r="CG279" s="91">
        <v>0</v>
      </c>
      <c r="CH279" s="91"/>
      <c r="CI279" s="88"/>
      <c r="CJ279" s="88"/>
      <c r="CK279" s="88">
        <v>0</v>
      </c>
      <c r="CL279" s="88">
        <v>0</v>
      </c>
      <c r="CM279" s="88">
        <v>0</v>
      </c>
      <c r="CN279" s="88">
        <v>0.66666666666666674</v>
      </c>
      <c r="CO279" s="88">
        <v>-0.6</v>
      </c>
      <c r="CP279" s="88">
        <v>1.5</v>
      </c>
      <c r="CQ279" s="88">
        <v>0.30000000000000004</v>
      </c>
      <c r="CR279" s="88">
        <v>-0.23076923076923073</v>
      </c>
      <c r="CS279" s="88">
        <v>-0.4</v>
      </c>
      <c r="CT279" s="88">
        <v>-0.4</v>
      </c>
      <c r="CU279" s="23">
        <v>0</v>
      </c>
      <c r="CV279" s="89">
        <f t="shared" si="53"/>
        <v>0</v>
      </c>
      <c r="CW279" s="89">
        <f t="shared" si="54"/>
        <v>0</v>
      </c>
      <c r="CX279" s="89">
        <f t="shared" si="55"/>
        <v>0</v>
      </c>
    </row>
    <row r="280" spans="1:102" x14ac:dyDescent="0.3">
      <c r="A280" s="11" t="s">
        <v>939</v>
      </c>
      <c r="B280" s="36">
        <v>0</v>
      </c>
      <c r="C280" s="36">
        <v>0</v>
      </c>
      <c r="D280" s="36">
        <v>-0.5</v>
      </c>
      <c r="E280" s="36">
        <v>1</v>
      </c>
      <c r="F280" s="36">
        <v>0</v>
      </c>
      <c r="G280" s="36" t="s">
        <v>1074</v>
      </c>
      <c r="H280" s="36" t="s">
        <v>1074</v>
      </c>
      <c r="I280" s="36" t="s">
        <v>1074</v>
      </c>
      <c r="J280" s="36">
        <v>0.25</v>
      </c>
      <c r="K280" s="36">
        <v>0</v>
      </c>
      <c r="L280" s="36">
        <v>0.39999999999999991</v>
      </c>
      <c r="M280" s="36" t="s">
        <v>1074</v>
      </c>
      <c r="N280" s="36" t="s">
        <v>1074</v>
      </c>
      <c r="O280" s="36" t="s">
        <v>1074</v>
      </c>
      <c r="P280" s="36" t="s">
        <v>1074</v>
      </c>
      <c r="Q280" s="36" t="s">
        <v>1074</v>
      </c>
      <c r="R280" s="36">
        <v>0</v>
      </c>
      <c r="S280" s="36">
        <v>0</v>
      </c>
      <c r="T280" s="36">
        <v>0</v>
      </c>
      <c r="U280" s="36">
        <v>0</v>
      </c>
      <c r="V280" s="36">
        <v>0</v>
      </c>
      <c r="W280" s="36">
        <v>0</v>
      </c>
      <c r="X280" s="36">
        <v>4.0000000000000036E-2</v>
      </c>
      <c r="Y280" s="36">
        <v>0</v>
      </c>
      <c r="Z280" s="36">
        <v>0</v>
      </c>
      <c r="AA280" s="36">
        <v>0</v>
      </c>
      <c r="AB280" s="36">
        <v>0</v>
      </c>
      <c r="AC280" s="36">
        <v>0</v>
      </c>
      <c r="AD280" s="36">
        <v>0</v>
      </c>
      <c r="AE280" s="91">
        <v>0</v>
      </c>
      <c r="AF280" s="91">
        <v>0</v>
      </c>
      <c r="AG280" s="91">
        <v>0</v>
      </c>
      <c r="AH280" s="91">
        <v>0</v>
      </c>
      <c r="AI280" s="91">
        <v>0</v>
      </c>
      <c r="AJ280" s="88">
        <v>0</v>
      </c>
      <c r="AK280" s="88">
        <v>0</v>
      </c>
      <c r="AL280" s="88">
        <v>0</v>
      </c>
      <c r="AM280" s="88">
        <v>0</v>
      </c>
      <c r="AN280" s="88">
        <v>0</v>
      </c>
      <c r="AO280" s="88">
        <v>0</v>
      </c>
      <c r="AP280" s="88">
        <v>0</v>
      </c>
      <c r="AQ280" s="88">
        <v>0</v>
      </c>
      <c r="AR280" s="88">
        <v>0</v>
      </c>
      <c r="AS280" s="88">
        <v>0</v>
      </c>
      <c r="AT280" s="88">
        <v>0.25</v>
      </c>
      <c r="AU280" s="23"/>
      <c r="AV280" s="23"/>
      <c r="AW280" s="89">
        <f t="shared" si="50"/>
        <v>0</v>
      </c>
      <c r="AX280" s="89">
        <f t="shared" si="51"/>
        <v>0</v>
      </c>
      <c r="AY280" s="89"/>
      <c r="BA280" s="11" t="s">
        <v>939</v>
      </c>
      <c r="BB280" s="36">
        <v>-0.20000000000000007</v>
      </c>
      <c r="BC280" s="36">
        <v>0.75000000000000022</v>
      </c>
      <c r="BD280" s="36">
        <v>-0.35714285714285721</v>
      </c>
      <c r="BE280" s="36">
        <v>0.2222222222222221</v>
      </c>
      <c r="BF280" s="36">
        <v>0.27272727272727293</v>
      </c>
      <c r="BG280" s="36" t="s">
        <v>1074</v>
      </c>
      <c r="BH280" s="36" t="s">
        <v>1074</v>
      </c>
      <c r="BI280" s="36" t="s">
        <v>1074</v>
      </c>
      <c r="BJ280" s="131"/>
      <c r="BK280" s="36">
        <v>0.25</v>
      </c>
      <c r="BL280" s="131"/>
      <c r="BM280" s="36" t="s">
        <v>1074</v>
      </c>
      <c r="BN280" s="131"/>
      <c r="BO280" s="36" t="s">
        <v>1074</v>
      </c>
      <c r="BP280" s="36" t="s">
        <v>1074</v>
      </c>
      <c r="BQ280" s="36">
        <v>0</v>
      </c>
      <c r="BR280" s="36">
        <v>0</v>
      </c>
      <c r="BS280" s="36">
        <v>0</v>
      </c>
      <c r="BT280" s="36">
        <v>0</v>
      </c>
      <c r="BU280" s="131"/>
      <c r="BV280" s="36">
        <v>0</v>
      </c>
      <c r="BW280" s="36">
        <v>0</v>
      </c>
      <c r="BX280" s="36">
        <v>0</v>
      </c>
      <c r="BY280" s="36">
        <v>0</v>
      </c>
      <c r="BZ280" s="36">
        <v>0</v>
      </c>
      <c r="CA280" s="131"/>
      <c r="CB280" s="36">
        <v>0</v>
      </c>
      <c r="CC280" s="36">
        <v>0</v>
      </c>
      <c r="CD280" s="36">
        <v>0</v>
      </c>
      <c r="CE280" s="36">
        <v>0</v>
      </c>
      <c r="CF280" s="36">
        <v>0</v>
      </c>
      <c r="CG280" s="91">
        <v>0</v>
      </c>
      <c r="CH280" s="91">
        <v>0</v>
      </c>
      <c r="CI280" s="88">
        <v>0</v>
      </c>
      <c r="CJ280" s="88">
        <v>0</v>
      </c>
      <c r="CK280" s="88">
        <v>-0.5</v>
      </c>
      <c r="CL280" s="88">
        <v>0</v>
      </c>
      <c r="CM280" s="88">
        <v>0.66666666666666674</v>
      </c>
      <c r="CN280" s="88">
        <v>0</v>
      </c>
      <c r="CO280" s="88">
        <v>0.19999999999999996</v>
      </c>
      <c r="CP280" s="88">
        <v>0</v>
      </c>
      <c r="CQ280" s="88">
        <v>8.3333333333333259E-2</v>
      </c>
      <c r="CR280" s="88">
        <v>7.6923076923076872E-2</v>
      </c>
      <c r="CS280" s="88">
        <v>7.1428571428571397E-2</v>
      </c>
      <c r="CT280" s="88"/>
      <c r="CU280" s="23"/>
      <c r="CV280" s="89">
        <f t="shared" si="53"/>
        <v>0.125</v>
      </c>
      <c r="CW280" s="89">
        <f t="shared" si="54"/>
        <v>5.555555555555558E-2</v>
      </c>
      <c r="CX280" s="89"/>
    </row>
    <row r="281" spans="1:102" x14ac:dyDescent="0.3">
      <c r="A281" s="11" t="s">
        <v>1079</v>
      </c>
      <c r="B281" s="36">
        <v>-0.25</v>
      </c>
      <c r="C281" s="36">
        <v>0.33333333333333326</v>
      </c>
      <c r="D281" s="36">
        <v>-0.25</v>
      </c>
      <c r="E281" s="36">
        <v>0</v>
      </c>
      <c r="F281" s="36" t="s">
        <v>1074</v>
      </c>
      <c r="G281" s="36" t="s">
        <v>1074</v>
      </c>
      <c r="H281" s="36">
        <v>0.33333333333333326</v>
      </c>
      <c r="I281" s="36" t="s">
        <v>1074</v>
      </c>
      <c r="J281" s="36" t="s">
        <v>1074</v>
      </c>
      <c r="K281" s="36">
        <v>0.25</v>
      </c>
      <c r="L281" s="36">
        <v>-0.19999999999999996</v>
      </c>
      <c r="M281" s="36">
        <v>0</v>
      </c>
      <c r="N281" s="36">
        <v>0</v>
      </c>
      <c r="O281" s="36">
        <v>0</v>
      </c>
      <c r="P281" s="36">
        <v>0</v>
      </c>
      <c r="Q281" s="36">
        <v>-0.5</v>
      </c>
      <c r="R281" s="36" t="s">
        <v>1074</v>
      </c>
      <c r="S281" s="36" t="s">
        <v>1074</v>
      </c>
      <c r="T281" s="36" t="s">
        <v>1074</v>
      </c>
      <c r="U281" s="36" t="s">
        <v>1074</v>
      </c>
      <c r="V281" s="36"/>
      <c r="W281" s="36" t="s">
        <v>1074</v>
      </c>
      <c r="X281" s="36" t="s">
        <v>1074</v>
      </c>
      <c r="Y281" s="36"/>
      <c r="Z281" s="36"/>
      <c r="AA281" s="36"/>
      <c r="AB281" s="36"/>
      <c r="AC281" s="36"/>
      <c r="AD281" s="36">
        <v>0</v>
      </c>
      <c r="AE281" s="91">
        <v>0</v>
      </c>
      <c r="AF281" s="91">
        <v>0</v>
      </c>
      <c r="AG281" s="91">
        <v>0</v>
      </c>
      <c r="AH281" s="91">
        <v>0</v>
      </c>
      <c r="AI281" s="91"/>
      <c r="AJ281" s="88"/>
      <c r="AK281" s="88">
        <v>0</v>
      </c>
      <c r="AL281" s="88">
        <v>0</v>
      </c>
      <c r="AM281" s="88">
        <v>0</v>
      </c>
      <c r="AN281" s="88">
        <v>0</v>
      </c>
      <c r="AO281" s="88">
        <v>0.66666666666666674</v>
      </c>
      <c r="AP281" s="88">
        <v>0</v>
      </c>
      <c r="AQ281" s="88">
        <v>0</v>
      </c>
      <c r="AR281" s="88">
        <v>0</v>
      </c>
      <c r="AS281" s="88">
        <v>0.19999999999999996</v>
      </c>
      <c r="AT281" s="88">
        <v>-0.16666666666666663</v>
      </c>
      <c r="AU281" s="23"/>
      <c r="AV281" s="23"/>
      <c r="AW281" s="89"/>
      <c r="AX281" s="89"/>
      <c r="AY281" s="89"/>
      <c r="BA281" s="11" t="s">
        <v>1079</v>
      </c>
      <c r="BB281" s="36">
        <v>0</v>
      </c>
      <c r="BC281" s="36">
        <v>0</v>
      </c>
      <c r="BD281" s="36">
        <v>0</v>
      </c>
      <c r="BE281" s="36">
        <v>0</v>
      </c>
      <c r="BF281" s="36" t="s">
        <v>1074</v>
      </c>
      <c r="BG281" s="36" t="s">
        <v>1074</v>
      </c>
      <c r="BH281" s="36">
        <v>-0.33333333333333337</v>
      </c>
      <c r="BI281" s="36" t="s">
        <v>1074</v>
      </c>
      <c r="BJ281" s="131"/>
      <c r="BK281" s="36" t="s">
        <v>1074</v>
      </c>
      <c r="BL281" s="131"/>
      <c r="BM281" s="36">
        <v>0</v>
      </c>
      <c r="BN281" s="131"/>
      <c r="BO281" s="36">
        <v>0.25</v>
      </c>
      <c r="BP281" s="36">
        <v>-0.19999999999999996</v>
      </c>
      <c r="BQ281" s="36" t="s">
        <v>1074</v>
      </c>
      <c r="BR281" s="36" t="s">
        <v>1074</v>
      </c>
      <c r="BS281" s="36" t="s">
        <v>1074</v>
      </c>
      <c r="BT281" s="36" t="s">
        <v>1074</v>
      </c>
      <c r="BU281" s="131"/>
      <c r="BV281" s="36" t="s">
        <v>1074</v>
      </c>
      <c r="BW281" s="36" t="s">
        <v>1074</v>
      </c>
      <c r="BX281" s="36"/>
      <c r="BY281" s="36"/>
      <c r="BZ281" s="36"/>
      <c r="CA281" s="131"/>
      <c r="CB281" s="36"/>
      <c r="CC281" s="36">
        <v>0.4358974358974359</v>
      </c>
      <c r="CD281" s="36">
        <v>-0.1428571428571429</v>
      </c>
      <c r="CE281" s="36">
        <v>-0.16666666666666663</v>
      </c>
      <c r="CF281" s="36">
        <v>0</v>
      </c>
      <c r="CG281" s="91">
        <v>0</v>
      </c>
      <c r="CH281" s="91"/>
      <c r="CI281" s="88"/>
      <c r="CJ281" s="88">
        <v>0</v>
      </c>
      <c r="CK281" s="88">
        <v>0</v>
      </c>
      <c r="CL281" s="88">
        <v>0</v>
      </c>
      <c r="CM281" s="88">
        <v>0</v>
      </c>
      <c r="CN281" s="88">
        <v>0</v>
      </c>
      <c r="CO281" s="88">
        <v>0</v>
      </c>
      <c r="CP281" s="88">
        <v>0</v>
      </c>
      <c r="CQ281" s="88">
        <v>0</v>
      </c>
      <c r="CR281" s="88">
        <v>0</v>
      </c>
      <c r="CS281" s="88">
        <v>0.60000000000000009</v>
      </c>
      <c r="CT281" s="88"/>
      <c r="CU281" s="23"/>
      <c r="CV281" s="89"/>
      <c r="CW281" s="89"/>
      <c r="CX281" s="89"/>
    </row>
    <row r="282" spans="1:102" x14ac:dyDescent="0.3">
      <c r="A282" s="11" t="s">
        <v>931</v>
      </c>
      <c r="B282" s="36" t="s">
        <v>1074</v>
      </c>
      <c r="C282" s="36" t="s">
        <v>1074</v>
      </c>
      <c r="D282" s="36" t="s">
        <v>1074</v>
      </c>
      <c r="E282" s="36" t="s">
        <v>1074</v>
      </c>
      <c r="F282" s="36" t="s">
        <v>1074</v>
      </c>
      <c r="G282" s="36" t="s">
        <v>1074</v>
      </c>
      <c r="H282" s="36" t="s">
        <v>1074</v>
      </c>
      <c r="I282" s="36">
        <v>0.14285714285714279</v>
      </c>
      <c r="J282" s="36">
        <v>0</v>
      </c>
      <c r="K282" s="36">
        <v>0</v>
      </c>
      <c r="L282" s="36">
        <v>0</v>
      </c>
      <c r="M282" s="36">
        <v>0</v>
      </c>
      <c r="N282" s="36" t="s">
        <v>1074</v>
      </c>
      <c r="O282" s="36" t="s">
        <v>1074</v>
      </c>
      <c r="P282" s="36">
        <v>0.25</v>
      </c>
      <c r="Q282" s="36">
        <v>0</v>
      </c>
      <c r="R282" s="36">
        <v>0</v>
      </c>
      <c r="S282" s="36" t="s">
        <v>1074</v>
      </c>
      <c r="T282" s="36" t="s">
        <v>1074</v>
      </c>
      <c r="U282" s="36">
        <v>0</v>
      </c>
      <c r="V282" s="36"/>
      <c r="W282" s="36" t="s">
        <v>1074</v>
      </c>
      <c r="X282" s="36" t="s">
        <v>1074</v>
      </c>
      <c r="Y282" s="36"/>
      <c r="Z282" s="36">
        <v>0</v>
      </c>
      <c r="AA282" s="36">
        <v>0</v>
      </c>
      <c r="AB282" s="36"/>
      <c r="AC282" s="36">
        <v>0</v>
      </c>
      <c r="AD282" s="36">
        <v>0</v>
      </c>
      <c r="AE282" s="91">
        <v>0</v>
      </c>
      <c r="AF282" s="91">
        <v>0</v>
      </c>
      <c r="AG282" s="91">
        <v>0</v>
      </c>
      <c r="AH282" s="91">
        <v>0</v>
      </c>
      <c r="AI282" s="91"/>
      <c r="AJ282" s="88"/>
      <c r="AK282" s="88">
        <v>0</v>
      </c>
      <c r="AL282" s="88">
        <v>0</v>
      </c>
      <c r="AM282" s="88">
        <v>0</v>
      </c>
      <c r="AN282" s="88">
        <v>0</v>
      </c>
      <c r="AO282" s="88">
        <v>0</v>
      </c>
      <c r="AP282" s="88">
        <v>0</v>
      </c>
      <c r="AQ282" s="88">
        <v>0</v>
      </c>
      <c r="AR282" s="88">
        <v>0</v>
      </c>
      <c r="AS282" s="88">
        <v>0</v>
      </c>
      <c r="AT282" s="88">
        <v>0</v>
      </c>
      <c r="AU282" s="23">
        <v>0</v>
      </c>
      <c r="AV282" s="23">
        <v>0</v>
      </c>
      <c r="AW282" s="89">
        <f t="shared" si="50"/>
        <v>0</v>
      </c>
      <c r="AX282" s="89"/>
      <c r="AY282" s="89"/>
      <c r="BA282" s="11" t="s">
        <v>931</v>
      </c>
      <c r="BB282" s="36" t="s">
        <v>1074</v>
      </c>
      <c r="BC282" s="36" t="s">
        <v>1074</v>
      </c>
      <c r="BD282" s="36" t="s">
        <v>1074</v>
      </c>
      <c r="BE282" s="36" t="s">
        <v>1074</v>
      </c>
      <c r="BF282" s="36" t="s">
        <v>1074</v>
      </c>
      <c r="BG282" s="36" t="s">
        <v>1074</v>
      </c>
      <c r="BH282" s="36" t="s">
        <v>1074</v>
      </c>
      <c r="BI282" s="36">
        <v>0.125</v>
      </c>
      <c r="BJ282" s="131"/>
      <c r="BK282" s="36">
        <v>0.11111111111111116</v>
      </c>
      <c r="BL282" s="131"/>
      <c r="BM282" s="36">
        <v>0</v>
      </c>
      <c r="BN282" s="131"/>
      <c r="BO282" s="36">
        <v>-0.19999999999999996</v>
      </c>
      <c r="BP282" s="36">
        <v>0.25</v>
      </c>
      <c r="BQ282" s="36">
        <v>0</v>
      </c>
      <c r="BR282" s="36" t="s">
        <v>1074</v>
      </c>
      <c r="BS282" s="36" t="s">
        <v>1074</v>
      </c>
      <c r="BT282" s="36">
        <v>0</v>
      </c>
      <c r="BU282" s="131"/>
      <c r="BV282" s="36" t="s">
        <v>1074</v>
      </c>
      <c r="BW282" s="36" t="s">
        <v>1074</v>
      </c>
      <c r="BX282" s="36"/>
      <c r="BY282" s="36">
        <v>0</v>
      </c>
      <c r="BZ282" s="36">
        <v>0</v>
      </c>
      <c r="CA282" s="131"/>
      <c r="CB282" s="36">
        <v>0</v>
      </c>
      <c r="CC282" s="36">
        <v>0</v>
      </c>
      <c r="CD282" s="36">
        <v>0</v>
      </c>
      <c r="CE282" s="36">
        <v>0</v>
      </c>
      <c r="CF282" s="36">
        <v>0</v>
      </c>
      <c r="CG282" s="91">
        <v>0</v>
      </c>
      <c r="CH282" s="91"/>
      <c r="CI282" s="88"/>
      <c r="CJ282" s="88">
        <v>0</v>
      </c>
      <c r="CK282" s="88">
        <v>0</v>
      </c>
      <c r="CL282" s="88">
        <v>0</v>
      </c>
      <c r="CM282" s="88">
        <v>0</v>
      </c>
      <c r="CN282" s="88">
        <v>0</v>
      </c>
      <c r="CO282" s="88">
        <v>0</v>
      </c>
      <c r="CP282" s="88">
        <v>0</v>
      </c>
      <c r="CQ282" s="88">
        <v>0</v>
      </c>
      <c r="CR282" s="88">
        <v>0</v>
      </c>
      <c r="CS282" s="88">
        <v>0</v>
      </c>
      <c r="CT282" s="88">
        <v>0</v>
      </c>
      <c r="CU282" s="23">
        <v>0</v>
      </c>
      <c r="CV282" s="89">
        <f t="shared" si="53"/>
        <v>0</v>
      </c>
      <c r="CW282" s="89"/>
      <c r="CX282" s="89"/>
    </row>
    <row r="283" spans="1:102" x14ac:dyDescent="0.3">
      <c r="A283" s="11" t="s">
        <v>930</v>
      </c>
      <c r="B283" s="36">
        <v>0</v>
      </c>
      <c r="C283" s="36" t="s">
        <v>1074</v>
      </c>
      <c r="D283" s="36" t="s">
        <v>1074</v>
      </c>
      <c r="E283" s="36" t="s">
        <v>1074</v>
      </c>
      <c r="F283" s="36" t="s">
        <v>1074</v>
      </c>
      <c r="G283" s="36" t="s">
        <v>1074</v>
      </c>
      <c r="H283" s="36" t="s">
        <v>1074</v>
      </c>
      <c r="I283" s="36" t="s">
        <v>1074</v>
      </c>
      <c r="J283" s="36">
        <v>0.33333333333333326</v>
      </c>
      <c r="K283" s="36" t="s">
        <v>1074</v>
      </c>
      <c r="L283" s="36" t="s">
        <v>1074</v>
      </c>
      <c r="M283" s="36">
        <v>0</v>
      </c>
      <c r="N283" s="36">
        <v>-0.25</v>
      </c>
      <c r="O283" s="36">
        <v>0.33333333333333326</v>
      </c>
      <c r="P283" s="36">
        <v>0</v>
      </c>
      <c r="Q283" s="36">
        <v>-0.25</v>
      </c>
      <c r="R283" s="36">
        <v>0</v>
      </c>
      <c r="S283" s="36">
        <v>0.48</v>
      </c>
      <c r="T283" s="36">
        <v>-9.9099099099099086E-2</v>
      </c>
      <c r="U283" s="36" t="s">
        <v>1074</v>
      </c>
      <c r="V283" s="36"/>
      <c r="W283" s="36" t="s">
        <v>1074</v>
      </c>
      <c r="X283" s="36">
        <v>0</v>
      </c>
      <c r="Y283" s="36">
        <v>-6.25E-2</v>
      </c>
      <c r="Z283" s="36">
        <v>6.6666666666666652E-2</v>
      </c>
      <c r="AA283" s="36">
        <v>0.25</v>
      </c>
      <c r="AB283" s="36"/>
      <c r="AC283" s="36">
        <v>0</v>
      </c>
      <c r="AD283" s="36">
        <v>-0.6</v>
      </c>
      <c r="AE283" s="91">
        <v>0</v>
      </c>
      <c r="AF283" s="91">
        <v>0</v>
      </c>
      <c r="AG283" s="91">
        <v>0.5</v>
      </c>
      <c r="AH283" s="91">
        <v>0</v>
      </c>
      <c r="AI283" s="91">
        <v>0</v>
      </c>
      <c r="AJ283" s="88">
        <v>0</v>
      </c>
      <c r="AK283" s="88">
        <v>0</v>
      </c>
      <c r="AL283" s="88">
        <v>0</v>
      </c>
      <c r="AM283" s="88">
        <v>0</v>
      </c>
      <c r="AN283" s="88">
        <v>0</v>
      </c>
      <c r="AO283" s="88">
        <v>0</v>
      </c>
      <c r="AP283" s="88">
        <v>0</v>
      </c>
      <c r="AQ283" s="88">
        <v>-0.16666666666666663</v>
      </c>
      <c r="AR283" s="88">
        <v>0.8</v>
      </c>
      <c r="AS283" s="88">
        <v>0.11111111111111116</v>
      </c>
      <c r="AT283" s="88">
        <v>-0.5</v>
      </c>
      <c r="AU283" s="23">
        <v>0</v>
      </c>
      <c r="AV283" s="23">
        <v>0</v>
      </c>
      <c r="AW283" s="89">
        <f t="shared" si="50"/>
        <v>0</v>
      </c>
      <c r="AX283" s="89"/>
      <c r="AY283" s="89"/>
      <c r="BA283" s="11" t="s">
        <v>930</v>
      </c>
      <c r="BB283" s="36">
        <v>-8.0000000000000959E-2</v>
      </c>
      <c r="BC283" s="36" t="s">
        <v>1074</v>
      </c>
      <c r="BD283" s="36" t="s">
        <v>1074</v>
      </c>
      <c r="BE283" s="36" t="s">
        <v>1074</v>
      </c>
      <c r="BF283" s="36" t="s">
        <v>1074</v>
      </c>
      <c r="BG283" s="36" t="s">
        <v>1074</v>
      </c>
      <c r="BH283" s="36" t="s">
        <v>1074</v>
      </c>
      <c r="BI283" s="36" t="s">
        <v>1074</v>
      </c>
      <c r="BJ283" s="131"/>
      <c r="BK283" s="36" t="s">
        <v>1074</v>
      </c>
      <c r="BL283" s="131"/>
      <c r="BM283" s="36" t="s">
        <v>1074</v>
      </c>
      <c r="BN283" s="131"/>
      <c r="BO283" s="36">
        <v>0.25</v>
      </c>
      <c r="BP283" s="36">
        <v>-0.53333399999999997</v>
      </c>
      <c r="BQ283" s="36">
        <v>2.8572897961282928E-2</v>
      </c>
      <c r="BR283" s="36">
        <v>0</v>
      </c>
      <c r="BS283" s="36">
        <v>1.0833333333333335</v>
      </c>
      <c r="BT283" s="36" t="s">
        <v>1074</v>
      </c>
      <c r="BU283" s="131"/>
      <c r="BV283" s="36" t="s">
        <v>1074</v>
      </c>
      <c r="BW283" s="36">
        <v>0</v>
      </c>
      <c r="BX283" s="36">
        <v>0</v>
      </c>
      <c r="BY283" s="36">
        <v>0.25</v>
      </c>
      <c r="BZ283" s="36">
        <v>0</v>
      </c>
      <c r="CA283" s="131"/>
      <c r="CB283" s="36">
        <v>0</v>
      </c>
      <c r="CC283" s="36">
        <v>-5.0000000000000044E-2</v>
      </c>
      <c r="CD283" s="36">
        <v>5.2631578947368363E-2</v>
      </c>
      <c r="CE283" s="36">
        <v>-0.19999999999999996</v>
      </c>
      <c r="CF283" s="36">
        <v>0</v>
      </c>
      <c r="CG283" s="91">
        <v>0.25</v>
      </c>
      <c r="CH283" s="91">
        <v>0</v>
      </c>
      <c r="CI283" s="88">
        <v>0</v>
      </c>
      <c r="CJ283" s="88">
        <v>0</v>
      </c>
      <c r="CK283" s="88">
        <v>0</v>
      </c>
      <c r="CL283" s="88">
        <v>0</v>
      </c>
      <c r="CM283" s="88">
        <v>0</v>
      </c>
      <c r="CN283" s="88">
        <v>0</v>
      </c>
      <c r="CO283" s="88">
        <v>0</v>
      </c>
      <c r="CP283" s="88">
        <v>0</v>
      </c>
      <c r="CQ283" s="88">
        <v>0</v>
      </c>
      <c r="CR283" s="88">
        <v>0</v>
      </c>
      <c r="CS283" s="88">
        <v>0.60000000000000009</v>
      </c>
      <c r="CT283" s="88">
        <v>0.60000000000000009</v>
      </c>
      <c r="CU283" s="23">
        <v>0</v>
      </c>
      <c r="CV283" s="89">
        <f t="shared" si="53"/>
        <v>0</v>
      </c>
      <c r="CW283" s="89"/>
      <c r="CX283" s="89"/>
    </row>
    <row r="284" spans="1:102" x14ac:dyDescent="0.3">
      <c r="A284" s="11" t="s">
        <v>940</v>
      </c>
      <c r="B284" s="36"/>
      <c r="C284" s="36"/>
      <c r="D284" s="36"/>
      <c r="E284" s="36"/>
      <c r="F284" s="36"/>
      <c r="G284" s="36"/>
      <c r="H284" s="36"/>
      <c r="I284" s="36"/>
      <c r="J284" s="36"/>
      <c r="K284" s="36"/>
      <c r="L284" s="36"/>
      <c r="M284" s="36"/>
      <c r="N284" s="36"/>
      <c r="O284" s="36" t="s">
        <v>1074</v>
      </c>
      <c r="P284" s="36" t="s">
        <v>1074</v>
      </c>
      <c r="Q284" s="36">
        <v>0</v>
      </c>
      <c r="R284" s="36">
        <v>0</v>
      </c>
      <c r="S284" s="36" t="s">
        <v>1074</v>
      </c>
      <c r="T284" s="36" t="s">
        <v>1074</v>
      </c>
      <c r="U284" s="36" t="s">
        <v>1074</v>
      </c>
      <c r="V284" s="36"/>
      <c r="W284" s="36" t="s">
        <v>1074</v>
      </c>
      <c r="X284" s="36" t="s">
        <v>1074</v>
      </c>
      <c r="Y284" s="36"/>
      <c r="Z284" s="36"/>
      <c r="AA284" s="36"/>
      <c r="AB284" s="36"/>
      <c r="AC284" s="36"/>
      <c r="AD284" s="36"/>
      <c r="AE284" s="91"/>
      <c r="AF284" s="91"/>
      <c r="AG284" s="91"/>
      <c r="AH284" s="91"/>
      <c r="AI284" s="91"/>
      <c r="AJ284" s="88"/>
      <c r="AK284" s="88"/>
      <c r="AL284" s="88"/>
      <c r="AM284" s="88"/>
      <c r="AN284" s="88"/>
      <c r="AO284" s="88"/>
      <c r="AP284" s="88"/>
      <c r="AQ284" s="88">
        <v>0</v>
      </c>
      <c r="AR284" s="88">
        <v>0.25</v>
      </c>
      <c r="AS284" s="88">
        <v>0.19999999999999996</v>
      </c>
      <c r="AT284" s="88">
        <v>-0.16666666666666663</v>
      </c>
      <c r="AU284" s="23">
        <v>0</v>
      </c>
      <c r="AV284" s="23">
        <v>0</v>
      </c>
      <c r="AW284" s="89">
        <f t="shared" si="50"/>
        <v>0</v>
      </c>
      <c r="AX284" s="89">
        <f t="shared" si="51"/>
        <v>0</v>
      </c>
      <c r="AY284" s="89"/>
      <c r="BA284" s="11" t="s">
        <v>940</v>
      </c>
      <c r="BB284" s="36"/>
      <c r="BC284" s="36"/>
      <c r="BD284" s="36"/>
      <c r="BE284" s="36"/>
      <c r="BF284" s="36"/>
      <c r="BG284" s="36"/>
      <c r="BH284" s="36"/>
      <c r="BI284" s="36"/>
      <c r="BJ284" s="131"/>
      <c r="BK284" s="36"/>
      <c r="BL284" s="131"/>
      <c r="BM284" s="36"/>
      <c r="BN284" s="131"/>
      <c r="BO284" s="36" t="s">
        <v>1074</v>
      </c>
      <c r="BP284" s="36">
        <v>0</v>
      </c>
      <c r="BQ284" s="36">
        <v>0</v>
      </c>
      <c r="BR284" s="36" t="s">
        <v>1074</v>
      </c>
      <c r="BS284" s="36" t="s">
        <v>1074</v>
      </c>
      <c r="BT284" s="36" t="s">
        <v>1074</v>
      </c>
      <c r="BU284" s="131"/>
      <c r="BV284" s="36" t="s">
        <v>1074</v>
      </c>
      <c r="BW284" s="36" t="s">
        <v>1074</v>
      </c>
      <c r="BX284" s="36"/>
      <c r="BY284" s="36"/>
      <c r="BZ284" s="36"/>
      <c r="CA284" s="131"/>
      <c r="CB284" s="36"/>
      <c r="CC284" s="36"/>
      <c r="CD284" s="36"/>
      <c r="CE284" s="36"/>
      <c r="CF284" s="36"/>
      <c r="CG284" s="91"/>
      <c r="CH284" s="91"/>
      <c r="CI284" s="88"/>
      <c r="CJ284" s="88"/>
      <c r="CK284" s="88"/>
      <c r="CL284" s="88"/>
      <c r="CM284" s="88"/>
      <c r="CN284" s="88"/>
      <c r="CO284" s="88"/>
      <c r="CP284" s="88">
        <v>-0.5</v>
      </c>
      <c r="CQ284" s="88">
        <v>0</v>
      </c>
      <c r="CR284" s="88">
        <v>0</v>
      </c>
      <c r="CS284" s="88">
        <v>0</v>
      </c>
      <c r="CT284" s="88">
        <v>0</v>
      </c>
      <c r="CU284" s="23">
        <v>0</v>
      </c>
      <c r="CV284" s="89">
        <f t="shared" si="53"/>
        <v>0</v>
      </c>
      <c r="CW284" s="89">
        <f t="shared" si="54"/>
        <v>0</v>
      </c>
      <c r="CX284" s="89"/>
    </row>
    <row r="285" spans="1:102" x14ac:dyDescent="0.3">
      <c r="A285" s="11" t="s">
        <v>916</v>
      </c>
      <c r="B285" s="36" t="s">
        <v>1074</v>
      </c>
      <c r="C285" s="36" t="s">
        <v>1074</v>
      </c>
      <c r="D285" s="36">
        <v>0</v>
      </c>
      <c r="E285" s="36" t="s">
        <v>1074</v>
      </c>
      <c r="F285" s="36" t="s">
        <v>1074</v>
      </c>
      <c r="G285" s="36">
        <v>0.25</v>
      </c>
      <c r="H285" s="36">
        <v>-0.19999999999999996</v>
      </c>
      <c r="I285" s="36">
        <v>0</v>
      </c>
      <c r="J285" s="36">
        <v>0.25</v>
      </c>
      <c r="K285" s="36">
        <v>0</v>
      </c>
      <c r="L285" s="36">
        <v>0</v>
      </c>
      <c r="M285" s="36">
        <v>0</v>
      </c>
      <c r="N285" s="36">
        <v>0</v>
      </c>
      <c r="O285" s="36">
        <v>0</v>
      </c>
      <c r="P285" s="36">
        <v>0</v>
      </c>
      <c r="Q285" s="36">
        <v>0</v>
      </c>
      <c r="R285" s="36">
        <v>0</v>
      </c>
      <c r="S285" s="36">
        <v>0</v>
      </c>
      <c r="T285" s="36">
        <v>0</v>
      </c>
      <c r="U285" s="36">
        <v>0</v>
      </c>
      <c r="V285" s="36"/>
      <c r="W285" s="36">
        <v>0</v>
      </c>
      <c r="X285" s="36">
        <v>0</v>
      </c>
      <c r="Y285" s="36">
        <v>0</v>
      </c>
      <c r="Z285" s="36">
        <v>0</v>
      </c>
      <c r="AA285" s="36">
        <v>0</v>
      </c>
      <c r="AB285" s="36"/>
      <c r="AC285" s="36">
        <v>0</v>
      </c>
      <c r="AD285" s="36">
        <v>0</v>
      </c>
      <c r="AE285" s="91">
        <v>0</v>
      </c>
      <c r="AF285" s="91">
        <v>0</v>
      </c>
      <c r="AG285" s="91">
        <v>0</v>
      </c>
      <c r="AH285" s="91">
        <v>0</v>
      </c>
      <c r="AI285" s="91">
        <v>0</v>
      </c>
      <c r="AJ285" s="88">
        <v>0</v>
      </c>
      <c r="AK285" s="88">
        <v>0</v>
      </c>
      <c r="AL285" s="88">
        <v>0</v>
      </c>
      <c r="AM285" s="88">
        <v>0</v>
      </c>
      <c r="AN285" s="88">
        <v>0.19999999999999996</v>
      </c>
      <c r="AO285" s="88">
        <v>0</v>
      </c>
      <c r="AP285" s="88">
        <v>0</v>
      </c>
      <c r="AQ285" s="88">
        <v>0.16666666666666674</v>
      </c>
      <c r="AR285" s="88">
        <v>-0.2857142857142857</v>
      </c>
      <c r="AS285" s="88">
        <v>0</v>
      </c>
      <c r="AT285" s="88">
        <v>0</v>
      </c>
      <c r="AU285" s="23">
        <v>0.19999999999999996</v>
      </c>
      <c r="AV285" s="23">
        <v>0</v>
      </c>
      <c r="AW285" s="89">
        <f t="shared" si="50"/>
        <v>0</v>
      </c>
      <c r="AX285" s="89">
        <f t="shared" si="51"/>
        <v>0</v>
      </c>
      <c r="AY285" s="89">
        <f t="shared" si="52"/>
        <v>-0.16666666666666663</v>
      </c>
      <c r="BA285" s="11" t="s">
        <v>916</v>
      </c>
      <c r="BB285" s="36" t="s">
        <v>1074</v>
      </c>
      <c r="BC285" s="36" t="s">
        <v>1074</v>
      </c>
      <c r="BD285" s="36">
        <v>0</v>
      </c>
      <c r="BE285" s="36" t="s">
        <v>1074</v>
      </c>
      <c r="BF285" s="36" t="s">
        <v>1074</v>
      </c>
      <c r="BG285" s="36">
        <v>0.5</v>
      </c>
      <c r="BH285" s="36">
        <v>0</v>
      </c>
      <c r="BI285" s="36">
        <v>0</v>
      </c>
      <c r="BJ285" s="131"/>
      <c r="BK285" s="36">
        <v>-0.16666666666666663</v>
      </c>
      <c r="BL285" s="131"/>
      <c r="BM285" s="36">
        <v>0</v>
      </c>
      <c r="BN285" s="131"/>
      <c r="BO285" s="36">
        <v>0</v>
      </c>
      <c r="BP285" s="36">
        <v>0</v>
      </c>
      <c r="BQ285" s="36">
        <v>0</v>
      </c>
      <c r="BR285" s="36">
        <v>0</v>
      </c>
      <c r="BS285" s="36">
        <v>0</v>
      </c>
      <c r="BT285" s="36">
        <v>0</v>
      </c>
      <c r="BU285" s="131"/>
      <c r="BV285" s="36">
        <v>0</v>
      </c>
      <c r="BW285" s="36">
        <v>0</v>
      </c>
      <c r="BX285" s="36">
        <v>0.19999999999999996</v>
      </c>
      <c r="BY285" s="36">
        <v>-0.16666666666666663</v>
      </c>
      <c r="BZ285" s="36">
        <v>0</v>
      </c>
      <c r="CA285" s="131"/>
      <c r="CB285" s="36">
        <v>-2.5000000000000022E-2</v>
      </c>
      <c r="CC285" s="36">
        <v>0.12820512820512819</v>
      </c>
      <c r="CD285" s="36">
        <v>0.63636363636363646</v>
      </c>
      <c r="CE285" s="36">
        <v>-0.44444444444444442</v>
      </c>
      <c r="CF285" s="36">
        <v>0</v>
      </c>
      <c r="CG285" s="91">
        <v>0</v>
      </c>
      <c r="CH285" s="91">
        <v>0</v>
      </c>
      <c r="CI285" s="88">
        <v>0</v>
      </c>
      <c r="CJ285" s="88">
        <v>0</v>
      </c>
      <c r="CK285" s="88">
        <v>0</v>
      </c>
      <c r="CL285" s="88">
        <v>0</v>
      </c>
      <c r="CM285" s="88">
        <v>0</v>
      </c>
      <c r="CN285" s="88">
        <v>0</v>
      </c>
      <c r="CO285" s="88">
        <v>0</v>
      </c>
      <c r="CP285" s="88">
        <v>0</v>
      </c>
      <c r="CQ285" s="88">
        <v>0</v>
      </c>
      <c r="CR285" s="88">
        <v>0</v>
      </c>
      <c r="CS285" s="88">
        <v>0</v>
      </c>
      <c r="CT285" s="88">
        <v>0</v>
      </c>
      <c r="CU285" s="23">
        <v>0</v>
      </c>
      <c r="CV285" s="89">
        <f t="shared" si="53"/>
        <v>0</v>
      </c>
      <c r="CW285" s="89">
        <f t="shared" si="54"/>
        <v>0</v>
      </c>
      <c r="CX285" s="89">
        <f t="shared" si="55"/>
        <v>0</v>
      </c>
    </row>
    <row r="286" spans="1:102" x14ac:dyDescent="0.3">
      <c r="A286" s="11" t="s">
        <v>921</v>
      </c>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v>-0.25</v>
      </c>
      <c r="AA286" s="36">
        <v>0</v>
      </c>
      <c r="AB286" s="36"/>
      <c r="AC286" s="36">
        <v>0</v>
      </c>
      <c r="AD286" s="36">
        <v>0</v>
      </c>
      <c r="AE286" s="91">
        <v>0</v>
      </c>
      <c r="AF286" s="91">
        <v>0.33333333333333326</v>
      </c>
      <c r="AG286" s="91">
        <v>-0.25</v>
      </c>
      <c r="AH286" s="91">
        <v>0</v>
      </c>
      <c r="AI286" s="91">
        <v>0</v>
      </c>
      <c r="AJ286" s="88">
        <v>0</v>
      </c>
      <c r="AK286" s="88">
        <v>0</v>
      </c>
      <c r="AL286" s="88">
        <v>0</v>
      </c>
      <c r="AM286" s="88">
        <v>0</v>
      </c>
      <c r="AN286" s="88">
        <v>0.33333333333333326</v>
      </c>
      <c r="AO286" s="88">
        <v>0</v>
      </c>
      <c r="AP286" s="88">
        <v>0.25</v>
      </c>
      <c r="AQ286" s="88">
        <v>-0.19999999999999996</v>
      </c>
      <c r="AR286" s="88"/>
      <c r="AS286" s="88"/>
      <c r="AT286" s="88">
        <v>0.25</v>
      </c>
      <c r="AU286" s="23">
        <v>-0.19999999999999996</v>
      </c>
      <c r="AV286" s="23">
        <v>0</v>
      </c>
      <c r="AW286" s="89">
        <f t="shared" si="50"/>
        <v>0</v>
      </c>
      <c r="AX286" s="89">
        <f t="shared" si="51"/>
        <v>0.5</v>
      </c>
      <c r="AY286" s="89">
        <f t="shared" si="52"/>
        <v>-0.16666666666666663</v>
      </c>
      <c r="BA286" s="11" t="s">
        <v>921</v>
      </c>
      <c r="BB286" s="36"/>
      <c r="BC286" s="36"/>
      <c r="BD286" s="36"/>
      <c r="BE286" s="36"/>
      <c r="BF286" s="36"/>
      <c r="BG286" s="36"/>
      <c r="BH286" s="36"/>
      <c r="BI286" s="36"/>
      <c r="BJ286" s="131"/>
      <c r="BK286" s="36"/>
      <c r="BL286" s="131"/>
      <c r="BM286" s="36"/>
      <c r="BN286" s="131"/>
      <c r="BO286" s="36"/>
      <c r="BP286" s="36"/>
      <c r="BQ286" s="36"/>
      <c r="BR286" s="36"/>
      <c r="BS286" s="36"/>
      <c r="BT286" s="36"/>
      <c r="BU286" s="131"/>
      <c r="BV286" s="36"/>
      <c r="BW286" s="36"/>
      <c r="BX286" s="36"/>
      <c r="BY286" s="36">
        <v>-0.20127795527156545</v>
      </c>
      <c r="BZ286" s="36">
        <v>0</v>
      </c>
      <c r="CA286" s="131"/>
      <c r="CB286" s="36">
        <v>0.125</v>
      </c>
      <c r="CC286" s="36">
        <v>0.22222222222222232</v>
      </c>
      <c r="CD286" s="36">
        <v>-9.0909090909090939E-2</v>
      </c>
      <c r="CE286" s="36">
        <v>0</v>
      </c>
      <c r="CF286" s="36">
        <v>0</v>
      </c>
      <c r="CG286" s="91">
        <v>0</v>
      </c>
      <c r="CH286" s="91">
        <v>-0.4</v>
      </c>
      <c r="CI286" s="88">
        <v>0</v>
      </c>
      <c r="CJ286" s="88">
        <v>0.5</v>
      </c>
      <c r="CK286" s="88">
        <v>0.11111111111111116</v>
      </c>
      <c r="CL286" s="88">
        <v>0</v>
      </c>
      <c r="CM286" s="88">
        <v>0.19999999999999996</v>
      </c>
      <c r="CN286" s="88">
        <v>0</v>
      </c>
      <c r="CO286" s="88">
        <v>-0.16666666666666663</v>
      </c>
      <c r="CP286" s="88">
        <v>0</v>
      </c>
      <c r="CQ286" s="88"/>
      <c r="CR286" s="88"/>
      <c r="CS286" s="88">
        <v>0.5</v>
      </c>
      <c r="CT286" s="88">
        <v>0.5</v>
      </c>
      <c r="CU286" s="23">
        <v>-0.16666666666666663</v>
      </c>
      <c r="CV286" s="89">
        <f t="shared" si="53"/>
        <v>0</v>
      </c>
      <c r="CW286" s="89">
        <f t="shared" si="54"/>
        <v>0</v>
      </c>
      <c r="CX286" s="89">
        <f t="shared" si="55"/>
        <v>-0.19999999999999996</v>
      </c>
    </row>
    <row r="287" spans="1:102" x14ac:dyDescent="0.3">
      <c r="A287" s="11" t="s">
        <v>1081</v>
      </c>
      <c r="B287" s="36"/>
      <c r="C287" s="36"/>
      <c r="D287" s="36"/>
      <c r="E287" s="36"/>
      <c r="F287" s="36"/>
      <c r="G287" s="36"/>
      <c r="H287" s="36"/>
      <c r="I287" s="36"/>
      <c r="J287" s="36"/>
      <c r="K287" s="36"/>
      <c r="L287" s="36"/>
      <c r="M287" s="36"/>
      <c r="N287" s="36"/>
      <c r="O287" s="36" t="s">
        <v>1074</v>
      </c>
      <c r="P287" s="36" t="s">
        <v>1074</v>
      </c>
      <c r="Q287" s="36">
        <v>0</v>
      </c>
      <c r="R287" s="36">
        <v>0</v>
      </c>
      <c r="S287" s="36">
        <v>0</v>
      </c>
      <c r="T287" s="36">
        <v>-0.19999999999999996</v>
      </c>
      <c r="U287" s="36">
        <v>0.25</v>
      </c>
      <c r="V287" s="36">
        <v>0</v>
      </c>
      <c r="W287" s="36">
        <v>0</v>
      </c>
      <c r="X287" s="36">
        <v>6.6666666666666652E-2</v>
      </c>
      <c r="Y287" s="36">
        <v>0</v>
      </c>
      <c r="Z287" s="36">
        <v>0</v>
      </c>
      <c r="AA287" s="36">
        <v>0</v>
      </c>
      <c r="AB287" s="36"/>
      <c r="AC287" s="36">
        <v>0</v>
      </c>
      <c r="AD287" s="36">
        <v>0</v>
      </c>
      <c r="AE287" s="91">
        <v>0</v>
      </c>
      <c r="AF287" s="91"/>
      <c r="AG287" s="91"/>
      <c r="AH287" s="91">
        <v>0</v>
      </c>
      <c r="AI287" s="91"/>
      <c r="AJ287" s="88"/>
      <c r="AK287" s="88">
        <v>0.25</v>
      </c>
      <c r="AL287" s="88">
        <v>0</v>
      </c>
      <c r="AM287" s="88">
        <v>0</v>
      </c>
      <c r="AN287" s="88"/>
      <c r="AO287" s="88"/>
      <c r="AP287" s="88"/>
      <c r="AQ287" s="88"/>
      <c r="AR287" s="88"/>
      <c r="AS287" s="88">
        <v>0</v>
      </c>
      <c r="AT287" s="88">
        <v>0</v>
      </c>
      <c r="AU287" s="23"/>
      <c r="AV287" s="23"/>
      <c r="AW287" s="89"/>
      <c r="AX287" s="89"/>
      <c r="AY287" s="89"/>
      <c r="BA287" s="11" t="s">
        <v>1081</v>
      </c>
      <c r="BB287" s="36"/>
      <c r="BC287" s="36"/>
      <c r="BD287" s="36"/>
      <c r="BE287" s="36"/>
      <c r="BF287" s="36"/>
      <c r="BG287" s="36"/>
      <c r="BH287" s="36"/>
      <c r="BI287" s="36"/>
      <c r="BJ287" s="131"/>
      <c r="BK287" s="36"/>
      <c r="BL287" s="131"/>
      <c r="BM287" s="36"/>
      <c r="BN287" s="131"/>
      <c r="BO287" s="36" t="s">
        <v>1074</v>
      </c>
      <c r="BP287" s="36">
        <v>0</v>
      </c>
      <c r="BQ287" s="36">
        <v>0</v>
      </c>
      <c r="BR287" s="36">
        <v>1</v>
      </c>
      <c r="BS287" s="36">
        <v>-0.6</v>
      </c>
      <c r="BT287" s="36">
        <v>0.25</v>
      </c>
      <c r="BU287" s="131"/>
      <c r="BV287" s="36">
        <v>0.19999999999999996</v>
      </c>
      <c r="BW287" s="36">
        <v>0</v>
      </c>
      <c r="BX287" s="36">
        <v>0</v>
      </c>
      <c r="BY287" s="36">
        <v>0</v>
      </c>
      <c r="BZ287" s="36">
        <v>0</v>
      </c>
      <c r="CA287" s="131"/>
      <c r="CB287" s="36">
        <v>0</v>
      </c>
      <c r="CC287" s="36">
        <v>0</v>
      </c>
      <c r="CD287" s="36">
        <v>0</v>
      </c>
      <c r="CE287" s="36"/>
      <c r="CF287" s="36"/>
      <c r="CG287" s="91">
        <v>0</v>
      </c>
      <c r="CH287" s="91"/>
      <c r="CI287" s="88"/>
      <c r="CJ287" s="88">
        <v>0.39999999999999991</v>
      </c>
      <c r="CK287" s="88">
        <v>0</v>
      </c>
      <c r="CL287" s="88">
        <v>-0.1428571428571429</v>
      </c>
      <c r="CM287" s="88"/>
      <c r="CN287" s="88"/>
      <c r="CO287" s="88"/>
      <c r="CP287" s="88"/>
      <c r="CQ287" s="88">
        <v>-0.2857142857142857</v>
      </c>
      <c r="CR287" s="88">
        <v>0.19999999999999996</v>
      </c>
      <c r="CS287" s="88">
        <v>0</v>
      </c>
      <c r="CT287" s="88"/>
      <c r="CU287" s="23"/>
      <c r="CV287" s="89"/>
      <c r="CW287" s="89"/>
      <c r="CX287" s="89"/>
    </row>
    <row r="288" spans="1:102" x14ac:dyDescent="0.3">
      <c r="A288" s="11" t="s">
        <v>934</v>
      </c>
      <c r="B288" s="36"/>
      <c r="C288" s="36"/>
      <c r="D288" s="36"/>
      <c r="E288" s="36"/>
      <c r="F288" s="36"/>
      <c r="G288" s="36"/>
      <c r="H288" s="36"/>
      <c r="I288" s="36"/>
      <c r="J288" s="36"/>
      <c r="K288" s="36" t="s">
        <v>1074</v>
      </c>
      <c r="L288" s="36">
        <v>-9.9999999999999978E-2</v>
      </c>
      <c r="M288" s="36">
        <v>0.11111111111111116</v>
      </c>
      <c r="N288" s="36" t="s">
        <v>1074</v>
      </c>
      <c r="O288" s="36" t="s">
        <v>1074</v>
      </c>
      <c r="P288" s="36" t="s">
        <v>1074</v>
      </c>
      <c r="Q288" s="36" t="s">
        <v>1074</v>
      </c>
      <c r="R288" s="36">
        <v>0</v>
      </c>
      <c r="S288" s="36">
        <v>-0.19999999999999996</v>
      </c>
      <c r="T288" s="36" t="s">
        <v>1074</v>
      </c>
      <c r="U288" s="36" t="s">
        <v>1074</v>
      </c>
      <c r="V288" s="36"/>
      <c r="W288" s="36" t="s">
        <v>1074</v>
      </c>
      <c r="X288" s="36" t="s">
        <v>1074</v>
      </c>
      <c r="Y288" s="36"/>
      <c r="Z288" s="36"/>
      <c r="AA288" s="36"/>
      <c r="AB288" s="36"/>
      <c r="AC288" s="36"/>
      <c r="AD288" s="36"/>
      <c r="AE288" s="91"/>
      <c r="AF288" s="91"/>
      <c r="AG288" s="91">
        <v>0</v>
      </c>
      <c r="AH288" s="91">
        <v>0</v>
      </c>
      <c r="AI288" s="91">
        <v>0</v>
      </c>
      <c r="AJ288" s="88">
        <v>0</v>
      </c>
      <c r="AK288" s="88">
        <v>0</v>
      </c>
      <c r="AL288" s="88">
        <v>0</v>
      </c>
      <c r="AM288" s="88">
        <v>-0.19999999999999996</v>
      </c>
      <c r="AN288" s="88">
        <v>0.125</v>
      </c>
      <c r="AO288" s="88">
        <v>-0.11111111111111116</v>
      </c>
      <c r="AP288" s="88">
        <v>0</v>
      </c>
      <c r="AQ288" s="88">
        <v>0.25</v>
      </c>
      <c r="AR288" s="88">
        <v>-0.19999999999999996</v>
      </c>
      <c r="AS288" s="88">
        <v>0</v>
      </c>
      <c r="AT288" s="88">
        <v>0.5</v>
      </c>
      <c r="AU288" s="23">
        <v>8.3333333333333259E-2</v>
      </c>
      <c r="AV288" s="23">
        <v>-0.23076923076923073</v>
      </c>
      <c r="AW288" s="89"/>
      <c r="AX288" s="89"/>
      <c r="AY288" s="89"/>
      <c r="BA288" s="11" t="s">
        <v>934</v>
      </c>
      <c r="BB288" s="36"/>
      <c r="BC288" s="36"/>
      <c r="BD288" s="36"/>
      <c r="BE288" s="36"/>
      <c r="BF288" s="36"/>
      <c r="BG288" s="36"/>
      <c r="BH288" s="36"/>
      <c r="BI288" s="36"/>
      <c r="BJ288" s="131"/>
      <c r="BK288" s="36" t="s">
        <v>1074</v>
      </c>
      <c r="BL288" s="131"/>
      <c r="BM288" s="36">
        <v>0</v>
      </c>
      <c r="BN288" s="131"/>
      <c r="BO288" s="36" t="s">
        <v>1074</v>
      </c>
      <c r="BP288" s="36" t="s">
        <v>1074</v>
      </c>
      <c r="BQ288" s="36">
        <v>0.19999999999999996</v>
      </c>
      <c r="BR288" s="36" t="s">
        <v>1074</v>
      </c>
      <c r="BS288" s="36" t="s">
        <v>1074</v>
      </c>
      <c r="BT288" s="36" t="s">
        <v>1074</v>
      </c>
      <c r="BU288" s="131"/>
      <c r="BV288" s="36" t="s">
        <v>1074</v>
      </c>
      <c r="BW288" s="36" t="s">
        <v>1074</v>
      </c>
      <c r="BX288" s="36"/>
      <c r="BY288" s="36"/>
      <c r="BZ288" s="36"/>
      <c r="CA288" s="131"/>
      <c r="CB288" s="36"/>
      <c r="CC288" s="36"/>
      <c r="CD288" s="36"/>
      <c r="CE288" s="36"/>
      <c r="CF288" s="36">
        <v>6.6666666666666652E-2</v>
      </c>
      <c r="CG288" s="91">
        <v>1.5625E-2</v>
      </c>
      <c r="CH288" s="91">
        <v>-0.23076923076923073</v>
      </c>
      <c r="CI288" s="88">
        <v>-0.19999999999999996</v>
      </c>
      <c r="CJ288" s="88">
        <v>0</v>
      </c>
      <c r="CK288" s="88">
        <v>0.25</v>
      </c>
      <c r="CL288" s="88">
        <v>0.19999999999999996</v>
      </c>
      <c r="CM288" s="88">
        <v>0.16666666666666674</v>
      </c>
      <c r="CN288" s="88">
        <v>-0.2857142857142857</v>
      </c>
      <c r="CO288" s="88">
        <v>0</v>
      </c>
      <c r="CP288" s="88"/>
      <c r="CQ288" s="88"/>
      <c r="CR288" s="88">
        <v>0</v>
      </c>
      <c r="CS288" s="88">
        <v>0</v>
      </c>
      <c r="CT288" s="88">
        <v>0</v>
      </c>
      <c r="CU288" s="23">
        <v>0</v>
      </c>
      <c r="CV288" s="89"/>
      <c r="CW288" s="89"/>
      <c r="CX288" s="89"/>
    </row>
    <row r="289" spans="1:102" x14ac:dyDescent="0.3">
      <c r="A289" s="11" t="s">
        <v>936</v>
      </c>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91"/>
      <c r="AF289" s="91"/>
      <c r="AG289" s="91"/>
      <c r="AH289" s="91"/>
      <c r="AI289" s="91"/>
      <c r="AJ289" s="88"/>
      <c r="AK289" s="88"/>
      <c r="AL289" s="88"/>
      <c r="AM289" s="88"/>
      <c r="AN289" s="88"/>
      <c r="AO289" s="88"/>
      <c r="AP289" s="88"/>
      <c r="AQ289" s="88"/>
      <c r="AR289" s="88"/>
      <c r="AS289" s="88"/>
      <c r="AT289" s="88">
        <v>0.5</v>
      </c>
      <c r="AU289" s="23">
        <v>0</v>
      </c>
      <c r="AV289" s="23">
        <v>0</v>
      </c>
      <c r="AW289" s="89">
        <f t="shared" si="50"/>
        <v>0</v>
      </c>
      <c r="AX289" s="89">
        <f t="shared" si="51"/>
        <v>0</v>
      </c>
      <c r="AY289" s="89">
        <f t="shared" si="52"/>
        <v>0</v>
      </c>
      <c r="BA289" s="11" t="s">
        <v>936</v>
      </c>
      <c r="BB289" s="36"/>
      <c r="BC289" s="36"/>
      <c r="BD289" s="36"/>
      <c r="BE289" s="36"/>
      <c r="BF289" s="36"/>
      <c r="BG289" s="36"/>
      <c r="BH289" s="36"/>
      <c r="BI289" s="36"/>
      <c r="BJ289" s="131"/>
      <c r="BK289" s="36"/>
      <c r="BL289" s="131"/>
      <c r="BM289" s="36"/>
      <c r="BN289" s="131"/>
      <c r="BO289" s="36"/>
      <c r="BP289" s="36"/>
      <c r="BQ289" s="36"/>
      <c r="BR289" s="36"/>
      <c r="BS289" s="36"/>
      <c r="BT289" s="36"/>
      <c r="BU289" s="131"/>
      <c r="BV289" s="36"/>
      <c r="BW289" s="36"/>
      <c r="BX289" s="36"/>
      <c r="BY289" s="36"/>
      <c r="BZ289" s="36"/>
      <c r="CA289" s="131"/>
      <c r="CB289" s="36"/>
      <c r="CC289" s="36"/>
      <c r="CD289" s="36"/>
      <c r="CE289" s="36"/>
      <c r="CF289" s="36"/>
      <c r="CG289" s="91"/>
      <c r="CH289" s="91"/>
      <c r="CI289" s="88"/>
      <c r="CJ289" s="88"/>
      <c r="CK289" s="88"/>
      <c r="CL289" s="88"/>
      <c r="CM289" s="88"/>
      <c r="CN289" s="88"/>
      <c r="CO289" s="88"/>
      <c r="CP289" s="88"/>
      <c r="CQ289" s="88"/>
      <c r="CR289" s="88"/>
      <c r="CS289" s="88">
        <v>-9.9999999999999978E-2</v>
      </c>
      <c r="CT289" s="88">
        <v>-9.9999999999999978E-2</v>
      </c>
      <c r="CU289" s="23">
        <v>0</v>
      </c>
      <c r="CV289" s="89">
        <f t="shared" si="53"/>
        <v>0.10000000000000009</v>
      </c>
      <c r="CW289" s="89">
        <f t="shared" si="54"/>
        <v>-9.0909090909090939E-2</v>
      </c>
      <c r="CX289" s="89">
        <f t="shared" si="55"/>
        <v>-0.4</v>
      </c>
    </row>
    <row r="290" spans="1:102" x14ac:dyDescent="0.3">
      <c r="A290" s="11" t="s">
        <v>928</v>
      </c>
      <c r="B290" s="36" t="s">
        <v>1074</v>
      </c>
      <c r="C290" s="36" t="s">
        <v>1074</v>
      </c>
      <c r="D290" s="36" t="s">
        <v>1074</v>
      </c>
      <c r="E290" s="36" t="s">
        <v>1074</v>
      </c>
      <c r="F290" s="36">
        <v>-0.19999999999999996</v>
      </c>
      <c r="G290" s="36" t="s">
        <v>1074</v>
      </c>
      <c r="H290" s="36" t="s">
        <v>1074</v>
      </c>
      <c r="I290" s="36" t="s">
        <v>1074</v>
      </c>
      <c r="J290" s="36">
        <v>0</v>
      </c>
      <c r="K290" s="36">
        <v>0</v>
      </c>
      <c r="L290" s="36">
        <v>0</v>
      </c>
      <c r="M290" s="36">
        <v>0</v>
      </c>
      <c r="N290" s="36" t="s">
        <v>1074</v>
      </c>
      <c r="O290" s="36" t="s">
        <v>1074</v>
      </c>
      <c r="P290" s="36">
        <v>0</v>
      </c>
      <c r="Q290" s="36" t="s">
        <v>1074</v>
      </c>
      <c r="R290" s="36" t="s">
        <v>1074</v>
      </c>
      <c r="S290" s="36" t="s">
        <v>1074</v>
      </c>
      <c r="T290" s="36">
        <v>0</v>
      </c>
      <c r="U290" s="36">
        <v>0.125</v>
      </c>
      <c r="V290" s="36">
        <v>0.11111111111111116</v>
      </c>
      <c r="W290" s="36">
        <v>-0.11111111111111116</v>
      </c>
      <c r="X290" s="36">
        <v>0</v>
      </c>
      <c r="Y290" s="36">
        <v>0</v>
      </c>
      <c r="Z290" s="36">
        <v>0</v>
      </c>
      <c r="AA290" s="36">
        <v>0</v>
      </c>
      <c r="AB290" s="36">
        <v>0.25</v>
      </c>
      <c r="AC290" s="36">
        <v>0</v>
      </c>
      <c r="AD290" s="36">
        <v>0.25</v>
      </c>
      <c r="AE290" s="91">
        <v>0</v>
      </c>
      <c r="AF290" s="91">
        <v>0.19999999999999996</v>
      </c>
      <c r="AG290" s="91">
        <v>-0.16666666666666663</v>
      </c>
      <c r="AH290" s="91">
        <v>-0.19999999999999996</v>
      </c>
      <c r="AI290" s="91">
        <v>0.25</v>
      </c>
      <c r="AJ290" s="88">
        <v>-0.19999999999999996</v>
      </c>
      <c r="AK290" s="88">
        <v>0.25</v>
      </c>
      <c r="AL290" s="88">
        <v>0</v>
      </c>
      <c r="AM290" s="88">
        <v>0</v>
      </c>
      <c r="AN290" s="88">
        <v>0</v>
      </c>
      <c r="AO290" s="88">
        <v>0</v>
      </c>
      <c r="AP290" s="88">
        <v>0</v>
      </c>
      <c r="AQ290" s="88">
        <v>0</v>
      </c>
      <c r="AR290" s="88">
        <v>0</v>
      </c>
      <c r="AS290" s="88">
        <v>0</v>
      </c>
      <c r="AT290" s="88">
        <v>0</v>
      </c>
      <c r="AU290" s="23">
        <v>0.19999999999999996</v>
      </c>
      <c r="AV290" s="23">
        <v>0</v>
      </c>
      <c r="AW290" s="89">
        <f t="shared" si="50"/>
        <v>-0.16666666666666663</v>
      </c>
      <c r="AX290" s="89">
        <f t="shared" si="51"/>
        <v>0.19999999999999996</v>
      </c>
      <c r="AY290" s="89">
        <f t="shared" si="52"/>
        <v>-0.16666666666666663</v>
      </c>
      <c r="BA290" s="11" t="s">
        <v>928</v>
      </c>
      <c r="BB290" s="36" t="s">
        <v>1074</v>
      </c>
      <c r="BC290" s="36" t="s">
        <v>1074</v>
      </c>
      <c r="BD290" s="36" t="s">
        <v>1074</v>
      </c>
      <c r="BE290" s="36" t="s">
        <v>1074</v>
      </c>
      <c r="BF290" s="36">
        <v>0</v>
      </c>
      <c r="BG290" s="36" t="s">
        <v>1074</v>
      </c>
      <c r="BH290" s="36" t="s">
        <v>1074</v>
      </c>
      <c r="BI290" s="36" t="s">
        <v>1074</v>
      </c>
      <c r="BJ290" s="131"/>
      <c r="BK290" s="36">
        <v>-0.375</v>
      </c>
      <c r="BL290" s="131"/>
      <c r="BM290" s="36">
        <v>0</v>
      </c>
      <c r="BN290" s="131"/>
      <c r="BO290" s="36">
        <v>0.39999999999999991</v>
      </c>
      <c r="BP290" s="36" t="s">
        <v>1074</v>
      </c>
      <c r="BQ290" s="36" t="s">
        <v>1074</v>
      </c>
      <c r="BR290" s="36">
        <v>-0.19999999999999996</v>
      </c>
      <c r="BS290" s="36">
        <v>0.25</v>
      </c>
      <c r="BT290" s="36">
        <v>0.39999999999999991</v>
      </c>
      <c r="BU290" s="131"/>
      <c r="BV290" s="36">
        <v>-0.2857142857142857</v>
      </c>
      <c r="BW290" s="36">
        <v>0</v>
      </c>
      <c r="BX290" s="36">
        <v>0</v>
      </c>
      <c r="BY290" s="36">
        <v>-0.19999999999999996</v>
      </c>
      <c r="BZ290" s="36">
        <v>0.125</v>
      </c>
      <c r="CA290" s="131"/>
      <c r="CB290" s="36">
        <v>5.555555555555558E-2</v>
      </c>
      <c r="CC290" s="36">
        <v>-0.15789473684210531</v>
      </c>
      <c r="CD290" s="36">
        <v>0</v>
      </c>
      <c r="CE290" s="36">
        <v>0.25</v>
      </c>
      <c r="CF290" s="36">
        <v>0.19999999999999996</v>
      </c>
      <c r="CG290" s="91">
        <v>0</v>
      </c>
      <c r="CH290" s="91">
        <v>-0.22616666666666663</v>
      </c>
      <c r="CI290" s="88">
        <v>7.6889941847943177E-2</v>
      </c>
      <c r="CJ290" s="88">
        <v>0</v>
      </c>
      <c r="CK290" s="88">
        <v>-0.19999999999999996</v>
      </c>
      <c r="CL290" s="88">
        <v>0.25</v>
      </c>
      <c r="CM290" s="88">
        <v>0</v>
      </c>
      <c r="CN290" s="88">
        <v>0</v>
      </c>
      <c r="CO290" s="88">
        <v>0</v>
      </c>
      <c r="CP290" s="88">
        <v>0.39999999999999991</v>
      </c>
      <c r="CQ290" s="88">
        <v>-0.1428571428571429</v>
      </c>
      <c r="CR290" s="88">
        <v>0</v>
      </c>
      <c r="CS290" s="88">
        <v>-0.33333333333333337</v>
      </c>
      <c r="CT290" s="88">
        <v>-0.33333333333333337</v>
      </c>
      <c r="CU290" s="23">
        <v>0</v>
      </c>
      <c r="CV290" s="89">
        <f t="shared" si="53"/>
        <v>0</v>
      </c>
      <c r="CW290" s="89">
        <f t="shared" si="54"/>
        <v>0</v>
      </c>
      <c r="CX290" s="89">
        <f t="shared" si="55"/>
        <v>0</v>
      </c>
    </row>
    <row r="291" spans="1:102" x14ac:dyDescent="0.3">
      <c r="A291" s="11" t="s">
        <v>1082</v>
      </c>
      <c r="B291" s="36">
        <v>0</v>
      </c>
      <c r="C291" s="36" t="s">
        <v>1074</v>
      </c>
      <c r="D291" s="36" t="s">
        <v>1074</v>
      </c>
      <c r="E291" s="36">
        <v>0</v>
      </c>
      <c r="F291" s="36">
        <v>0</v>
      </c>
      <c r="G291" s="36" t="s">
        <v>1074</v>
      </c>
      <c r="H291" s="36" t="s">
        <v>1074</v>
      </c>
      <c r="I291" s="36" t="s">
        <v>1074</v>
      </c>
      <c r="J291" s="36" t="s">
        <v>1074</v>
      </c>
      <c r="K291" s="36">
        <v>0.25</v>
      </c>
      <c r="L291" s="36">
        <v>0</v>
      </c>
      <c r="M291" s="36">
        <v>0</v>
      </c>
      <c r="N291" s="36">
        <v>0</v>
      </c>
      <c r="O291" s="36">
        <v>-0.19999999999999996</v>
      </c>
      <c r="P291" s="36">
        <v>-0.19999999999999996</v>
      </c>
      <c r="Q291" s="36" t="s">
        <v>1074</v>
      </c>
      <c r="R291" s="36" t="s">
        <v>1074</v>
      </c>
      <c r="S291" s="36">
        <v>0</v>
      </c>
      <c r="T291" s="36" t="s">
        <v>1074</v>
      </c>
      <c r="U291" s="36" t="s">
        <v>1074</v>
      </c>
      <c r="V291" s="36"/>
      <c r="W291" s="36">
        <v>0</v>
      </c>
      <c r="X291" s="36">
        <v>0.16666666666666674</v>
      </c>
      <c r="Y291" s="36">
        <v>0</v>
      </c>
      <c r="Z291" s="36">
        <v>0</v>
      </c>
      <c r="AA291" s="36">
        <v>0</v>
      </c>
      <c r="AB291" s="36"/>
      <c r="AC291" s="36">
        <v>0</v>
      </c>
      <c r="AD291" s="36">
        <v>0</v>
      </c>
      <c r="AE291" s="91">
        <v>0</v>
      </c>
      <c r="AF291" s="91">
        <v>0</v>
      </c>
      <c r="AG291" s="91">
        <v>0</v>
      </c>
      <c r="AH291" s="91">
        <v>0</v>
      </c>
      <c r="AI291" s="91"/>
      <c r="AJ291" s="88"/>
      <c r="AK291" s="88">
        <v>0</v>
      </c>
      <c r="AL291" s="88">
        <v>0</v>
      </c>
      <c r="AM291" s="88">
        <v>0</v>
      </c>
      <c r="AN291" s="88">
        <v>0</v>
      </c>
      <c r="AO291" s="88">
        <v>0</v>
      </c>
      <c r="AP291" s="88">
        <v>0</v>
      </c>
      <c r="AQ291" s="88">
        <v>0</v>
      </c>
      <c r="AR291" s="88">
        <v>0.125</v>
      </c>
      <c r="AS291" s="88">
        <v>-0.11111111111111116</v>
      </c>
      <c r="AT291" s="88"/>
      <c r="AU291" s="23"/>
      <c r="AV291" s="23"/>
      <c r="AW291" s="89"/>
      <c r="AX291" s="89">
        <f t="shared" si="51"/>
        <v>0</v>
      </c>
      <c r="AY291" s="89">
        <f t="shared" si="52"/>
        <v>0</v>
      </c>
      <c r="BA291" s="11" t="s">
        <v>1082</v>
      </c>
      <c r="BB291" s="36">
        <v>-0.16666666666666663</v>
      </c>
      <c r="BC291" s="36" t="s">
        <v>1074</v>
      </c>
      <c r="BD291" s="36" t="s">
        <v>1074</v>
      </c>
      <c r="BE291" s="36">
        <v>0</v>
      </c>
      <c r="BF291" s="36">
        <v>-0.20000000000000007</v>
      </c>
      <c r="BG291" s="36" t="s">
        <v>1074</v>
      </c>
      <c r="BH291" s="36" t="s">
        <v>1074</v>
      </c>
      <c r="BI291" s="36" t="s">
        <v>1074</v>
      </c>
      <c r="BJ291" s="131"/>
      <c r="BK291" s="36" t="s">
        <v>1074</v>
      </c>
      <c r="BL291" s="131"/>
      <c r="BM291" s="36">
        <v>-0.1428571428571429</v>
      </c>
      <c r="BN291" s="131"/>
      <c r="BO291" s="36">
        <v>0</v>
      </c>
      <c r="BP291" s="36" t="s">
        <v>1074</v>
      </c>
      <c r="BQ291" s="36" t="s">
        <v>1074</v>
      </c>
      <c r="BR291" s="36">
        <v>0</v>
      </c>
      <c r="BS291" s="36" t="s">
        <v>1074</v>
      </c>
      <c r="BT291" s="36" t="s">
        <v>1074</v>
      </c>
      <c r="BU291" s="131"/>
      <c r="BV291" s="36">
        <v>0.16666666666666674</v>
      </c>
      <c r="BW291" s="36">
        <v>0</v>
      </c>
      <c r="BX291" s="36">
        <v>1</v>
      </c>
      <c r="BY291" s="36">
        <v>-0.5714285714285714</v>
      </c>
      <c r="BZ291" s="36">
        <v>0</v>
      </c>
      <c r="CA291" s="131"/>
      <c r="CB291" s="36">
        <v>-0.1875</v>
      </c>
      <c r="CC291" s="36">
        <v>0.12820512820512819</v>
      </c>
      <c r="CD291" s="36">
        <v>9.0909090909090828E-2</v>
      </c>
      <c r="CE291" s="36">
        <v>0</v>
      </c>
      <c r="CF291" s="36">
        <v>0</v>
      </c>
      <c r="CG291" s="91">
        <v>0</v>
      </c>
      <c r="CH291" s="91"/>
      <c r="CI291" s="88"/>
      <c r="CJ291" s="88">
        <v>0</v>
      </c>
      <c r="CK291" s="88">
        <v>0</v>
      </c>
      <c r="CL291" s="88">
        <v>-0.16666666666666663</v>
      </c>
      <c r="CM291" s="88">
        <v>0</v>
      </c>
      <c r="CN291" s="88">
        <v>-0.21999999999999997</v>
      </c>
      <c r="CO291" s="88">
        <v>2.564102564102555E-2</v>
      </c>
      <c r="CP291" s="88">
        <v>0</v>
      </c>
      <c r="CQ291" s="88">
        <v>0.25</v>
      </c>
      <c r="CR291" s="88">
        <v>0</v>
      </c>
      <c r="CS291" s="88"/>
      <c r="CT291" s="88"/>
      <c r="CU291" s="23"/>
      <c r="CV291" s="89"/>
      <c r="CW291" s="89">
        <f t="shared" si="54"/>
        <v>0</v>
      </c>
      <c r="CX291" s="89">
        <f t="shared" si="55"/>
        <v>0</v>
      </c>
    </row>
    <row r="292" spans="1:102" x14ac:dyDescent="0.3">
      <c r="A292" s="11" t="s">
        <v>937</v>
      </c>
      <c r="B292" s="36"/>
      <c r="C292" s="36"/>
      <c r="D292" s="36"/>
      <c r="E292" s="36"/>
      <c r="F292" s="36"/>
      <c r="G292" s="36"/>
      <c r="H292" s="36"/>
      <c r="I292" s="36"/>
      <c r="J292" s="36"/>
      <c r="K292" s="36"/>
      <c r="L292" s="36"/>
      <c r="M292" s="36"/>
      <c r="N292" s="36"/>
      <c r="O292" s="36"/>
      <c r="P292" s="36"/>
      <c r="Q292" s="36"/>
      <c r="R292" s="36"/>
      <c r="S292" s="36"/>
      <c r="T292" s="36"/>
      <c r="U292" s="36">
        <v>0</v>
      </c>
      <c r="V292" s="36"/>
      <c r="W292" s="36" t="s">
        <v>1074</v>
      </c>
      <c r="X292" s="36" t="s">
        <v>1074</v>
      </c>
      <c r="Y292" s="36"/>
      <c r="Z292" s="36"/>
      <c r="AA292" s="36"/>
      <c r="AB292" s="36">
        <v>0.125</v>
      </c>
      <c r="AC292" s="36"/>
      <c r="AD292" s="36"/>
      <c r="AE292" s="91"/>
      <c r="AF292" s="91"/>
      <c r="AG292" s="91"/>
      <c r="AH292" s="91"/>
      <c r="AI292" s="91"/>
      <c r="AJ292" s="88"/>
      <c r="AK292" s="88">
        <v>-0.11111111111111116</v>
      </c>
      <c r="AL292" s="88">
        <v>0</v>
      </c>
      <c r="AM292" s="88">
        <v>0</v>
      </c>
      <c r="AN292" s="88">
        <v>0.25</v>
      </c>
      <c r="AO292" s="88">
        <v>1</v>
      </c>
      <c r="AP292" s="88">
        <v>0</v>
      </c>
      <c r="AQ292" s="88">
        <v>0</v>
      </c>
      <c r="AR292" s="88">
        <v>-0.5</v>
      </c>
      <c r="AS292" s="88">
        <v>0</v>
      </c>
      <c r="AT292" s="88">
        <v>0</v>
      </c>
      <c r="AU292" s="23">
        <v>0</v>
      </c>
      <c r="AV292" s="23">
        <v>0</v>
      </c>
      <c r="AW292" s="89">
        <f t="shared" si="50"/>
        <v>0</v>
      </c>
      <c r="AX292" s="89"/>
      <c r="AY292" s="89"/>
      <c r="BA292" s="11" t="s">
        <v>937</v>
      </c>
      <c r="BB292" s="36"/>
      <c r="BC292" s="36"/>
      <c r="BD292" s="36"/>
      <c r="BE292" s="36"/>
      <c r="BF292" s="36"/>
      <c r="BG292" s="36"/>
      <c r="BH292" s="36"/>
      <c r="BI292" s="36"/>
      <c r="BJ292" s="131"/>
      <c r="BK292" s="36"/>
      <c r="BL292" s="131"/>
      <c r="BM292" s="36"/>
      <c r="BN292" s="131"/>
      <c r="BO292" s="36"/>
      <c r="BP292" s="36"/>
      <c r="BQ292" s="36"/>
      <c r="BR292" s="36"/>
      <c r="BS292" s="36"/>
      <c r="BT292" s="36">
        <v>0.25</v>
      </c>
      <c r="BU292" s="131"/>
      <c r="BV292" s="36" t="s">
        <v>1074</v>
      </c>
      <c r="BW292" s="36" t="s">
        <v>1074</v>
      </c>
      <c r="BX292" s="36"/>
      <c r="BY292" s="36"/>
      <c r="BZ292" s="36"/>
      <c r="CA292" s="131"/>
      <c r="CB292" s="36"/>
      <c r="CC292" s="36"/>
      <c r="CD292" s="36"/>
      <c r="CE292" s="36"/>
      <c r="CF292" s="36"/>
      <c r="CG292" s="91"/>
      <c r="CH292" s="91"/>
      <c r="CI292" s="88"/>
      <c r="CJ292" s="88">
        <v>0</v>
      </c>
      <c r="CK292" s="88">
        <v>0</v>
      </c>
      <c r="CL292" s="88">
        <v>0.19999999999999996</v>
      </c>
      <c r="CM292" s="88">
        <v>-0.16666666666666663</v>
      </c>
      <c r="CN292" s="88">
        <v>0</v>
      </c>
      <c r="CO292" s="88">
        <v>0</v>
      </c>
      <c r="CP292" s="88">
        <v>0</v>
      </c>
      <c r="CQ292" s="88">
        <v>5.0000000000000044E-2</v>
      </c>
      <c r="CR292" s="88">
        <v>-4.7619047619047672E-2</v>
      </c>
      <c r="CS292" s="88">
        <v>0.10000000000000009</v>
      </c>
      <c r="CT292" s="88">
        <v>0.10000000000000009</v>
      </c>
      <c r="CU292" s="23">
        <v>-0.19999999999999996</v>
      </c>
      <c r="CV292" s="89">
        <f t="shared" si="53"/>
        <v>0.375</v>
      </c>
      <c r="CW292" s="89"/>
      <c r="CX292" s="89"/>
    </row>
    <row r="293" spans="1:102" x14ac:dyDescent="0.3">
      <c r="A293" s="11" t="s">
        <v>1083</v>
      </c>
      <c r="B293" s="36"/>
      <c r="C293" s="36"/>
      <c r="D293" s="36"/>
      <c r="E293" s="36"/>
      <c r="F293" s="36"/>
      <c r="G293" s="36"/>
      <c r="H293" s="36"/>
      <c r="I293" s="36" t="s">
        <v>1074</v>
      </c>
      <c r="J293" s="36" t="s">
        <v>1074</v>
      </c>
      <c r="K293" s="36" t="s">
        <v>1074</v>
      </c>
      <c r="L293" s="36" t="s">
        <v>1074</v>
      </c>
      <c r="M293" s="36" t="s">
        <v>1074</v>
      </c>
      <c r="N293" s="36" t="s">
        <v>1074</v>
      </c>
      <c r="O293" s="36" t="s">
        <v>1074</v>
      </c>
      <c r="P293" s="36" t="s">
        <v>1074</v>
      </c>
      <c r="Q293" s="36" t="s">
        <v>1074</v>
      </c>
      <c r="R293" s="36" t="s">
        <v>1074</v>
      </c>
      <c r="S293" s="36" t="s">
        <v>1074</v>
      </c>
      <c r="T293" s="36" t="s">
        <v>1074</v>
      </c>
      <c r="U293" s="36" t="s">
        <v>1074</v>
      </c>
      <c r="V293" s="36"/>
      <c r="W293" s="36" t="s">
        <v>1074</v>
      </c>
      <c r="X293" s="36" t="s">
        <v>1074</v>
      </c>
      <c r="Y293" s="36"/>
      <c r="Z293" s="36"/>
      <c r="AA293" s="36"/>
      <c r="AB293" s="36"/>
      <c r="AC293" s="36"/>
      <c r="AD293" s="36"/>
      <c r="AE293" s="91"/>
      <c r="AF293" s="91"/>
      <c r="AG293" s="91"/>
      <c r="AH293" s="91">
        <v>0</v>
      </c>
      <c r="AI293" s="91"/>
      <c r="AJ293" s="88"/>
      <c r="AK293" s="88">
        <v>0</v>
      </c>
      <c r="AL293" s="88">
        <v>0.33333333333333326</v>
      </c>
      <c r="AM293" s="88">
        <v>0.25</v>
      </c>
      <c r="AN293" s="88">
        <v>0</v>
      </c>
      <c r="AO293" s="88">
        <v>5.600000000000005E-2</v>
      </c>
      <c r="AP293" s="88">
        <v>0.13636363636363646</v>
      </c>
      <c r="AQ293" s="88">
        <v>-0.16666666666666663</v>
      </c>
      <c r="AR293" s="88"/>
      <c r="AS293" s="88"/>
      <c r="AT293" s="88"/>
      <c r="AU293" s="23"/>
      <c r="AV293" s="23"/>
      <c r="AW293" s="89"/>
      <c r="AX293" s="89"/>
      <c r="AY293" s="89"/>
      <c r="BA293" s="11" t="s">
        <v>1083</v>
      </c>
      <c r="BB293" s="36"/>
      <c r="BC293" s="36"/>
      <c r="BD293" s="36"/>
      <c r="BE293" s="36"/>
      <c r="BF293" s="36"/>
      <c r="BG293" s="36"/>
      <c r="BH293" s="36"/>
      <c r="BI293" s="36" t="s">
        <v>1074</v>
      </c>
      <c r="BJ293" s="131"/>
      <c r="BK293" s="36" t="s">
        <v>1074</v>
      </c>
      <c r="BL293" s="131"/>
      <c r="BM293" s="36" t="s">
        <v>1074</v>
      </c>
      <c r="BN293" s="131"/>
      <c r="BO293" s="36" t="s">
        <v>1074</v>
      </c>
      <c r="BP293" s="36" t="s">
        <v>1074</v>
      </c>
      <c r="BQ293" s="36" t="s">
        <v>1074</v>
      </c>
      <c r="BR293" s="36" t="s">
        <v>1074</v>
      </c>
      <c r="BS293" s="36" t="s">
        <v>1074</v>
      </c>
      <c r="BT293" s="36" t="s">
        <v>1074</v>
      </c>
      <c r="BU293" s="131"/>
      <c r="BV293" s="36" t="s">
        <v>1074</v>
      </c>
      <c r="BW293" s="36" t="s">
        <v>1074</v>
      </c>
      <c r="BX293" s="36"/>
      <c r="BY293" s="36"/>
      <c r="BZ293" s="36"/>
      <c r="CA293" s="131"/>
      <c r="CB293" s="36"/>
      <c r="CC293" s="36"/>
      <c r="CD293" s="36"/>
      <c r="CE293" s="36"/>
      <c r="CF293" s="36"/>
      <c r="CG293" s="91">
        <v>0</v>
      </c>
      <c r="CH293" s="91"/>
      <c r="CI293" s="88"/>
      <c r="CJ293" s="88">
        <v>0</v>
      </c>
      <c r="CK293" s="88">
        <v>0</v>
      </c>
      <c r="CL293" s="88">
        <v>-0.11111111111111116</v>
      </c>
      <c r="CM293" s="88">
        <v>0</v>
      </c>
      <c r="CN293" s="88">
        <v>0</v>
      </c>
      <c r="CO293" s="88">
        <v>0.25</v>
      </c>
      <c r="CP293" s="88">
        <v>0</v>
      </c>
      <c r="CQ293" s="88"/>
      <c r="CR293" s="88"/>
      <c r="CS293" s="88"/>
      <c r="CT293" s="88"/>
      <c r="CU293" s="23"/>
      <c r="CV293" s="89"/>
      <c r="CW293" s="89"/>
      <c r="CX293" s="89"/>
    </row>
    <row r="294" spans="1:102" x14ac:dyDescent="0.3">
      <c r="A294" s="11" t="s">
        <v>1084</v>
      </c>
      <c r="B294" s="36"/>
      <c r="C294" s="36"/>
      <c r="D294" s="36"/>
      <c r="E294" s="36"/>
      <c r="F294" s="36"/>
      <c r="G294" s="36"/>
      <c r="H294" s="36"/>
      <c r="I294" s="36"/>
      <c r="J294" s="36"/>
      <c r="K294" s="36"/>
      <c r="L294" s="36"/>
      <c r="M294" s="36" t="s">
        <v>1074</v>
      </c>
      <c r="N294" s="36" t="s">
        <v>1074</v>
      </c>
      <c r="O294" s="36" t="s">
        <v>1074</v>
      </c>
      <c r="P294" s="36" t="s">
        <v>1074</v>
      </c>
      <c r="Q294" s="36" t="s">
        <v>1074</v>
      </c>
      <c r="R294" s="36">
        <v>0.25</v>
      </c>
      <c r="S294" s="36">
        <v>0</v>
      </c>
      <c r="T294" s="36">
        <v>0</v>
      </c>
      <c r="U294" s="36">
        <v>0</v>
      </c>
      <c r="V294" s="36"/>
      <c r="W294" s="36">
        <v>0.19999999999999996</v>
      </c>
      <c r="X294" s="36" t="s">
        <v>1074</v>
      </c>
      <c r="Y294" s="36"/>
      <c r="Z294" s="36"/>
      <c r="AA294" s="36"/>
      <c r="AB294" s="36"/>
      <c r="AC294" s="36"/>
      <c r="AD294" s="36"/>
      <c r="AE294" s="91"/>
      <c r="AF294" s="91"/>
      <c r="AG294" s="91"/>
      <c r="AH294" s="91"/>
      <c r="AI294" s="91"/>
      <c r="AJ294" s="88"/>
      <c r="AK294" s="88"/>
      <c r="AL294" s="88"/>
      <c r="AM294" s="88"/>
      <c r="AN294" s="88"/>
      <c r="AO294" s="88"/>
      <c r="AP294" s="88"/>
      <c r="AQ294" s="88"/>
      <c r="AR294" s="88"/>
      <c r="AS294" s="88"/>
      <c r="AT294" s="88"/>
      <c r="AU294" s="23"/>
      <c r="AV294" s="23"/>
      <c r="AW294" s="89"/>
      <c r="AX294" s="89"/>
      <c r="AY294" s="89"/>
      <c r="BA294" s="11" t="s">
        <v>1084</v>
      </c>
      <c r="BB294" s="36"/>
      <c r="BC294" s="36"/>
      <c r="BD294" s="36"/>
      <c r="BE294" s="36"/>
      <c r="BF294" s="36"/>
      <c r="BG294" s="36"/>
      <c r="BH294" s="36"/>
      <c r="BI294" s="36"/>
      <c r="BJ294" s="131"/>
      <c r="BK294" s="36"/>
      <c r="BL294" s="131"/>
      <c r="BM294" s="36" t="s">
        <v>1074</v>
      </c>
      <c r="BN294" s="131"/>
      <c r="BO294" s="36" t="s">
        <v>1074</v>
      </c>
      <c r="BP294" s="36" t="s">
        <v>1074</v>
      </c>
      <c r="BQ294" s="36">
        <v>0.25</v>
      </c>
      <c r="BR294" s="36">
        <v>0.10000000000000009</v>
      </c>
      <c r="BS294" s="36">
        <v>-0.27272727272727271</v>
      </c>
      <c r="BT294" s="36">
        <v>0.125</v>
      </c>
      <c r="BU294" s="131"/>
      <c r="BV294" s="36">
        <v>0.11111111111111116</v>
      </c>
      <c r="BW294" s="36" t="s">
        <v>1074</v>
      </c>
      <c r="BX294" s="36"/>
      <c r="BY294" s="36"/>
      <c r="BZ294" s="36"/>
      <c r="CA294" s="131"/>
      <c r="CB294" s="36"/>
      <c r="CC294" s="36"/>
      <c r="CD294" s="36"/>
      <c r="CE294" s="36"/>
      <c r="CF294" s="36"/>
      <c r="CG294" s="91"/>
      <c r="CH294" s="91"/>
      <c r="CI294" s="88"/>
      <c r="CJ294" s="88"/>
      <c r="CK294" s="88"/>
      <c r="CL294" s="88"/>
      <c r="CM294" s="88"/>
      <c r="CN294" s="88"/>
      <c r="CO294" s="88"/>
      <c r="CP294" s="88"/>
      <c r="CQ294" s="88"/>
      <c r="CR294" s="88"/>
      <c r="CS294" s="88"/>
      <c r="CT294" s="88"/>
      <c r="CU294" s="23"/>
      <c r="CV294" s="89"/>
      <c r="CW294" s="89"/>
      <c r="CX294" s="89"/>
    </row>
    <row r="295" spans="1:102" x14ac:dyDescent="0.3">
      <c r="A295" s="11" t="s">
        <v>913</v>
      </c>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v>0</v>
      </c>
      <c r="AA295" s="36">
        <v>0</v>
      </c>
      <c r="AB295" s="36"/>
      <c r="AC295" s="36">
        <v>0</v>
      </c>
      <c r="AD295" s="36">
        <v>0</v>
      </c>
      <c r="AE295" s="91">
        <v>0</v>
      </c>
      <c r="AF295" s="91">
        <v>0</v>
      </c>
      <c r="AG295" s="91">
        <v>0</v>
      </c>
      <c r="AH295" s="91">
        <v>0</v>
      </c>
      <c r="AI295" s="91">
        <v>0</v>
      </c>
      <c r="AJ295" s="88">
        <v>0</v>
      </c>
      <c r="AK295" s="88">
        <v>0</v>
      </c>
      <c r="AL295" s="88">
        <v>0.25</v>
      </c>
      <c r="AM295" s="95" t="s">
        <v>947</v>
      </c>
      <c r="AN295" s="88">
        <v>0</v>
      </c>
      <c r="AO295" s="88">
        <v>0</v>
      </c>
      <c r="AP295" s="88">
        <v>0.5</v>
      </c>
      <c r="AQ295" s="88">
        <v>0</v>
      </c>
      <c r="AR295" s="88">
        <v>0.33333333333333326</v>
      </c>
      <c r="AS295" s="88">
        <v>0.19999999999999996</v>
      </c>
      <c r="AT295" s="88">
        <v>-0.16666666666666663</v>
      </c>
      <c r="AU295" s="23">
        <v>0</v>
      </c>
      <c r="AV295" s="23">
        <v>0.19999999999999996</v>
      </c>
      <c r="AW295" s="89">
        <f t="shared" si="50"/>
        <v>0</v>
      </c>
      <c r="AX295" s="89">
        <f t="shared" si="51"/>
        <v>0</v>
      </c>
      <c r="AY295" s="89">
        <f t="shared" si="52"/>
        <v>0</v>
      </c>
      <c r="BA295" s="11" t="s">
        <v>913</v>
      </c>
      <c r="BB295" s="36"/>
      <c r="BC295" s="36"/>
      <c r="BD295" s="36"/>
      <c r="BE295" s="36"/>
      <c r="BF295" s="36"/>
      <c r="BG295" s="36"/>
      <c r="BH295" s="36"/>
      <c r="BI295" s="36"/>
      <c r="BJ295" s="131"/>
      <c r="BK295" s="36"/>
      <c r="BL295" s="131"/>
      <c r="BM295" s="36"/>
      <c r="BN295" s="131"/>
      <c r="BO295" s="36"/>
      <c r="BP295" s="36"/>
      <c r="BQ295" s="36"/>
      <c r="BR295" s="36"/>
      <c r="BS295" s="36"/>
      <c r="BT295" s="36"/>
      <c r="BU295" s="131"/>
      <c r="BV295" s="36"/>
      <c r="BW295" s="36"/>
      <c r="BX295" s="36"/>
      <c r="BY295" s="36">
        <v>0.19808306709265167</v>
      </c>
      <c r="BZ295" s="36">
        <v>0</v>
      </c>
      <c r="CA295" s="131"/>
      <c r="CB295" s="36">
        <v>0.16666666666666674</v>
      </c>
      <c r="CC295" s="36">
        <v>0</v>
      </c>
      <c r="CD295" s="36">
        <v>0.14285714285714279</v>
      </c>
      <c r="CE295" s="36">
        <v>-0.375</v>
      </c>
      <c r="CF295" s="36">
        <v>0</v>
      </c>
      <c r="CG295" s="91">
        <v>0</v>
      </c>
      <c r="CH295" s="91">
        <v>0.19999999999999996</v>
      </c>
      <c r="CI295" s="88">
        <v>-0.33333333333333337</v>
      </c>
      <c r="CJ295" s="88">
        <v>0.25</v>
      </c>
      <c r="CK295" s="88">
        <v>0</v>
      </c>
      <c r="CL295" s="95" t="s">
        <v>947</v>
      </c>
      <c r="CM295" s="88">
        <v>-0.11111111111111116</v>
      </c>
      <c r="CN295" s="88">
        <v>0.16666666666666674</v>
      </c>
      <c r="CO295" s="88">
        <v>0.14285714285714279</v>
      </c>
      <c r="CP295" s="88">
        <v>0</v>
      </c>
      <c r="CQ295" s="88">
        <v>-0.125</v>
      </c>
      <c r="CR295" s="88">
        <v>0.14285714285714279</v>
      </c>
      <c r="CS295" s="88">
        <v>6.25E-2</v>
      </c>
      <c r="CT295" s="88">
        <v>6.25E-2</v>
      </c>
      <c r="CU295" s="23">
        <v>0.39999999999999991</v>
      </c>
      <c r="CV295" s="89">
        <f t="shared" si="53"/>
        <v>-0.1428571428571429</v>
      </c>
      <c r="CW295" s="89">
        <f t="shared" si="54"/>
        <v>0</v>
      </c>
      <c r="CX295" s="89">
        <f t="shared" si="55"/>
        <v>0</v>
      </c>
    </row>
    <row r="296" spans="1:102" x14ac:dyDescent="0.3">
      <c r="A296" s="11" t="s">
        <v>1085</v>
      </c>
      <c r="B296" s="96"/>
      <c r="C296" s="97"/>
      <c r="D296" s="87"/>
      <c r="E296" s="97"/>
      <c r="F296" s="97"/>
      <c r="G296" s="98"/>
      <c r="H296" s="36" t="s">
        <v>1074</v>
      </c>
      <c r="I296" s="36" t="s">
        <v>1074</v>
      </c>
      <c r="J296" s="36" t="s">
        <v>1074</v>
      </c>
      <c r="K296" s="36" t="s">
        <v>1074</v>
      </c>
      <c r="L296" s="36" t="s">
        <v>1074</v>
      </c>
      <c r="M296" s="36" t="s">
        <v>1074</v>
      </c>
      <c r="N296" s="36" t="s">
        <v>1074</v>
      </c>
      <c r="O296" s="36" t="s">
        <v>1074</v>
      </c>
      <c r="P296" s="36" t="s">
        <v>1074</v>
      </c>
      <c r="Q296" s="36" t="s">
        <v>1074</v>
      </c>
      <c r="R296" s="36" t="s">
        <v>1074</v>
      </c>
      <c r="S296" s="36" t="s">
        <v>1074</v>
      </c>
      <c r="T296" s="36" t="s">
        <v>1074</v>
      </c>
      <c r="U296" s="36" t="s">
        <v>1074</v>
      </c>
      <c r="V296" s="36"/>
      <c r="W296" s="36" t="s">
        <v>1074</v>
      </c>
      <c r="X296" s="36" t="s">
        <v>1074</v>
      </c>
      <c r="Y296" s="36"/>
      <c r="Z296" s="36"/>
      <c r="AA296" s="36"/>
      <c r="AB296" s="36"/>
      <c r="AC296" s="36"/>
      <c r="AD296" s="36"/>
      <c r="AE296" s="91"/>
      <c r="AF296" s="91"/>
      <c r="AG296" s="91"/>
      <c r="AH296" s="91"/>
      <c r="AI296" s="91"/>
      <c r="AJ296" s="88"/>
      <c r="AK296" s="88"/>
      <c r="AL296" s="88"/>
      <c r="AM296" s="88"/>
      <c r="AN296" s="88"/>
      <c r="AO296" s="88"/>
      <c r="AP296" s="88"/>
      <c r="AQ296" s="88"/>
      <c r="AR296" s="88"/>
      <c r="AS296" s="88"/>
      <c r="AT296" s="88"/>
      <c r="AU296" s="23"/>
      <c r="AV296" s="23"/>
      <c r="AW296" s="89"/>
      <c r="AX296" s="89"/>
      <c r="AY296" s="89"/>
      <c r="BA296" s="11" t="s">
        <v>1085</v>
      </c>
      <c r="BB296" s="96"/>
      <c r="BC296" s="97"/>
      <c r="BD296" s="87"/>
      <c r="BE296" s="97"/>
      <c r="BF296" s="97"/>
      <c r="BG296" s="98"/>
      <c r="BH296" s="36" t="s">
        <v>1074</v>
      </c>
      <c r="BI296" s="36" t="s">
        <v>1074</v>
      </c>
      <c r="BJ296" s="131"/>
      <c r="BK296" s="36" t="s">
        <v>1074</v>
      </c>
      <c r="BL296" s="131"/>
      <c r="BM296" s="36" t="s">
        <v>1074</v>
      </c>
      <c r="BN296" s="131"/>
      <c r="BO296" s="36" t="s">
        <v>1074</v>
      </c>
      <c r="BP296" s="36" t="s">
        <v>1074</v>
      </c>
      <c r="BQ296" s="36" t="s">
        <v>1074</v>
      </c>
      <c r="BR296" s="36" t="s">
        <v>1074</v>
      </c>
      <c r="BS296" s="36" t="s">
        <v>1074</v>
      </c>
      <c r="BT296" s="36" t="s">
        <v>1074</v>
      </c>
      <c r="BU296" s="131"/>
      <c r="BV296" s="36" t="s">
        <v>1074</v>
      </c>
      <c r="BW296" s="36" t="s">
        <v>1074</v>
      </c>
      <c r="BX296" s="36"/>
      <c r="BY296" s="36"/>
      <c r="BZ296" s="36"/>
      <c r="CA296" s="131"/>
      <c r="CB296" s="36"/>
      <c r="CC296" s="36"/>
      <c r="CD296" s="36"/>
      <c r="CE296" s="36"/>
      <c r="CF296" s="36"/>
      <c r="CG296" s="91"/>
      <c r="CH296" s="91"/>
      <c r="CI296" s="88"/>
      <c r="CJ296" s="88"/>
      <c r="CK296" s="88"/>
      <c r="CL296" s="88"/>
      <c r="CM296" s="88"/>
      <c r="CN296" s="88"/>
      <c r="CO296" s="88"/>
      <c r="CP296" s="88"/>
      <c r="CQ296" s="88"/>
      <c r="CR296" s="88"/>
      <c r="CS296" s="88"/>
      <c r="CT296" s="88"/>
      <c r="CU296" s="23"/>
      <c r="CV296" s="89"/>
      <c r="CW296" s="89"/>
      <c r="CX296" s="89"/>
    </row>
    <row r="297" spans="1:102" x14ac:dyDescent="0.3">
      <c r="A297" s="11" t="s">
        <v>1086</v>
      </c>
      <c r="B297" s="36">
        <v>0.19999999999999996</v>
      </c>
      <c r="C297" s="36">
        <v>0.10000000000000009</v>
      </c>
      <c r="D297" s="36" t="s">
        <v>1074</v>
      </c>
      <c r="E297" s="36" t="s">
        <v>1074</v>
      </c>
      <c r="F297" s="36" t="s">
        <v>1074</v>
      </c>
      <c r="G297" s="36" t="s">
        <v>1074</v>
      </c>
      <c r="H297" s="36" t="s">
        <v>1074</v>
      </c>
      <c r="I297" s="36" t="s">
        <v>1074</v>
      </c>
      <c r="J297" s="36" t="s">
        <v>1074</v>
      </c>
      <c r="K297" s="36" t="s">
        <v>1074</v>
      </c>
      <c r="L297" s="36" t="s">
        <v>1074</v>
      </c>
      <c r="M297" s="36" t="s">
        <v>1074</v>
      </c>
      <c r="N297" s="36" t="s">
        <v>1074</v>
      </c>
      <c r="O297" s="36" t="s">
        <v>1074</v>
      </c>
      <c r="P297" s="36" t="s">
        <v>1074</v>
      </c>
      <c r="Q297" s="36" t="s">
        <v>1074</v>
      </c>
      <c r="R297" s="36" t="s">
        <v>1074</v>
      </c>
      <c r="S297" s="36">
        <v>0</v>
      </c>
      <c r="T297" s="36" t="s">
        <v>1074</v>
      </c>
      <c r="U297" s="36" t="s">
        <v>1074</v>
      </c>
      <c r="V297" s="36"/>
      <c r="W297" s="36" t="s">
        <v>1074</v>
      </c>
      <c r="X297" s="36">
        <v>0</v>
      </c>
      <c r="Y297" s="36">
        <v>0</v>
      </c>
      <c r="Z297" s="36">
        <v>0</v>
      </c>
      <c r="AA297" s="36">
        <v>0</v>
      </c>
      <c r="AB297" s="36"/>
      <c r="AC297" s="36">
        <v>0</v>
      </c>
      <c r="AD297" s="36">
        <v>0</v>
      </c>
      <c r="AE297" s="91">
        <v>0</v>
      </c>
      <c r="AF297" s="91">
        <v>0</v>
      </c>
      <c r="AG297" s="91">
        <v>0</v>
      </c>
      <c r="AH297" s="91">
        <v>0</v>
      </c>
      <c r="AI297" s="91">
        <v>0</v>
      </c>
      <c r="AJ297" s="88">
        <v>0</v>
      </c>
      <c r="AK297" s="88">
        <v>0</v>
      </c>
      <c r="AL297" s="88">
        <v>0</v>
      </c>
      <c r="AM297" s="88">
        <v>0</v>
      </c>
      <c r="AN297" s="88">
        <v>0</v>
      </c>
      <c r="AO297" s="88">
        <v>0</v>
      </c>
      <c r="AP297" s="88">
        <v>0</v>
      </c>
      <c r="AQ297" s="88">
        <v>0</v>
      </c>
      <c r="AR297" s="88"/>
      <c r="AS297" s="88">
        <v>0.3899999999999999</v>
      </c>
      <c r="AT297" s="88">
        <v>-0.10071942446043169</v>
      </c>
      <c r="AU297" s="23">
        <v>0.5</v>
      </c>
      <c r="AV297" s="23">
        <v>-0.33333333333333337</v>
      </c>
      <c r="AW297" s="89">
        <f t="shared" si="50"/>
        <v>0</v>
      </c>
      <c r="AX297" s="89">
        <f t="shared" si="51"/>
        <v>0</v>
      </c>
      <c r="AY297" s="89">
        <f t="shared" si="52"/>
        <v>0</v>
      </c>
      <c r="BA297" s="11" t="s">
        <v>1086</v>
      </c>
      <c r="BB297" s="36">
        <v>0.40000000000000013</v>
      </c>
      <c r="BC297" s="36">
        <v>-0.21428571428571441</v>
      </c>
      <c r="BD297" s="36" t="s">
        <v>1074</v>
      </c>
      <c r="BE297" s="36" t="s">
        <v>1074</v>
      </c>
      <c r="BF297" s="36" t="s">
        <v>1074</v>
      </c>
      <c r="BG297" s="36" t="s">
        <v>1074</v>
      </c>
      <c r="BH297" s="36" t="s">
        <v>1074</v>
      </c>
      <c r="BI297" s="36" t="s">
        <v>1074</v>
      </c>
      <c r="BJ297" s="131"/>
      <c r="BK297" s="36" t="s">
        <v>1074</v>
      </c>
      <c r="BL297" s="131"/>
      <c r="BM297" s="36" t="s">
        <v>1074</v>
      </c>
      <c r="BN297" s="131"/>
      <c r="BO297" s="36" t="s">
        <v>1074</v>
      </c>
      <c r="BP297" s="36" t="s">
        <v>1074</v>
      </c>
      <c r="BQ297" s="36" t="s">
        <v>1074</v>
      </c>
      <c r="BR297" s="36">
        <v>0</v>
      </c>
      <c r="BS297" s="36" t="s">
        <v>1074</v>
      </c>
      <c r="BT297" s="36" t="s">
        <v>1074</v>
      </c>
      <c r="BU297" s="131"/>
      <c r="BV297" s="36" t="s">
        <v>1074</v>
      </c>
      <c r="BW297" s="36">
        <v>0.10000000000000009</v>
      </c>
      <c r="BX297" s="36">
        <v>9.0909090909090828E-2</v>
      </c>
      <c r="BY297" s="36">
        <v>-0.16666666666666663</v>
      </c>
      <c r="BZ297" s="36">
        <v>0</v>
      </c>
      <c r="CA297" s="131"/>
      <c r="CB297" s="36">
        <v>-2.5000000000000022E-2</v>
      </c>
      <c r="CC297" s="36">
        <v>0.12820512820512819</v>
      </c>
      <c r="CD297" s="36">
        <v>9.0909090909090828E-2</v>
      </c>
      <c r="CE297" s="36">
        <v>-0.16666666666666663</v>
      </c>
      <c r="CF297" s="36">
        <v>0</v>
      </c>
      <c r="CG297" s="91">
        <v>0</v>
      </c>
      <c r="CH297" s="91">
        <v>0</v>
      </c>
      <c r="CI297" s="88">
        <v>0</v>
      </c>
      <c r="CJ297" s="88">
        <v>0</v>
      </c>
      <c r="CK297" s="88">
        <v>0</v>
      </c>
      <c r="CL297" s="88">
        <v>0</v>
      </c>
      <c r="CM297" s="88">
        <v>0</v>
      </c>
      <c r="CN297" s="88">
        <v>0</v>
      </c>
      <c r="CO297" s="88">
        <v>0</v>
      </c>
      <c r="CP297" s="88">
        <v>0</v>
      </c>
      <c r="CQ297" s="88">
        <v>0</v>
      </c>
      <c r="CR297" s="88">
        <v>0</v>
      </c>
      <c r="CS297" s="88">
        <v>0.10000000000000009</v>
      </c>
      <c r="CT297" s="88">
        <v>0.10000000000000009</v>
      </c>
      <c r="CU297" s="23">
        <v>-0.19999999999999996</v>
      </c>
      <c r="CV297" s="89">
        <f t="shared" si="53"/>
        <v>-0.25</v>
      </c>
      <c r="CW297" s="89">
        <f t="shared" si="54"/>
        <v>-0.58333333333333326</v>
      </c>
      <c r="CX297" s="89">
        <f t="shared" si="55"/>
        <v>1</v>
      </c>
    </row>
    <row r="298" spans="1:102" x14ac:dyDescent="0.3">
      <c r="A298" s="11" t="s">
        <v>1087</v>
      </c>
      <c r="B298" s="36">
        <v>0</v>
      </c>
      <c r="C298" s="36">
        <v>0</v>
      </c>
      <c r="D298" s="36">
        <v>0</v>
      </c>
      <c r="E298" s="36" t="s">
        <v>1074</v>
      </c>
      <c r="F298" s="36" t="s">
        <v>1074</v>
      </c>
      <c r="G298" s="36" t="s">
        <v>1074</v>
      </c>
      <c r="H298" s="36" t="s">
        <v>1074</v>
      </c>
      <c r="I298" s="36" t="s">
        <v>1074</v>
      </c>
      <c r="J298" s="36" t="s">
        <v>1074</v>
      </c>
      <c r="K298" s="36" t="s">
        <v>1074</v>
      </c>
      <c r="L298" s="36" t="s">
        <v>1074</v>
      </c>
      <c r="M298" s="36" t="s">
        <v>1074</v>
      </c>
      <c r="N298" s="36" t="s">
        <v>1074</v>
      </c>
      <c r="O298" s="36" t="s">
        <v>1074</v>
      </c>
      <c r="P298" s="36" t="s">
        <v>1074</v>
      </c>
      <c r="Q298" s="36" t="s">
        <v>1074</v>
      </c>
      <c r="R298" s="36" t="s">
        <v>1074</v>
      </c>
      <c r="S298" s="36">
        <v>0</v>
      </c>
      <c r="T298" s="36" t="s">
        <v>1074</v>
      </c>
      <c r="U298" s="36" t="s">
        <v>1074</v>
      </c>
      <c r="V298" s="36"/>
      <c r="W298" s="36">
        <v>0</v>
      </c>
      <c r="X298" s="36">
        <v>0</v>
      </c>
      <c r="Y298" s="36">
        <v>0</v>
      </c>
      <c r="Z298" s="36"/>
      <c r="AA298" s="36"/>
      <c r="AB298" s="36">
        <v>0</v>
      </c>
      <c r="AC298" s="36">
        <v>0</v>
      </c>
      <c r="AD298" s="36">
        <v>0</v>
      </c>
      <c r="AE298" s="91">
        <v>0</v>
      </c>
      <c r="AF298" s="91">
        <v>0</v>
      </c>
      <c r="AG298" s="91">
        <v>0</v>
      </c>
      <c r="AH298" s="91">
        <v>0</v>
      </c>
      <c r="AI298" s="91">
        <v>0</v>
      </c>
      <c r="AJ298" s="88">
        <v>0</v>
      </c>
      <c r="AK298" s="88">
        <v>0</v>
      </c>
      <c r="AL298" s="88">
        <v>0</v>
      </c>
      <c r="AM298" s="88">
        <v>0</v>
      </c>
      <c r="AN298" s="88">
        <v>0.25</v>
      </c>
      <c r="AO298" s="88">
        <v>0</v>
      </c>
      <c r="AP298" s="88">
        <v>0</v>
      </c>
      <c r="AQ298" s="88">
        <v>0</v>
      </c>
      <c r="AR298" s="88">
        <v>-0.4</v>
      </c>
      <c r="AS298" s="88">
        <v>0</v>
      </c>
      <c r="AT298" s="88">
        <v>0</v>
      </c>
      <c r="AU298" s="23"/>
      <c r="AV298" s="23"/>
      <c r="AW298" s="89"/>
      <c r="AX298" s="89"/>
      <c r="AY298" s="89"/>
      <c r="BA298" s="11" t="s">
        <v>1087</v>
      </c>
      <c r="BB298" s="36">
        <v>0</v>
      </c>
      <c r="BC298" s="36">
        <v>0</v>
      </c>
      <c r="BD298" s="36">
        <v>0</v>
      </c>
      <c r="BE298" s="36" t="s">
        <v>1074</v>
      </c>
      <c r="BF298" s="36" t="s">
        <v>1074</v>
      </c>
      <c r="BG298" s="36" t="s">
        <v>1074</v>
      </c>
      <c r="BH298" s="36" t="s">
        <v>1074</v>
      </c>
      <c r="BI298" s="36" t="s">
        <v>1074</v>
      </c>
      <c r="BJ298" s="131"/>
      <c r="BK298" s="36" t="s">
        <v>1074</v>
      </c>
      <c r="BL298" s="131"/>
      <c r="BM298" s="36" t="s">
        <v>1074</v>
      </c>
      <c r="BN298" s="131"/>
      <c r="BO298" s="36" t="s">
        <v>1074</v>
      </c>
      <c r="BP298" s="36" t="s">
        <v>1074</v>
      </c>
      <c r="BQ298" s="36" t="s">
        <v>1074</v>
      </c>
      <c r="BR298" s="36">
        <v>0</v>
      </c>
      <c r="BS298" s="36" t="s">
        <v>1074</v>
      </c>
      <c r="BT298" s="36" t="s">
        <v>1074</v>
      </c>
      <c r="BU298" s="131"/>
      <c r="BV298" s="36">
        <v>0</v>
      </c>
      <c r="BW298" s="36">
        <v>0</v>
      </c>
      <c r="BX298" s="36">
        <v>0</v>
      </c>
      <c r="BY298" s="36"/>
      <c r="BZ298" s="36"/>
      <c r="CA298" s="131"/>
      <c r="CB298" s="36">
        <v>-0.19999999999999996</v>
      </c>
      <c r="CC298" s="36">
        <v>0.25</v>
      </c>
      <c r="CD298" s="36">
        <v>0</v>
      </c>
      <c r="CE298" s="36">
        <v>-0.19999999999999996</v>
      </c>
      <c r="CF298" s="36">
        <v>-0.25</v>
      </c>
      <c r="CG298" s="91">
        <v>0</v>
      </c>
      <c r="CH298" s="91">
        <v>0.33333333333333326</v>
      </c>
      <c r="CI298" s="88">
        <v>-0.25</v>
      </c>
      <c r="CJ298" s="88">
        <v>0.33333333333333326</v>
      </c>
      <c r="CK298" s="88">
        <v>0.25</v>
      </c>
      <c r="CL298" s="88">
        <v>-9.9999999999999978E-2</v>
      </c>
      <c r="CM298" s="88">
        <v>0.11111111111111116</v>
      </c>
      <c r="CN298" s="88">
        <v>0.19999999999999996</v>
      </c>
      <c r="CO298" s="88">
        <v>-0.16666666666666663</v>
      </c>
      <c r="CP298" s="88">
        <v>0</v>
      </c>
      <c r="CQ298" s="88">
        <v>0</v>
      </c>
      <c r="CR298" s="88">
        <v>0</v>
      </c>
      <c r="CS298" s="88">
        <v>0.60000000000000009</v>
      </c>
      <c r="CT298" s="88"/>
      <c r="CU298" s="23"/>
      <c r="CV298" s="89"/>
      <c r="CW298" s="89"/>
      <c r="CX298" s="89"/>
    </row>
    <row r="299" spans="1:102" x14ac:dyDescent="0.3">
      <c r="A299" s="11" t="s">
        <v>1088</v>
      </c>
      <c r="B299" s="36"/>
      <c r="C299" s="36"/>
      <c r="D299" s="36"/>
      <c r="E299" s="36"/>
      <c r="F299" s="36"/>
      <c r="G299" s="36"/>
      <c r="H299" s="36"/>
      <c r="I299" s="36"/>
      <c r="J299" s="36"/>
      <c r="K299" s="36"/>
      <c r="L299" s="36"/>
      <c r="M299" s="36"/>
      <c r="N299" s="36"/>
      <c r="O299" s="36"/>
      <c r="P299" s="36"/>
      <c r="Q299" s="36"/>
      <c r="R299" s="36"/>
      <c r="S299" s="36"/>
      <c r="T299" s="36"/>
      <c r="U299" s="36" t="s">
        <v>1074</v>
      </c>
      <c r="V299" s="36"/>
      <c r="W299" s="36" t="s">
        <v>1074</v>
      </c>
      <c r="X299" s="36" t="s">
        <v>1074</v>
      </c>
      <c r="Y299" s="36"/>
      <c r="Z299" s="36"/>
      <c r="AA299" s="36"/>
      <c r="AB299" s="36"/>
      <c r="AC299" s="36"/>
      <c r="AD299" s="36"/>
      <c r="AE299" s="91"/>
      <c r="AF299" s="91"/>
      <c r="AG299" s="91"/>
      <c r="AH299" s="91"/>
      <c r="AI299" s="91"/>
      <c r="AJ299" s="88"/>
      <c r="AK299" s="88"/>
      <c r="AL299" s="88"/>
      <c r="AM299" s="88"/>
      <c r="AN299" s="88"/>
      <c r="AO299" s="88"/>
      <c r="AP299" s="88"/>
      <c r="AQ299" s="88"/>
      <c r="AR299" s="88"/>
      <c r="AS299" s="88"/>
      <c r="AT299" s="88"/>
      <c r="AU299" s="23"/>
      <c r="AV299" s="23"/>
      <c r="AW299" s="89"/>
      <c r="AX299" s="89"/>
      <c r="AY299" s="89"/>
      <c r="BA299" s="11" t="s">
        <v>1088</v>
      </c>
      <c r="BB299" s="36"/>
      <c r="BC299" s="36"/>
      <c r="BD299" s="36"/>
      <c r="BE299" s="36"/>
      <c r="BF299" s="36"/>
      <c r="BG299" s="36"/>
      <c r="BH299" s="36"/>
      <c r="BI299" s="36"/>
      <c r="BJ299" s="131"/>
      <c r="BK299" s="36"/>
      <c r="BL299" s="131"/>
      <c r="BM299" s="36"/>
      <c r="BN299" s="131"/>
      <c r="BO299" s="36"/>
      <c r="BP299" s="36"/>
      <c r="BQ299" s="36"/>
      <c r="BR299" s="36"/>
      <c r="BS299" s="36"/>
      <c r="BT299" s="36" t="s">
        <v>1074</v>
      </c>
      <c r="BU299" s="131"/>
      <c r="BV299" s="36" t="s">
        <v>1074</v>
      </c>
      <c r="BW299" s="36" t="s">
        <v>1074</v>
      </c>
      <c r="BX299" s="36"/>
      <c r="BY299" s="36"/>
      <c r="BZ299" s="36"/>
      <c r="CA299" s="131"/>
      <c r="CB299" s="36"/>
      <c r="CC299" s="36"/>
      <c r="CD299" s="36"/>
      <c r="CE299" s="36"/>
      <c r="CF299" s="36"/>
      <c r="CG299" s="91"/>
      <c r="CH299" s="91"/>
      <c r="CI299" s="88"/>
      <c r="CJ299" s="88"/>
      <c r="CK299" s="88"/>
      <c r="CL299" s="88"/>
      <c r="CM299" s="88"/>
      <c r="CN299" s="88"/>
      <c r="CO299" s="88"/>
      <c r="CP299" s="88"/>
      <c r="CQ299" s="88"/>
      <c r="CR299" s="88"/>
      <c r="CS299" s="88"/>
      <c r="CT299" s="88"/>
      <c r="CU299" s="23"/>
      <c r="CV299" s="89"/>
      <c r="CW299" s="89"/>
      <c r="CX299" s="89"/>
    </row>
    <row r="300" spans="1:102" x14ac:dyDescent="0.3">
      <c r="A300" s="11" t="s">
        <v>1089</v>
      </c>
      <c r="B300" s="36">
        <v>0</v>
      </c>
      <c r="C300" s="36" t="s">
        <v>1074</v>
      </c>
      <c r="D300" s="36" t="s">
        <v>1074</v>
      </c>
      <c r="E300" s="36" t="s">
        <v>1074</v>
      </c>
      <c r="F300" s="36" t="s">
        <v>1074</v>
      </c>
      <c r="G300" s="36">
        <v>0</v>
      </c>
      <c r="H300" s="36">
        <v>0</v>
      </c>
      <c r="I300" s="36" t="s">
        <v>1074</v>
      </c>
      <c r="J300" s="36" t="s">
        <v>1074</v>
      </c>
      <c r="K300" s="36">
        <v>-0.33333333333333337</v>
      </c>
      <c r="L300" s="36">
        <v>0</v>
      </c>
      <c r="M300" s="36" t="s">
        <v>1074</v>
      </c>
      <c r="N300" s="36" t="s">
        <v>1074</v>
      </c>
      <c r="O300" s="36" t="s">
        <v>1074</v>
      </c>
      <c r="P300" s="36" t="s">
        <v>1074</v>
      </c>
      <c r="Q300" s="36" t="s">
        <v>1074</v>
      </c>
      <c r="R300" s="36">
        <v>0</v>
      </c>
      <c r="S300" s="36" t="s">
        <v>1074</v>
      </c>
      <c r="T300" s="36" t="s">
        <v>1074</v>
      </c>
      <c r="U300" s="36" t="s">
        <v>1074</v>
      </c>
      <c r="V300" s="36"/>
      <c r="W300" s="36" t="s">
        <v>1074</v>
      </c>
      <c r="X300" s="36" t="s">
        <v>1074</v>
      </c>
      <c r="Y300" s="36"/>
      <c r="Z300" s="36"/>
      <c r="AA300" s="36"/>
      <c r="AB300" s="36"/>
      <c r="AC300" s="36"/>
      <c r="AD300" s="36"/>
      <c r="AE300" s="91"/>
      <c r="AF300" s="91"/>
      <c r="AG300" s="91">
        <v>0</v>
      </c>
      <c r="AH300" s="91">
        <v>0</v>
      </c>
      <c r="AI300" s="91"/>
      <c r="AJ300" s="88"/>
      <c r="AK300" s="88">
        <v>-0.25</v>
      </c>
      <c r="AL300" s="88">
        <v>0</v>
      </c>
      <c r="AM300" s="88">
        <v>0</v>
      </c>
      <c r="AN300" s="88">
        <v>0</v>
      </c>
      <c r="AO300" s="88">
        <v>0</v>
      </c>
      <c r="AP300" s="88">
        <v>0</v>
      </c>
      <c r="AQ300" s="88">
        <v>0</v>
      </c>
      <c r="AR300" s="88">
        <v>0</v>
      </c>
      <c r="AS300" s="88">
        <v>0</v>
      </c>
      <c r="AT300" s="88">
        <v>0</v>
      </c>
      <c r="AU300" s="23">
        <v>0</v>
      </c>
      <c r="AV300" s="23">
        <v>0.66666666666666674</v>
      </c>
      <c r="AW300" s="89">
        <f t="shared" si="50"/>
        <v>0</v>
      </c>
      <c r="AX300" s="89"/>
      <c r="AY300" s="89"/>
      <c r="BA300" s="11" t="s">
        <v>1089</v>
      </c>
      <c r="BB300" s="36">
        <v>0</v>
      </c>
      <c r="BC300" s="36" t="s">
        <v>1074</v>
      </c>
      <c r="BD300" s="36" t="s">
        <v>1074</v>
      </c>
      <c r="BE300" s="36" t="s">
        <v>1074</v>
      </c>
      <c r="BF300" s="36" t="s">
        <v>1074</v>
      </c>
      <c r="BG300" s="36">
        <v>-0.20000000000000007</v>
      </c>
      <c r="BH300" s="36">
        <v>-0.25</v>
      </c>
      <c r="BI300" s="36" t="s">
        <v>1074</v>
      </c>
      <c r="BJ300" s="131"/>
      <c r="BK300" s="36" t="s">
        <v>1074</v>
      </c>
      <c r="BL300" s="131"/>
      <c r="BM300" s="36" t="s">
        <v>1074</v>
      </c>
      <c r="BN300" s="131"/>
      <c r="BO300" s="36" t="s">
        <v>1074</v>
      </c>
      <c r="BP300" s="36" t="s">
        <v>1074</v>
      </c>
      <c r="BQ300" s="36">
        <v>-0.2142857142857143</v>
      </c>
      <c r="BR300" s="36" t="s">
        <v>1074</v>
      </c>
      <c r="BS300" s="36" t="s">
        <v>1074</v>
      </c>
      <c r="BT300" s="36" t="s">
        <v>1074</v>
      </c>
      <c r="BU300" s="131"/>
      <c r="BV300" s="36" t="s">
        <v>1074</v>
      </c>
      <c r="BW300" s="36" t="s">
        <v>1074</v>
      </c>
      <c r="BX300" s="36"/>
      <c r="BY300" s="36"/>
      <c r="BZ300" s="36"/>
      <c r="CA300" s="131"/>
      <c r="CB300" s="36"/>
      <c r="CC300" s="36"/>
      <c r="CD300" s="36"/>
      <c r="CE300" s="36"/>
      <c r="CF300" s="36">
        <v>0</v>
      </c>
      <c r="CG300" s="91">
        <v>0</v>
      </c>
      <c r="CH300" s="91"/>
      <c r="CI300" s="88"/>
      <c r="CJ300" s="88">
        <v>-0.375</v>
      </c>
      <c r="CK300" s="88">
        <v>0.39999999999999991</v>
      </c>
      <c r="CL300" s="88">
        <v>0</v>
      </c>
      <c r="CM300" s="88">
        <v>0</v>
      </c>
      <c r="CN300" s="88">
        <v>0</v>
      </c>
      <c r="CO300" s="88">
        <v>0</v>
      </c>
      <c r="CP300" s="88">
        <v>0</v>
      </c>
      <c r="CQ300" s="88">
        <v>0</v>
      </c>
      <c r="CR300" s="88">
        <v>0</v>
      </c>
      <c r="CS300" s="88">
        <v>0</v>
      </c>
      <c r="CT300" s="88">
        <v>0</v>
      </c>
      <c r="CU300" s="23">
        <v>0</v>
      </c>
      <c r="CV300" s="89">
        <f t="shared" si="53"/>
        <v>0</v>
      </c>
      <c r="CW300" s="89"/>
      <c r="CX300" s="89"/>
    </row>
    <row r="301" spans="1:102" ht="17" thickBot="1" x14ac:dyDescent="0.35">
      <c r="A301" s="11" t="s">
        <v>919</v>
      </c>
      <c r="B301" s="36" t="s">
        <v>1074</v>
      </c>
      <c r="C301" s="36" t="s">
        <v>1074</v>
      </c>
      <c r="D301" s="36" t="s">
        <v>1074</v>
      </c>
      <c r="E301" s="36" t="s">
        <v>1074</v>
      </c>
      <c r="F301" s="36" t="s">
        <v>1074</v>
      </c>
      <c r="G301" s="36">
        <v>-7.6923076923076872E-2</v>
      </c>
      <c r="H301" s="36">
        <v>0</v>
      </c>
      <c r="I301" s="36">
        <v>0.16666666666666674</v>
      </c>
      <c r="J301" s="36">
        <v>-0.1428571428571429</v>
      </c>
      <c r="K301" s="36">
        <v>-0.16666666666666663</v>
      </c>
      <c r="L301" s="36">
        <v>0</v>
      </c>
      <c r="M301" s="36">
        <v>0</v>
      </c>
      <c r="N301" s="36">
        <v>0.19999999999999996</v>
      </c>
      <c r="O301" s="36">
        <v>0</v>
      </c>
      <c r="P301" s="36">
        <v>0.19999999999999996</v>
      </c>
      <c r="Q301" s="36">
        <v>0</v>
      </c>
      <c r="R301" s="36">
        <v>0</v>
      </c>
      <c r="S301" s="36">
        <v>0</v>
      </c>
      <c r="T301" s="36">
        <v>0</v>
      </c>
      <c r="U301" s="36">
        <v>0</v>
      </c>
      <c r="V301" s="36"/>
      <c r="W301" s="36">
        <v>0</v>
      </c>
      <c r="X301" s="36">
        <v>0</v>
      </c>
      <c r="Y301" s="36">
        <v>0</v>
      </c>
      <c r="Z301" s="36">
        <v>0</v>
      </c>
      <c r="AA301" s="36">
        <v>0.19999999999999996</v>
      </c>
      <c r="AB301" s="36"/>
      <c r="AC301" s="36">
        <v>0</v>
      </c>
      <c r="AD301" s="36">
        <v>0</v>
      </c>
      <c r="AE301" s="91">
        <v>0</v>
      </c>
      <c r="AF301" s="91">
        <v>0.33333333333333326</v>
      </c>
      <c r="AG301" s="91">
        <v>0</v>
      </c>
      <c r="AH301" s="91">
        <v>-0.125</v>
      </c>
      <c r="AI301" s="91">
        <v>0</v>
      </c>
      <c r="AJ301" s="88">
        <v>0</v>
      </c>
      <c r="AK301" s="88">
        <v>0</v>
      </c>
      <c r="AL301" s="88">
        <v>-0.1428571428571429</v>
      </c>
      <c r="AM301" s="88">
        <v>0</v>
      </c>
      <c r="AN301" s="88">
        <v>0</v>
      </c>
      <c r="AO301" s="88">
        <v>0</v>
      </c>
      <c r="AP301" s="88"/>
      <c r="AQ301" s="88"/>
      <c r="AR301" s="88">
        <v>0.33333333333333326</v>
      </c>
      <c r="AS301" s="88">
        <v>0</v>
      </c>
      <c r="AT301" s="88">
        <v>-0.25</v>
      </c>
      <c r="AU301" s="23">
        <v>0.66666666666666674</v>
      </c>
      <c r="AV301" s="23">
        <v>0</v>
      </c>
      <c r="AW301" s="89">
        <f t="shared" si="50"/>
        <v>0</v>
      </c>
      <c r="AX301" s="89">
        <f t="shared" si="51"/>
        <v>0</v>
      </c>
      <c r="AY301" s="89">
        <f t="shared" si="52"/>
        <v>0</v>
      </c>
      <c r="BA301" s="11" t="s">
        <v>919</v>
      </c>
      <c r="BB301" s="36" t="s">
        <v>1074</v>
      </c>
      <c r="BC301" s="36" t="s">
        <v>1074</v>
      </c>
      <c r="BD301" s="36" t="s">
        <v>1074</v>
      </c>
      <c r="BE301" s="36" t="s">
        <v>1074</v>
      </c>
      <c r="BF301" s="36" t="s">
        <v>1074</v>
      </c>
      <c r="BG301" s="36">
        <v>0</v>
      </c>
      <c r="BH301" s="36">
        <v>0.125</v>
      </c>
      <c r="BI301" s="36">
        <v>0</v>
      </c>
      <c r="BJ301" s="131"/>
      <c r="BK301" s="36">
        <v>-0.11111111111111116</v>
      </c>
      <c r="BL301" s="131"/>
      <c r="BM301" s="36">
        <v>0.125</v>
      </c>
      <c r="BN301" s="131"/>
      <c r="BO301" s="36">
        <v>-0.11111111111111116</v>
      </c>
      <c r="BP301" s="36">
        <v>0.25</v>
      </c>
      <c r="BQ301" s="36">
        <v>0</v>
      </c>
      <c r="BR301" s="36">
        <v>0</v>
      </c>
      <c r="BS301" s="36">
        <v>0</v>
      </c>
      <c r="BT301" s="36">
        <v>-0.5</v>
      </c>
      <c r="BU301" s="131"/>
      <c r="BV301" s="36">
        <v>0</v>
      </c>
      <c r="BW301" s="36">
        <v>1</v>
      </c>
      <c r="BX301" s="36">
        <v>0</v>
      </c>
      <c r="BY301" s="36">
        <v>0</v>
      </c>
      <c r="BZ301" s="36">
        <v>-0.5</v>
      </c>
      <c r="CA301" s="131"/>
      <c r="CB301" s="36">
        <v>0</v>
      </c>
      <c r="CC301" s="36">
        <v>0.89999999999999991</v>
      </c>
      <c r="CD301" s="36">
        <v>5.2631578947368363E-2</v>
      </c>
      <c r="CE301" s="36">
        <v>0</v>
      </c>
      <c r="CF301" s="36">
        <v>0</v>
      </c>
      <c r="CG301" s="91">
        <v>0</v>
      </c>
      <c r="CH301" s="91">
        <v>0</v>
      </c>
      <c r="CI301" s="88">
        <v>0</v>
      </c>
      <c r="CJ301" s="88">
        <v>0</v>
      </c>
      <c r="CK301" s="88">
        <v>0</v>
      </c>
      <c r="CL301" s="88">
        <v>0</v>
      </c>
      <c r="CM301" s="88">
        <v>0</v>
      </c>
      <c r="CN301" s="88">
        <v>0</v>
      </c>
      <c r="CO301" s="88"/>
      <c r="CP301" s="88"/>
      <c r="CQ301" s="88">
        <v>0.4285714285714286</v>
      </c>
      <c r="CR301" s="88">
        <v>-0.4</v>
      </c>
      <c r="CS301" s="88">
        <v>-0.16666666666666663</v>
      </c>
      <c r="CT301" s="88">
        <v>-0.16666666666666663</v>
      </c>
      <c r="CU301" s="23">
        <v>0</v>
      </c>
      <c r="CV301" s="89">
        <f t="shared" si="53"/>
        <v>0</v>
      </c>
      <c r="CW301" s="89">
        <f t="shared" si="54"/>
        <v>-0.64285714285714279</v>
      </c>
      <c r="CX301" s="89">
        <f t="shared" si="55"/>
        <v>0</v>
      </c>
    </row>
    <row r="302" spans="1:102" ht="17" thickBot="1" x14ac:dyDescent="0.35">
      <c r="A302" s="77" t="s">
        <v>1174</v>
      </c>
      <c r="B302" s="101">
        <v>0</v>
      </c>
      <c r="C302" s="101">
        <v>0</v>
      </c>
      <c r="D302" s="101">
        <v>0</v>
      </c>
      <c r="E302" s="101">
        <v>0</v>
      </c>
      <c r="F302" s="101">
        <v>0</v>
      </c>
      <c r="G302" s="101">
        <v>0</v>
      </c>
      <c r="H302" s="101">
        <v>0</v>
      </c>
      <c r="I302" s="101">
        <v>0</v>
      </c>
      <c r="J302" s="101">
        <v>0</v>
      </c>
      <c r="K302" s="101">
        <v>0.25</v>
      </c>
      <c r="L302" s="101">
        <v>-5.0000000000000044E-2</v>
      </c>
      <c r="M302" s="101">
        <v>-0.15789473684210531</v>
      </c>
      <c r="N302" s="101">
        <v>0</v>
      </c>
      <c r="O302" s="101">
        <v>0</v>
      </c>
      <c r="P302" s="101">
        <v>0</v>
      </c>
      <c r="Q302" s="101">
        <v>0</v>
      </c>
      <c r="R302" s="101">
        <v>0.25</v>
      </c>
      <c r="S302" s="101">
        <v>-0.19999999999999996</v>
      </c>
      <c r="T302" s="101">
        <v>0</v>
      </c>
      <c r="U302" s="101">
        <v>0</v>
      </c>
      <c r="V302" s="101">
        <v>0</v>
      </c>
      <c r="W302" s="101">
        <v>0</v>
      </c>
      <c r="X302" s="101" t="s">
        <v>1074</v>
      </c>
      <c r="Y302" s="101">
        <v>0</v>
      </c>
      <c r="Z302" s="101">
        <v>0</v>
      </c>
      <c r="AA302" s="101">
        <v>0</v>
      </c>
      <c r="AB302" s="101">
        <v>0.125</v>
      </c>
      <c r="AC302" s="110">
        <v>0</v>
      </c>
      <c r="AD302" s="110">
        <v>0</v>
      </c>
      <c r="AE302" s="110">
        <v>0</v>
      </c>
      <c r="AF302" s="110">
        <v>0</v>
      </c>
      <c r="AG302" s="110">
        <v>0</v>
      </c>
      <c r="AH302" s="110">
        <v>0</v>
      </c>
      <c r="AI302" s="110">
        <v>0</v>
      </c>
      <c r="AJ302" s="101">
        <v>0</v>
      </c>
      <c r="AK302" s="101">
        <v>0</v>
      </c>
      <c r="AL302" s="101">
        <v>0</v>
      </c>
      <c r="AM302" s="102">
        <v>0</v>
      </c>
      <c r="AN302" s="102">
        <v>0.25</v>
      </c>
      <c r="AO302" s="102">
        <v>0</v>
      </c>
      <c r="AP302" s="102">
        <v>0</v>
      </c>
      <c r="AQ302" s="102">
        <v>0</v>
      </c>
      <c r="AR302" s="102">
        <v>0</v>
      </c>
      <c r="AS302" s="102">
        <v>0</v>
      </c>
      <c r="AT302" s="102">
        <v>0</v>
      </c>
      <c r="AU302" s="102">
        <v>0</v>
      </c>
      <c r="AV302" s="102">
        <v>0</v>
      </c>
      <c r="AW302" s="102">
        <f t="shared" si="50"/>
        <v>0</v>
      </c>
      <c r="AX302" s="102">
        <f>AX267/AW267-1</f>
        <v>0.19999999999999996</v>
      </c>
      <c r="AY302" s="102">
        <f>AY267/AX267-1</f>
        <v>-8.333333333333337E-2</v>
      </c>
      <c r="BA302" s="77" t="s">
        <v>1174</v>
      </c>
      <c r="BB302" s="101">
        <v>0</v>
      </c>
      <c r="BC302" s="101">
        <v>9.9999999999999867E-2</v>
      </c>
      <c r="BD302" s="101">
        <v>-0.27272727272727271</v>
      </c>
      <c r="BE302" s="101">
        <v>0.25000000000000022</v>
      </c>
      <c r="BF302" s="101">
        <v>0</v>
      </c>
      <c r="BG302" s="101">
        <v>0.19999999999999996</v>
      </c>
      <c r="BH302" s="101">
        <v>-0.16666666666666663</v>
      </c>
      <c r="BI302" s="101">
        <v>0.19999999999999996</v>
      </c>
      <c r="BJ302" s="132"/>
      <c r="BK302" s="101">
        <v>-0.16666666666666663</v>
      </c>
      <c r="BL302" s="132"/>
      <c r="BM302" s="101">
        <v>0</v>
      </c>
      <c r="BN302" s="132"/>
      <c r="BO302" s="101">
        <v>0</v>
      </c>
      <c r="BP302" s="101">
        <v>0</v>
      </c>
      <c r="BQ302" s="101">
        <v>0</v>
      </c>
      <c r="BR302" s="101">
        <v>0</v>
      </c>
      <c r="BS302" s="101">
        <v>0</v>
      </c>
      <c r="BT302" s="101">
        <v>0</v>
      </c>
      <c r="BU302" s="132"/>
      <c r="BV302" s="101">
        <v>0</v>
      </c>
      <c r="BW302" s="101">
        <v>0.10000000000000009</v>
      </c>
      <c r="BX302" s="101">
        <v>9.0909090909090828E-2</v>
      </c>
      <c r="BY302" s="101">
        <v>-0.16666666666666663</v>
      </c>
      <c r="BZ302" s="101">
        <v>0</v>
      </c>
      <c r="CA302" s="132"/>
      <c r="CB302" s="110">
        <v>-2.5000000000000022E-2</v>
      </c>
      <c r="CC302" s="110">
        <v>0.12820512820512819</v>
      </c>
      <c r="CD302" s="110">
        <v>9.0909090909090828E-2</v>
      </c>
      <c r="CE302" s="110">
        <v>-0.16666666666666663</v>
      </c>
      <c r="CF302" s="110">
        <v>0</v>
      </c>
      <c r="CG302" s="110">
        <v>0</v>
      </c>
      <c r="CH302" s="110">
        <v>0</v>
      </c>
      <c r="CI302" s="101">
        <v>0</v>
      </c>
      <c r="CJ302" s="101">
        <v>0</v>
      </c>
      <c r="CK302" s="102">
        <v>0</v>
      </c>
      <c r="CL302" s="102">
        <v>0</v>
      </c>
      <c r="CM302" s="102">
        <v>0</v>
      </c>
      <c r="CN302" s="102">
        <v>0</v>
      </c>
      <c r="CO302" s="102">
        <v>0</v>
      </c>
      <c r="CP302" s="102">
        <v>0</v>
      </c>
      <c r="CQ302" s="102">
        <v>0</v>
      </c>
      <c r="CR302" s="102">
        <v>0</v>
      </c>
      <c r="CS302" s="102">
        <v>0.10000000000000009</v>
      </c>
      <c r="CT302" s="112">
        <v>0.10000000000000009</v>
      </c>
      <c r="CU302" s="134">
        <v>0</v>
      </c>
      <c r="CV302" s="102">
        <f>CW267/CV267-1</f>
        <v>0.10000000000000009</v>
      </c>
      <c r="CW302" s="102">
        <f>CX267/CW267-1</f>
        <v>-9.0909090909090939E-2</v>
      </c>
      <c r="CX302" s="102">
        <f>CY267/CX267-1</f>
        <v>0</v>
      </c>
    </row>
    <row r="306" spans="1:271" x14ac:dyDescent="0.3">
      <c r="A306" s="173" t="s">
        <v>1280</v>
      </c>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73"/>
      <c r="DW306" s="173"/>
      <c r="DX306" s="173"/>
      <c r="DY306" s="173"/>
      <c r="DZ306" s="173"/>
      <c r="EA306" s="173"/>
      <c r="EB306" s="173"/>
      <c r="EC306" s="173"/>
      <c r="ED306" s="173"/>
      <c r="EE306" s="173"/>
      <c r="EF306" s="173"/>
      <c r="EG306" s="173"/>
      <c r="EH306" s="173"/>
      <c r="EI306" s="173"/>
      <c r="EJ306" s="173"/>
      <c r="EK306" s="173"/>
      <c r="EL306" s="173"/>
      <c r="EM306" s="173"/>
      <c r="EN306" s="173"/>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c r="GN306" s="173"/>
      <c r="GO306" s="173"/>
      <c r="GP306" s="173"/>
      <c r="GQ306" s="173"/>
      <c r="GR306" s="173"/>
      <c r="GS306" s="173"/>
      <c r="GT306" s="173"/>
      <c r="GU306" s="173"/>
      <c r="GV306" s="173"/>
      <c r="GW306" s="173"/>
      <c r="GX306" s="173"/>
      <c r="GY306" s="173"/>
      <c r="GZ306" s="173"/>
      <c r="HA306" s="173"/>
      <c r="HB306" s="173"/>
      <c r="HC306" s="173"/>
      <c r="HD306" s="173"/>
      <c r="HE306" s="173"/>
      <c r="HF306" s="173"/>
      <c r="HG306" s="173"/>
      <c r="HH306" s="173"/>
      <c r="HI306" s="173"/>
      <c r="HJ306" s="173"/>
      <c r="HK306" s="173"/>
      <c r="HL306" s="173"/>
      <c r="HM306" s="173"/>
      <c r="HN306" s="173"/>
      <c r="HO306" s="173"/>
      <c r="HP306" s="173"/>
      <c r="HQ306" s="173"/>
      <c r="HR306" s="173"/>
      <c r="HS306" s="173"/>
      <c r="HT306" s="173"/>
      <c r="HU306" s="173"/>
      <c r="HV306" s="173"/>
      <c r="HW306" s="173"/>
      <c r="HX306" s="173"/>
      <c r="HY306" s="173"/>
      <c r="HZ306" s="173"/>
      <c r="IA306" s="173"/>
      <c r="IB306" s="173"/>
      <c r="IC306" s="173"/>
      <c r="ID306" s="173"/>
      <c r="IE306" s="173"/>
      <c r="IF306" s="173"/>
      <c r="IG306" s="173"/>
      <c r="IH306" s="173"/>
      <c r="II306" s="173"/>
      <c r="IJ306" s="173"/>
      <c r="IK306" s="173"/>
      <c r="IL306" s="173"/>
      <c r="IM306" s="173"/>
      <c r="IN306" s="173"/>
      <c r="IO306" s="173"/>
      <c r="IP306" s="173"/>
      <c r="IQ306" s="173"/>
      <c r="IR306" s="173"/>
      <c r="IS306" s="173"/>
      <c r="IT306" s="173"/>
      <c r="IU306" s="173"/>
      <c r="IV306" s="173"/>
      <c r="IW306" s="173"/>
      <c r="IX306" s="173"/>
      <c r="IY306" s="173"/>
      <c r="IZ306" s="173"/>
      <c r="JA306" s="173"/>
      <c r="JB306" s="173"/>
      <c r="JC306" s="173"/>
      <c r="JD306" s="173"/>
      <c r="JE306" s="173"/>
      <c r="JF306" s="173"/>
      <c r="JG306" s="173"/>
      <c r="JH306" s="173"/>
      <c r="JI306" s="173"/>
      <c r="JJ306" s="173"/>
      <c r="JK306" s="173"/>
    </row>
    <row r="308" spans="1:271" x14ac:dyDescent="0.3">
      <c r="A308" s="364" t="s">
        <v>38</v>
      </c>
      <c r="B308" s="364"/>
      <c r="C308" s="364"/>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c r="AC308" s="364"/>
      <c r="AD308" s="364"/>
      <c r="AE308" s="364"/>
      <c r="AF308" s="364"/>
      <c r="AG308" s="364"/>
      <c r="AH308" s="364"/>
      <c r="AI308" s="364"/>
      <c r="AJ308" s="364"/>
      <c r="AK308" s="364"/>
      <c r="AL308" s="364"/>
      <c r="AM308" s="364"/>
      <c r="AN308" s="364"/>
      <c r="AO308" s="364"/>
      <c r="AP308" s="364"/>
      <c r="AQ308" s="364"/>
      <c r="AR308" s="364"/>
      <c r="AS308" s="364"/>
      <c r="AT308" s="364"/>
      <c r="AU308" s="364"/>
      <c r="AV308" s="364"/>
      <c r="AW308" s="364"/>
      <c r="AX308" s="364"/>
      <c r="AY308" s="364"/>
      <c r="BA308" s="364" t="s">
        <v>1281</v>
      </c>
      <c r="BB308" s="364"/>
      <c r="BC308" s="364"/>
      <c r="BD308" s="364"/>
      <c r="BE308" s="364"/>
      <c r="BF308" s="364"/>
      <c r="BG308" s="364"/>
      <c r="BH308" s="364"/>
      <c r="BI308" s="364"/>
      <c r="BJ308" s="364"/>
      <c r="BK308" s="364"/>
      <c r="BL308" s="364"/>
      <c r="BM308" s="364"/>
      <c r="BN308" s="364"/>
      <c r="BO308" s="364"/>
      <c r="BP308" s="364"/>
      <c r="BQ308" s="364"/>
      <c r="BR308" s="364"/>
      <c r="BS308" s="364"/>
      <c r="BT308" s="364"/>
      <c r="BU308" s="364"/>
      <c r="BV308" s="364"/>
      <c r="BW308" s="364"/>
      <c r="BX308" s="364"/>
      <c r="BY308" s="364"/>
      <c r="BZ308" s="364"/>
      <c r="CA308" s="364"/>
      <c r="CB308" s="364"/>
      <c r="CC308" s="364"/>
      <c r="CD308" s="364"/>
      <c r="CE308" s="364"/>
      <c r="CF308" s="364"/>
      <c r="CG308" s="364"/>
      <c r="CH308" s="364"/>
      <c r="CI308" s="364"/>
      <c r="CJ308" s="364"/>
      <c r="CK308" s="364"/>
      <c r="CL308" s="364"/>
      <c r="CM308" s="364"/>
      <c r="CN308" s="364"/>
      <c r="CO308" s="364"/>
      <c r="CP308" s="364"/>
      <c r="CQ308" s="364"/>
      <c r="CR308" s="364"/>
      <c r="CS308" s="364"/>
      <c r="CT308" s="364"/>
      <c r="CU308" s="364"/>
      <c r="CV308" s="364"/>
      <c r="CW308" s="364"/>
      <c r="CX308" s="364"/>
      <c r="CY308" s="364"/>
      <c r="DA308" s="364" t="s">
        <v>53</v>
      </c>
      <c r="DB308" s="364"/>
      <c r="DC308" s="364"/>
      <c r="DD308" s="364"/>
      <c r="DE308" s="364"/>
      <c r="DF308" s="364"/>
      <c r="DG308" s="364"/>
      <c r="DH308" s="364"/>
      <c r="DI308" s="364"/>
      <c r="DJ308" s="364"/>
      <c r="DK308" s="364"/>
      <c r="DL308" s="364"/>
      <c r="DM308" s="364"/>
      <c r="DN308" s="364"/>
      <c r="DO308" s="364"/>
      <c r="DP308" s="364"/>
      <c r="DQ308" s="364"/>
      <c r="DR308" s="364"/>
      <c r="DS308" s="364"/>
      <c r="DT308" s="364"/>
      <c r="DU308" s="364"/>
      <c r="DV308" s="364"/>
      <c r="DW308" s="364"/>
      <c r="DX308" s="364"/>
      <c r="DY308" s="364"/>
      <c r="DZ308" s="364"/>
      <c r="EA308" s="364"/>
      <c r="EB308" s="364"/>
      <c r="EC308" s="364"/>
      <c r="ED308" s="364"/>
      <c r="EE308" s="364"/>
      <c r="EF308" s="364"/>
      <c r="EG308" s="364"/>
      <c r="EH308" s="364"/>
      <c r="EI308" s="364"/>
      <c r="EJ308" s="364"/>
      <c r="EK308" s="364"/>
      <c r="EL308" s="364"/>
      <c r="EM308" s="364"/>
      <c r="EN308" s="364"/>
      <c r="EO308" s="364"/>
      <c r="EP308" s="364"/>
      <c r="EQ308" s="364"/>
      <c r="ER308" s="364"/>
      <c r="ES308" s="364"/>
      <c r="ET308" s="364"/>
      <c r="EU308" s="364"/>
      <c r="EV308" s="364"/>
      <c r="EW308" s="364"/>
      <c r="EX308" s="364"/>
      <c r="EY308" s="364"/>
      <c r="FA308" s="364" t="s">
        <v>55</v>
      </c>
      <c r="FB308" s="364"/>
      <c r="FC308" s="364"/>
      <c r="FD308" s="364"/>
      <c r="FE308" s="364"/>
      <c r="FF308" s="364"/>
      <c r="FG308" s="364"/>
      <c r="FH308" s="364"/>
      <c r="FI308" s="364"/>
      <c r="FJ308" s="364"/>
      <c r="FK308" s="364"/>
      <c r="FL308" s="364"/>
      <c r="FM308" s="364"/>
      <c r="FN308" s="364"/>
      <c r="FO308" s="364"/>
      <c r="FP308" s="364"/>
      <c r="FQ308" s="364"/>
      <c r="FR308" s="364"/>
      <c r="FS308" s="364"/>
      <c r="FT308" s="364"/>
      <c r="FU308" s="364"/>
      <c r="FV308" s="364"/>
      <c r="FW308" s="364"/>
      <c r="FX308" s="364"/>
      <c r="FY308" s="364"/>
      <c r="FZ308" s="364"/>
      <c r="GA308" s="364"/>
      <c r="GB308" s="364"/>
      <c r="GC308" s="364"/>
      <c r="GD308" s="364"/>
      <c r="GE308" s="364"/>
      <c r="GF308" s="364"/>
      <c r="GG308" s="364"/>
      <c r="GH308" s="364"/>
      <c r="GI308" s="364"/>
      <c r="GJ308" s="364"/>
      <c r="GK308" s="364"/>
      <c r="GL308" s="364"/>
      <c r="GM308" s="364"/>
      <c r="GN308" s="364"/>
      <c r="GO308" s="364"/>
      <c r="GP308" s="364"/>
      <c r="GQ308" s="364"/>
      <c r="GR308" s="364"/>
      <c r="GS308" s="364"/>
      <c r="GT308" s="364"/>
      <c r="GV308" s="364" t="s">
        <v>56</v>
      </c>
      <c r="GW308" s="364"/>
      <c r="GX308" s="364"/>
      <c r="GY308" s="364"/>
      <c r="GZ308" s="364"/>
      <c r="HA308" s="364"/>
      <c r="HB308" s="364"/>
      <c r="HC308" s="364"/>
      <c r="HD308" s="364"/>
      <c r="HE308" s="364"/>
      <c r="HF308" s="364"/>
      <c r="HG308" s="364"/>
      <c r="HH308" s="364"/>
      <c r="HI308" s="364"/>
      <c r="HJ308" s="364"/>
      <c r="HK308" s="364"/>
      <c r="HL308" s="364"/>
      <c r="HM308" s="364"/>
      <c r="HN308" s="364"/>
      <c r="HO308" s="364"/>
      <c r="HP308" s="364"/>
      <c r="HQ308" s="364"/>
      <c r="HR308" s="364"/>
      <c r="HS308" s="364"/>
      <c r="HT308" s="364"/>
      <c r="HU308" s="364"/>
      <c r="HV308" s="364"/>
      <c r="HW308" s="364"/>
      <c r="HX308" s="364"/>
      <c r="HY308" s="364"/>
      <c r="HZ308" s="364"/>
      <c r="IA308" s="364"/>
      <c r="IB308" s="364"/>
      <c r="IC308" s="364"/>
      <c r="ID308" s="364"/>
      <c r="IE308" s="364"/>
      <c r="IF308" s="364"/>
      <c r="IG308" s="364"/>
      <c r="IH308" s="364"/>
      <c r="II308" s="364"/>
      <c r="IJ308" s="364"/>
      <c r="IK308" s="364"/>
      <c r="IL308" s="364"/>
      <c r="IM308" s="364"/>
      <c r="IN308" s="364"/>
      <c r="IO308" s="364"/>
      <c r="IP308" s="364"/>
      <c r="IQ308" s="364"/>
      <c r="IR308" s="364"/>
      <c r="IS308" s="364"/>
      <c r="IT308" s="364"/>
    </row>
    <row r="309" spans="1:271" x14ac:dyDescent="0.3">
      <c r="EZ309"/>
      <c r="GQ309" s="11"/>
      <c r="GR309" s="11"/>
      <c r="GS309"/>
      <c r="GT309"/>
    </row>
    <row r="310" spans="1:271" ht="49.5" x14ac:dyDescent="0.3">
      <c r="A310" s="31" t="s">
        <v>984</v>
      </c>
      <c r="B310" s="32" t="s">
        <v>1130</v>
      </c>
      <c r="C310" s="32" t="s">
        <v>1131</v>
      </c>
      <c r="D310" s="32" t="s">
        <v>1132</v>
      </c>
      <c r="E310" s="32" t="s">
        <v>1133</v>
      </c>
      <c r="F310" s="32" t="s">
        <v>1134</v>
      </c>
      <c r="G310" s="32" t="s">
        <v>991</v>
      </c>
      <c r="H310" s="32" t="s">
        <v>993</v>
      </c>
      <c r="I310" s="32" t="s">
        <v>995</v>
      </c>
      <c r="J310" s="43" t="s">
        <v>996</v>
      </c>
      <c r="K310" s="44" t="s">
        <v>1135</v>
      </c>
      <c r="L310" s="32" t="s">
        <v>1136</v>
      </c>
      <c r="M310" s="44" t="s">
        <v>1137</v>
      </c>
      <c r="N310" s="32" t="s">
        <v>1138</v>
      </c>
      <c r="O310" s="44" t="s">
        <v>1139</v>
      </c>
      <c r="P310" s="32" t="s">
        <v>1140</v>
      </c>
      <c r="Q310" s="32" t="s">
        <v>1141</v>
      </c>
      <c r="R310" s="32" t="s">
        <v>1142</v>
      </c>
      <c r="S310" s="32" t="s">
        <v>1143</v>
      </c>
      <c r="T310" s="32" t="s">
        <v>1144</v>
      </c>
      <c r="U310" s="32" t="s">
        <v>1145</v>
      </c>
      <c r="V310" s="44" t="s">
        <v>1171</v>
      </c>
      <c r="W310" s="32" t="s">
        <v>1147</v>
      </c>
      <c r="X310" s="32" t="s">
        <v>1148</v>
      </c>
      <c r="Y310" s="32" t="s">
        <v>1149</v>
      </c>
      <c r="Z310" s="32" t="s">
        <v>1150</v>
      </c>
      <c r="AA310" s="32" t="s">
        <v>1151</v>
      </c>
      <c r="AB310" s="44" t="s">
        <v>1171</v>
      </c>
      <c r="AC310" s="32" t="s">
        <v>1153</v>
      </c>
      <c r="AD310" s="32" t="s">
        <v>1154</v>
      </c>
      <c r="AE310" s="32" t="s">
        <v>1155</v>
      </c>
      <c r="AF310" s="32" t="s">
        <v>1156</v>
      </c>
      <c r="AG310" s="32" t="s">
        <v>1157</v>
      </c>
      <c r="AH310" s="32" t="s">
        <v>1158</v>
      </c>
      <c r="AI310" s="32" t="s">
        <v>1159</v>
      </c>
      <c r="AJ310" s="32" t="s">
        <v>1160</v>
      </c>
      <c r="AK310" s="32" t="s">
        <v>1161</v>
      </c>
      <c r="AL310" s="32" t="s">
        <v>1162</v>
      </c>
      <c r="AM310" s="32" t="s">
        <v>1163</v>
      </c>
      <c r="AN310" s="32" t="s">
        <v>1164</v>
      </c>
      <c r="AO310" s="32" t="s">
        <v>1165</v>
      </c>
      <c r="AP310" s="32" t="s">
        <v>1166</v>
      </c>
      <c r="AQ310" s="32" t="s">
        <v>1167</v>
      </c>
      <c r="AR310" s="32" t="s">
        <v>1168</v>
      </c>
      <c r="AS310" s="32" t="s">
        <v>1169</v>
      </c>
      <c r="AT310" s="32" t="s">
        <v>1170</v>
      </c>
      <c r="AU310" s="32" t="s">
        <v>1028</v>
      </c>
      <c r="AV310" s="32" t="s">
        <v>1029</v>
      </c>
      <c r="AW310" s="32" t="s">
        <v>2063</v>
      </c>
      <c r="AX310" s="30" t="s">
        <v>2190</v>
      </c>
      <c r="AY310" s="32" t="s">
        <v>2244</v>
      </c>
      <c r="BA310" s="31" t="s">
        <v>984</v>
      </c>
      <c r="BB310" s="32" t="s">
        <v>1130</v>
      </c>
      <c r="BC310" s="32" t="s">
        <v>1131</v>
      </c>
      <c r="BD310" s="32" t="s">
        <v>1132</v>
      </c>
      <c r="BE310" s="32" t="s">
        <v>1133</v>
      </c>
      <c r="BF310" s="32" t="s">
        <v>1134</v>
      </c>
      <c r="BG310" s="32" t="s">
        <v>991</v>
      </c>
      <c r="BH310" s="32" t="s">
        <v>993</v>
      </c>
      <c r="BI310" s="32" t="s">
        <v>995</v>
      </c>
      <c r="BJ310" s="43" t="s">
        <v>996</v>
      </c>
      <c r="BK310" s="44" t="s">
        <v>1135</v>
      </c>
      <c r="BL310" s="32" t="s">
        <v>1136</v>
      </c>
      <c r="BM310" s="44" t="s">
        <v>1137</v>
      </c>
      <c r="BN310" s="32" t="s">
        <v>1138</v>
      </c>
      <c r="BO310" s="44" t="s">
        <v>1139</v>
      </c>
      <c r="BP310" s="32" t="s">
        <v>1140</v>
      </c>
      <c r="BQ310" s="32" t="s">
        <v>1141</v>
      </c>
      <c r="BR310" s="32" t="s">
        <v>1142</v>
      </c>
      <c r="BS310" s="32" t="s">
        <v>1143</v>
      </c>
      <c r="BT310" s="32" t="s">
        <v>1144</v>
      </c>
      <c r="BU310" s="32" t="s">
        <v>1145</v>
      </c>
      <c r="BV310" s="44" t="s">
        <v>1171</v>
      </c>
      <c r="BW310" s="32" t="s">
        <v>1147</v>
      </c>
      <c r="BX310" s="32" t="s">
        <v>1148</v>
      </c>
      <c r="BY310" s="32" t="s">
        <v>1149</v>
      </c>
      <c r="BZ310" s="32" t="s">
        <v>1150</v>
      </c>
      <c r="CA310" s="32" t="s">
        <v>1151</v>
      </c>
      <c r="CB310" s="44" t="s">
        <v>1171</v>
      </c>
      <c r="CC310" s="32" t="s">
        <v>1153</v>
      </c>
      <c r="CD310" s="32" t="s">
        <v>1154</v>
      </c>
      <c r="CE310" s="32" t="s">
        <v>1155</v>
      </c>
      <c r="CF310" s="32" t="s">
        <v>1156</v>
      </c>
      <c r="CG310" s="32" t="s">
        <v>1157</v>
      </c>
      <c r="CH310" s="32" t="s">
        <v>1158</v>
      </c>
      <c r="CI310" s="32" t="s">
        <v>1159</v>
      </c>
      <c r="CJ310" s="32" t="s">
        <v>1160</v>
      </c>
      <c r="CK310" s="32" t="s">
        <v>1161</v>
      </c>
      <c r="CL310" s="32" t="s">
        <v>1162</v>
      </c>
      <c r="CM310" s="32" t="s">
        <v>1163</v>
      </c>
      <c r="CN310" s="32" t="s">
        <v>1164</v>
      </c>
      <c r="CO310" s="32" t="s">
        <v>1165</v>
      </c>
      <c r="CP310" s="32" t="s">
        <v>1166</v>
      </c>
      <c r="CQ310" s="32" t="s">
        <v>1167</v>
      </c>
      <c r="CR310" s="32" t="s">
        <v>1168</v>
      </c>
      <c r="CS310" s="32" t="s">
        <v>1169</v>
      </c>
      <c r="CT310" s="32" t="s">
        <v>1170</v>
      </c>
      <c r="CU310" s="32" t="s">
        <v>1028</v>
      </c>
      <c r="CV310" s="32" t="s">
        <v>1029</v>
      </c>
      <c r="CW310" s="32" t="s">
        <v>2063</v>
      </c>
      <c r="CX310" s="30" t="s">
        <v>2190</v>
      </c>
      <c r="CY310" s="32" t="s">
        <v>2244</v>
      </c>
      <c r="DA310" s="31" t="s">
        <v>984</v>
      </c>
      <c r="DB310" s="32" t="s">
        <v>1130</v>
      </c>
      <c r="DC310" s="32" t="s">
        <v>1131</v>
      </c>
      <c r="DD310" s="32" t="s">
        <v>1132</v>
      </c>
      <c r="DE310" s="32" t="s">
        <v>1133</v>
      </c>
      <c r="DF310" s="32" t="s">
        <v>1134</v>
      </c>
      <c r="DG310" s="32" t="s">
        <v>991</v>
      </c>
      <c r="DH310" s="32" t="s">
        <v>993</v>
      </c>
      <c r="DI310" s="32" t="s">
        <v>995</v>
      </c>
      <c r="DJ310" s="43" t="s">
        <v>996</v>
      </c>
      <c r="DK310" s="44" t="s">
        <v>1135</v>
      </c>
      <c r="DL310" s="32" t="s">
        <v>1136</v>
      </c>
      <c r="DM310" s="44" t="s">
        <v>1137</v>
      </c>
      <c r="DN310" s="32" t="s">
        <v>1138</v>
      </c>
      <c r="DO310" s="44" t="s">
        <v>1139</v>
      </c>
      <c r="DP310" s="32" t="s">
        <v>1140</v>
      </c>
      <c r="DQ310" s="32" t="s">
        <v>1141</v>
      </c>
      <c r="DR310" s="32" t="s">
        <v>1142</v>
      </c>
      <c r="DS310" s="32" t="s">
        <v>1143</v>
      </c>
      <c r="DT310" s="32" t="s">
        <v>1144</v>
      </c>
      <c r="DU310" s="32" t="s">
        <v>1145</v>
      </c>
      <c r="DV310" s="44" t="s">
        <v>1171</v>
      </c>
      <c r="DW310" s="32" t="s">
        <v>1147</v>
      </c>
      <c r="DX310" s="32" t="s">
        <v>1148</v>
      </c>
      <c r="DY310" s="32" t="s">
        <v>1149</v>
      </c>
      <c r="DZ310" s="32" t="s">
        <v>1150</v>
      </c>
      <c r="EA310" s="32" t="s">
        <v>1151</v>
      </c>
      <c r="EB310" s="44" t="s">
        <v>1171</v>
      </c>
      <c r="EC310" s="32" t="s">
        <v>1153</v>
      </c>
      <c r="ED310" s="32" t="s">
        <v>1154</v>
      </c>
      <c r="EE310" s="32" t="s">
        <v>1282</v>
      </c>
      <c r="EF310" s="32" t="s">
        <v>1156</v>
      </c>
      <c r="EG310" s="32" t="s">
        <v>1157</v>
      </c>
      <c r="EH310" s="32" t="s">
        <v>1158</v>
      </c>
      <c r="EI310" s="32" t="s">
        <v>1159</v>
      </c>
      <c r="EJ310" s="32" t="s">
        <v>1160</v>
      </c>
      <c r="EK310" s="32" t="s">
        <v>1161</v>
      </c>
      <c r="EL310" s="32" t="s">
        <v>1162</v>
      </c>
      <c r="EM310" s="32" t="s">
        <v>1163</v>
      </c>
      <c r="EN310" s="32" t="s">
        <v>1164</v>
      </c>
      <c r="EO310" s="32" t="s">
        <v>1165</v>
      </c>
      <c r="EP310" s="32" t="s">
        <v>1166</v>
      </c>
      <c r="EQ310" s="32" t="s">
        <v>1167</v>
      </c>
      <c r="ER310" s="32" t="s">
        <v>1168</v>
      </c>
      <c r="ES310" s="32" t="s">
        <v>1169</v>
      </c>
      <c r="ET310" s="32" t="s">
        <v>1170</v>
      </c>
      <c r="EU310" s="32" t="s">
        <v>1028</v>
      </c>
      <c r="EV310" s="32" t="s">
        <v>1029</v>
      </c>
      <c r="EW310" s="32" t="s">
        <v>2063</v>
      </c>
      <c r="EX310" s="30" t="s">
        <v>2190</v>
      </c>
      <c r="EY310" s="32" t="s">
        <v>2244</v>
      </c>
      <c r="EZ310"/>
      <c r="FA310" s="32" t="s">
        <v>1134</v>
      </c>
      <c r="FB310" s="32" t="s">
        <v>991</v>
      </c>
      <c r="FC310" s="32" t="s">
        <v>993</v>
      </c>
      <c r="FD310" s="32" t="s">
        <v>995</v>
      </c>
      <c r="FE310" s="43" t="s">
        <v>996</v>
      </c>
      <c r="FF310" s="44" t="s">
        <v>1135</v>
      </c>
      <c r="FG310" s="32" t="s">
        <v>1136</v>
      </c>
      <c r="FH310" s="44" t="s">
        <v>1137</v>
      </c>
      <c r="FI310" s="32" t="s">
        <v>1138</v>
      </c>
      <c r="FJ310" s="44" t="s">
        <v>1139</v>
      </c>
      <c r="FK310" s="32" t="s">
        <v>1140</v>
      </c>
      <c r="FL310" s="32" t="s">
        <v>1141</v>
      </c>
      <c r="FM310" s="32" t="s">
        <v>1142</v>
      </c>
      <c r="FN310" s="32" t="s">
        <v>1143</v>
      </c>
      <c r="FO310" s="32" t="s">
        <v>1144</v>
      </c>
      <c r="FP310" s="32" t="s">
        <v>1145</v>
      </c>
      <c r="FQ310" s="44" t="s">
        <v>1171</v>
      </c>
      <c r="FR310" s="32" t="s">
        <v>1147</v>
      </c>
      <c r="FS310" s="32" t="s">
        <v>1148</v>
      </c>
      <c r="FT310" s="32" t="s">
        <v>1149</v>
      </c>
      <c r="FU310" s="32" t="s">
        <v>1150</v>
      </c>
      <c r="FV310" s="32" t="s">
        <v>1151</v>
      </c>
      <c r="FW310" s="44" t="s">
        <v>1171</v>
      </c>
      <c r="FX310" s="32" t="s">
        <v>1153</v>
      </c>
      <c r="FY310" s="32" t="s">
        <v>1154</v>
      </c>
      <c r="FZ310" s="32" t="s">
        <v>1155</v>
      </c>
      <c r="GA310" s="32" t="s">
        <v>1156</v>
      </c>
      <c r="GB310" s="32" t="s">
        <v>1157</v>
      </c>
      <c r="GC310" s="32" t="s">
        <v>1158</v>
      </c>
      <c r="GD310" s="32" t="s">
        <v>1159</v>
      </c>
      <c r="GE310" s="32" t="s">
        <v>1160</v>
      </c>
      <c r="GF310" s="32" t="s">
        <v>1161</v>
      </c>
      <c r="GG310" s="32" t="s">
        <v>1162</v>
      </c>
      <c r="GH310" s="32" t="s">
        <v>1163</v>
      </c>
      <c r="GI310" s="32" t="s">
        <v>1164</v>
      </c>
      <c r="GJ310" s="32" t="s">
        <v>1165</v>
      </c>
      <c r="GK310" s="32" t="s">
        <v>1166</v>
      </c>
      <c r="GL310" s="32" t="s">
        <v>1167</v>
      </c>
      <c r="GM310" s="32" t="s">
        <v>1168</v>
      </c>
      <c r="GN310" s="32" t="s">
        <v>1169</v>
      </c>
      <c r="GO310" s="32" t="s">
        <v>1170</v>
      </c>
      <c r="GP310" s="32" t="s">
        <v>1028</v>
      </c>
      <c r="GQ310" s="32" t="s">
        <v>1029</v>
      </c>
      <c r="GR310" s="32" t="s">
        <v>2063</v>
      </c>
      <c r="GS310" s="30" t="s">
        <v>2190</v>
      </c>
      <c r="GT310" s="32" t="s">
        <v>2244</v>
      </c>
      <c r="GU310"/>
      <c r="GV310" s="31" t="s">
        <v>984</v>
      </c>
      <c r="GW310" s="32" t="s">
        <v>1130</v>
      </c>
      <c r="GX310" s="32" t="s">
        <v>1131</v>
      </c>
      <c r="GY310" s="32" t="s">
        <v>1132</v>
      </c>
      <c r="GZ310" s="32" t="s">
        <v>1133</v>
      </c>
      <c r="HA310" s="32" t="s">
        <v>1134</v>
      </c>
      <c r="HB310" s="32" t="s">
        <v>991</v>
      </c>
      <c r="HC310" s="32" t="s">
        <v>993</v>
      </c>
      <c r="HD310" s="32" t="s">
        <v>995</v>
      </c>
      <c r="HE310" s="43" t="s">
        <v>996</v>
      </c>
      <c r="HF310" s="44" t="s">
        <v>1135</v>
      </c>
      <c r="HG310" s="32" t="s">
        <v>1136</v>
      </c>
      <c r="HH310" s="44" t="s">
        <v>1137</v>
      </c>
      <c r="HI310" s="32" t="s">
        <v>1138</v>
      </c>
      <c r="HJ310" s="44" t="s">
        <v>1139</v>
      </c>
      <c r="HK310" s="32" t="s">
        <v>1140</v>
      </c>
      <c r="HL310" s="32" t="s">
        <v>1141</v>
      </c>
      <c r="HM310" s="32" t="s">
        <v>1142</v>
      </c>
      <c r="HN310" s="32" t="s">
        <v>1143</v>
      </c>
      <c r="HO310" s="32" t="s">
        <v>1144</v>
      </c>
      <c r="HP310" s="32" t="s">
        <v>1145</v>
      </c>
      <c r="HQ310" s="44" t="s">
        <v>1171</v>
      </c>
      <c r="HR310" s="32" t="s">
        <v>1147</v>
      </c>
      <c r="HS310" s="32" t="s">
        <v>1148</v>
      </c>
      <c r="HT310" s="32" t="s">
        <v>1149</v>
      </c>
      <c r="HU310" s="32" t="s">
        <v>1150</v>
      </c>
      <c r="HV310" s="32" t="s">
        <v>1151</v>
      </c>
      <c r="HW310" s="32" t="s">
        <v>1152</v>
      </c>
      <c r="HX310" s="32" t="s">
        <v>1153</v>
      </c>
      <c r="HY310" s="32" t="s">
        <v>1154</v>
      </c>
      <c r="HZ310" s="32" t="s">
        <v>1155</v>
      </c>
      <c r="IA310" s="32" t="s">
        <v>1156</v>
      </c>
      <c r="IB310" s="32" t="s">
        <v>1157</v>
      </c>
      <c r="IC310" s="32" t="s">
        <v>1158</v>
      </c>
      <c r="ID310" s="32" t="s">
        <v>1159</v>
      </c>
      <c r="IE310" s="32" t="s">
        <v>1160</v>
      </c>
      <c r="IF310" s="32" t="s">
        <v>1161</v>
      </c>
      <c r="IG310" s="32" t="s">
        <v>1162</v>
      </c>
      <c r="IH310" s="32" t="s">
        <v>1163</v>
      </c>
      <c r="II310" s="32" t="s">
        <v>1164</v>
      </c>
      <c r="IJ310" s="32" t="s">
        <v>1165</v>
      </c>
      <c r="IK310" s="32" t="s">
        <v>1166</v>
      </c>
      <c r="IL310" s="32" t="s">
        <v>1167</v>
      </c>
      <c r="IM310" s="32" t="s">
        <v>1168</v>
      </c>
      <c r="IN310" s="32" t="s">
        <v>1169</v>
      </c>
      <c r="IO310" s="32" t="s">
        <v>1170</v>
      </c>
      <c r="IP310" s="32" t="s">
        <v>1028</v>
      </c>
      <c r="IQ310" s="32" t="s">
        <v>1029</v>
      </c>
      <c r="IR310" s="32" t="s">
        <v>2063</v>
      </c>
      <c r="IS310" s="30" t="s">
        <v>2190</v>
      </c>
      <c r="IT310" s="32" t="s">
        <v>2244</v>
      </c>
    </row>
    <row r="311" spans="1:271" ht="15.5" customHeight="1" x14ac:dyDescent="0.3">
      <c r="A311" s="11" t="s">
        <v>1071</v>
      </c>
      <c r="B311" s="46" t="s">
        <v>1072</v>
      </c>
      <c r="C311" s="46" t="s">
        <v>1072</v>
      </c>
      <c r="D311" s="46" t="s">
        <v>1072</v>
      </c>
      <c r="E311" s="46" t="s">
        <v>1072</v>
      </c>
      <c r="F311" s="46" t="s">
        <v>1072</v>
      </c>
      <c r="G311" s="46" t="s">
        <v>1072</v>
      </c>
      <c r="H311" s="46" t="s">
        <v>1072</v>
      </c>
      <c r="I311" s="55">
        <v>4000</v>
      </c>
      <c r="J311" s="55">
        <v>4000</v>
      </c>
      <c r="K311" s="169" t="s">
        <v>1256</v>
      </c>
      <c r="L311" s="55">
        <v>4000</v>
      </c>
      <c r="M311" s="169" t="s">
        <v>1256</v>
      </c>
      <c r="N311" s="55">
        <v>4000</v>
      </c>
      <c r="O311" s="169" t="s">
        <v>1256</v>
      </c>
      <c r="P311" s="58">
        <v>4000</v>
      </c>
      <c r="Q311" s="58">
        <v>4000</v>
      </c>
      <c r="R311" s="58">
        <v>4000</v>
      </c>
      <c r="S311" s="51">
        <v>4000</v>
      </c>
      <c r="T311" s="51">
        <v>6500</v>
      </c>
      <c r="U311" s="55">
        <v>4000</v>
      </c>
      <c r="V311" s="386" t="s">
        <v>1256</v>
      </c>
      <c r="W311" s="55">
        <v>4000</v>
      </c>
      <c r="X311" s="55">
        <v>4000</v>
      </c>
      <c r="Y311" s="55">
        <v>4000</v>
      </c>
      <c r="Z311" s="51">
        <v>4000</v>
      </c>
      <c r="AA311" s="51">
        <v>4000</v>
      </c>
      <c r="AB311" s="386" t="s">
        <v>1256</v>
      </c>
      <c r="AC311" s="46" t="s">
        <v>1072</v>
      </c>
      <c r="AD311" s="46" t="s">
        <v>1072</v>
      </c>
      <c r="AE311" s="58">
        <v>4000</v>
      </c>
      <c r="AF311" s="58">
        <v>4000</v>
      </c>
      <c r="AG311" s="58">
        <v>4000</v>
      </c>
      <c r="AH311" s="51">
        <v>4000</v>
      </c>
      <c r="AI311" s="46" t="s">
        <v>1072</v>
      </c>
      <c r="AJ311" s="51">
        <v>4000</v>
      </c>
      <c r="AK311" s="51">
        <v>4000</v>
      </c>
      <c r="AL311" s="51">
        <v>4000</v>
      </c>
      <c r="AM311" s="51">
        <v>4000</v>
      </c>
      <c r="AN311" s="51">
        <v>4000</v>
      </c>
      <c r="AO311" s="51">
        <v>4000</v>
      </c>
      <c r="AP311" s="51">
        <v>4000</v>
      </c>
      <c r="AQ311" s="46" t="s">
        <v>1072</v>
      </c>
      <c r="AR311" s="51">
        <v>4000</v>
      </c>
      <c r="AS311" s="51">
        <v>4000</v>
      </c>
      <c r="AT311" s="38" t="s">
        <v>1072</v>
      </c>
      <c r="AU311" s="52">
        <v>6000</v>
      </c>
      <c r="AV311" s="38" t="s">
        <v>1072</v>
      </c>
      <c r="AW311" s="52">
        <v>6250</v>
      </c>
      <c r="AX311" s="52">
        <v>6000</v>
      </c>
      <c r="AY311" s="52">
        <f>'Prix médians'!F7</f>
        <v>3500</v>
      </c>
      <c r="BA311" s="11" t="s">
        <v>1071</v>
      </c>
      <c r="BB311" s="46" t="s">
        <v>1072</v>
      </c>
      <c r="BC311" s="46" t="s">
        <v>1072</v>
      </c>
      <c r="BD311" s="46" t="s">
        <v>1072</v>
      </c>
      <c r="BE311" s="46" t="s">
        <v>1072</v>
      </c>
      <c r="BF311" s="46" t="s">
        <v>1072</v>
      </c>
      <c r="BG311" s="46" t="s">
        <v>1072</v>
      </c>
      <c r="BH311" s="46" t="s">
        <v>1072</v>
      </c>
      <c r="BI311" s="55">
        <v>5000</v>
      </c>
      <c r="BJ311" s="55">
        <v>5500</v>
      </c>
      <c r="BK311" s="177" t="s">
        <v>1256</v>
      </c>
      <c r="BL311" s="55">
        <v>6000</v>
      </c>
      <c r="BM311" s="169" t="s">
        <v>1256</v>
      </c>
      <c r="BN311" s="55">
        <v>6000</v>
      </c>
      <c r="BO311" s="169" t="s">
        <v>1256</v>
      </c>
      <c r="BP311" s="58">
        <v>6000</v>
      </c>
      <c r="BQ311" s="58">
        <v>6000</v>
      </c>
      <c r="BR311" s="58">
        <v>6000</v>
      </c>
      <c r="BS311" s="51">
        <v>5000</v>
      </c>
      <c r="BT311" s="51">
        <v>5500</v>
      </c>
      <c r="BU311" s="55">
        <v>6000</v>
      </c>
      <c r="BV311" s="169" t="s">
        <v>1256</v>
      </c>
      <c r="BW311" s="55">
        <v>6000</v>
      </c>
      <c r="BX311" s="55">
        <v>7000</v>
      </c>
      <c r="BY311" s="47">
        <v>6150</v>
      </c>
      <c r="BZ311" s="47">
        <v>6000</v>
      </c>
      <c r="CA311" s="47">
        <v>6500</v>
      </c>
      <c r="CB311" s="169" t="s">
        <v>1256</v>
      </c>
      <c r="CC311" s="46" t="s">
        <v>1072</v>
      </c>
      <c r="CD311" s="46" t="s">
        <v>1072</v>
      </c>
      <c r="CE311" s="39">
        <v>7250</v>
      </c>
      <c r="CF311" s="51">
        <v>7500</v>
      </c>
      <c r="CG311" s="51">
        <v>8000</v>
      </c>
      <c r="CH311" s="51">
        <v>8000</v>
      </c>
      <c r="CI311" s="46" t="s">
        <v>1072</v>
      </c>
      <c r="CJ311" s="51">
        <v>7500</v>
      </c>
      <c r="CK311" s="51">
        <v>7000</v>
      </c>
      <c r="CL311" s="51">
        <v>7500</v>
      </c>
      <c r="CM311" s="51">
        <v>7000</v>
      </c>
      <c r="CN311" s="51">
        <v>7500</v>
      </c>
      <c r="CO311" s="51">
        <v>7000</v>
      </c>
      <c r="CP311" s="51">
        <v>7500</v>
      </c>
      <c r="CQ311" s="46" t="s">
        <v>1072</v>
      </c>
      <c r="CR311" s="51">
        <v>8000</v>
      </c>
      <c r="CS311" s="51">
        <v>8000</v>
      </c>
      <c r="CT311" s="38" t="s">
        <v>1072</v>
      </c>
      <c r="CU311" s="52">
        <v>6000</v>
      </c>
      <c r="CV311" s="38" t="s">
        <v>1072</v>
      </c>
      <c r="CW311" s="52">
        <v>3000</v>
      </c>
      <c r="CX311" s="299">
        <v>3000</v>
      </c>
      <c r="CY311" s="52">
        <f>'Prix médians'!J7</f>
        <v>7000</v>
      </c>
      <c r="DA311" s="11" t="s">
        <v>1071</v>
      </c>
      <c r="DB311" s="46" t="s">
        <v>1072</v>
      </c>
      <c r="DC311" s="46" t="s">
        <v>1072</v>
      </c>
      <c r="DD311" s="46" t="s">
        <v>1072</v>
      </c>
      <c r="DE311" s="46" t="s">
        <v>1072</v>
      </c>
      <c r="DF311" s="46" t="s">
        <v>1072</v>
      </c>
      <c r="DG311" s="46" t="s">
        <v>1072</v>
      </c>
      <c r="DH311" s="46" t="s">
        <v>1072</v>
      </c>
      <c r="DI311" s="55">
        <v>2000</v>
      </c>
      <c r="DJ311" s="55">
        <v>1750</v>
      </c>
      <c r="DK311" s="169" t="s">
        <v>1256</v>
      </c>
      <c r="DL311" s="55">
        <v>2000</v>
      </c>
      <c r="DM311" s="169" t="s">
        <v>1256</v>
      </c>
      <c r="DN311" s="55">
        <v>2000</v>
      </c>
      <c r="DO311" s="169" t="s">
        <v>1256</v>
      </c>
      <c r="DP311" s="58">
        <v>2000</v>
      </c>
      <c r="DQ311" s="58">
        <v>1500</v>
      </c>
      <c r="DR311" s="58">
        <v>2000</v>
      </c>
      <c r="DS311" s="51">
        <v>1500</v>
      </c>
      <c r="DT311" s="51">
        <v>1500</v>
      </c>
      <c r="DU311" s="55">
        <v>1500</v>
      </c>
      <c r="DV311" s="169" t="s">
        <v>1256</v>
      </c>
      <c r="DW311" s="55">
        <v>2000</v>
      </c>
      <c r="DX311" s="55">
        <v>2000</v>
      </c>
      <c r="DY311" s="55">
        <v>1750</v>
      </c>
      <c r="DZ311" s="51">
        <v>1750</v>
      </c>
      <c r="EA311" s="51">
        <v>2000</v>
      </c>
      <c r="EB311" s="169" t="s">
        <v>1256</v>
      </c>
      <c r="EC311" s="46" t="s">
        <v>1072</v>
      </c>
      <c r="ED311" s="46" t="s">
        <v>1072</v>
      </c>
      <c r="EE311" s="51">
        <v>2000</v>
      </c>
      <c r="EF311" s="51">
        <v>2000</v>
      </c>
      <c r="EG311" s="51">
        <v>2000</v>
      </c>
      <c r="EH311" s="51">
        <v>2000</v>
      </c>
      <c r="EI311" s="46" t="s">
        <v>1072</v>
      </c>
      <c r="EJ311" s="51">
        <v>1500</v>
      </c>
      <c r="EK311" s="51">
        <v>1500</v>
      </c>
      <c r="EL311" s="51">
        <v>2000</v>
      </c>
      <c r="EM311" s="51">
        <v>2000</v>
      </c>
      <c r="EN311" s="51">
        <v>1500</v>
      </c>
      <c r="EO311" s="51">
        <v>1500</v>
      </c>
      <c r="EP311" s="51">
        <v>1500</v>
      </c>
      <c r="EQ311" s="46" t="s">
        <v>1072</v>
      </c>
      <c r="ER311" s="51">
        <v>1500</v>
      </c>
      <c r="ES311" s="51">
        <v>1500</v>
      </c>
      <c r="ET311" s="38" t="s">
        <v>1072</v>
      </c>
      <c r="EU311" s="50">
        <v>2500</v>
      </c>
      <c r="EV311" s="38" t="s">
        <v>1072</v>
      </c>
      <c r="EW311" s="52">
        <v>2000</v>
      </c>
      <c r="EX311" s="299">
        <v>1500</v>
      </c>
      <c r="EY311" s="52">
        <f>'Prix médians'!V7</f>
        <v>3500</v>
      </c>
      <c r="EZ311"/>
      <c r="FA311" s="46" t="s">
        <v>1072</v>
      </c>
      <c r="FB311" s="46" t="s">
        <v>1072</v>
      </c>
      <c r="FC311" s="46" t="s">
        <v>1072</v>
      </c>
      <c r="FD311" s="55">
        <v>50</v>
      </c>
      <c r="FE311" s="55">
        <v>50</v>
      </c>
      <c r="FF311" s="169" t="s">
        <v>1256</v>
      </c>
      <c r="FG311" s="55">
        <v>50</v>
      </c>
      <c r="FH311" s="169" t="s">
        <v>1256</v>
      </c>
      <c r="FI311" s="55">
        <v>50</v>
      </c>
      <c r="FJ311" s="169" t="s">
        <v>1256</v>
      </c>
      <c r="FK311" s="58">
        <v>50</v>
      </c>
      <c r="FL311" s="58">
        <v>50</v>
      </c>
      <c r="FM311" s="58">
        <v>50</v>
      </c>
      <c r="FN311" s="51">
        <v>50</v>
      </c>
      <c r="FO311" s="51">
        <v>50</v>
      </c>
      <c r="FP311" s="55">
        <v>50</v>
      </c>
      <c r="FQ311" s="169" t="s">
        <v>1256</v>
      </c>
      <c r="FR311" s="55">
        <v>50</v>
      </c>
      <c r="FS311" s="55">
        <v>50</v>
      </c>
      <c r="FT311" s="55">
        <v>50</v>
      </c>
      <c r="FU311" s="51">
        <v>50</v>
      </c>
      <c r="FV311" s="51">
        <v>50</v>
      </c>
      <c r="FW311" s="169" t="s">
        <v>1256</v>
      </c>
      <c r="FX311" s="46" t="s">
        <v>1072</v>
      </c>
      <c r="FY311" s="46" t="s">
        <v>1072</v>
      </c>
      <c r="FZ311" s="58">
        <v>50</v>
      </c>
      <c r="GA311" s="58">
        <v>50</v>
      </c>
      <c r="GB311" s="58">
        <v>50</v>
      </c>
      <c r="GC311" s="51">
        <v>50</v>
      </c>
      <c r="GD311" s="46" t="s">
        <v>1072</v>
      </c>
      <c r="GE311" s="47">
        <v>100</v>
      </c>
      <c r="GF311" s="51">
        <v>100</v>
      </c>
      <c r="GG311" s="51">
        <v>50</v>
      </c>
      <c r="GH311" s="47">
        <v>75</v>
      </c>
      <c r="GI311" s="51">
        <v>50</v>
      </c>
      <c r="GJ311" s="47">
        <v>100</v>
      </c>
      <c r="GK311" s="47">
        <v>62.5</v>
      </c>
      <c r="GL311" s="46" t="s">
        <v>1072</v>
      </c>
      <c r="GM311" s="51">
        <v>50</v>
      </c>
      <c r="GN311" s="51">
        <v>50</v>
      </c>
      <c r="GO311" s="38" t="s">
        <v>1072</v>
      </c>
      <c r="GP311" s="52">
        <v>50</v>
      </c>
      <c r="GQ311" s="38" t="s">
        <v>1072</v>
      </c>
      <c r="GR311" s="52">
        <v>250</v>
      </c>
      <c r="GS311" s="299">
        <v>100</v>
      </c>
      <c r="GT311" s="39">
        <f>'Prix médians'!W7</f>
        <v>100</v>
      </c>
      <c r="GU311"/>
      <c r="GV311" s="11" t="s">
        <v>1071</v>
      </c>
      <c r="GW311" s="46" t="s">
        <v>1072</v>
      </c>
      <c r="GX311" s="46" t="s">
        <v>1072</v>
      </c>
      <c r="GY311" s="46" t="s">
        <v>1072</v>
      </c>
      <c r="GZ311" s="46" t="s">
        <v>1072</v>
      </c>
      <c r="HA311" s="46" t="s">
        <v>1072</v>
      </c>
      <c r="HB311" s="46" t="s">
        <v>1072</v>
      </c>
      <c r="HC311" s="46" t="s">
        <v>1072</v>
      </c>
      <c r="HD311" s="55">
        <v>1400</v>
      </c>
      <c r="HE311" s="55">
        <v>1250</v>
      </c>
      <c r="HF311" s="55">
        <v>1250</v>
      </c>
      <c r="HG311" s="55">
        <v>1250</v>
      </c>
      <c r="HH311" s="55">
        <v>1250</v>
      </c>
      <c r="HI311" s="55">
        <v>1250</v>
      </c>
      <c r="HJ311" s="58">
        <v>1250</v>
      </c>
      <c r="HK311" s="58">
        <v>1250</v>
      </c>
      <c r="HL311" s="58">
        <v>1250</v>
      </c>
      <c r="HM311" s="58">
        <v>1250</v>
      </c>
      <c r="HN311" s="51">
        <v>1250</v>
      </c>
      <c r="HO311" s="51">
        <v>1250</v>
      </c>
      <c r="HP311" s="55">
        <v>1250</v>
      </c>
      <c r="HQ311" s="50">
        <v>1200</v>
      </c>
      <c r="HR311" s="55">
        <v>1500</v>
      </c>
      <c r="HS311" s="55">
        <v>1500</v>
      </c>
      <c r="HT311" s="55">
        <v>1300</v>
      </c>
      <c r="HU311" s="51">
        <v>1200</v>
      </c>
      <c r="HV311" s="51">
        <v>1200</v>
      </c>
      <c r="HW311" s="46" t="s">
        <v>1072</v>
      </c>
      <c r="HX311" s="46" t="s">
        <v>1072</v>
      </c>
      <c r="HY311" s="46" t="s">
        <v>1072</v>
      </c>
      <c r="HZ311" s="58">
        <v>1300</v>
      </c>
      <c r="IA311" s="58">
        <v>1300</v>
      </c>
      <c r="IB311" s="51">
        <v>1300</v>
      </c>
      <c r="IC311" s="51">
        <v>1400</v>
      </c>
      <c r="ID311" s="46" t="s">
        <v>1072</v>
      </c>
      <c r="IE311" s="51">
        <v>1500</v>
      </c>
      <c r="IF311" s="51">
        <v>1200</v>
      </c>
      <c r="IG311" s="51">
        <v>1500</v>
      </c>
      <c r="IH311" s="51">
        <v>1500</v>
      </c>
      <c r="II311" s="51">
        <v>1500</v>
      </c>
      <c r="IJ311" s="51">
        <v>1500</v>
      </c>
      <c r="IK311" s="51">
        <v>2000</v>
      </c>
      <c r="IL311" s="46" t="s">
        <v>1072</v>
      </c>
      <c r="IM311" s="51">
        <v>2000</v>
      </c>
      <c r="IN311" s="51">
        <v>1500</v>
      </c>
      <c r="IO311" s="38" t="s">
        <v>1072</v>
      </c>
      <c r="IP311" s="52">
        <v>1750</v>
      </c>
      <c r="IQ311" s="38" t="s">
        <v>1072</v>
      </c>
      <c r="IR311" s="52">
        <v>1875</v>
      </c>
      <c r="IS311" s="299">
        <v>1750</v>
      </c>
      <c r="IT311" s="39">
        <f>'Prix médians'!X7</f>
        <v>1625</v>
      </c>
    </row>
    <row r="312" spans="1:271" ht="14.4" customHeight="1" x14ac:dyDescent="0.3">
      <c r="A312" s="11" t="s">
        <v>933</v>
      </c>
      <c r="B312" s="74">
        <v>5500</v>
      </c>
      <c r="C312" s="74">
        <v>3250</v>
      </c>
      <c r="D312" s="74">
        <v>3000</v>
      </c>
      <c r="E312" s="74">
        <v>6000</v>
      </c>
      <c r="F312" s="74">
        <v>4000</v>
      </c>
      <c r="G312" s="46" t="s">
        <v>1072</v>
      </c>
      <c r="H312" s="55">
        <v>5750</v>
      </c>
      <c r="I312" s="55">
        <v>5000</v>
      </c>
      <c r="J312" s="55">
        <v>3250</v>
      </c>
      <c r="K312" s="113"/>
      <c r="L312" s="55">
        <v>3000</v>
      </c>
      <c r="M312" s="113"/>
      <c r="N312" s="58">
        <v>3500</v>
      </c>
      <c r="O312" s="113"/>
      <c r="P312" s="46" t="s">
        <v>1072</v>
      </c>
      <c r="Q312" s="51">
        <v>6000</v>
      </c>
      <c r="R312" s="58">
        <v>4500</v>
      </c>
      <c r="S312" s="51">
        <v>6000</v>
      </c>
      <c r="T312" s="51">
        <v>6000</v>
      </c>
      <c r="U312" s="55">
        <v>6000</v>
      </c>
      <c r="V312" s="387"/>
      <c r="W312" s="55">
        <v>6000</v>
      </c>
      <c r="X312" s="55">
        <v>6000</v>
      </c>
      <c r="Y312" s="55">
        <v>6000</v>
      </c>
      <c r="Z312" s="51">
        <v>6000</v>
      </c>
      <c r="AA312" s="51">
        <v>6000</v>
      </c>
      <c r="AB312" s="387"/>
      <c r="AC312" s="46" t="s">
        <v>1072</v>
      </c>
      <c r="AD312" s="51">
        <v>6250</v>
      </c>
      <c r="AE312" s="58">
        <v>6000</v>
      </c>
      <c r="AF312" s="58">
        <v>6000</v>
      </c>
      <c r="AG312" s="58">
        <v>6000</v>
      </c>
      <c r="AH312" s="51">
        <v>6000</v>
      </c>
      <c r="AI312" s="46" t="s">
        <v>1072</v>
      </c>
      <c r="AJ312" s="51">
        <v>3000</v>
      </c>
      <c r="AK312" s="51">
        <v>3250</v>
      </c>
      <c r="AL312" s="51">
        <v>3000</v>
      </c>
      <c r="AM312" s="51">
        <v>3275</v>
      </c>
      <c r="AN312" s="51">
        <v>3500</v>
      </c>
      <c r="AO312" s="51">
        <v>3500</v>
      </c>
      <c r="AP312" s="51">
        <v>3000</v>
      </c>
      <c r="AQ312" s="51">
        <v>3000</v>
      </c>
      <c r="AR312" s="51">
        <v>3000</v>
      </c>
      <c r="AS312" s="51">
        <v>3000</v>
      </c>
      <c r="AT312" s="52">
        <v>4000</v>
      </c>
      <c r="AU312" s="52">
        <v>3000</v>
      </c>
      <c r="AV312" s="52">
        <v>3000</v>
      </c>
      <c r="AW312" s="52">
        <v>3000</v>
      </c>
      <c r="AX312" s="38" t="s">
        <v>1072</v>
      </c>
      <c r="AY312" s="38" t="s">
        <v>1072</v>
      </c>
      <c r="BA312" s="11" t="s">
        <v>933</v>
      </c>
      <c r="BB312" s="74">
        <v>5000</v>
      </c>
      <c r="BC312" s="74">
        <v>4000</v>
      </c>
      <c r="BD312" s="74">
        <v>5000</v>
      </c>
      <c r="BE312" s="74">
        <v>6100</v>
      </c>
      <c r="BF312" s="50">
        <v>6000</v>
      </c>
      <c r="BG312" s="46" t="s">
        <v>1072</v>
      </c>
      <c r="BH312" s="55">
        <v>6980</v>
      </c>
      <c r="BI312" s="55">
        <v>6000</v>
      </c>
      <c r="BJ312" s="55">
        <v>5000</v>
      </c>
      <c r="BK312" s="56"/>
      <c r="BL312" s="55">
        <v>5000</v>
      </c>
      <c r="BM312" s="113"/>
      <c r="BN312" s="58">
        <v>5500</v>
      </c>
      <c r="BO312" s="113"/>
      <c r="BP312" s="46" t="s">
        <v>1072</v>
      </c>
      <c r="BQ312" s="51">
        <v>7500</v>
      </c>
      <c r="BR312" s="58">
        <v>5500</v>
      </c>
      <c r="BS312" s="51">
        <v>5500</v>
      </c>
      <c r="BT312" s="51">
        <v>5500</v>
      </c>
      <c r="BU312" s="55">
        <v>5500</v>
      </c>
      <c r="BV312" s="113"/>
      <c r="BW312" s="55">
        <v>6000</v>
      </c>
      <c r="BX312" s="55">
        <v>5500</v>
      </c>
      <c r="BY312" s="55">
        <v>5000</v>
      </c>
      <c r="BZ312" s="51">
        <v>6000</v>
      </c>
      <c r="CA312" s="51">
        <v>6000</v>
      </c>
      <c r="CB312" s="113"/>
      <c r="CC312" s="46" t="s">
        <v>1072</v>
      </c>
      <c r="CD312" s="51">
        <v>5500</v>
      </c>
      <c r="CE312" s="58">
        <v>6500</v>
      </c>
      <c r="CF312" s="51">
        <v>7000</v>
      </c>
      <c r="CG312" s="51">
        <v>8000</v>
      </c>
      <c r="CH312" s="51">
        <v>8000</v>
      </c>
      <c r="CI312" s="46" t="s">
        <v>1072</v>
      </c>
      <c r="CJ312" s="51">
        <v>6000</v>
      </c>
      <c r="CK312" s="51">
        <v>5833</v>
      </c>
      <c r="CL312" s="51">
        <v>6000</v>
      </c>
      <c r="CM312" s="51">
        <v>6262.5</v>
      </c>
      <c r="CN312" s="51">
        <v>6000</v>
      </c>
      <c r="CO312" s="51">
        <v>5700</v>
      </c>
      <c r="CP312" s="51">
        <v>6000</v>
      </c>
      <c r="CQ312" s="51">
        <v>6000</v>
      </c>
      <c r="CR312" s="51">
        <v>6000</v>
      </c>
      <c r="CS312" s="51">
        <v>6000</v>
      </c>
      <c r="CT312" s="52">
        <v>8000</v>
      </c>
      <c r="CU312" s="52">
        <v>9000</v>
      </c>
      <c r="CV312" s="52">
        <v>7500</v>
      </c>
      <c r="CW312" s="52">
        <v>7500</v>
      </c>
      <c r="CX312" s="300" t="s">
        <v>1072</v>
      </c>
      <c r="CY312" s="300" t="s">
        <v>1072</v>
      </c>
      <c r="DA312" s="11" t="s">
        <v>933</v>
      </c>
      <c r="DB312" s="74">
        <v>1500</v>
      </c>
      <c r="DC312" s="74">
        <v>1500</v>
      </c>
      <c r="DD312" s="74">
        <v>1500</v>
      </c>
      <c r="DE312" s="74">
        <v>1500</v>
      </c>
      <c r="DF312" s="74">
        <v>1500</v>
      </c>
      <c r="DG312" s="46" t="s">
        <v>1072</v>
      </c>
      <c r="DH312" s="55">
        <v>1750</v>
      </c>
      <c r="DI312" s="55">
        <v>1125</v>
      </c>
      <c r="DJ312" s="55">
        <v>1250</v>
      </c>
      <c r="DK312" s="113"/>
      <c r="DL312" s="55">
        <v>1250</v>
      </c>
      <c r="DM312" s="113"/>
      <c r="DN312" s="58">
        <v>1250</v>
      </c>
      <c r="DO312" s="113"/>
      <c r="DP312" s="46" t="s">
        <v>1072</v>
      </c>
      <c r="DQ312" s="51">
        <v>1500</v>
      </c>
      <c r="DR312" s="58">
        <v>1500</v>
      </c>
      <c r="DS312" s="51">
        <v>1000</v>
      </c>
      <c r="DT312" s="51">
        <v>1000</v>
      </c>
      <c r="DU312" s="55">
        <v>1000</v>
      </c>
      <c r="DV312" s="113"/>
      <c r="DW312" s="55">
        <v>1000</v>
      </c>
      <c r="DX312" s="55">
        <v>1000</v>
      </c>
      <c r="DY312" s="55">
        <v>1000</v>
      </c>
      <c r="DZ312" s="51">
        <v>1000</v>
      </c>
      <c r="EA312" s="51">
        <v>1000</v>
      </c>
      <c r="EB312" s="113"/>
      <c r="EC312" s="46" t="s">
        <v>1072</v>
      </c>
      <c r="ED312" s="51">
        <v>1000</v>
      </c>
      <c r="EE312" s="51">
        <v>1000</v>
      </c>
      <c r="EF312" s="51">
        <v>1000</v>
      </c>
      <c r="EG312" s="51">
        <v>1500</v>
      </c>
      <c r="EH312" s="51">
        <v>1350</v>
      </c>
      <c r="EI312" s="46" t="s">
        <v>1072</v>
      </c>
      <c r="EJ312" s="51">
        <v>1000</v>
      </c>
      <c r="EK312" s="51">
        <v>1500</v>
      </c>
      <c r="EL312" s="51">
        <v>1000</v>
      </c>
      <c r="EM312" s="51">
        <v>1000</v>
      </c>
      <c r="EN312" s="51">
        <v>1750</v>
      </c>
      <c r="EO312" s="51">
        <v>1750</v>
      </c>
      <c r="EP312" s="51">
        <v>1750</v>
      </c>
      <c r="EQ312" s="51">
        <v>1750</v>
      </c>
      <c r="ER312" s="51">
        <v>1500</v>
      </c>
      <c r="ES312" s="51">
        <v>1500</v>
      </c>
      <c r="ET312" s="52">
        <v>1500</v>
      </c>
      <c r="EU312" s="52">
        <v>2000</v>
      </c>
      <c r="EV312" s="52">
        <v>1500</v>
      </c>
      <c r="EW312" s="52">
        <v>1500</v>
      </c>
      <c r="EX312" s="300" t="s">
        <v>1072</v>
      </c>
      <c r="EY312" s="300" t="s">
        <v>1072</v>
      </c>
      <c r="EZ312"/>
      <c r="FA312" s="50">
        <v>100</v>
      </c>
      <c r="FB312" s="46" t="s">
        <v>1072</v>
      </c>
      <c r="FC312" s="55">
        <v>100</v>
      </c>
      <c r="FD312" s="55">
        <v>50</v>
      </c>
      <c r="FE312" s="55">
        <v>250</v>
      </c>
      <c r="FF312" s="113"/>
      <c r="FG312" s="55">
        <v>50</v>
      </c>
      <c r="FH312" s="113"/>
      <c r="FI312" s="58">
        <v>50</v>
      </c>
      <c r="FJ312" s="113"/>
      <c r="FK312" s="46" t="s">
        <v>1072</v>
      </c>
      <c r="FL312" s="51">
        <v>50</v>
      </c>
      <c r="FM312" s="58">
        <v>100</v>
      </c>
      <c r="FN312" s="51">
        <v>50</v>
      </c>
      <c r="FO312" s="51">
        <v>50</v>
      </c>
      <c r="FP312" s="55">
        <v>50</v>
      </c>
      <c r="FQ312" s="113"/>
      <c r="FR312" s="55">
        <v>50</v>
      </c>
      <c r="FS312" s="55">
        <v>50</v>
      </c>
      <c r="FT312" s="55">
        <v>50</v>
      </c>
      <c r="FU312" s="51">
        <v>50</v>
      </c>
      <c r="FV312" s="51">
        <v>50</v>
      </c>
      <c r="FW312" s="113"/>
      <c r="FX312" s="46" t="s">
        <v>1072</v>
      </c>
      <c r="FY312" s="51">
        <v>50</v>
      </c>
      <c r="FZ312" s="58">
        <v>50</v>
      </c>
      <c r="GA312" s="58">
        <v>50</v>
      </c>
      <c r="GB312" s="39">
        <v>50</v>
      </c>
      <c r="GC312" s="51">
        <v>50</v>
      </c>
      <c r="GD312" s="46" t="s">
        <v>1072</v>
      </c>
      <c r="GE312" s="51">
        <v>50</v>
      </c>
      <c r="GF312" s="51">
        <v>100</v>
      </c>
      <c r="GG312" s="51">
        <v>50</v>
      </c>
      <c r="GH312" s="51">
        <v>50</v>
      </c>
      <c r="GI312" s="51">
        <v>75</v>
      </c>
      <c r="GJ312" s="51">
        <v>75</v>
      </c>
      <c r="GK312" s="51">
        <v>75</v>
      </c>
      <c r="GL312" s="51">
        <v>75</v>
      </c>
      <c r="GM312" s="51">
        <v>50</v>
      </c>
      <c r="GN312" s="51">
        <v>50</v>
      </c>
      <c r="GO312" s="52">
        <v>50</v>
      </c>
      <c r="GP312" s="52">
        <v>50</v>
      </c>
      <c r="GQ312" s="52">
        <v>50</v>
      </c>
      <c r="GR312" s="52">
        <v>50</v>
      </c>
      <c r="GS312" s="300" t="s">
        <v>1072</v>
      </c>
      <c r="GT312" s="300" t="s">
        <v>1072</v>
      </c>
      <c r="GU312"/>
      <c r="GV312" s="11" t="s">
        <v>933</v>
      </c>
      <c r="GW312" s="74">
        <v>1275</v>
      </c>
      <c r="GX312" s="74">
        <v>1100</v>
      </c>
      <c r="GY312" s="66">
        <v>100</v>
      </c>
      <c r="GZ312" s="58">
        <v>1100</v>
      </c>
      <c r="HA312" s="66">
        <v>1000</v>
      </c>
      <c r="HB312" s="46" t="s">
        <v>1072</v>
      </c>
      <c r="HC312" s="55">
        <v>1000</v>
      </c>
      <c r="HD312" s="55">
        <v>1000</v>
      </c>
      <c r="HE312" s="55">
        <v>1000</v>
      </c>
      <c r="HF312" s="55">
        <v>1000</v>
      </c>
      <c r="HG312" s="55">
        <v>1000</v>
      </c>
      <c r="HH312" s="46" t="s">
        <v>1072</v>
      </c>
      <c r="HI312" s="58">
        <v>1000</v>
      </c>
      <c r="HJ312" s="58">
        <v>1000</v>
      </c>
      <c r="HK312" s="46" t="s">
        <v>1072</v>
      </c>
      <c r="HL312" s="58">
        <v>1000</v>
      </c>
      <c r="HM312" s="58">
        <v>1000</v>
      </c>
      <c r="HN312" s="51">
        <v>1200</v>
      </c>
      <c r="HO312" s="51">
        <v>1200</v>
      </c>
      <c r="HP312" s="55">
        <v>1000</v>
      </c>
      <c r="HQ312" s="51">
        <v>1500</v>
      </c>
      <c r="HR312" s="55">
        <v>1500</v>
      </c>
      <c r="HS312" s="55">
        <v>1000</v>
      </c>
      <c r="HT312" s="55">
        <v>1000</v>
      </c>
      <c r="HU312" s="51">
        <v>1000</v>
      </c>
      <c r="HV312" s="51">
        <v>1500</v>
      </c>
      <c r="HW312" s="46" t="s">
        <v>1072</v>
      </c>
      <c r="HX312" s="46" t="s">
        <v>1072</v>
      </c>
      <c r="HY312" s="51">
        <v>1100</v>
      </c>
      <c r="HZ312" s="58">
        <v>1000</v>
      </c>
      <c r="IA312" s="58">
        <v>1000</v>
      </c>
      <c r="IB312" s="51">
        <v>1100</v>
      </c>
      <c r="IC312" s="51">
        <v>1000</v>
      </c>
      <c r="ID312" s="46" t="s">
        <v>1072</v>
      </c>
      <c r="IE312" s="51">
        <v>1000</v>
      </c>
      <c r="IF312" s="51">
        <v>1150</v>
      </c>
      <c r="IG312" s="51">
        <v>1400</v>
      </c>
      <c r="IH312" s="51">
        <v>1400</v>
      </c>
      <c r="II312" s="51">
        <v>1400</v>
      </c>
      <c r="IJ312" s="51">
        <v>1450</v>
      </c>
      <c r="IK312" s="51">
        <v>1500</v>
      </c>
      <c r="IL312" s="51">
        <v>1500</v>
      </c>
      <c r="IM312" s="51">
        <v>1400</v>
      </c>
      <c r="IN312" s="51">
        <v>1750</v>
      </c>
      <c r="IO312" s="52">
        <v>1250</v>
      </c>
      <c r="IP312" s="52">
        <v>1500</v>
      </c>
      <c r="IQ312" s="52">
        <v>1400</v>
      </c>
      <c r="IR312" s="52">
        <v>1250</v>
      </c>
      <c r="IS312" s="300" t="s">
        <v>1072</v>
      </c>
      <c r="IT312" s="300" t="s">
        <v>1072</v>
      </c>
    </row>
    <row r="313" spans="1:271" ht="14.4" customHeight="1" x14ac:dyDescent="0.3">
      <c r="A313" s="11" t="s">
        <v>926</v>
      </c>
      <c r="B313" s="74">
        <v>3000</v>
      </c>
      <c r="C313" s="74">
        <v>8000</v>
      </c>
      <c r="D313" s="46" t="s">
        <v>1072</v>
      </c>
      <c r="E313" s="51">
        <v>7000</v>
      </c>
      <c r="F313" s="51">
        <v>7500</v>
      </c>
      <c r="G313" s="50">
        <v>5500</v>
      </c>
      <c r="H313" s="55">
        <v>8000</v>
      </c>
      <c r="I313" s="55">
        <v>7500</v>
      </c>
      <c r="J313" s="55">
        <v>7000</v>
      </c>
      <c r="K313" s="113"/>
      <c r="L313" s="55">
        <v>7500</v>
      </c>
      <c r="M313" s="113"/>
      <c r="N313" s="76">
        <v>7500</v>
      </c>
      <c r="O313" s="113"/>
      <c r="P313" s="58">
        <v>7250</v>
      </c>
      <c r="Q313" s="58">
        <v>8250</v>
      </c>
      <c r="R313" s="58">
        <v>7000</v>
      </c>
      <c r="S313" s="51">
        <v>8000</v>
      </c>
      <c r="T313" s="51">
        <v>6000</v>
      </c>
      <c r="U313" s="55">
        <v>7000</v>
      </c>
      <c r="V313" s="387"/>
      <c r="W313" s="55">
        <v>2375</v>
      </c>
      <c r="X313" s="55">
        <v>6000</v>
      </c>
      <c r="Y313" s="55">
        <v>5000</v>
      </c>
      <c r="Z313" s="46" t="s">
        <v>1072</v>
      </c>
      <c r="AA313" s="46" t="s">
        <v>1072</v>
      </c>
      <c r="AB313" s="387"/>
      <c r="AC313" s="51">
        <v>6000</v>
      </c>
      <c r="AD313" s="51">
        <v>6000</v>
      </c>
      <c r="AE313" s="58">
        <v>4500</v>
      </c>
      <c r="AF313" s="58">
        <v>4500</v>
      </c>
      <c r="AG313" s="58">
        <v>4500</v>
      </c>
      <c r="AH313" s="51">
        <v>8000</v>
      </c>
      <c r="AI313" s="51">
        <v>4750</v>
      </c>
      <c r="AJ313" s="51">
        <v>4500</v>
      </c>
      <c r="AK313" s="51">
        <v>4500</v>
      </c>
      <c r="AL313" s="51">
        <v>4500</v>
      </c>
      <c r="AM313" s="51">
        <v>4500</v>
      </c>
      <c r="AN313" s="51">
        <v>4500</v>
      </c>
      <c r="AO313" s="51">
        <v>4000</v>
      </c>
      <c r="AP313" s="51">
        <v>4000</v>
      </c>
      <c r="AQ313" s="51">
        <v>4000</v>
      </c>
      <c r="AR313" s="51">
        <v>4500</v>
      </c>
      <c r="AS313" s="51">
        <v>4500</v>
      </c>
      <c r="AT313" s="52">
        <v>4500</v>
      </c>
      <c r="AU313" s="52">
        <v>4500</v>
      </c>
      <c r="AV313" s="52">
        <v>4500</v>
      </c>
      <c r="AW313" s="52">
        <v>4500</v>
      </c>
      <c r="AX313" s="52">
        <v>4500</v>
      </c>
      <c r="AY313" s="52">
        <f>'Prix médians'!F12</f>
        <v>4500</v>
      </c>
      <c r="BA313" s="11" t="s">
        <v>926</v>
      </c>
      <c r="BB313" s="74">
        <v>8000</v>
      </c>
      <c r="BC313" s="74">
        <v>6000</v>
      </c>
      <c r="BD313" s="46" t="s">
        <v>1072</v>
      </c>
      <c r="BE313" s="51">
        <v>6500</v>
      </c>
      <c r="BF313" s="51">
        <v>6000</v>
      </c>
      <c r="BG313" s="50">
        <v>7000</v>
      </c>
      <c r="BH313" s="55">
        <v>6000</v>
      </c>
      <c r="BI313" s="55">
        <v>13500</v>
      </c>
      <c r="BJ313" s="55">
        <v>6000</v>
      </c>
      <c r="BK313" s="56"/>
      <c r="BL313" s="55">
        <v>6500</v>
      </c>
      <c r="BM313" s="113"/>
      <c r="BN313" s="76">
        <v>7200</v>
      </c>
      <c r="BO313" s="113"/>
      <c r="BP313" s="58">
        <v>6500</v>
      </c>
      <c r="BQ313" s="58">
        <v>7000</v>
      </c>
      <c r="BR313" s="58">
        <v>6250</v>
      </c>
      <c r="BS313" s="51">
        <v>6000</v>
      </c>
      <c r="BT313" s="51">
        <v>7000</v>
      </c>
      <c r="BU313" s="55">
        <v>15000</v>
      </c>
      <c r="BV313" s="113"/>
      <c r="BW313" s="47">
        <v>6000</v>
      </c>
      <c r="BX313" s="47">
        <v>6000</v>
      </c>
      <c r="BY313" s="47">
        <v>6150</v>
      </c>
      <c r="BZ313" s="46" t="s">
        <v>1072</v>
      </c>
      <c r="CA313" s="46" t="s">
        <v>1072</v>
      </c>
      <c r="CB313" s="113"/>
      <c r="CC313" s="51">
        <v>6500</v>
      </c>
      <c r="CD313" s="39">
        <v>7000</v>
      </c>
      <c r="CE313" s="58">
        <v>12000</v>
      </c>
      <c r="CF313" s="51">
        <v>12250</v>
      </c>
      <c r="CG313" s="51">
        <v>12000</v>
      </c>
      <c r="CH313" s="51">
        <v>12000</v>
      </c>
      <c r="CI313" s="51">
        <v>11000</v>
      </c>
      <c r="CJ313" s="51">
        <v>10500</v>
      </c>
      <c r="CK313" s="51">
        <v>10000</v>
      </c>
      <c r="CL313" s="51">
        <v>10000</v>
      </c>
      <c r="CM313" s="51">
        <v>10000</v>
      </c>
      <c r="CN313" s="51">
        <v>10000</v>
      </c>
      <c r="CO313" s="51">
        <v>9000</v>
      </c>
      <c r="CP313" s="51">
        <v>9500</v>
      </c>
      <c r="CQ313" s="51">
        <v>10000</v>
      </c>
      <c r="CR313" s="51">
        <v>10000</v>
      </c>
      <c r="CS313" s="51">
        <v>10000</v>
      </c>
      <c r="CT313" s="52">
        <v>10000</v>
      </c>
      <c r="CU313" s="52">
        <v>10000</v>
      </c>
      <c r="CV313" s="52">
        <v>10500</v>
      </c>
      <c r="CW313" s="52">
        <v>10000</v>
      </c>
      <c r="CX313" s="299">
        <v>10000</v>
      </c>
      <c r="CY313" s="52">
        <f>'Prix médians'!J12</f>
        <v>10000</v>
      </c>
      <c r="DA313" s="11" t="s">
        <v>926</v>
      </c>
      <c r="DB313" s="74">
        <v>2000</v>
      </c>
      <c r="DC313" s="50">
        <v>1250</v>
      </c>
      <c r="DD313" s="46" t="s">
        <v>1072</v>
      </c>
      <c r="DE313" s="51">
        <v>2000</v>
      </c>
      <c r="DF313" s="51">
        <v>2000</v>
      </c>
      <c r="DG313" s="51">
        <v>2000</v>
      </c>
      <c r="DH313" s="55">
        <v>2000</v>
      </c>
      <c r="DI313" s="55">
        <v>2000</v>
      </c>
      <c r="DJ313" s="55">
        <v>2000</v>
      </c>
      <c r="DK313" s="113"/>
      <c r="DL313" s="55">
        <v>2500</v>
      </c>
      <c r="DM313" s="113"/>
      <c r="DN313" s="76">
        <v>2000</v>
      </c>
      <c r="DO313" s="113"/>
      <c r="DP313" s="58">
        <v>2500</v>
      </c>
      <c r="DQ313" s="58">
        <v>2500</v>
      </c>
      <c r="DR313" s="58">
        <v>2500</v>
      </c>
      <c r="DS313" s="51">
        <v>2500</v>
      </c>
      <c r="DT313" s="51">
        <v>2125</v>
      </c>
      <c r="DU313" s="47">
        <v>1000</v>
      </c>
      <c r="DV313" s="113"/>
      <c r="DW313" s="50">
        <v>1500</v>
      </c>
      <c r="DX313" s="55">
        <v>1500</v>
      </c>
      <c r="DY313" s="47">
        <v>1500</v>
      </c>
      <c r="DZ313" s="46" t="s">
        <v>1072</v>
      </c>
      <c r="EA313" s="46" t="s">
        <v>1072</v>
      </c>
      <c r="EB313" s="113"/>
      <c r="EC313" s="47">
        <v>1500</v>
      </c>
      <c r="ED313" s="51">
        <v>2000</v>
      </c>
      <c r="EE313" s="51">
        <v>2000</v>
      </c>
      <c r="EF313" s="51">
        <v>2250</v>
      </c>
      <c r="EG313" s="51">
        <v>2000</v>
      </c>
      <c r="EH313" s="51">
        <v>2000</v>
      </c>
      <c r="EI313" s="51">
        <v>2000</v>
      </c>
      <c r="EJ313" s="51">
        <v>2250</v>
      </c>
      <c r="EK313" s="51">
        <v>2000</v>
      </c>
      <c r="EL313" s="51">
        <v>2000</v>
      </c>
      <c r="EM313" s="51">
        <v>2000</v>
      </c>
      <c r="EN313" s="51">
        <v>2000</v>
      </c>
      <c r="EO313" s="51">
        <v>2000</v>
      </c>
      <c r="EP313" s="51">
        <v>2000</v>
      </c>
      <c r="EQ313" s="51">
        <v>2000</v>
      </c>
      <c r="ER313" s="51">
        <v>2500</v>
      </c>
      <c r="ES313" s="51">
        <v>3000</v>
      </c>
      <c r="ET313" s="52">
        <v>2500</v>
      </c>
      <c r="EU313" s="52">
        <v>4000</v>
      </c>
      <c r="EV313" s="52">
        <v>2500</v>
      </c>
      <c r="EW313" s="52">
        <v>2500</v>
      </c>
      <c r="EX313" s="299">
        <v>2500</v>
      </c>
      <c r="EY313" s="52">
        <f>'Prix médians'!U12</f>
        <v>2250</v>
      </c>
      <c r="EZ313"/>
      <c r="FA313" s="51">
        <v>50</v>
      </c>
      <c r="FB313" s="51">
        <v>50</v>
      </c>
      <c r="FC313" s="50">
        <v>100</v>
      </c>
      <c r="FD313" s="55">
        <v>100</v>
      </c>
      <c r="FE313" s="55">
        <v>50</v>
      </c>
      <c r="FF313" s="113"/>
      <c r="FG313" s="55">
        <v>50</v>
      </c>
      <c r="FH313" s="113"/>
      <c r="FI313" s="50">
        <v>100</v>
      </c>
      <c r="FJ313" s="113"/>
      <c r="FK313" s="58">
        <v>250</v>
      </c>
      <c r="FL313" s="50">
        <v>75</v>
      </c>
      <c r="FM313" s="58">
        <v>175</v>
      </c>
      <c r="FN313" s="51">
        <v>50</v>
      </c>
      <c r="FO313" s="51">
        <v>50</v>
      </c>
      <c r="FP313" s="55">
        <v>50</v>
      </c>
      <c r="FQ313" s="113"/>
      <c r="FR313" s="55">
        <v>50</v>
      </c>
      <c r="FS313" s="55">
        <v>50</v>
      </c>
      <c r="FT313" s="47">
        <v>50</v>
      </c>
      <c r="FU313" s="60" t="s">
        <v>1072</v>
      </c>
      <c r="FV313" s="46" t="s">
        <v>1072</v>
      </c>
      <c r="FW313" s="113"/>
      <c r="FX313" s="47">
        <v>100</v>
      </c>
      <c r="FY313" s="39">
        <v>50</v>
      </c>
      <c r="FZ313" s="39">
        <v>50</v>
      </c>
      <c r="GA313" s="58">
        <v>50</v>
      </c>
      <c r="GB313" s="58">
        <v>50</v>
      </c>
      <c r="GC313" s="51">
        <v>50</v>
      </c>
      <c r="GD313" s="51">
        <v>50</v>
      </c>
      <c r="GE313" s="51">
        <v>50</v>
      </c>
      <c r="GF313" s="51">
        <v>50</v>
      </c>
      <c r="GG313" s="51">
        <v>50</v>
      </c>
      <c r="GH313" s="51">
        <v>50</v>
      </c>
      <c r="GI313" s="51">
        <v>50</v>
      </c>
      <c r="GJ313" s="51">
        <v>50</v>
      </c>
      <c r="GK313" s="51">
        <v>50</v>
      </c>
      <c r="GL313" s="51">
        <v>50</v>
      </c>
      <c r="GM313" s="51">
        <v>50</v>
      </c>
      <c r="GN313" s="51">
        <v>50</v>
      </c>
      <c r="GO313" s="52">
        <v>50</v>
      </c>
      <c r="GP313" s="52">
        <v>50</v>
      </c>
      <c r="GQ313" s="52">
        <v>50</v>
      </c>
      <c r="GR313" s="52">
        <v>50</v>
      </c>
      <c r="GS313" s="299">
        <v>50</v>
      </c>
      <c r="GT313" s="52">
        <f>'Prix médians'!W12</f>
        <v>50</v>
      </c>
      <c r="GU313"/>
      <c r="GV313" s="11" t="s">
        <v>926</v>
      </c>
      <c r="GW313" s="74">
        <v>1275</v>
      </c>
      <c r="GX313" s="74">
        <v>1400</v>
      </c>
      <c r="GY313" s="46" t="s">
        <v>1072</v>
      </c>
      <c r="GZ313" s="74">
        <v>1500</v>
      </c>
      <c r="HA313" s="51">
        <v>1500</v>
      </c>
      <c r="HB313" s="51">
        <v>1500</v>
      </c>
      <c r="HC313" s="55">
        <v>1300</v>
      </c>
      <c r="HD313" s="47">
        <v>1250</v>
      </c>
      <c r="HE313" s="47">
        <v>1200</v>
      </c>
      <c r="HF313" s="55">
        <v>1500</v>
      </c>
      <c r="HG313" s="55">
        <v>1400</v>
      </c>
      <c r="HH313" s="76">
        <v>1300</v>
      </c>
      <c r="HI313" s="75">
        <v>1200</v>
      </c>
      <c r="HJ313" s="58">
        <v>1200</v>
      </c>
      <c r="HK313" s="58">
        <v>1250</v>
      </c>
      <c r="HL313" s="50">
        <v>1000</v>
      </c>
      <c r="HM313" s="58">
        <v>1500</v>
      </c>
      <c r="HN313" s="50">
        <v>1250</v>
      </c>
      <c r="HO313" s="51">
        <v>1200</v>
      </c>
      <c r="HP313" s="55">
        <v>1200</v>
      </c>
      <c r="HQ313" s="46" t="s">
        <v>1072</v>
      </c>
      <c r="HR313" s="55">
        <v>1500</v>
      </c>
      <c r="HS313" s="55">
        <v>1300</v>
      </c>
      <c r="HT313" s="47">
        <v>1075</v>
      </c>
      <c r="HU313" s="60" t="s">
        <v>1072</v>
      </c>
      <c r="HV313" s="46" t="s">
        <v>1072</v>
      </c>
      <c r="HW313" s="46" t="s">
        <v>1072</v>
      </c>
      <c r="HX313" s="51">
        <v>1300</v>
      </c>
      <c r="HY313" s="51">
        <v>1500</v>
      </c>
      <c r="HZ313" s="58">
        <v>1400</v>
      </c>
      <c r="IA313" s="39">
        <v>1200</v>
      </c>
      <c r="IB313" s="51">
        <v>1300</v>
      </c>
      <c r="IC313" s="51">
        <v>1300</v>
      </c>
      <c r="ID313" s="51">
        <v>1800</v>
      </c>
      <c r="IE313" s="51">
        <v>1500</v>
      </c>
      <c r="IF313" s="51">
        <v>1800</v>
      </c>
      <c r="IG313" s="51">
        <v>1500</v>
      </c>
      <c r="IH313" s="51">
        <v>1500</v>
      </c>
      <c r="II313" s="51">
        <v>1700</v>
      </c>
      <c r="IJ313" s="51">
        <v>1800</v>
      </c>
      <c r="IK313" s="51">
        <v>1725</v>
      </c>
      <c r="IL313" s="51">
        <v>1750</v>
      </c>
      <c r="IM313" s="51">
        <v>2000</v>
      </c>
      <c r="IN313" s="51">
        <v>2500</v>
      </c>
      <c r="IO313" s="52">
        <v>2200</v>
      </c>
      <c r="IP313" s="52">
        <v>1800</v>
      </c>
      <c r="IQ313" s="52">
        <v>1800</v>
      </c>
      <c r="IR313" s="52">
        <v>1700</v>
      </c>
      <c r="IS313" s="299">
        <v>1750</v>
      </c>
      <c r="IT313" s="52">
        <f>'Prix médians'!X12</f>
        <v>1700</v>
      </c>
    </row>
    <row r="314" spans="1:271" ht="14.4" customHeight="1" x14ac:dyDescent="0.3">
      <c r="A314" s="11" t="s">
        <v>914</v>
      </c>
      <c r="B314" s="46" t="s">
        <v>1072</v>
      </c>
      <c r="C314" s="46" t="s">
        <v>1072</v>
      </c>
      <c r="D314" s="46" t="s">
        <v>1072</v>
      </c>
      <c r="E314" s="46">
        <v>3950</v>
      </c>
      <c r="F314" s="51">
        <v>3500</v>
      </c>
      <c r="G314" s="51">
        <v>3500</v>
      </c>
      <c r="H314" s="55">
        <v>3500</v>
      </c>
      <c r="I314" s="46" t="s">
        <v>1072</v>
      </c>
      <c r="J314" s="46" t="s">
        <v>1072</v>
      </c>
      <c r="K314" s="113"/>
      <c r="L314" s="58">
        <v>5250</v>
      </c>
      <c r="M314" s="113"/>
      <c r="N314" s="58">
        <v>5500</v>
      </c>
      <c r="O314" s="113"/>
      <c r="P314" s="51">
        <v>5500</v>
      </c>
      <c r="Q314" s="51">
        <v>6000</v>
      </c>
      <c r="R314" s="58">
        <v>6000</v>
      </c>
      <c r="S314" s="50">
        <v>6000</v>
      </c>
      <c r="T314" s="51">
        <v>3500</v>
      </c>
      <c r="U314" s="55">
        <v>3500</v>
      </c>
      <c r="V314" s="387"/>
      <c r="W314" s="55">
        <v>3850</v>
      </c>
      <c r="X314" s="55">
        <v>4000</v>
      </c>
      <c r="Y314" s="55">
        <v>4000</v>
      </c>
      <c r="Z314" s="51">
        <v>5500</v>
      </c>
      <c r="AA314" s="51">
        <v>4000</v>
      </c>
      <c r="AB314" s="387"/>
      <c r="AC314" s="51">
        <v>6000</v>
      </c>
      <c r="AD314" s="51">
        <v>3500</v>
      </c>
      <c r="AE314" s="58">
        <v>3500</v>
      </c>
      <c r="AF314" s="58">
        <v>3500</v>
      </c>
      <c r="AG314" s="58">
        <v>3000</v>
      </c>
      <c r="AH314" s="51">
        <v>3000</v>
      </c>
      <c r="AI314" s="51">
        <v>3000</v>
      </c>
      <c r="AJ314" s="51">
        <v>3000</v>
      </c>
      <c r="AK314" s="51">
        <v>3000</v>
      </c>
      <c r="AL314" s="51">
        <v>3000</v>
      </c>
      <c r="AM314" s="51">
        <v>3000</v>
      </c>
      <c r="AN314" s="51">
        <v>3000</v>
      </c>
      <c r="AO314" s="51">
        <v>3000</v>
      </c>
      <c r="AP314" s="51">
        <v>3000</v>
      </c>
      <c r="AQ314" s="51">
        <v>3000</v>
      </c>
      <c r="AR314" s="51">
        <v>3000</v>
      </c>
      <c r="AS314" s="51">
        <v>3000</v>
      </c>
      <c r="AT314" s="52">
        <v>3000</v>
      </c>
      <c r="AU314" s="52">
        <v>3000</v>
      </c>
      <c r="AV314" s="52">
        <v>3000</v>
      </c>
      <c r="AW314" s="52">
        <v>3000</v>
      </c>
      <c r="AX314" s="52">
        <v>3000</v>
      </c>
      <c r="AY314" s="52">
        <f>'Prix médians'!F6</f>
        <v>3000</v>
      </c>
      <c r="BA314" s="11" t="s">
        <v>914</v>
      </c>
      <c r="BB314" s="46" t="s">
        <v>1072</v>
      </c>
      <c r="BC314" s="46" t="s">
        <v>1072</v>
      </c>
      <c r="BD314" s="46" t="s">
        <v>1072</v>
      </c>
      <c r="BE314" s="46" t="s">
        <v>1072</v>
      </c>
      <c r="BF314" s="51">
        <v>4500</v>
      </c>
      <c r="BG314" s="51">
        <v>4500</v>
      </c>
      <c r="BH314" s="55">
        <v>4500</v>
      </c>
      <c r="BI314" s="46" t="s">
        <v>1072</v>
      </c>
      <c r="BJ314" s="46" t="s">
        <v>1072</v>
      </c>
      <c r="BK314" s="56"/>
      <c r="BL314" s="58">
        <v>5000</v>
      </c>
      <c r="BM314" s="113"/>
      <c r="BN314" s="58">
        <v>3500</v>
      </c>
      <c r="BO314" s="113"/>
      <c r="BP314" s="51">
        <v>3500</v>
      </c>
      <c r="BQ314" s="51">
        <v>7000</v>
      </c>
      <c r="BR314" s="58">
        <v>6500</v>
      </c>
      <c r="BS314" s="50">
        <v>6000</v>
      </c>
      <c r="BT314" s="51">
        <v>4000</v>
      </c>
      <c r="BU314" s="55">
        <v>4500</v>
      </c>
      <c r="BV314" s="113"/>
      <c r="BW314" s="55">
        <v>5500</v>
      </c>
      <c r="BX314" s="55">
        <v>6000</v>
      </c>
      <c r="BY314" s="55">
        <v>6000</v>
      </c>
      <c r="BZ314" s="51">
        <v>8000</v>
      </c>
      <c r="CA314" s="47">
        <v>6500</v>
      </c>
      <c r="CB314" s="113"/>
      <c r="CC314" s="51">
        <v>6500</v>
      </c>
      <c r="CD314" s="51">
        <v>7000</v>
      </c>
      <c r="CE314" s="58">
        <v>7500</v>
      </c>
      <c r="CF314" s="51">
        <v>6000</v>
      </c>
      <c r="CG314" s="51">
        <v>6500</v>
      </c>
      <c r="CH314" s="51">
        <v>7000</v>
      </c>
      <c r="CI314" s="51">
        <v>6500</v>
      </c>
      <c r="CJ314" s="51">
        <v>6000</v>
      </c>
      <c r="CK314" s="51">
        <v>6000</v>
      </c>
      <c r="CL314" s="51">
        <v>6000</v>
      </c>
      <c r="CM314" s="51">
        <v>6000</v>
      </c>
      <c r="CN314" s="51">
        <v>7000</v>
      </c>
      <c r="CO314" s="51">
        <v>5250</v>
      </c>
      <c r="CP314" s="51">
        <v>5500</v>
      </c>
      <c r="CQ314" s="51">
        <v>5500</v>
      </c>
      <c r="CR314" s="51">
        <v>5750</v>
      </c>
      <c r="CS314" s="51">
        <v>6000</v>
      </c>
      <c r="CT314" s="52">
        <v>6000</v>
      </c>
      <c r="CU314" s="52">
        <v>6000</v>
      </c>
      <c r="CV314" s="52">
        <v>6000</v>
      </c>
      <c r="CW314" s="52">
        <v>5500</v>
      </c>
      <c r="CX314" s="299">
        <v>5500</v>
      </c>
      <c r="CY314" s="52">
        <f>'Prix médians'!J6</f>
        <v>6000</v>
      </c>
      <c r="DA314" s="11" t="s">
        <v>914</v>
      </c>
      <c r="DB314" s="46" t="s">
        <v>1072</v>
      </c>
      <c r="DC314" s="46" t="s">
        <v>1072</v>
      </c>
      <c r="DD314" s="46" t="s">
        <v>1072</v>
      </c>
      <c r="DE314" s="46" t="s">
        <v>1072</v>
      </c>
      <c r="DF314" s="51">
        <v>1000</v>
      </c>
      <c r="DG314" s="51">
        <v>1000</v>
      </c>
      <c r="DH314" s="55">
        <v>1000</v>
      </c>
      <c r="DI314" s="46" t="s">
        <v>1072</v>
      </c>
      <c r="DJ314" s="46" t="s">
        <v>1072</v>
      </c>
      <c r="DK314" s="113"/>
      <c r="DL314" s="58">
        <v>1000</v>
      </c>
      <c r="DM314" s="113"/>
      <c r="DN314" s="58">
        <v>1000</v>
      </c>
      <c r="DO314" s="113"/>
      <c r="DP314" s="51">
        <v>1000</v>
      </c>
      <c r="DQ314" s="50">
        <v>1500</v>
      </c>
      <c r="DR314" s="58">
        <v>1400</v>
      </c>
      <c r="DS314" s="50">
        <v>1500</v>
      </c>
      <c r="DT314" s="51">
        <v>1000</v>
      </c>
      <c r="DU314" s="55">
        <v>1000</v>
      </c>
      <c r="DV314" s="113"/>
      <c r="DW314" s="55">
        <v>1000</v>
      </c>
      <c r="DX314" s="55">
        <v>1000</v>
      </c>
      <c r="DY314" s="55">
        <v>1000</v>
      </c>
      <c r="DZ314" s="51">
        <v>1000</v>
      </c>
      <c r="EA314" s="51">
        <v>1000</v>
      </c>
      <c r="EB314" s="113"/>
      <c r="EC314" s="51">
        <v>1000</v>
      </c>
      <c r="ED314" s="51">
        <v>1000</v>
      </c>
      <c r="EE314" s="51">
        <v>1000</v>
      </c>
      <c r="EF314" s="51">
        <v>1000</v>
      </c>
      <c r="EG314" s="51">
        <v>1000</v>
      </c>
      <c r="EH314" s="51">
        <v>1000</v>
      </c>
      <c r="EI314" s="51">
        <v>1000</v>
      </c>
      <c r="EJ314" s="51">
        <v>1000</v>
      </c>
      <c r="EK314" s="51">
        <v>1000</v>
      </c>
      <c r="EL314" s="51">
        <v>1000</v>
      </c>
      <c r="EM314" s="51">
        <v>1000</v>
      </c>
      <c r="EN314" s="51">
        <v>1000</v>
      </c>
      <c r="EO314" s="51">
        <v>1000</v>
      </c>
      <c r="EP314" s="51">
        <v>1000</v>
      </c>
      <c r="EQ314" s="51">
        <v>1000</v>
      </c>
      <c r="ER314" s="51">
        <v>1000</v>
      </c>
      <c r="ES314" s="51">
        <v>1000</v>
      </c>
      <c r="ET314" s="52">
        <v>1000</v>
      </c>
      <c r="EU314" s="52">
        <v>1500</v>
      </c>
      <c r="EV314" s="52">
        <v>1000</v>
      </c>
      <c r="EW314" s="52">
        <v>1000</v>
      </c>
      <c r="EX314" s="299">
        <v>1000</v>
      </c>
      <c r="EY314" s="52">
        <f>'Prix médians'!U6</f>
        <v>1000</v>
      </c>
      <c r="EZ314"/>
      <c r="FA314" s="50">
        <v>100</v>
      </c>
      <c r="FB314" s="50">
        <v>100</v>
      </c>
      <c r="FC314" s="50">
        <v>100</v>
      </c>
      <c r="FD314" s="46" t="s">
        <v>1072</v>
      </c>
      <c r="FE314" s="46" t="s">
        <v>1072</v>
      </c>
      <c r="FF314" s="113"/>
      <c r="FG314" s="58">
        <v>250</v>
      </c>
      <c r="FH314" s="113"/>
      <c r="FI314" s="58">
        <v>250</v>
      </c>
      <c r="FJ314" s="113"/>
      <c r="FK314" s="51">
        <v>100</v>
      </c>
      <c r="FL314" s="51">
        <v>250</v>
      </c>
      <c r="FM314" s="58">
        <v>100</v>
      </c>
      <c r="FN314" s="51">
        <v>250</v>
      </c>
      <c r="FO314" s="51">
        <v>138</v>
      </c>
      <c r="FP314" s="47">
        <v>100</v>
      </c>
      <c r="FQ314" s="113"/>
      <c r="FR314" s="55">
        <v>75</v>
      </c>
      <c r="FS314" s="55">
        <v>100</v>
      </c>
      <c r="FT314" s="55">
        <v>100</v>
      </c>
      <c r="FU314" s="51">
        <v>50</v>
      </c>
      <c r="FV314" s="47">
        <v>50</v>
      </c>
      <c r="FW314" s="113"/>
      <c r="FX314" s="47">
        <v>100</v>
      </c>
      <c r="FY314" s="51">
        <v>100</v>
      </c>
      <c r="FZ314" s="58">
        <v>100</v>
      </c>
      <c r="GA314" s="58">
        <v>100</v>
      </c>
      <c r="GB314" s="58">
        <v>100</v>
      </c>
      <c r="GC314" s="51">
        <v>100</v>
      </c>
      <c r="GD314" s="47">
        <v>100</v>
      </c>
      <c r="GE314" s="51">
        <v>100</v>
      </c>
      <c r="GF314" s="51">
        <v>100</v>
      </c>
      <c r="GG314" s="47">
        <v>87.5</v>
      </c>
      <c r="GH314" s="47">
        <v>75</v>
      </c>
      <c r="GI314" s="47">
        <v>100</v>
      </c>
      <c r="GJ314" s="47">
        <v>100</v>
      </c>
      <c r="GK314" s="51">
        <v>100</v>
      </c>
      <c r="GL314" s="47">
        <v>100</v>
      </c>
      <c r="GM314" s="50">
        <v>100</v>
      </c>
      <c r="GN314" s="51">
        <v>75</v>
      </c>
      <c r="GO314" s="50">
        <v>100</v>
      </c>
      <c r="GP314" s="52">
        <v>50</v>
      </c>
      <c r="GQ314" s="52">
        <v>50</v>
      </c>
      <c r="GR314" s="52">
        <v>100</v>
      </c>
      <c r="GS314" s="299">
        <v>100</v>
      </c>
      <c r="GT314" s="39">
        <f>'Prix médians'!W6</f>
        <v>100</v>
      </c>
      <c r="GU314"/>
      <c r="GV314" s="11" t="s">
        <v>914</v>
      </c>
      <c r="GW314" s="46" t="s">
        <v>1072</v>
      </c>
      <c r="GX314" s="46" t="s">
        <v>1072</v>
      </c>
      <c r="GY314" s="46" t="s">
        <v>1072</v>
      </c>
      <c r="GZ314" s="46" t="s">
        <v>1072</v>
      </c>
      <c r="HA314" s="50">
        <v>1175</v>
      </c>
      <c r="HB314" s="58">
        <v>1000</v>
      </c>
      <c r="HC314" s="55">
        <v>1000</v>
      </c>
      <c r="HD314" s="46" t="s">
        <v>1072</v>
      </c>
      <c r="HE314" s="46" t="s">
        <v>1072</v>
      </c>
      <c r="HF314" s="46" t="s">
        <v>1072</v>
      </c>
      <c r="HG314" s="58">
        <v>1000</v>
      </c>
      <c r="HH314" s="51">
        <v>1000</v>
      </c>
      <c r="HI314" s="58">
        <v>1000</v>
      </c>
      <c r="HJ314" s="58">
        <v>1000</v>
      </c>
      <c r="HK314" s="51">
        <v>1000</v>
      </c>
      <c r="HL314" s="58">
        <v>1000</v>
      </c>
      <c r="HM314" s="58">
        <v>1000</v>
      </c>
      <c r="HN314" s="51">
        <v>1000</v>
      </c>
      <c r="HO314" s="51">
        <v>1000</v>
      </c>
      <c r="HP314" s="47">
        <v>1100</v>
      </c>
      <c r="HQ314" s="46" t="s">
        <v>1072</v>
      </c>
      <c r="HR314" s="55">
        <v>1000</v>
      </c>
      <c r="HS314" s="55">
        <v>900</v>
      </c>
      <c r="HT314" s="55">
        <v>900</v>
      </c>
      <c r="HU314" s="51">
        <v>865</v>
      </c>
      <c r="HV314" s="51">
        <v>1100</v>
      </c>
      <c r="HW314" s="46" t="s">
        <v>1072</v>
      </c>
      <c r="HX314" s="51">
        <v>1200</v>
      </c>
      <c r="HY314" s="51">
        <v>1150</v>
      </c>
      <c r="HZ314" s="58">
        <v>1200</v>
      </c>
      <c r="IA314" s="58">
        <v>1000</v>
      </c>
      <c r="IB314" s="51">
        <v>1000</v>
      </c>
      <c r="IC314" s="51">
        <v>1000</v>
      </c>
      <c r="ID314" s="51">
        <v>1000</v>
      </c>
      <c r="IE314" s="51">
        <v>1000</v>
      </c>
      <c r="IF314" s="51">
        <v>1000</v>
      </c>
      <c r="IG314" s="51">
        <v>1100</v>
      </c>
      <c r="IH314" s="47">
        <v>1500</v>
      </c>
      <c r="II314" s="47">
        <v>1400</v>
      </c>
      <c r="IJ314" s="51">
        <v>1250</v>
      </c>
      <c r="IK314" s="51">
        <v>1200</v>
      </c>
      <c r="IL314" s="51">
        <v>1100</v>
      </c>
      <c r="IM314" s="51">
        <v>1100</v>
      </c>
      <c r="IN314" s="51">
        <v>1000</v>
      </c>
      <c r="IO314" s="52">
        <v>1000</v>
      </c>
      <c r="IP314" s="52">
        <v>1300</v>
      </c>
      <c r="IQ314" s="52">
        <v>1100</v>
      </c>
      <c r="IR314" s="52">
        <v>1200</v>
      </c>
      <c r="IS314" s="299">
        <v>1800</v>
      </c>
      <c r="IT314" s="52">
        <f>'Prix médians'!X6</f>
        <v>1550</v>
      </c>
    </row>
    <row r="315" spans="1:271" ht="14.4" customHeight="1" x14ac:dyDescent="0.3">
      <c r="A315" s="11" t="s">
        <v>1076</v>
      </c>
      <c r="B315" s="46" t="s">
        <v>1072</v>
      </c>
      <c r="C315" s="46" t="s">
        <v>1072</v>
      </c>
      <c r="D315" s="46" t="s">
        <v>1072</v>
      </c>
      <c r="E315" s="46" t="s">
        <v>1072</v>
      </c>
      <c r="F315" s="46" t="s">
        <v>1072</v>
      </c>
      <c r="G315" s="46" t="s">
        <v>1072</v>
      </c>
      <c r="H315" s="46" t="s">
        <v>1072</v>
      </c>
      <c r="I315" s="46" t="s">
        <v>1072</v>
      </c>
      <c r="J315" s="46" t="s">
        <v>1072</v>
      </c>
      <c r="K315" s="113"/>
      <c r="L315" s="46" t="s">
        <v>1072</v>
      </c>
      <c r="M315" s="113"/>
      <c r="N315" s="46" t="s">
        <v>1072</v>
      </c>
      <c r="O315" s="113"/>
      <c r="P315" s="46" t="s">
        <v>1072</v>
      </c>
      <c r="Q315" s="46" t="s">
        <v>1072</v>
      </c>
      <c r="R315" s="46" t="s">
        <v>1072</v>
      </c>
      <c r="S315" s="46" t="s">
        <v>1072</v>
      </c>
      <c r="T315" s="46" t="s">
        <v>1072</v>
      </c>
      <c r="U315" s="46" t="s">
        <v>1072</v>
      </c>
      <c r="V315" s="387"/>
      <c r="W315" s="46" t="s">
        <v>1072</v>
      </c>
      <c r="X315" s="46" t="s">
        <v>1072</v>
      </c>
      <c r="Y315" s="46" t="s">
        <v>1072</v>
      </c>
      <c r="Z315" s="46" t="s">
        <v>1072</v>
      </c>
      <c r="AA315" s="46" t="s">
        <v>1072</v>
      </c>
      <c r="AB315" s="387"/>
      <c r="AC315" s="51">
        <v>4000</v>
      </c>
      <c r="AD315" s="51">
        <v>3000</v>
      </c>
      <c r="AE315" s="58">
        <v>4500</v>
      </c>
      <c r="AF315" s="58">
        <v>4500</v>
      </c>
      <c r="AG315" s="58">
        <v>4500</v>
      </c>
      <c r="AH315" s="51">
        <v>4500</v>
      </c>
      <c r="AI315" s="46" t="s">
        <v>1072</v>
      </c>
      <c r="AJ315" s="51">
        <v>4000</v>
      </c>
      <c r="AK315" s="51">
        <v>4000</v>
      </c>
      <c r="AL315" s="51">
        <v>4000</v>
      </c>
      <c r="AM315" s="51">
        <v>4000</v>
      </c>
      <c r="AN315" s="51">
        <v>4000</v>
      </c>
      <c r="AO315" s="51">
        <v>4000</v>
      </c>
      <c r="AP315" s="51">
        <v>4000</v>
      </c>
      <c r="AQ315" s="51">
        <v>4000</v>
      </c>
      <c r="AR315" s="51">
        <v>4000</v>
      </c>
      <c r="AS315" s="51">
        <v>4000</v>
      </c>
      <c r="AT315" s="38" t="s">
        <v>1072</v>
      </c>
      <c r="AU315" s="38" t="s">
        <v>1072</v>
      </c>
      <c r="AV315" s="38" t="s">
        <v>1072</v>
      </c>
      <c r="AW315" s="52">
        <v>7000</v>
      </c>
      <c r="AX315" s="52">
        <v>7000</v>
      </c>
      <c r="AY315" s="38" t="s">
        <v>1072</v>
      </c>
      <c r="BA315" s="11" t="s">
        <v>1076</v>
      </c>
      <c r="BB315" s="46" t="s">
        <v>1072</v>
      </c>
      <c r="BC315" s="46" t="s">
        <v>1072</v>
      </c>
      <c r="BD315" s="46" t="s">
        <v>1072</v>
      </c>
      <c r="BE315" s="46" t="s">
        <v>1072</v>
      </c>
      <c r="BF315" s="46" t="s">
        <v>1072</v>
      </c>
      <c r="BG315" s="46" t="s">
        <v>1072</v>
      </c>
      <c r="BH315" s="46" t="s">
        <v>1072</v>
      </c>
      <c r="BI315" s="46" t="s">
        <v>1072</v>
      </c>
      <c r="BJ315" s="46" t="s">
        <v>1072</v>
      </c>
      <c r="BK315" s="56"/>
      <c r="BL315" s="46" t="s">
        <v>1072</v>
      </c>
      <c r="BM315" s="113"/>
      <c r="BN315" s="46" t="s">
        <v>1072</v>
      </c>
      <c r="BO315" s="113"/>
      <c r="BP315" s="46" t="s">
        <v>1072</v>
      </c>
      <c r="BQ315" s="46" t="s">
        <v>1072</v>
      </c>
      <c r="BR315" s="46" t="s">
        <v>1072</v>
      </c>
      <c r="BS315" s="46" t="s">
        <v>1072</v>
      </c>
      <c r="BT315" s="46" t="s">
        <v>1072</v>
      </c>
      <c r="BU315" s="46" t="s">
        <v>1072</v>
      </c>
      <c r="BV315" s="113"/>
      <c r="BW315" s="46" t="s">
        <v>1072</v>
      </c>
      <c r="BX315" s="46" t="s">
        <v>1072</v>
      </c>
      <c r="BY315" s="46" t="s">
        <v>1072</v>
      </c>
      <c r="BZ315" s="46" t="s">
        <v>1072</v>
      </c>
      <c r="CA315" s="46" t="s">
        <v>1072</v>
      </c>
      <c r="CB315" s="113"/>
      <c r="CC315" s="51">
        <v>4500</v>
      </c>
      <c r="CD315" s="51">
        <v>3500</v>
      </c>
      <c r="CE315" s="39">
        <v>7250</v>
      </c>
      <c r="CF315" s="51">
        <v>7250</v>
      </c>
      <c r="CG315" s="51">
        <v>4250</v>
      </c>
      <c r="CH315" s="47">
        <v>6500</v>
      </c>
      <c r="CI315" s="46" t="s">
        <v>1072</v>
      </c>
      <c r="CJ315" s="47">
        <v>7000</v>
      </c>
      <c r="CK315" s="47">
        <v>7000</v>
      </c>
      <c r="CL315" s="51">
        <v>7000</v>
      </c>
      <c r="CM315" s="51">
        <v>10000</v>
      </c>
      <c r="CN315" s="51">
        <v>10000</v>
      </c>
      <c r="CO315" s="47">
        <v>7500</v>
      </c>
      <c r="CP315" s="47">
        <v>7000</v>
      </c>
      <c r="CQ315" s="51">
        <v>7000</v>
      </c>
      <c r="CR315" s="51">
        <v>7000</v>
      </c>
      <c r="CS315" s="51">
        <v>7000</v>
      </c>
      <c r="CT315" s="38" t="s">
        <v>1072</v>
      </c>
      <c r="CU315" s="38" t="s">
        <v>1072</v>
      </c>
      <c r="CV315" s="38" t="s">
        <v>1072</v>
      </c>
      <c r="CW315" s="52">
        <v>8000</v>
      </c>
      <c r="CX315" s="299">
        <v>8000</v>
      </c>
      <c r="CY315" s="300" t="s">
        <v>1072</v>
      </c>
      <c r="DA315" s="11" t="s">
        <v>1076</v>
      </c>
      <c r="DB315" s="46" t="s">
        <v>1072</v>
      </c>
      <c r="DC315" s="46" t="s">
        <v>1072</v>
      </c>
      <c r="DD315" s="46" t="s">
        <v>1072</v>
      </c>
      <c r="DE315" s="46" t="s">
        <v>1072</v>
      </c>
      <c r="DF315" s="46" t="s">
        <v>1072</v>
      </c>
      <c r="DG315" s="46" t="s">
        <v>1072</v>
      </c>
      <c r="DH315" s="46" t="s">
        <v>1072</v>
      </c>
      <c r="DI315" s="46" t="s">
        <v>1072</v>
      </c>
      <c r="DJ315" s="46" t="s">
        <v>1072</v>
      </c>
      <c r="DK315" s="113"/>
      <c r="DL315" s="46" t="s">
        <v>1072</v>
      </c>
      <c r="DM315" s="113"/>
      <c r="DN315" s="46" t="s">
        <v>1072</v>
      </c>
      <c r="DO315" s="113"/>
      <c r="DP315" s="46" t="s">
        <v>1072</v>
      </c>
      <c r="DQ315" s="46" t="s">
        <v>1072</v>
      </c>
      <c r="DR315" s="46" t="s">
        <v>1072</v>
      </c>
      <c r="DS315" s="46" t="s">
        <v>1072</v>
      </c>
      <c r="DT315" s="46" t="s">
        <v>1072</v>
      </c>
      <c r="DU315" s="46" t="s">
        <v>1072</v>
      </c>
      <c r="DV315" s="113"/>
      <c r="DW315" s="46" t="s">
        <v>1072</v>
      </c>
      <c r="DX315" s="46" t="s">
        <v>1072</v>
      </c>
      <c r="DY315" s="46" t="s">
        <v>1072</v>
      </c>
      <c r="DZ315" s="46" t="s">
        <v>1072</v>
      </c>
      <c r="EA315" s="46" t="s">
        <v>1072</v>
      </c>
      <c r="EB315" s="113"/>
      <c r="EC315" s="51">
        <v>1500</v>
      </c>
      <c r="ED315" s="51">
        <v>1000</v>
      </c>
      <c r="EE315" s="39">
        <v>1500</v>
      </c>
      <c r="EF315" s="51">
        <v>1500</v>
      </c>
      <c r="EG315" s="51">
        <v>1500</v>
      </c>
      <c r="EH315" s="51">
        <v>1500</v>
      </c>
      <c r="EI315" s="46" t="s">
        <v>1072</v>
      </c>
      <c r="EJ315" s="47">
        <v>1475</v>
      </c>
      <c r="EK315" s="51">
        <v>1500</v>
      </c>
      <c r="EL315" s="51">
        <v>1500</v>
      </c>
      <c r="EM315" s="51">
        <v>1500</v>
      </c>
      <c r="EN315" s="51">
        <v>2000</v>
      </c>
      <c r="EO315" s="51">
        <v>2000</v>
      </c>
      <c r="EP315" s="51">
        <v>2500</v>
      </c>
      <c r="EQ315" s="51">
        <v>2500</v>
      </c>
      <c r="ER315" s="51">
        <v>1500</v>
      </c>
      <c r="ES315" s="51">
        <v>1500</v>
      </c>
      <c r="ET315" s="38" t="s">
        <v>1072</v>
      </c>
      <c r="EU315" s="38" t="s">
        <v>1072</v>
      </c>
      <c r="EV315" s="38" t="s">
        <v>1072</v>
      </c>
      <c r="EW315" s="52">
        <v>1500</v>
      </c>
      <c r="EX315" s="39">
        <v>1500</v>
      </c>
      <c r="EY315" s="300" t="s">
        <v>1072</v>
      </c>
      <c r="EZ315"/>
      <c r="FA315" s="46" t="s">
        <v>1072</v>
      </c>
      <c r="FB315" s="46" t="s">
        <v>1072</v>
      </c>
      <c r="FC315" s="46" t="s">
        <v>1072</v>
      </c>
      <c r="FD315" s="46" t="s">
        <v>1072</v>
      </c>
      <c r="FE315" s="46" t="s">
        <v>1072</v>
      </c>
      <c r="FF315" s="113"/>
      <c r="FG315" s="46" t="s">
        <v>1072</v>
      </c>
      <c r="FH315" s="113"/>
      <c r="FI315" s="46" t="s">
        <v>1072</v>
      </c>
      <c r="FJ315" s="113"/>
      <c r="FK315" s="46" t="s">
        <v>1072</v>
      </c>
      <c r="FL315" s="46" t="s">
        <v>1072</v>
      </c>
      <c r="FM315" s="46" t="s">
        <v>1072</v>
      </c>
      <c r="FN315" s="46" t="s">
        <v>1072</v>
      </c>
      <c r="FO315" s="46" t="s">
        <v>1072</v>
      </c>
      <c r="FP315" s="46" t="s">
        <v>1072</v>
      </c>
      <c r="FQ315" s="113"/>
      <c r="FR315" s="46" t="s">
        <v>1072</v>
      </c>
      <c r="FS315" s="46" t="s">
        <v>1072</v>
      </c>
      <c r="FT315" s="46" t="s">
        <v>1072</v>
      </c>
      <c r="FU315" s="46" t="s">
        <v>1072</v>
      </c>
      <c r="FV315" s="46" t="s">
        <v>1072</v>
      </c>
      <c r="FW315" s="113"/>
      <c r="FX315" s="51">
        <v>50</v>
      </c>
      <c r="FY315" s="51">
        <v>50</v>
      </c>
      <c r="FZ315" s="58">
        <v>50</v>
      </c>
      <c r="GA315" s="58">
        <v>50</v>
      </c>
      <c r="GB315" s="58">
        <v>50</v>
      </c>
      <c r="GC315" s="51">
        <v>50</v>
      </c>
      <c r="GD315" s="46" t="s">
        <v>1072</v>
      </c>
      <c r="GE315" s="51">
        <v>50</v>
      </c>
      <c r="GF315" s="51">
        <v>50</v>
      </c>
      <c r="GG315" s="51">
        <v>50</v>
      </c>
      <c r="GH315" s="51">
        <v>50</v>
      </c>
      <c r="GI315" s="51">
        <v>50</v>
      </c>
      <c r="GJ315" s="51">
        <v>50</v>
      </c>
      <c r="GK315" s="51">
        <v>50</v>
      </c>
      <c r="GL315" s="51">
        <v>50</v>
      </c>
      <c r="GM315" s="51">
        <v>50</v>
      </c>
      <c r="GN315" s="51">
        <v>50</v>
      </c>
      <c r="GO315" s="38" t="s">
        <v>1072</v>
      </c>
      <c r="GP315" s="38" t="s">
        <v>1072</v>
      </c>
      <c r="GQ315" s="38" t="s">
        <v>1072</v>
      </c>
      <c r="GR315" s="52">
        <v>100</v>
      </c>
      <c r="GS315" s="299">
        <v>250</v>
      </c>
      <c r="GT315" s="300" t="s">
        <v>1072</v>
      </c>
      <c r="GU315"/>
      <c r="GV315" s="11" t="s">
        <v>1076</v>
      </c>
      <c r="GW315" s="46" t="s">
        <v>1072</v>
      </c>
      <c r="GX315" s="46" t="s">
        <v>1072</v>
      </c>
      <c r="GY315" s="46" t="s">
        <v>1072</v>
      </c>
      <c r="GZ315" s="46" t="s">
        <v>1072</v>
      </c>
      <c r="HA315" s="46" t="s">
        <v>1072</v>
      </c>
      <c r="HB315" s="46" t="s">
        <v>1072</v>
      </c>
      <c r="HC315" s="46" t="s">
        <v>1072</v>
      </c>
      <c r="HD315" s="46" t="s">
        <v>1072</v>
      </c>
      <c r="HE315" s="46" t="s">
        <v>1072</v>
      </c>
      <c r="HF315" s="46" t="s">
        <v>1072</v>
      </c>
      <c r="HG315" s="46" t="s">
        <v>1072</v>
      </c>
      <c r="HH315" s="46" t="s">
        <v>1072</v>
      </c>
      <c r="HI315" s="46" t="s">
        <v>1072</v>
      </c>
      <c r="HJ315" s="46" t="s">
        <v>1072</v>
      </c>
      <c r="HK315" s="46" t="s">
        <v>1072</v>
      </c>
      <c r="HL315" s="46" t="s">
        <v>1072</v>
      </c>
      <c r="HM315" s="46" t="s">
        <v>1072</v>
      </c>
      <c r="HN315" s="46" t="s">
        <v>1072</v>
      </c>
      <c r="HO315" s="46" t="s">
        <v>1072</v>
      </c>
      <c r="HP315" s="46" t="s">
        <v>1072</v>
      </c>
      <c r="HQ315" s="46" t="s">
        <v>1072</v>
      </c>
      <c r="HR315" s="46" t="s">
        <v>1072</v>
      </c>
      <c r="HS315" s="46" t="s">
        <v>1072</v>
      </c>
      <c r="HT315" s="46" t="s">
        <v>1072</v>
      </c>
      <c r="HU315" s="46" t="s">
        <v>1072</v>
      </c>
      <c r="HV315" s="46" t="s">
        <v>1072</v>
      </c>
      <c r="HW315" s="46" t="s">
        <v>1072</v>
      </c>
      <c r="HX315" s="51">
        <v>1375</v>
      </c>
      <c r="HY315" s="51">
        <v>1000</v>
      </c>
      <c r="HZ315" s="58">
        <v>1250</v>
      </c>
      <c r="IA315" s="58">
        <v>1250</v>
      </c>
      <c r="IB315" s="51">
        <v>1250</v>
      </c>
      <c r="IC315" s="51">
        <v>1250</v>
      </c>
      <c r="ID315" s="46" t="s">
        <v>1072</v>
      </c>
      <c r="IE315" s="51">
        <v>1500</v>
      </c>
      <c r="IF315" s="51">
        <v>1250</v>
      </c>
      <c r="IG315" s="51">
        <v>1250</v>
      </c>
      <c r="IH315" s="51">
        <v>1500</v>
      </c>
      <c r="II315" s="51">
        <v>1500</v>
      </c>
      <c r="IJ315" s="51">
        <v>1250</v>
      </c>
      <c r="IK315" s="51">
        <v>1500</v>
      </c>
      <c r="IL315" s="51">
        <v>1500</v>
      </c>
      <c r="IM315" s="51">
        <v>1500</v>
      </c>
      <c r="IN315" s="51">
        <v>1300</v>
      </c>
      <c r="IO315" s="38" t="s">
        <v>1072</v>
      </c>
      <c r="IP315" s="38" t="s">
        <v>1072</v>
      </c>
      <c r="IQ315" s="38" t="s">
        <v>1072</v>
      </c>
      <c r="IR315" s="52">
        <v>1500</v>
      </c>
      <c r="IS315" s="39">
        <v>1625</v>
      </c>
      <c r="IT315" s="300" t="s">
        <v>1072</v>
      </c>
    </row>
    <row r="316" spans="1:271" ht="14.4" customHeight="1" x14ac:dyDescent="0.3">
      <c r="A316" s="11" t="s">
        <v>1077</v>
      </c>
      <c r="B316" s="46" t="s">
        <v>1072</v>
      </c>
      <c r="C316" s="46" t="s">
        <v>1072</v>
      </c>
      <c r="D316" s="46" t="s">
        <v>1072</v>
      </c>
      <c r="E316" s="46" t="s">
        <v>1072</v>
      </c>
      <c r="F316" s="46" t="s">
        <v>1072</v>
      </c>
      <c r="G316" s="46" t="s">
        <v>1072</v>
      </c>
      <c r="H316" s="46" t="s">
        <v>1072</v>
      </c>
      <c r="I316" s="46" t="s">
        <v>1072</v>
      </c>
      <c r="J316" s="46" t="s">
        <v>1072</v>
      </c>
      <c r="K316" s="113"/>
      <c r="L316" s="46" t="s">
        <v>1072</v>
      </c>
      <c r="M316" s="113"/>
      <c r="N316" s="46" t="s">
        <v>1072</v>
      </c>
      <c r="O316" s="113"/>
      <c r="P316" s="51">
        <v>6000</v>
      </c>
      <c r="Q316" s="46" t="s">
        <v>1072</v>
      </c>
      <c r="R316" s="46" t="s">
        <v>1072</v>
      </c>
      <c r="S316" s="46" t="s">
        <v>1072</v>
      </c>
      <c r="T316" s="51">
        <v>3800</v>
      </c>
      <c r="U316" s="46" t="s">
        <v>1072</v>
      </c>
      <c r="V316" s="387"/>
      <c r="W316" s="46" t="s">
        <v>1072</v>
      </c>
      <c r="X316" s="55">
        <v>3500</v>
      </c>
      <c r="Y316" s="46" t="s">
        <v>1072</v>
      </c>
      <c r="Z316" s="46" t="s">
        <v>1072</v>
      </c>
      <c r="AA316" s="46" t="s">
        <v>1072</v>
      </c>
      <c r="AB316" s="387"/>
      <c r="AC316" s="46" t="s">
        <v>1072</v>
      </c>
      <c r="AD316" s="46" t="s">
        <v>1072</v>
      </c>
      <c r="AE316" s="46" t="s">
        <v>1072</v>
      </c>
      <c r="AF316" s="46" t="s">
        <v>1072</v>
      </c>
      <c r="AG316" s="46" t="s">
        <v>1072</v>
      </c>
      <c r="AH316" s="46" t="s">
        <v>1072</v>
      </c>
      <c r="AI316" s="46" t="s">
        <v>1072</v>
      </c>
      <c r="AJ316" s="46" t="s">
        <v>1072</v>
      </c>
      <c r="AK316" s="46" t="s">
        <v>1072</v>
      </c>
      <c r="AL316" s="46" t="s">
        <v>1072</v>
      </c>
      <c r="AM316" s="46" t="s">
        <v>1072</v>
      </c>
      <c r="AN316" s="46" t="s">
        <v>1072</v>
      </c>
      <c r="AO316" s="46" t="s">
        <v>1072</v>
      </c>
      <c r="AP316" s="46" t="s">
        <v>1072</v>
      </c>
      <c r="AQ316" s="46" t="s">
        <v>1072</v>
      </c>
      <c r="AR316" s="46" t="s">
        <v>1072</v>
      </c>
      <c r="AS316" s="46" t="s">
        <v>1072</v>
      </c>
      <c r="AT316" s="38" t="s">
        <v>1072</v>
      </c>
      <c r="AU316" s="38" t="s">
        <v>1072</v>
      </c>
      <c r="AV316" s="38" t="s">
        <v>1072</v>
      </c>
      <c r="AW316" s="38" t="s">
        <v>1072</v>
      </c>
      <c r="AX316" s="38" t="s">
        <v>1072</v>
      </c>
      <c r="AY316" s="38" t="s">
        <v>1072</v>
      </c>
      <c r="BA316" s="11" t="s">
        <v>1077</v>
      </c>
      <c r="BB316" s="46" t="s">
        <v>1072</v>
      </c>
      <c r="BC316" s="46" t="s">
        <v>1072</v>
      </c>
      <c r="BD316" s="46" t="s">
        <v>1072</v>
      </c>
      <c r="BE316" s="46" t="s">
        <v>1072</v>
      </c>
      <c r="BF316" s="46" t="s">
        <v>1072</v>
      </c>
      <c r="BG316" s="46" t="s">
        <v>1072</v>
      </c>
      <c r="BH316" s="46" t="s">
        <v>1072</v>
      </c>
      <c r="BI316" s="46" t="s">
        <v>1072</v>
      </c>
      <c r="BJ316" s="46" t="s">
        <v>1072</v>
      </c>
      <c r="BK316" s="56"/>
      <c r="BL316" s="46" t="s">
        <v>1072</v>
      </c>
      <c r="BM316" s="113"/>
      <c r="BN316" s="46" t="s">
        <v>1072</v>
      </c>
      <c r="BO316" s="113"/>
      <c r="BP316" s="51">
        <v>4500</v>
      </c>
      <c r="BQ316" s="46" t="s">
        <v>1072</v>
      </c>
      <c r="BR316" s="46" t="s">
        <v>1072</v>
      </c>
      <c r="BS316" s="46" t="s">
        <v>1072</v>
      </c>
      <c r="BT316" s="51">
        <v>4200</v>
      </c>
      <c r="BU316" s="46" t="s">
        <v>1072</v>
      </c>
      <c r="BV316" s="113"/>
      <c r="BW316" s="46" t="s">
        <v>1072</v>
      </c>
      <c r="BX316" s="47">
        <v>6000</v>
      </c>
      <c r="BY316" s="46" t="s">
        <v>1072</v>
      </c>
      <c r="BZ316" s="46" t="s">
        <v>1072</v>
      </c>
      <c r="CA316" s="46" t="s">
        <v>1072</v>
      </c>
      <c r="CB316" s="113"/>
      <c r="CC316" s="46" t="s">
        <v>1072</v>
      </c>
      <c r="CD316" s="46" t="s">
        <v>1072</v>
      </c>
      <c r="CE316" s="46" t="s">
        <v>1072</v>
      </c>
      <c r="CF316" s="46" t="s">
        <v>1072</v>
      </c>
      <c r="CG316" s="46" t="s">
        <v>1072</v>
      </c>
      <c r="CH316" s="46" t="s">
        <v>1072</v>
      </c>
      <c r="CI316" s="46" t="s">
        <v>1072</v>
      </c>
      <c r="CJ316" s="46" t="s">
        <v>1072</v>
      </c>
      <c r="CK316" s="46" t="s">
        <v>1072</v>
      </c>
      <c r="CL316" s="46" t="s">
        <v>1072</v>
      </c>
      <c r="CM316" s="46" t="s">
        <v>1072</v>
      </c>
      <c r="CN316" s="46" t="s">
        <v>1072</v>
      </c>
      <c r="CO316" s="46" t="s">
        <v>1072</v>
      </c>
      <c r="CP316" s="46" t="s">
        <v>1072</v>
      </c>
      <c r="CQ316" s="46" t="s">
        <v>1072</v>
      </c>
      <c r="CR316" s="46" t="s">
        <v>1072</v>
      </c>
      <c r="CS316" s="46" t="s">
        <v>1072</v>
      </c>
      <c r="CT316" s="38" t="s">
        <v>1072</v>
      </c>
      <c r="CU316" s="38" t="s">
        <v>1072</v>
      </c>
      <c r="CV316" s="38" t="s">
        <v>1072</v>
      </c>
      <c r="CW316" s="38" t="s">
        <v>1072</v>
      </c>
      <c r="CX316" s="300" t="s">
        <v>1072</v>
      </c>
      <c r="CY316" s="300" t="s">
        <v>1072</v>
      </c>
      <c r="DA316" s="11" t="s">
        <v>1077</v>
      </c>
      <c r="DB316" s="46" t="s">
        <v>1072</v>
      </c>
      <c r="DC316" s="46" t="s">
        <v>1072</v>
      </c>
      <c r="DD316" s="46" t="s">
        <v>1072</v>
      </c>
      <c r="DE316" s="46" t="s">
        <v>1072</v>
      </c>
      <c r="DF316" s="46" t="s">
        <v>1072</v>
      </c>
      <c r="DG316" s="46" t="s">
        <v>1072</v>
      </c>
      <c r="DH316" s="46" t="s">
        <v>1072</v>
      </c>
      <c r="DI316" s="46" t="s">
        <v>1072</v>
      </c>
      <c r="DJ316" s="46" t="s">
        <v>1072</v>
      </c>
      <c r="DK316" s="113"/>
      <c r="DL316" s="46" t="s">
        <v>1072</v>
      </c>
      <c r="DM316" s="113"/>
      <c r="DN316" s="46" t="s">
        <v>1072</v>
      </c>
      <c r="DO316" s="113"/>
      <c r="DP316" s="51">
        <v>1000</v>
      </c>
      <c r="DQ316" s="46" t="s">
        <v>1072</v>
      </c>
      <c r="DR316" s="46" t="s">
        <v>1072</v>
      </c>
      <c r="DS316" s="46" t="s">
        <v>1072</v>
      </c>
      <c r="DT316" s="51">
        <v>1000</v>
      </c>
      <c r="DU316" s="46" t="s">
        <v>1072</v>
      </c>
      <c r="DV316" s="113"/>
      <c r="DW316" s="46" t="s">
        <v>1072</v>
      </c>
      <c r="DX316" s="55">
        <v>1500</v>
      </c>
      <c r="DY316" s="46" t="s">
        <v>1072</v>
      </c>
      <c r="DZ316" s="46" t="s">
        <v>1072</v>
      </c>
      <c r="EA316" s="46" t="s">
        <v>1072</v>
      </c>
      <c r="EB316" s="113"/>
      <c r="EC316" s="46" t="s">
        <v>1072</v>
      </c>
      <c r="ED316" s="46" t="s">
        <v>1072</v>
      </c>
      <c r="EE316" s="46" t="s">
        <v>1072</v>
      </c>
      <c r="EF316" s="46" t="s">
        <v>1072</v>
      </c>
      <c r="EG316" s="46" t="s">
        <v>1072</v>
      </c>
      <c r="EH316" s="46" t="s">
        <v>1072</v>
      </c>
      <c r="EI316" s="46" t="s">
        <v>1072</v>
      </c>
      <c r="EJ316" s="46" t="s">
        <v>1072</v>
      </c>
      <c r="EK316" s="46" t="s">
        <v>1072</v>
      </c>
      <c r="EL316" s="46" t="s">
        <v>1072</v>
      </c>
      <c r="EM316" s="46" t="s">
        <v>1072</v>
      </c>
      <c r="EN316" s="46" t="s">
        <v>1072</v>
      </c>
      <c r="EO316" s="46" t="s">
        <v>1072</v>
      </c>
      <c r="EP316" s="46" t="s">
        <v>1072</v>
      </c>
      <c r="EQ316" s="46" t="s">
        <v>1072</v>
      </c>
      <c r="ER316" s="46" t="s">
        <v>1072</v>
      </c>
      <c r="ES316" s="46" t="s">
        <v>1072</v>
      </c>
      <c r="ET316" s="38" t="s">
        <v>1072</v>
      </c>
      <c r="EU316" s="38" t="s">
        <v>1072</v>
      </c>
      <c r="EV316" s="38" t="s">
        <v>1072</v>
      </c>
      <c r="EW316" s="38" t="s">
        <v>1072</v>
      </c>
      <c r="EX316" s="300" t="s">
        <v>1072</v>
      </c>
      <c r="EY316" s="300" t="s">
        <v>1072</v>
      </c>
      <c r="EZ316"/>
      <c r="FA316" s="46" t="s">
        <v>1072</v>
      </c>
      <c r="FB316" s="46" t="s">
        <v>1072</v>
      </c>
      <c r="FC316" s="46" t="s">
        <v>1072</v>
      </c>
      <c r="FD316" s="46" t="s">
        <v>1072</v>
      </c>
      <c r="FE316" s="46" t="s">
        <v>1072</v>
      </c>
      <c r="FF316" s="113"/>
      <c r="FG316" s="46" t="s">
        <v>1072</v>
      </c>
      <c r="FH316" s="113"/>
      <c r="FI316" s="46" t="s">
        <v>1072</v>
      </c>
      <c r="FJ316" s="113"/>
      <c r="FK316" s="47">
        <v>100</v>
      </c>
      <c r="FL316" s="46" t="s">
        <v>1072</v>
      </c>
      <c r="FM316" s="46" t="s">
        <v>1072</v>
      </c>
      <c r="FN316" s="46" t="s">
        <v>1072</v>
      </c>
      <c r="FO316" s="51">
        <v>100</v>
      </c>
      <c r="FP316" s="46" t="s">
        <v>1072</v>
      </c>
      <c r="FQ316" s="113"/>
      <c r="FR316" s="46" t="s">
        <v>1072</v>
      </c>
      <c r="FS316" s="47">
        <v>50</v>
      </c>
      <c r="FT316" s="60" t="s">
        <v>1072</v>
      </c>
      <c r="FU316" s="60" t="s">
        <v>1072</v>
      </c>
      <c r="FV316" s="46" t="s">
        <v>1072</v>
      </c>
      <c r="FW316" s="113"/>
      <c r="FX316" s="46" t="s">
        <v>1072</v>
      </c>
      <c r="FY316" s="46" t="s">
        <v>1072</v>
      </c>
      <c r="FZ316" s="46" t="s">
        <v>1072</v>
      </c>
      <c r="GA316" s="46" t="s">
        <v>1072</v>
      </c>
      <c r="GB316" s="46" t="s">
        <v>1072</v>
      </c>
      <c r="GC316" s="46" t="s">
        <v>1072</v>
      </c>
      <c r="GD316" s="46" t="s">
        <v>1072</v>
      </c>
      <c r="GE316" s="46" t="s">
        <v>1072</v>
      </c>
      <c r="GF316" s="46" t="s">
        <v>1072</v>
      </c>
      <c r="GG316" s="46" t="s">
        <v>1072</v>
      </c>
      <c r="GH316" s="46" t="s">
        <v>1072</v>
      </c>
      <c r="GI316" s="46" t="s">
        <v>1072</v>
      </c>
      <c r="GJ316" s="46" t="s">
        <v>1072</v>
      </c>
      <c r="GK316" s="46" t="s">
        <v>1072</v>
      </c>
      <c r="GL316" s="46" t="s">
        <v>1072</v>
      </c>
      <c r="GM316" s="46" t="s">
        <v>1072</v>
      </c>
      <c r="GN316" s="46" t="s">
        <v>1072</v>
      </c>
      <c r="GO316" s="38" t="s">
        <v>1072</v>
      </c>
      <c r="GP316" s="38" t="s">
        <v>1072</v>
      </c>
      <c r="GQ316" s="38" t="s">
        <v>1072</v>
      </c>
      <c r="GR316" s="38" t="s">
        <v>1072</v>
      </c>
      <c r="GS316" s="300" t="s">
        <v>1072</v>
      </c>
      <c r="GT316" s="300" t="s">
        <v>1072</v>
      </c>
      <c r="GU316"/>
      <c r="GV316" s="11" t="s">
        <v>1077</v>
      </c>
      <c r="GW316" s="46" t="s">
        <v>1072</v>
      </c>
      <c r="GX316" s="46" t="s">
        <v>1072</v>
      </c>
      <c r="GY316" s="46" t="s">
        <v>1072</v>
      </c>
      <c r="GZ316" s="46" t="s">
        <v>1072</v>
      </c>
      <c r="HA316" s="46" t="s">
        <v>1072</v>
      </c>
      <c r="HB316" s="46" t="s">
        <v>1072</v>
      </c>
      <c r="HC316" s="46" t="s">
        <v>1072</v>
      </c>
      <c r="HD316" s="46" t="s">
        <v>1072</v>
      </c>
      <c r="HE316" s="46" t="s">
        <v>1072</v>
      </c>
      <c r="HF316" s="46" t="s">
        <v>1072</v>
      </c>
      <c r="HG316" s="46" t="s">
        <v>1072</v>
      </c>
      <c r="HH316" s="46" t="s">
        <v>1072</v>
      </c>
      <c r="HI316" s="46" t="s">
        <v>1072</v>
      </c>
      <c r="HJ316" s="46" t="s">
        <v>1072</v>
      </c>
      <c r="HK316" s="50">
        <v>1225</v>
      </c>
      <c r="HL316" s="46" t="s">
        <v>1072</v>
      </c>
      <c r="HM316" s="46" t="s">
        <v>1072</v>
      </c>
      <c r="HN316" s="46" t="s">
        <v>1072</v>
      </c>
      <c r="HO316" s="51">
        <v>865</v>
      </c>
      <c r="HP316" s="46" t="s">
        <v>1072</v>
      </c>
      <c r="HQ316" s="46" t="s">
        <v>1072</v>
      </c>
      <c r="HR316" s="46" t="s">
        <v>1072</v>
      </c>
      <c r="HS316" s="55">
        <v>865</v>
      </c>
      <c r="HT316" s="60" t="s">
        <v>1072</v>
      </c>
      <c r="HU316" s="60" t="s">
        <v>1072</v>
      </c>
      <c r="HV316" s="46" t="s">
        <v>1072</v>
      </c>
      <c r="HW316" s="46" t="s">
        <v>1072</v>
      </c>
      <c r="HX316" s="46" t="s">
        <v>1072</v>
      </c>
      <c r="HY316" s="46" t="s">
        <v>1072</v>
      </c>
      <c r="HZ316" s="46" t="s">
        <v>1072</v>
      </c>
      <c r="IA316" s="46" t="s">
        <v>1072</v>
      </c>
      <c r="IB316" s="46" t="s">
        <v>1072</v>
      </c>
      <c r="IC316" s="46" t="s">
        <v>1072</v>
      </c>
      <c r="ID316" s="46" t="s">
        <v>1072</v>
      </c>
      <c r="IE316" s="46" t="s">
        <v>1072</v>
      </c>
      <c r="IF316" s="46" t="s">
        <v>1072</v>
      </c>
      <c r="IG316" s="46" t="s">
        <v>1072</v>
      </c>
      <c r="IH316" s="46" t="s">
        <v>1072</v>
      </c>
      <c r="II316" s="46" t="s">
        <v>1072</v>
      </c>
      <c r="IJ316" s="46" t="s">
        <v>1072</v>
      </c>
      <c r="IK316" s="46" t="s">
        <v>1072</v>
      </c>
      <c r="IL316" s="46" t="s">
        <v>1072</v>
      </c>
      <c r="IM316" s="46" t="s">
        <v>1072</v>
      </c>
      <c r="IN316" s="46" t="s">
        <v>1072</v>
      </c>
      <c r="IO316" s="38" t="s">
        <v>1072</v>
      </c>
      <c r="IP316" s="38" t="s">
        <v>1072</v>
      </c>
      <c r="IQ316" s="38" t="s">
        <v>1072</v>
      </c>
      <c r="IR316" s="38" t="s">
        <v>1072</v>
      </c>
      <c r="IS316" s="300" t="s">
        <v>1072</v>
      </c>
      <c r="IT316" s="300" t="s">
        <v>1072</v>
      </c>
    </row>
    <row r="317" spans="1:271" ht="14.4" customHeight="1" x14ac:dyDescent="0.3">
      <c r="A317" s="11" t="s">
        <v>924</v>
      </c>
      <c r="B317" s="46" t="s">
        <v>1072</v>
      </c>
      <c r="C317" s="46" t="s">
        <v>1072</v>
      </c>
      <c r="D317" s="46" t="s">
        <v>1072</v>
      </c>
      <c r="E317" s="46" t="s">
        <v>1072</v>
      </c>
      <c r="F317" s="46" t="s">
        <v>1072</v>
      </c>
      <c r="G317" s="46" t="s">
        <v>1072</v>
      </c>
      <c r="H317" s="46" t="s">
        <v>1072</v>
      </c>
      <c r="I317" s="46" t="s">
        <v>1072</v>
      </c>
      <c r="J317" s="46" t="s">
        <v>1072</v>
      </c>
      <c r="K317" s="113"/>
      <c r="L317" s="46" t="s">
        <v>1072</v>
      </c>
      <c r="M317" s="113"/>
      <c r="N317" s="58">
        <v>6000</v>
      </c>
      <c r="O317" s="113"/>
      <c r="P317" s="46" t="s">
        <v>1072</v>
      </c>
      <c r="Q317" s="51">
        <v>5000</v>
      </c>
      <c r="R317" s="46" t="s">
        <v>1072</v>
      </c>
      <c r="S317" s="51">
        <v>6000</v>
      </c>
      <c r="T317" s="51">
        <v>6000</v>
      </c>
      <c r="U317" s="55">
        <v>6000</v>
      </c>
      <c r="V317" s="387"/>
      <c r="W317" s="46" t="s">
        <v>1072</v>
      </c>
      <c r="X317" s="55">
        <v>6000</v>
      </c>
      <c r="Y317" s="46" t="s">
        <v>1072</v>
      </c>
      <c r="Z317" s="51">
        <v>6000</v>
      </c>
      <c r="AA317" s="51">
        <v>6000</v>
      </c>
      <c r="AB317" s="387"/>
      <c r="AC317" s="51">
        <v>6000</v>
      </c>
      <c r="AD317" s="51">
        <v>5500</v>
      </c>
      <c r="AE317" s="58">
        <v>6000</v>
      </c>
      <c r="AF317" s="58">
        <v>6000</v>
      </c>
      <c r="AG317" s="58">
        <v>6000</v>
      </c>
      <c r="AH317" s="51">
        <v>6000</v>
      </c>
      <c r="AI317" s="51">
        <v>6000</v>
      </c>
      <c r="AJ317" s="51">
        <v>5500</v>
      </c>
      <c r="AK317" s="51">
        <v>6000</v>
      </c>
      <c r="AL317" s="51">
        <v>6000</v>
      </c>
      <c r="AM317" s="51">
        <v>5000</v>
      </c>
      <c r="AN317" s="51">
        <v>5500</v>
      </c>
      <c r="AO317" s="51">
        <v>6000</v>
      </c>
      <c r="AP317" s="51">
        <v>4500</v>
      </c>
      <c r="AQ317" s="51">
        <v>5000</v>
      </c>
      <c r="AR317" s="51">
        <v>5000</v>
      </c>
      <c r="AS317" s="51">
        <v>5000</v>
      </c>
      <c r="AT317" s="52">
        <v>5000</v>
      </c>
      <c r="AU317" s="38" t="s">
        <v>1072</v>
      </c>
      <c r="AV317" s="52">
        <v>3500</v>
      </c>
      <c r="AW317" s="38" t="s">
        <v>1072</v>
      </c>
      <c r="AX317" s="38" t="s">
        <v>1072</v>
      </c>
      <c r="AY317" s="38" t="s">
        <v>1072</v>
      </c>
      <c r="BA317" s="11" t="s">
        <v>924</v>
      </c>
      <c r="BB317" s="46" t="s">
        <v>1072</v>
      </c>
      <c r="BC317" s="46" t="s">
        <v>1072</v>
      </c>
      <c r="BD317" s="46" t="s">
        <v>1072</v>
      </c>
      <c r="BE317" s="46" t="s">
        <v>1072</v>
      </c>
      <c r="BF317" s="46" t="s">
        <v>1072</v>
      </c>
      <c r="BG317" s="46" t="s">
        <v>1072</v>
      </c>
      <c r="BH317" s="46" t="s">
        <v>1072</v>
      </c>
      <c r="BI317" s="46" t="s">
        <v>1072</v>
      </c>
      <c r="BJ317" s="46" t="s">
        <v>1072</v>
      </c>
      <c r="BK317" s="56"/>
      <c r="BL317" s="46" t="s">
        <v>1072</v>
      </c>
      <c r="BM317" s="113"/>
      <c r="BN317" s="58">
        <v>3625</v>
      </c>
      <c r="BO317" s="113"/>
      <c r="BP317" s="46" t="s">
        <v>1072</v>
      </c>
      <c r="BQ317" s="51">
        <v>4250</v>
      </c>
      <c r="BR317" s="46" t="s">
        <v>1072</v>
      </c>
      <c r="BS317" s="50">
        <v>6000</v>
      </c>
      <c r="BT317" s="51">
        <v>6000</v>
      </c>
      <c r="BU317" s="55">
        <v>6000</v>
      </c>
      <c r="BV317" s="113"/>
      <c r="BW317" s="46" t="s">
        <v>1072</v>
      </c>
      <c r="BX317" s="55">
        <v>6000</v>
      </c>
      <c r="BY317" s="46" t="s">
        <v>1072</v>
      </c>
      <c r="BZ317" s="51">
        <v>6000</v>
      </c>
      <c r="CA317" s="51">
        <v>6500</v>
      </c>
      <c r="CB317" s="113"/>
      <c r="CC317" s="51">
        <v>6000</v>
      </c>
      <c r="CD317" s="39">
        <v>7000</v>
      </c>
      <c r="CE317" s="58">
        <v>6500</v>
      </c>
      <c r="CF317" s="51">
        <v>6500</v>
      </c>
      <c r="CG317" s="51">
        <v>6000</v>
      </c>
      <c r="CH317" s="51">
        <v>6500</v>
      </c>
      <c r="CI317" s="47">
        <v>7000</v>
      </c>
      <c r="CJ317" s="51">
        <v>6000</v>
      </c>
      <c r="CK317" s="51">
        <v>6500</v>
      </c>
      <c r="CL317" s="47">
        <v>7000</v>
      </c>
      <c r="CM317" s="51">
        <v>7000</v>
      </c>
      <c r="CN317" s="51">
        <v>6000</v>
      </c>
      <c r="CO317" s="51">
        <v>9000</v>
      </c>
      <c r="CP317" s="51">
        <v>6000</v>
      </c>
      <c r="CQ317" s="51">
        <v>5000</v>
      </c>
      <c r="CR317" s="51">
        <v>5500</v>
      </c>
      <c r="CS317" s="51">
        <v>5000</v>
      </c>
      <c r="CT317" s="52">
        <v>5000</v>
      </c>
      <c r="CU317" s="38" t="s">
        <v>1072</v>
      </c>
      <c r="CV317" s="52">
        <v>8000</v>
      </c>
      <c r="CW317" s="38" t="s">
        <v>1072</v>
      </c>
      <c r="CX317" s="300" t="s">
        <v>1072</v>
      </c>
      <c r="CY317" s="300" t="s">
        <v>1072</v>
      </c>
      <c r="DA317" s="11" t="s">
        <v>924</v>
      </c>
      <c r="DB317" s="46" t="s">
        <v>1072</v>
      </c>
      <c r="DC317" s="46" t="s">
        <v>1072</v>
      </c>
      <c r="DD317" s="46" t="s">
        <v>1072</v>
      </c>
      <c r="DE317" s="46" t="s">
        <v>1072</v>
      </c>
      <c r="DF317" s="46" t="s">
        <v>1072</v>
      </c>
      <c r="DG317" s="46" t="s">
        <v>1072</v>
      </c>
      <c r="DH317" s="46" t="s">
        <v>1072</v>
      </c>
      <c r="DI317" s="46" t="s">
        <v>1072</v>
      </c>
      <c r="DJ317" s="46" t="s">
        <v>1072</v>
      </c>
      <c r="DK317" s="113"/>
      <c r="DL317" s="46" t="s">
        <v>1072</v>
      </c>
      <c r="DM317" s="113"/>
      <c r="DN317" s="58">
        <v>1000</v>
      </c>
      <c r="DO317" s="113"/>
      <c r="DP317" s="46" t="s">
        <v>1072</v>
      </c>
      <c r="DQ317" s="51">
        <v>875</v>
      </c>
      <c r="DR317" s="46" t="s">
        <v>1072</v>
      </c>
      <c r="DS317" s="51">
        <v>1000</v>
      </c>
      <c r="DT317" s="51">
        <v>1000</v>
      </c>
      <c r="DU317" s="55">
        <v>1000</v>
      </c>
      <c r="DV317" s="113"/>
      <c r="DW317" s="46" t="s">
        <v>1072</v>
      </c>
      <c r="DX317" s="55">
        <v>1000</v>
      </c>
      <c r="DY317" s="46" t="s">
        <v>1072</v>
      </c>
      <c r="DZ317" s="51">
        <v>1000</v>
      </c>
      <c r="EA317" s="51">
        <v>1000</v>
      </c>
      <c r="EB317" s="113"/>
      <c r="EC317" s="51">
        <v>1000</v>
      </c>
      <c r="ED317" s="51">
        <v>1000</v>
      </c>
      <c r="EE317" s="51">
        <v>1000</v>
      </c>
      <c r="EF317" s="51">
        <v>1000</v>
      </c>
      <c r="EG317" s="51">
        <v>1000</v>
      </c>
      <c r="EH317" s="51">
        <v>1000</v>
      </c>
      <c r="EI317" s="51">
        <v>1000</v>
      </c>
      <c r="EJ317" s="51">
        <v>1000</v>
      </c>
      <c r="EK317" s="51">
        <v>1000</v>
      </c>
      <c r="EL317" s="51">
        <v>1000</v>
      </c>
      <c r="EM317" s="51">
        <v>1000</v>
      </c>
      <c r="EN317" s="51">
        <v>1000</v>
      </c>
      <c r="EO317" s="51">
        <v>1000</v>
      </c>
      <c r="EP317" s="51">
        <v>1000</v>
      </c>
      <c r="EQ317" s="51">
        <v>1000</v>
      </c>
      <c r="ER317" s="51">
        <v>1000</v>
      </c>
      <c r="ES317" s="51">
        <v>1000</v>
      </c>
      <c r="ET317" s="52">
        <v>1000</v>
      </c>
      <c r="EU317" s="38" t="s">
        <v>1072</v>
      </c>
      <c r="EV317" s="52">
        <v>1000</v>
      </c>
      <c r="EW317" s="38" t="s">
        <v>1072</v>
      </c>
      <c r="EX317" s="300" t="s">
        <v>1072</v>
      </c>
      <c r="EY317" s="300" t="s">
        <v>1072</v>
      </c>
      <c r="EZ317"/>
      <c r="FA317" s="46" t="s">
        <v>1072</v>
      </c>
      <c r="FB317" s="46" t="s">
        <v>1072</v>
      </c>
      <c r="FC317" s="46" t="s">
        <v>1072</v>
      </c>
      <c r="FD317" s="46" t="s">
        <v>1072</v>
      </c>
      <c r="FE317" s="46" t="s">
        <v>1072</v>
      </c>
      <c r="FF317" s="113"/>
      <c r="FG317" s="46" t="s">
        <v>1072</v>
      </c>
      <c r="FH317" s="113"/>
      <c r="FI317" s="58">
        <v>50</v>
      </c>
      <c r="FJ317" s="113"/>
      <c r="FK317" s="46" t="s">
        <v>1072</v>
      </c>
      <c r="FL317" s="51">
        <v>100</v>
      </c>
      <c r="FM317" s="46" t="s">
        <v>1072</v>
      </c>
      <c r="FN317" s="50">
        <v>50</v>
      </c>
      <c r="FO317" s="50">
        <v>50</v>
      </c>
      <c r="FP317" s="55">
        <v>50</v>
      </c>
      <c r="FQ317" s="113"/>
      <c r="FR317" s="46" t="s">
        <v>1072</v>
      </c>
      <c r="FS317" s="55">
        <v>50</v>
      </c>
      <c r="FT317" s="60" t="s">
        <v>1072</v>
      </c>
      <c r="FU317" s="51">
        <v>50</v>
      </c>
      <c r="FV317" s="51">
        <v>50</v>
      </c>
      <c r="FW317" s="113"/>
      <c r="FX317" s="51">
        <v>50</v>
      </c>
      <c r="FY317" s="51">
        <v>50</v>
      </c>
      <c r="FZ317" s="58">
        <v>50</v>
      </c>
      <c r="GA317" s="58">
        <v>50</v>
      </c>
      <c r="GB317" s="39">
        <v>50</v>
      </c>
      <c r="GC317" s="51">
        <v>50</v>
      </c>
      <c r="GD317" s="47">
        <v>100</v>
      </c>
      <c r="GE317" s="51">
        <v>50</v>
      </c>
      <c r="GF317" s="51">
        <v>50</v>
      </c>
      <c r="GG317" s="51">
        <v>50</v>
      </c>
      <c r="GH317" s="51">
        <v>50</v>
      </c>
      <c r="GI317" s="51">
        <v>50</v>
      </c>
      <c r="GJ317" s="51">
        <v>50</v>
      </c>
      <c r="GK317" s="51">
        <v>50</v>
      </c>
      <c r="GL317" s="51">
        <v>50</v>
      </c>
      <c r="GM317" s="51">
        <v>50</v>
      </c>
      <c r="GN317" s="51">
        <v>50</v>
      </c>
      <c r="GO317" s="52">
        <v>50</v>
      </c>
      <c r="GP317" s="38" t="s">
        <v>1072</v>
      </c>
      <c r="GQ317" s="52">
        <v>50</v>
      </c>
      <c r="GR317" s="38" t="s">
        <v>1072</v>
      </c>
      <c r="GS317" s="300" t="s">
        <v>1072</v>
      </c>
      <c r="GT317" s="300" t="s">
        <v>1072</v>
      </c>
      <c r="GU317"/>
      <c r="GV317" s="11" t="s">
        <v>924</v>
      </c>
      <c r="GW317" s="46" t="s">
        <v>1072</v>
      </c>
      <c r="GX317" s="46" t="s">
        <v>1072</v>
      </c>
      <c r="GY317" s="46" t="s">
        <v>1072</v>
      </c>
      <c r="GZ317" s="46" t="s">
        <v>1072</v>
      </c>
      <c r="HA317" s="46" t="s">
        <v>1072</v>
      </c>
      <c r="HB317" s="46" t="s">
        <v>1072</v>
      </c>
      <c r="HC317" s="46" t="s">
        <v>1072</v>
      </c>
      <c r="HD317" s="46" t="s">
        <v>1072</v>
      </c>
      <c r="HE317" s="46" t="s">
        <v>1072</v>
      </c>
      <c r="HF317" s="46" t="s">
        <v>1072</v>
      </c>
      <c r="HG317" s="46" t="s">
        <v>1072</v>
      </c>
      <c r="HH317" s="46" t="s">
        <v>1072</v>
      </c>
      <c r="HI317" s="58">
        <v>900</v>
      </c>
      <c r="HJ317" s="46" t="s">
        <v>1072</v>
      </c>
      <c r="HK317" s="46" t="s">
        <v>1072</v>
      </c>
      <c r="HL317" s="58">
        <v>900</v>
      </c>
      <c r="HM317" s="46" t="s">
        <v>1072</v>
      </c>
      <c r="HN317" s="50">
        <v>1250</v>
      </c>
      <c r="HO317" s="51">
        <v>775</v>
      </c>
      <c r="HP317" s="55">
        <v>800</v>
      </c>
      <c r="HQ317" s="46" t="s">
        <v>1072</v>
      </c>
      <c r="HR317" s="46" t="s">
        <v>1072</v>
      </c>
      <c r="HS317" s="55">
        <v>750</v>
      </c>
      <c r="HT317" s="60" t="s">
        <v>1072</v>
      </c>
      <c r="HU317" s="51">
        <v>750</v>
      </c>
      <c r="HV317" s="51">
        <v>750</v>
      </c>
      <c r="HW317" s="46" t="s">
        <v>1072</v>
      </c>
      <c r="HX317" s="51">
        <v>750</v>
      </c>
      <c r="HY317" s="51">
        <v>1000</v>
      </c>
      <c r="HZ317" s="58">
        <v>850</v>
      </c>
      <c r="IA317" s="58">
        <v>700</v>
      </c>
      <c r="IB317" s="51">
        <v>850</v>
      </c>
      <c r="IC317" s="51">
        <v>800</v>
      </c>
      <c r="ID317" s="51">
        <v>750</v>
      </c>
      <c r="IE317" s="51">
        <v>800</v>
      </c>
      <c r="IF317" s="51">
        <v>750</v>
      </c>
      <c r="IG317" s="51">
        <v>850</v>
      </c>
      <c r="IH317" s="51">
        <v>800</v>
      </c>
      <c r="II317" s="51">
        <v>800</v>
      </c>
      <c r="IJ317" s="51">
        <v>875</v>
      </c>
      <c r="IK317" s="51">
        <v>1100</v>
      </c>
      <c r="IL317" s="51">
        <v>850</v>
      </c>
      <c r="IM317" s="51">
        <v>850</v>
      </c>
      <c r="IN317" s="51">
        <v>850</v>
      </c>
      <c r="IO317" s="52">
        <v>800</v>
      </c>
      <c r="IP317" s="38" t="s">
        <v>1072</v>
      </c>
      <c r="IQ317" s="52">
        <v>850</v>
      </c>
      <c r="IR317" s="38" t="s">
        <v>1072</v>
      </c>
      <c r="IS317" s="300" t="s">
        <v>1072</v>
      </c>
      <c r="IT317" s="300" t="s">
        <v>1072</v>
      </c>
    </row>
    <row r="318" spans="1:271" ht="14.4" customHeight="1" x14ac:dyDescent="0.3">
      <c r="A318" s="11" t="s">
        <v>1078</v>
      </c>
      <c r="B318" s="46" t="s">
        <v>1072</v>
      </c>
      <c r="C318" s="46" t="s">
        <v>1072</v>
      </c>
      <c r="D318" s="46" t="s">
        <v>1072</v>
      </c>
      <c r="E318" s="46" t="s">
        <v>1072</v>
      </c>
      <c r="F318" s="46" t="s">
        <v>1072</v>
      </c>
      <c r="G318" s="46" t="s">
        <v>1072</v>
      </c>
      <c r="H318" s="46" t="s">
        <v>1072</v>
      </c>
      <c r="I318" s="46" t="s">
        <v>1072</v>
      </c>
      <c r="J318" s="46" t="s">
        <v>1072</v>
      </c>
      <c r="K318" s="113"/>
      <c r="L318" s="58">
        <v>5750</v>
      </c>
      <c r="M318" s="113"/>
      <c r="N318" s="58">
        <v>6000</v>
      </c>
      <c r="O318" s="113"/>
      <c r="P318" s="58">
        <v>4800</v>
      </c>
      <c r="Q318" s="58">
        <v>4700</v>
      </c>
      <c r="R318" s="46" t="s">
        <v>1072</v>
      </c>
      <c r="S318" s="46" t="s">
        <v>1072</v>
      </c>
      <c r="T318" s="51">
        <v>3500</v>
      </c>
      <c r="U318" s="55">
        <v>3800</v>
      </c>
      <c r="V318" s="387"/>
      <c r="W318" s="46" t="s">
        <v>1072</v>
      </c>
      <c r="X318" s="55">
        <v>3500</v>
      </c>
      <c r="Y318" s="46" t="s">
        <v>1072</v>
      </c>
      <c r="Z318" s="46" t="s">
        <v>1072</v>
      </c>
      <c r="AA318" s="51">
        <v>6000</v>
      </c>
      <c r="AB318" s="387"/>
      <c r="AC318" s="46" t="s">
        <v>1072</v>
      </c>
      <c r="AD318" s="46" t="s">
        <v>1072</v>
      </c>
      <c r="AE318" s="46" t="s">
        <v>1072</v>
      </c>
      <c r="AF318" s="46" t="s">
        <v>1072</v>
      </c>
      <c r="AG318" s="46" t="s">
        <v>1072</v>
      </c>
      <c r="AH318" s="46" t="s">
        <v>1072</v>
      </c>
      <c r="AI318" s="46" t="s">
        <v>1072</v>
      </c>
      <c r="AJ318" s="46" t="s">
        <v>1072</v>
      </c>
      <c r="AK318" s="46" t="s">
        <v>1072</v>
      </c>
      <c r="AL318" s="46" t="s">
        <v>1072</v>
      </c>
      <c r="AM318" s="46" t="s">
        <v>1072</v>
      </c>
      <c r="AN318" s="46" t="s">
        <v>1072</v>
      </c>
      <c r="AO318" s="46" t="s">
        <v>1072</v>
      </c>
      <c r="AP318" s="46" t="s">
        <v>1072</v>
      </c>
      <c r="AQ318" s="46" t="s">
        <v>1072</v>
      </c>
      <c r="AR318" s="46" t="s">
        <v>1072</v>
      </c>
      <c r="AS318" s="46" t="s">
        <v>1072</v>
      </c>
      <c r="AT318" s="38" t="s">
        <v>1072</v>
      </c>
      <c r="AU318" s="38" t="s">
        <v>1072</v>
      </c>
      <c r="AV318" s="38" t="s">
        <v>1072</v>
      </c>
      <c r="AW318" s="38" t="s">
        <v>1072</v>
      </c>
      <c r="AX318" s="38" t="s">
        <v>1072</v>
      </c>
      <c r="AY318" s="38" t="s">
        <v>1072</v>
      </c>
      <c r="BA318" s="11" t="s">
        <v>1078</v>
      </c>
      <c r="BB318" s="46" t="s">
        <v>1072</v>
      </c>
      <c r="BC318" s="46" t="s">
        <v>1072</v>
      </c>
      <c r="BD318" s="46" t="s">
        <v>1072</v>
      </c>
      <c r="BE318" s="46" t="s">
        <v>1072</v>
      </c>
      <c r="BF318" s="46" t="s">
        <v>1072</v>
      </c>
      <c r="BG318" s="46" t="s">
        <v>1072</v>
      </c>
      <c r="BH318" s="46" t="s">
        <v>1072</v>
      </c>
      <c r="BI318" s="46" t="s">
        <v>1072</v>
      </c>
      <c r="BJ318" s="46" t="s">
        <v>1072</v>
      </c>
      <c r="BK318" s="56"/>
      <c r="BL318" s="50">
        <v>6000</v>
      </c>
      <c r="BM318" s="113"/>
      <c r="BN318" s="58">
        <v>6000</v>
      </c>
      <c r="BO318" s="113"/>
      <c r="BP318" s="58">
        <v>6000</v>
      </c>
      <c r="BQ318" s="58">
        <v>7000</v>
      </c>
      <c r="BR318" s="46" t="s">
        <v>1072</v>
      </c>
      <c r="BS318" s="46" t="s">
        <v>1072</v>
      </c>
      <c r="BT318" s="50">
        <v>6000</v>
      </c>
      <c r="BU318" s="50">
        <v>6000</v>
      </c>
      <c r="BV318" s="113"/>
      <c r="BW318" s="46" t="s">
        <v>1072</v>
      </c>
      <c r="BX318" s="47">
        <v>6000</v>
      </c>
      <c r="BY318" s="46" t="s">
        <v>1072</v>
      </c>
      <c r="BZ318" s="46" t="s">
        <v>1072</v>
      </c>
      <c r="CA318" s="51">
        <v>4000</v>
      </c>
      <c r="CB318" s="113"/>
      <c r="CC318" s="46" t="s">
        <v>1072</v>
      </c>
      <c r="CD318" s="46" t="s">
        <v>1072</v>
      </c>
      <c r="CE318" s="46" t="s">
        <v>1072</v>
      </c>
      <c r="CF318" s="46" t="s">
        <v>1072</v>
      </c>
      <c r="CG318" s="46" t="s">
        <v>1072</v>
      </c>
      <c r="CH318" s="46" t="s">
        <v>1072</v>
      </c>
      <c r="CI318" s="46" t="s">
        <v>1072</v>
      </c>
      <c r="CJ318" s="46" t="s">
        <v>1072</v>
      </c>
      <c r="CK318" s="46" t="s">
        <v>1072</v>
      </c>
      <c r="CL318" s="46" t="s">
        <v>1072</v>
      </c>
      <c r="CM318" s="46" t="s">
        <v>1072</v>
      </c>
      <c r="CN318" s="46" t="s">
        <v>1072</v>
      </c>
      <c r="CO318" s="46" t="s">
        <v>1072</v>
      </c>
      <c r="CP318" s="46" t="s">
        <v>1072</v>
      </c>
      <c r="CQ318" s="46" t="s">
        <v>1072</v>
      </c>
      <c r="CR318" s="46" t="s">
        <v>1072</v>
      </c>
      <c r="CS318" s="46" t="s">
        <v>1072</v>
      </c>
      <c r="CT318" s="38" t="s">
        <v>1072</v>
      </c>
      <c r="CU318" s="38" t="s">
        <v>1072</v>
      </c>
      <c r="CV318" s="38" t="s">
        <v>1072</v>
      </c>
      <c r="CW318" s="38" t="s">
        <v>1072</v>
      </c>
      <c r="CX318" s="300" t="s">
        <v>1072</v>
      </c>
      <c r="CY318" s="300" t="s">
        <v>1072</v>
      </c>
      <c r="DA318" s="11" t="s">
        <v>1078</v>
      </c>
      <c r="DB318" s="46" t="s">
        <v>1072</v>
      </c>
      <c r="DC318" s="46" t="s">
        <v>1072</v>
      </c>
      <c r="DD318" s="46" t="s">
        <v>1072</v>
      </c>
      <c r="DE318" s="46" t="s">
        <v>1072</v>
      </c>
      <c r="DF318" s="46" t="s">
        <v>1072</v>
      </c>
      <c r="DG318" s="46" t="s">
        <v>1072</v>
      </c>
      <c r="DH318" s="46" t="s">
        <v>1072</v>
      </c>
      <c r="DI318" s="46" t="s">
        <v>1072</v>
      </c>
      <c r="DJ318" s="46" t="s">
        <v>1072</v>
      </c>
      <c r="DK318" s="113"/>
      <c r="DL318" s="58">
        <v>1000</v>
      </c>
      <c r="DM318" s="113"/>
      <c r="DN318" s="50">
        <v>1375</v>
      </c>
      <c r="DO318" s="113"/>
      <c r="DP318" s="58">
        <v>1000</v>
      </c>
      <c r="DQ318" s="58">
        <v>1000</v>
      </c>
      <c r="DR318" s="46" t="s">
        <v>1072</v>
      </c>
      <c r="DS318" s="46" t="s">
        <v>1072</v>
      </c>
      <c r="DT318" s="51">
        <v>1000</v>
      </c>
      <c r="DU318" s="55">
        <v>1000</v>
      </c>
      <c r="DV318" s="113"/>
      <c r="DW318" s="46" t="s">
        <v>1072</v>
      </c>
      <c r="DX318" s="55">
        <v>1500</v>
      </c>
      <c r="DY318" s="46" t="s">
        <v>1072</v>
      </c>
      <c r="DZ318" s="46" t="s">
        <v>1072</v>
      </c>
      <c r="EA318" s="51">
        <v>1250</v>
      </c>
      <c r="EB318" s="113"/>
      <c r="EC318" s="46" t="s">
        <v>1072</v>
      </c>
      <c r="ED318" s="46" t="s">
        <v>1072</v>
      </c>
      <c r="EE318" s="46" t="s">
        <v>1072</v>
      </c>
      <c r="EF318" s="46" t="s">
        <v>1072</v>
      </c>
      <c r="EG318" s="46" t="s">
        <v>1072</v>
      </c>
      <c r="EH318" s="46" t="s">
        <v>1072</v>
      </c>
      <c r="EI318" s="46" t="s">
        <v>1072</v>
      </c>
      <c r="EJ318" s="46" t="s">
        <v>1072</v>
      </c>
      <c r="EK318" s="46" t="s">
        <v>1072</v>
      </c>
      <c r="EL318" s="46" t="s">
        <v>1072</v>
      </c>
      <c r="EM318" s="46" t="s">
        <v>1072</v>
      </c>
      <c r="EN318" s="46" t="s">
        <v>1072</v>
      </c>
      <c r="EO318" s="46" t="s">
        <v>1072</v>
      </c>
      <c r="EP318" s="46" t="s">
        <v>1072</v>
      </c>
      <c r="EQ318" s="46" t="s">
        <v>1072</v>
      </c>
      <c r="ER318" s="46" t="s">
        <v>1072</v>
      </c>
      <c r="ES318" s="46" t="s">
        <v>1072</v>
      </c>
      <c r="ET318" s="38" t="s">
        <v>1072</v>
      </c>
      <c r="EU318" s="38" t="s">
        <v>1072</v>
      </c>
      <c r="EV318" s="38" t="s">
        <v>1072</v>
      </c>
      <c r="EW318" s="38" t="s">
        <v>1072</v>
      </c>
      <c r="EX318" s="300" t="s">
        <v>1072</v>
      </c>
      <c r="EY318" s="300" t="s">
        <v>1072</v>
      </c>
      <c r="EZ318"/>
      <c r="FA318" s="46" t="s">
        <v>1072</v>
      </c>
      <c r="FB318" s="46" t="s">
        <v>1072</v>
      </c>
      <c r="FC318" s="46" t="s">
        <v>1072</v>
      </c>
      <c r="FD318" s="46" t="s">
        <v>1072</v>
      </c>
      <c r="FE318" s="46" t="s">
        <v>1072</v>
      </c>
      <c r="FF318" s="113"/>
      <c r="FG318" s="50">
        <v>100</v>
      </c>
      <c r="FH318" s="113"/>
      <c r="FI318" s="58">
        <v>175</v>
      </c>
      <c r="FJ318" s="113"/>
      <c r="FK318" s="58">
        <v>50</v>
      </c>
      <c r="FL318" s="58">
        <v>50</v>
      </c>
      <c r="FM318" s="46" t="s">
        <v>1072</v>
      </c>
      <c r="FN318" s="46" t="s">
        <v>1072</v>
      </c>
      <c r="FO318" s="51">
        <v>100</v>
      </c>
      <c r="FP318" s="55">
        <v>100</v>
      </c>
      <c r="FQ318" s="113"/>
      <c r="FR318" s="46" t="s">
        <v>1072</v>
      </c>
      <c r="FS318" s="47">
        <v>50</v>
      </c>
      <c r="FT318" s="60" t="s">
        <v>1072</v>
      </c>
      <c r="FU318" s="60" t="s">
        <v>1072</v>
      </c>
      <c r="FV318" s="47">
        <v>50</v>
      </c>
      <c r="FW318" s="113"/>
      <c r="FX318" s="46" t="s">
        <v>1072</v>
      </c>
      <c r="FY318" s="46" t="s">
        <v>1072</v>
      </c>
      <c r="FZ318" s="46" t="s">
        <v>1072</v>
      </c>
      <c r="GA318" s="46" t="s">
        <v>1072</v>
      </c>
      <c r="GB318" s="46" t="s">
        <v>1072</v>
      </c>
      <c r="GC318" s="46" t="s">
        <v>1072</v>
      </c>
      <c r="GD318" s="46" t="s">
        <v>1072</v>
      </c>
      <c r="GE318" s="46" t="s">
        <v>1072</v>
      </c>
      <c r="GF318" s="46" t="s">
        <v>1072</v>
      </c>
      <c r="GG318" s="46" t="s">
        <v>1072</v>
      </c>
      <c r="GH318" s="46" t="s">
        <v>1072</v>
      </c>
      <c r="GI318" s="46" t="s">
        <v>1072</v>
      </c>
      <c r="GJ318" s="46" t="s">
        <v>1072</v>
      </c>
      <c r="GK318" s="46" t="s">
        <v>1072</v>
      </c>
      <c r="GL318" s="46" t="s">
        <v>1072</v>
      </c>
      <c r="GM318" s="46" t="s">
        <v>1072</v>
      </c>
      <c r="GN318" s="46" t="s">
        <v>1072</v>
      </c>
      <c r="GO318" s="38" t="s">
        <v>1072</v>
      </c>
      <c r="GP318" s="38" t="s">
        <v>1072</v>
      </c>
      <c r="GQ318" s="38" t="s">
        <v>1072</v>
      </c>
      <c r="GR318" s="38" t="s">
        <v>1072</v>
      </c>
      <c r="GS318" s="300" t="s">
        <v>1072</v>
      </c>
      <c r="GT318" s="300" t="s">
        <v>1072</v>
      </c>
      <c r="GU318"/>
      <c r="GV318" s="11" t="s">
        <v>1078</v>
      </c>
      <c r="GW318" s="46" t="s">
        <v>1072</v>
      </c>
      <c r="GX318" s="46" t="s">
        <v>1072</v>
      </c>
      <c r="GY318" s="46" t="s">
        <v>1072</v>
      </c>
      <c r="GZ318" s="46" t="s">
        <v>1072</v>
      </c>
      <c r="HA318" s="46" t="s">
        <v>1072</v>
      </c>
      <c r="HB318" s="46" t="s">
        <v>1072</v>
      </c>
      <c r="HC318" s="46" t="s">
        <v>1072</v>
      </c>
      <c r="HD318" s="46" t="s">
        <v>1072</v>
      </c>
      <c r="HE318" s="46" t="s">
        <v>1072</v>
      </c>
      <c r="HF318" s="46" t="s">
        <v>1072</v>
      </c>
      <c r="HG318" s="50">
        <v>1100</v>
      </c>
      <c r="HH318" s="46" t="s">
        <v>1072</v>
      </c>
      <c r="HI318" s="58">
        <v>865</v>
      </c>
      <c r="HJ318" s="46" t="s">
        <v>1072</v>
      </c>
      <c r="HK318" s="58">
        <v>865</v>
      </c>
      <c r="HL318" s="50">
        <v>1000</v>
      </c>
      <c r="HM318" s="46" t="s">
        <v>1072</v>
      </c>
      <c r="HN318" s="46" t="s">
        <v>1072</v>
      </c>
      <c r="HO318" s="50">
        <v>1000</v>
      </c>
      <c r="HP318" s="47">
        <v>1100</v>
      </c>
      <c r="HQ318" s="46" t="s">
        <v>1072</v>
      </c>
      <c r="HR318" s="46" t="s">
        <v>1072</v>
      </c>
      <c r="HS318" s="47">
        <v>1100</v>
      </c>
      <c r="HT318" s="60" t="s">
        <v>1072</v>
      </c>
      <c r="HU318" s="60" t="s">
        <v>1072</v>
      </c>
      <c r="HV318" s="51">
        <v>1200</v>
      </c>
      <c r="HW318" s="46" t="s">
        <v>1072</v>
      </c>
      <c r="HX318" s="46" t="s">
        <v>1072</v>
      </c>
      <c r="HY318" s="46" t="s">
        <v>1072</v>
      </c>
      <c r="HZ318" s="46" t="s">
        <v>1072</v>
      </c>
      <c r="IA318" s="46" t="s">
        <v>1072</v>
      </c>
      <c r="IB318" s="46" t="s">
        <v>1072</v>
      </c>
      <c r="IC318" s="46" t="s">
        <v>1072</v>
      </c>
      <c r="ID318" s="46" t="s">
        <v>1072</v>
      </c>
      <c r="IE318" s="46" t="s">
        <v>1072</v>
      </c>
      <c r="IF318" s="46" t="s">
        <v>1072</v>
      </c>
      <c r="IG318" s="46" t="s">
        <v>1072</v>
      </c>
      <c r="IH318" s="46" t="s">
        <v>1072</v>
      </c>
      <c r="II318" s="46" t="s">
        <v>1072</v>
      </c>
      <c r="IJ318" s="46" t="s">
        <v>1072</v>
      </c>
      <c r="IK318" s="46" t="s">
        <v>1072</v>
      </c>
      <c r="IL318" s="46" t="s">
        <v>1072</v>
      </c>
      <c r="IM318" s="46" t="s">
        <v>1072</v>
      </c>
      <c r="IN318" s="46" t="s">
        <v>1072</v>
      </c>
      <c r="IO318" s="38" t="s">
        <v>1072</v>
      </c>
      <c r="IP318" s="38" t="s">
        <v>1072</v>
      </c>
      <c r="IQ318" s="38" t="s">
        <v>1072</v>
      </c>
      <c r="IR318" s="38" t="s">
        <v>1072</v>
      </c>
      <c r="IS318" s="300" t="s">
        <v>1072</v>
      </c>
      <c r="IT318" s="300" t="s">
        <v>1072</v>
      </c>
    </row>
    <row r="319" spans="1:271" ht="14.4" customHeight="1" x14ac:dyDescent="0.3">
      <c r="A319" s="11" t="s">
        <v>942</v>
      </c>
      <c r="B319" s="46" t="s">
        <v>1072</v>
      </c>
      <c r="C319" s="46" t="s">
        <v>1072</v>
      </c>
      <c r="D319" s="46" t="s">
        <v>1072</v>
      </c>
      <c r="E319" s="46" t="s">
        <v>1072</v>
      </c>
      <c r="F319" s="46" t="s">
        <v>1072</v>
      </c>
      <c r="G319" s="46" t="s">
        <v>1072</v>
      </c>
      <c r="H319" s="46" t="s">
        <v>1072</v>
      </c>
      <c r="I319" s="46" t="s">
        <v>1072</v>
      </c>
      <c r="J319" s="46" t="s">
        <v>1072</v>
      </c>
      <c r="K319" s="113"/>
      <c r="L319" s="46" t="s">
        <v>1072</v>
      </c>
      <c r="M319" s="113"/>
      <c r="N319" s="46" t="s">
        <v>1072</v>
      </c>
      <c r="O319" s="113"/>
      <c r="P319" s="46" t="s">
        <v>1072</v>
      </c>
      <c r="Q319" s="46" t="s">
        <v>1072</v>
      </c>
      <c r="R319" s="46" t="s">
        <v>1072</v>
      </c>
      <c r="S319" s="46" t="s">
        <v>1072</v>
      </c>
      <c r="T319" s="46" t="s">
        <v>1072</v>
      </c>
      <c r="U319" s="55">
        <v>4000</v>
      </c>
      <c r="V319" s="387"/>
      <c r="W319" s="55">
        <v>8000</v>
      </c>
      <c r="X319" s="55">
        <v>7500</v>
      </c>
      <c r="Y319" s="55">
        <v>4500</v>
      </c>
      <c r="Z319" s="51">
        <v>6000</v>
      </c>
      <c r="AA319" s="51">
        <v>6750</v>
      </c>
      <c r="AB319" s="387"/>
      <c r="AC319" s="51">
        <v>6500</v>
      </c>
      <c r="AD319" s="51">
        <v>6250</v>
      </c>
      <c r="AE319" s="58">
        <v>6500</v>
      </c>
      <c r="AF319" s="58">
        <v>6500</v>
      </c>
      <c r="AG319" s="58">
        <v>6500</v>
      </c>
      <c r="AH319" s="51">
        <v>6500</v>
      </c>
      <c r="AI319" s="46" t="s">
        <v>1072</v>
      </c>
      <c r="AJ319" s="46" t="s">
        <v>1072</v>
      </c>
      <c r="AK319" s="51">
        <v>5000</v>
      </c>
      <c r="AL319" s="51">
        <v>5000</v>
      </c>
      <c r="AM319" s="51">
        <v>5000</v>
      </c>
      <c r="AN319" s="51">
        <v>5000</v>
      </c>
      <c r="AO319" s="51">
        <v>5000</v>
      </c>
      <c r="AP319" s="51">
        <v>5000</v>
      </c>
      <c r="AQ319" s="51">
        <v>5000</v>
      </c>
      <c r="AR319" s="51">
        <v>5000</v>
      </c>
      <c r="AS319" s="51">
        <v>5000</v>
      </c>
      <c r="AT319" s="52">
        <v>5000</v>
      </c>
      <c r="AU319" s="52">
        <v>5000</v>
      </c>
      <c r="AV319" s="52">
        <v>5000</v>
      </c>
      <c r="AW319" s="52">
        <v>5000</v>
      </c>
      <c r="AX319" s="52">
        <v>5000</v>
      </c>
      <c r="AY319" s="52">
        <f>'Prix médians'!F18</f>
        <v>5000</v>
      </c>
      <c r="BA319" s="11" t="s">
        <v>942</v>
      </c>
      <c r="BB319" s="46" t="s">
        <v>1072</v>
      </c>
      <c r="BC319" s="46" t="s">
        <v>1072</v>
      </c>
      <c r="BD319" s="46" t="s">
        <v>1072</v>
      </c>
      <c r="BE319" s="46" t="s">
        <v>1072</v>
      </c>
      <c r="BF319" s="46" t="s">
        <v>1072</v>
      </c>
      <c r="BG319" s="46" t="s">
        <v>1072</v>
      </c>
      <c r="BH319" s="46" t="s">
        <v>1072</v>
      </c>
      <c r="BI319" s="46" t="s">
        <v>1072</v>
      </c>
      <c r="BJ319" s="46" t="s">
        <v>1072</v>
      </c>
      <c r="BK319" s="56"/>
      <c r="BL319" s="46" t="s">
        <v>1072</v>
      </c>
      <c r="BM319" s="113"/>
      <c r="BN319" s="46" t="s">
        <v>1072</v>
      </c>
      <c r="BO319" s="113"/>
      <c r="BP319" s="46" t="s">
        <v>1072</v>
      </c>
      <c r="BQ319" s="46" t="s">
        <v>1072</v>
      </c>
      <c r="BR319" s="46" t="s">
        <v>1072</v>
      </c>
      <c r="BS319" s="46" t="s">
        <v>1072</v>
      </c>
      <c r="BT319" s="46" t="s">
        <v>1072</v>
      </c>
      <c r="BU319" s="47">
        <v>6000</v>
      </c>
      <c r="BV319" s="113"/>
      <c r="BW319" s="47">
        <v>6000</v>
      </c>
      <c r="BX319" s="47">
        <v>6000</v>
      </c>
      <c r="BY319" s="55">
        <v>5000</v>
      </c>
      <c r="BZ319" s="51">
        <v>6937.5</v>
      </c>
      <c r="CA319" s="51">
        <v>8000</v>
      </c>
      <c r="CB319" s="113"/>
      <c r="CC319" s="51">
        <v>6000</v>
      </c>
      <c r="CD319" s="51">
        <v>5850</v>
      </c>
      <c r="CE319" s="58">
        <v>6000</v>
      </c>
      <c r="CF319" s="51">
        <v>6000</v>
      </c>
      <c r="CG319" s="51">
        <v>5700</v>
      </c>
      <c r="CH319" s="51">
        <v>5700</v>
      </c>
      <c r="CI319" s="46" t="s">
        <v>1072</v>
      </c>
      <c r="CJ319" s="46" t="s">
        <v>1072</v>
      </c>
      <c r="CK319" s="51">
        <v>5000</v>
      </c>
      <c r="CL319" s="51">
        <v>6000</v>
      </c>
      <c r="CM319" s="51">
        <v>6000</v>
      </c>
      <c r="CN319" s="47">
        <v>7500</v>
      </c>
      <c r="CO319" s="51">
        <v>5000</v>
      </c>
      <c r="CP319" s="51">
        <v>5000</v>
      </c>
      <c r="CQ319" s="47">
        <v>7000</v>
      </c>
      <c r="CR319" s="50">
        <v>7000</v>
      </c>
      <c r="CS319" s="47">
        <v>7000</v>
      </c>
      <c r="CT319" s="47">
        <v>7500</v>
      </c>
      <c r="CU319" s="50">
        <v>7500</v>
      </c>
      <c r="CV319" s="52">
        <v>5000</v>
      </c>
      <c r="CW319" s="52">
        <v>5000</v>
      </c>
      <c r="CX319" s="39">
        <v>7500</v>
      </c>
      <c r="CY319" s="52">
        <f>'Prix médians'!J18</f>
        <v>6000</v>
      </c>
      <c r="DA319" s="11" t="s">
        <v>942</v>
      </c>
      <c r="DB319" s="46" t="s">
        <v>1072</v>
      </c>
      <c r="DC319" s="46" t="s">
        <v>1072</v>
      </c>
      <c r="DD319" s="46" t="s">
        <v>1072</v>
      </c>
      <c r="DE319" s="46" t="s">
        <v>1072</v>
      </c>
      <c r="DF319" s="46" t="s">
        <v>1072</v>
      </c>
      <c r="DG319" s="46" t="s">
        <v>1072</v>
      </c>
      <c r="DH319" s="46" t="s">
        <v>1072</v>
      </c>
      <c r="DI319" s="46" t="s">
        <v>1072</v>
      </c>
      <c r="DJ319" s="46" t="s">
        <v>1072</v>
      </c>
      <c r="DK319" s="113"/>
      <c r="DL319" s="46" t="s">
        <v>1072</v>
      </c>
      <c r="DM319" s="113"/>
      <c r="DN319" s="46" t="s">
        <v>1072</v>
      </c>
      <c r="DO319" s="113"/>
      <c r="DP319" s="46" t="s">
        <v>1072</v>
      </c>
      <c r="DQ319" s="46" t="s">
        <v>1072</v>
      </c>
      <c r="DR319" s="46" t="s">
        <v>1072</v>
      </c>
      <c r="DS319" s="46" t="s">
        <v>1072</v>
      </c>
      <c r="DT319" s="46" t="s">
        <v>1072</v>
      </c>
      <c r="DU319" s="55">
        <v>1000</v>
      </c>
      <c r="DV319" s="113"/>
      <c r="DW319" s="50">
        <v>1500</v>
      </c>
      <c r="DX319" s="55">
        <v>2000</v>
      </c>
      <c r="DY319" s="55">
        <v>1625</v>
      </c>
      <c r="DZ319" s="51">
        <v>1650</v>
      </c>
      <c r="EA319" s="51">
        <v>1625</v>
      </c>
      <c r="EB319" s="113"/>
      <c r="EC319" s="51">
        <v>1625</v>
      </c>
      <c r="ED319" s="51">
        <v>1550</v>
      </c>
      <c r="EE319" s="51">
        <v>1700</v>
      </c>
      <c r="EF319" s="51">
        <v>1700</v>
      </c>
      <c r="EG319" s="51">
        <v>1700</v>
      </c>
      <c r="EH319" s="51">
        <v>1700</v>
      </c>
      <c r="EI319" s="46" t="s">
        <v>1072</v>
      </c>
      <c r="EJ319" s="46" t="s">
        <v>1072</v>
      </c>
      <c r="EK319" s="51">
        <v>1000</v>
      </c>
      <c r="EL319" s="51">
        <v>1000</v>
      </c>
      <c r="EM319" s="51">
        <v>1000</v>
      </c>
      <c r="EN319" s="51">
        <v>1000</v>
      </c>
      <c r="EO319" s="51">
        <v>1000</v>
      </c>
      <c r="EP319" s="51">
        <v>1000</v>
      </c>
      <c r="EQ319" s="47">
        <v>1500</v>
      </c>
      <c r="ER319" s="51">
        <v>1500</v>
      </c>
      <c r="ES319" s="50">
        <v>1500</v>
      </c>
      <c r="ET319" s="52">
        <v>1000</v>
      </c>
      <c r="EU319" s="52">
        <v>1500</v>
      </c>
      <c r="EV319" s="52">
        <v>1000</v>
      </c>
      <c r="EW319" s="52">
        <v>1000</v>
      </c>
      <c r="EX319" s="299">
        <v>1000</v>
      </c>
      <c r="EY319" s="52">
        <f>'Prix médians'!U18</f>
        <v>1000</v>
      </c>
      <c r="EZ319"/>
      <c r="FA319" s="46" t="s">
        <v>1072</v>
      </c>
      <c r="FB319" s="46" t="s">
        <v>1072</v>
      </c>
      <c r="FC319" s="46" t="s">
        <v>1072</v>
      </c>
      <c r="FD319" s="46" t="s">
        <v>1072</v>
      </c>
      <c r="FE319" s="46" t="s">
        <v>1072</v>
      </c>
      <c r="FF319" s="113"/>
      <c r="FG319" s="46" t="s">
        <v>1072</v>
      </c>
      <c r="FH319" s="113"/>
      <c r="FI319" s="46" t="s">
        <v>1072</v>
      </c>
      <c r="FJ319" s="113"/>
      <c r="FK319" s="46" t="s">
        <v>1072</v>
      </c>
      <c r="FL319" s="46" t="s">
        <v>1072</v>
      </c>
      <c r="FM319" s="46" t="s">
        <v>1072</v>
      </c>
      <c r="FN319" s="46" t="s">
        <v>1072</v>
      </c>
      <c r="FO319" s="46" t="s">
        <v>1072</v>
      </c>
      <c r="FP319" s="55">
        <v>500</v>
      </c>
      <c r="FQ319" s="113"/>
      <c r="FR319" s="50">
        <v>75</v>
      </c>
      <c r="FS319" s="55">
        <v>500</v>
      </c>
      <c r="FT319" s="55">
        <v>500</v>
      </c>
      <c r="FU319" s="51">
        <v>500</v>
      </c>
      <c r="FV319" s="47">
        <v>50</v>
      </c>
      <c r="FW319" s="113"/>
      <c r="FX319" s="47">
        <v>100</v>
      </c>
      <c r="FY319" s="39">
        <v>50</v>
      </c>
      <c r="FZ319" s="39">
        <v>50</v>
      </c>
      <c r="GA319" s="39">
        <v>50</v>
      </c>
      <c r="GB319" s="39">
        <v>50</v>
      </c>
      <c r="GC319" s="47">
        <v>75</v>
      </c>
      <c r="GD319" s="46" t="s">
        <v>1072</v>
      </c>
      <c r="GE319" s="46" t="s">
        <v>1072</v>
      </c>
      <c r="GF319" s="51">
        <v>500</v>
      </c>
      <c r="GG319" s="51">
        <v>500</v>
      </c>
      <c r="GH319" s="51">
        <v>500</v>
      </c>
      <c r="GI319" s="51">
        <v>500</v>
      </c>
      <c r="GJ319" s="51">
        <v>500</v>
      </c>
      <c r="GK319" s="51">
        <v>500</v>
      </c>
      <c r="GL319" s="51">
        <v>500</v>
      </c>
      <c r="GM319" s="51">
        <v>500</v>
      </c>
      <c r="GN319" s="51">
        <v>500</v>
      </c>
      <c r="GO319" s="52">
        <v>500</v>
      </c>
      <c r="GP319" s="52">
        <v>500</v>
      </c>
      <c r="GQ319" s="52">
        <v>500</v>
      </c>
      <c r="GR319" s="52">
        <v>500</v>
      </c>
      <c r="GS319" s="299">
        <v>500</v>
      </c>
      <c r="GT319" s="52">
        <f>'Prix médians'!W18</f>
        <v>500</v>
      </c>
      <c r="GU319"/>
      <c r="GV319" s="11" t="s">
        <v>942</v>
      </c>
      <c r="GW319" s="46" t="s">
        <v>1072</v>
      </c>
      <c r="GX319" s="46" t="s">
        <v>1072</v>
      </c>
      <c r="GY319" s="46" t="s">
        <v>1072</v>
      </c>
      <c r="GZ319" s="46" t="s">
        <v>1072</v>
      </c>
      <c r="HA319" s="46" t="s">
        <v>1072</v>
      </c>
      <c r="HB319" s="46" t="s">
        <v>1072</v>
      </c>
      <c r="HC319" s="46" t="s">
        <v>1072</v>
      </c>
      <c r="HD319" s="46" t="s">
        <v>1072</v>
      </c>
      <c r="HE319" s="46" t="s">
        <v>1072</v>
      </c>
      <c r="HF319" s="46" t="s">
        <v>1072</v>
      </c>
      <c r="HG319" s="46" t="s">
        <v>1072</v>
      </c>
      <c r="HH319" s="46" t="s">
        <v>1072</v>
      </c>
      <c r="HI319" s="46" t="s">
        <v>1072</v>
      </c>
      <c r="HJ319" s="46" t="s">
        <v>1072</v>
      </c>
      <c r="HK319" s="46" t="s">
        <v>1072</v>
      </c>
      <c r="HL319" s="46" t="s">
        <v>1072</v>
      </c>
      <c r="HM319" s="46" t="s">
        <v>1072</v>
      </c>
      <c r="HN319" s="46" t="s">
        <v>1072</v>
      </c>
      <c r="HO319" s="46" t="s">
        <v>1072</v>
      </c>
      <c r="HP319" s="55">
        <v>1250</v>
      </c>
      <c r="HQ319" s="46" t="s">
        <v>1072</v>
      </c>
      <c r="HR319" s="47">
        <v>1500</v>
      </c>
      <c r="HS319" s="55">
        <v>1100</v>
      </c>
      <c r="HT319" s="55">
        <v>1150</v>
      </c>
      <c r="HU319" s="51">
        <v>1200</v>
      </c>
      <c r="HV319" s="51">
        <v>1200</v>
      </c>
      <c r="HW319" s="46" t="s">
        <v>1072</v>
      </c>
      <c r="HX319" s="51">
        <v>1350</v>
      </c>
      <c r="HY319" s="51">
        <v>1250</v>
      </c>
      <c r="HZ319" s="58">
        <v>1250</v>
      </c>
      <c r="IA319" s="58">
        <v>1250</v>
      </c>
      <c r="IB319" s="51">
        <v>1250</v>
      </c>
      <c r="IC319" s="51">
        <v>1250</v>
      </c>
      <c r="ID319" s="46" t="s">
        <v>1072</v>
      </c>
      <c r="IE319" s="51">
        <v>800</v>
      </c>
      <c r="IF319" s="51">
        <v>1000</v>
      </c>
      <c r="IG319" s="51">
        <v>1500</v>
      </c>
      <c r="IH319" s="51">
        <v>1500</v>
      </c>
      <c r="II319" s="51">
        <v>1500</v>
      </c>
      <c r="IJ319" s="51">
        <v>1500</v>
      </c>
      <c r="IK319" s="51">
        <v>1500</v>
      </c>
      <c r="IL319" s="51">
        <v>1500</v>
      </c>
      <c r="IM319" s="51">
        <v>1500</v>
      </c>
      <c r="IN319" s="51">
        <v>1500</v>
      </c>
      <c r="IO319" s="52">
        <v>1500</v>
      </c>
      <c r="IP319" s="52">
        <v>1500</v>
      </c>
      <c r="IQ319" s="52">
        <v>1250</v>
      </c>
      <c r="IR319" s="52">
        <v>1250</v>
      </c>
      <c r="IS319" s="299">
        <v>1500</v>
      </c>
      <c r="IT319" s="52">
        <f>'Prix médians'!X18</f>
        <v>2000</v>
      </c>
    </row>
    <row r="320" spans="1:271" ht="14.4" customHeight="1" x14ac:dyDescent="0.3">
      <c r="A320" s="11" t="s">
        <v>939</v>
      </c>
      <c r="B320" s="74">
        <v>4750</v>
      </c>
      <c r="C320" s="74">
        <v>3000</v>
      </c>
      <c r="D320" s="74">
        <v>4250</v>
      </c>
      <c r="E320" s="51">
        <v>5000</v>
      </c>
      <c r="F320" s="51">
        <v>4000</v>
      </c>
      <c r="G320" s="51">
        <v>5500</v>
      </c>
      <c r="H320" s="46" t="s">
        <v>1072</v>
      </c>
      <c r="I320" s="46" t="s">
        <v>1072</v>
      </c>
      <c r="J320" s="51">
        <v>3000</v>
      </c>
      <c r="K320" s="113"/>
      <c r="L320" s="58">
        <v>5500</v>
      </c>
      <c r="M320" s="113"/>
      <c r="N320" s="46" t="s">
        <v>1072</v>
      </c>
      <c r="O320" s="113"/>
      <c r="P320" s="46" t="s">
        <v>1072</v>
      </c>
      <c r="Q320" s="51">
        <v>5125</v>
      </c>
      <c r="R320" s="58">
        <v>5000</v>
      </c>
      <c r="S320" s="51">
        <v>6000</v>
      </c>
      <c r="T320" s="51">
        <v>6500</v>
      </c>
      <c r="U320" s="55">
        <v>7000</v>
      </c>
      <c r="V320" s="387"/>
      <c r="W320" s="55">
        <v>6250</v>
      </c>
      <c r="X320" s="55">
        <v>6500</v>
      </c>
      <c r="Y320" s="55">
        <v>6000</v>
      </c>
      <c r="Z320" s="51">
        <v>6000</v>
      </c>
      <c r="AA320" s="51">
        <v>6500</v>
      </c>
      <c r="AB320" s="387"/>
      <c r="AC320" s="51">
        <v>6500</v>
      </c>
      <c r="AD320" s="51">
        <v>6500</v>
      </c>
      <c r="AE320" s="58">
        <v>6500</v>
      </c>
      <c r="AF320" s="58">
        <v>6500</v>
      </c>
      <c r="AG320" s="58">
        <v>6250</v>
      </c>
      <c r="AH320" s="51">
        <v>6500</v>
      </c>
      <c r="AI320" s="51">
        <v>6500</v>
      </c>
      <c r="AJ320" s="51">
        <v>6500</v>
      </c>
      <c r="AK320" s="51">
        <v>6500</v>
      </c>
      <c r="AL320" s="51">
        <v>6500</v>
      </c>
      <c r="AM320" s="51">
        <v>6500</v>
      </c>
      <c r="AN320" s="51">
        <v>6500</v>
      </c>
      <c r="AO320" s="51">
        <v>6500</v>
      </c>
      <c r="AP320" s="51">
        <v>6500</v>
      </c>
      <c r="AQ320" s="51">
        <v>6500</v>
      </c>
      <c r="AR320" s="51">
        <v>6500</v>
      </c>
      <c r="AS320" s="51">
        <v>6500</v>
      </c>
      <c r="AT320" s="52">
        <v>6500</v>
      </c>
      <c r="AU320" s="38" t="s">
        <v>1072</v>
      </c>
      <c r="AV320" s="52">
        <v>5500</v>
      </c>
      <c r="AW320" s="52">
        <v>6500</v>
      </c>
      <c r="AX320" s="52">
        <v>6000</v>
      </c>
      <c r="AY320" s="38" t="s">
        <v>1072</v>
      </c>
      <c r="BA320" s="11" t="s">
        <v>939</v>
      </c>
      <c r="BB320" s="74">
        <v>6500</v>
      </c>
      <c r="BC320" s="74">
        <v>6000</v>
      </c>
      <c r="BD320" s="74">
        <v>5500</v>
      </c>
      <c r="BE320" s="51">
        <v>6050</v>
      </c>
      <c r="BF320" s="51">
        <v>5500</v>
      </c>
      <c r="BG320" s="51">
        <v>5500</v>
      </c>
      <c r="BH320" s="46" t="s">
        <v>1072</v>
      </c>
      <c r="BI320" s="46" t="s">
        <v>1072</v>
      </c>
      <c r="BJ320" s="51">
        <v>12000</v>
      </c>
      <c r="BK320" s="56"/>
      <c r="BL320" s="58">
        <v>20000</v>
      </c>
      <c r="BM320" s="113"/>
      <c r="BN320" s="46" t="s">
        <v>1072</v>
      </c>
      <c r="BO320" s="113"/>
      <c r="BP320" s="46" t="s">
        <v>1072</v>
      </c>
      <c r="BQ320" s="51">
        <v>3500</v>
      </c>
      <c r="BR320" s="58">
        <v>3500</v>
      </c>
      <c r="BS320" s="51">
        <v>7500</v>
      </c>
      <c r="BT320" s="51">
        <v>7000</v>
      </c>
      <c r="BU320" s="55">
        <v>7000</v>
      </c>
      <c r="BV320" s="113"/>
      <c r="BW320" s="55">
        <v>7000</v>
      </c>
      <c r="BX320" s="55">
        <v>7000</v>
      </c>
      <c r="BY320" s="55">
        <v>7000</v>
      </c>
      <c r="BZ320" s="51">
        <v>7000</v>
      </c>
      <c r="CA320" s="51">
        <v>7000</v>
      </c>
      <c r="CB320" s="113"/>
      <c r="CC320" s="51">
        <v>7000</v>
      </c>
      <c r="CD320" s="51">
        <v>7000</v>
      </c>
      <c r="CE320" s="58">
        <v>7150</v>
      </c>
      <c r="CF320" s="51">
        <v>7000</v>
      </c>
      <c r="CG320" s="51">
        <v>7000</v>
      </c>
      <c r="CH320" s="51">
        <v>7000</v>
      </c>
      <c r="CI320" s="47">
        <v>7000</v>
      </c>
      <c r="CJ320" s="51">
        <v>7000</v>
      </c>
      <c r="CK320" s="51">
        <v>7000</v>
      </c>
      <c r="CL320" s="51">
        <v>7000</v>
      </c>
      <c r="CM320" s="51">
        <v>7000</v>
      </c>
      <c r="CN320" s="51">
        <v>7000</v>
      </c>
      <c r="CO320" s="51">
        <v>7000</v>
      </c>
      <c r="CP320" s="51">
        <v>7000</v>
      </c>
      <c r="CQ320" s="51">
        <v>7000</v>
      </c>
      <c r="CR320" s="51">
        <v>7000</v>
      </c>
      <c r="CS320" s="51">
        <v>7000</v>
      </c>
      <c r="CT320" s="52">
        <v>7000</v>
      </c>
      <c r="CU320" s="38" t="s">
        <v>1072</v>
      </c>
      <c r="CV320" s="52">
        <v>29000</v>
      </c>
      <c r="CW320" s="52">
        <v>30000</v>
      </c>
      <c r="CX320" s="299">
        <v>30000</v>
      </c>
      <c r="CY320" s="300" t="s">
        <v>1072</v>
      </c>
      <c r="DA320" s="11" t="s">
        <v>939</v>
      </c>
      <c r="DB320" s="74">
        <v>1000</v>
      </c>
      <c r="DC320" s="74">
        <v>1000</v>
      </c>
      <c r="DD320" s="74">
        <v>950</v>
      </c>
      <c r="DE320" s="51">
        <v>1000</v>
      </c>
      <c r="DF320" s="51">
        <v>1000</v>
      </c>
      <c r="DG320" s="51">
        <v>1000</v>
      </c>
      <c r="DH320" s="46" t="s">
        <v>1072</v>
      </c>
      <c r="DI320" s="46" t="s">
        <v>1072</v>
      </c>
      <c r="DJ320" s="51">
        <v>1000</v>
      </c>
      <c r="DK320" s="113"/>
      <c r="DL320" s="58">
        <v>1500</v>
      </c>
      <c r="DM320" s="113"/>
      <c r="DN320" s="46" t="s">
        <v>1072</v>
      </c>
      <c r="DO320" s="113"/>
      <c r="DP320" s="46" t="s">
        <v>1072</v>
      </c>
      <c r="DQ320" s="51">
        <v>1000</v>
      </c>
      <c r="DR320" s="58">
        <v>1000</v>
      </c>
      <c r="DS320" s="51">
        <v>1000</v>
      </c>
      <c r="DT320" s="51">
        <v>1000</v>
      </c>
      <c r="DU320" s="55">
        <v>1000</v>
      </c>
      <c r="DV320" s="113"/>
      <c r="DW320" s="55">
        <v>1000</v>
      </c>
      <c r="DX320" s="55">
        <v>1000</v>
      </c>
      <c r="DY320" s="55">
        <v>1000</v>
      </c>
      <c r="DZ320" s="51">
        <v>1000</v>
      </c>
      <c r="EA320" s="51">
        <v>1000</v>
      </c>
      <c r="EB320" s="113"/>
      <c r="EC320" s="51">
        <v>1000</v>
      </c>
      <c r="ED320" s="51">
        <v>1000</v>
      </c>
      <c r="EE320" s="51">
        <v>1000</v>
      </c>
      <c r="EF320" s="39">
        <v>1500</v>
      </c>
      <c r="EG320" s="51">
        <v>1500</v>
      </c>
      <c r="EH320" s="51">
        <v>1500</v>
      </c>
      <c r="EI320" s="51">
        <v>1500</v>
      </c>
      <c r="EJ320" s="51">
        <v>1500</v>
      </c>
      <c r="EK320" s="51">
        <v>1500</v>
      </c>
      <c r="EL320" s="51">
        <v>1500</v>
      </c>
      <c r="EM320" s="51">
        <v>1500</v>
      </c>
      <c r="EN320" s="51">
        <v>1500</v>
      </c>
      <c r="EO320" s="51">
        <v>1500</v>
      </c>
      <c r="EP320" s="51">
        <v>1500</v>
      </c>
      <c r="EQ320" s="51">
        <v>1500</v>
      </c>
      <c r="ER320" s="51">
        <v>1500</v>
      </c>
      <c r="ES320" s="51">
        <v>1500</v>
      </c>
      <c r="ET320" s="52">
        <v>1500</v>
      </c>
      <c r="EU320" s="38" t="s">
        <v>1072</v>
      </c>
      <c r="EV320" s="52">
        <v>1375</v>
      </c>
      <c r="EW320" s="52">
        <v>1500</v>
      </c>
      <c r="EX320" s="299">
        <v>1500</v>
      </c>
      <c r="EY320" s="300" t="s">
        <v>1072</v>
      </c>
      <c r="EZ320"/>
      <c r="FA320" s="50">
        <v>100</v>
      </c>
      <c r="FB320" s="51">
        <v>100</v>
      </c>
      <c r="FC320" s="46" t="s">
        <v>1072</v>
      </c>
      <c r="FD320" s="46" t="s">
        <v>1072</v>
      </c>
      <c r="FE320" s="51">
        <v>50</v>
      </c>
      <c r="FF320" s="113"/>
      <c r="FG320" s="58">
        <v>100</v>
      </c>
      <c r="FH320" s="113"/>
      <c r="FI320" s="46" t="s">
        <v>1072</v>
      </c>
      <c r="FJ320" s="113"/>
      <c r="FK320" s="46" t="s">
        <v>1072</v>
      </c>
      <c r="FL320" s="51">
        <v>50</v>
      </c>
      <c r="FM320" s="58">
        <v>50</v>
      </c>
      <c r="FN320" s="51">
        <v>50</v>
      </c>
      <c r="FO320" s="51">
        <v>50</v>
      </c>
      <c r="FP320" s="55">
        <v>50</v>
      </c>
      <c r="FQ320" s="113"/>
      <c r="FR320" s="55">
        <v>50</v>
      </c>
      <c r="FS320" s="55">
        <v>50</v>
      </c>
      <c r="FT320" s="55">
        <v>50</v>
      </c>
      <c r="FU320" s="51">
        <v>50</v>
      </c>
      <c r="FV320" s="51">
        <v>50</v>
      </c>
      <c r="FW320" s="113"/>
      <c r="FX320" s="51">
        <v>50</v>
      </c>
      <c r="FY320" s="51">
        <v>50</v>
      </c>
      <c r="FZ320" s="58">
        <v>50</v>
      </c>
      <c r="GA320" s="58">
        <v>50</v>
      </c>
      <c r="GB320" s="58">
        <v>50</v>
      </c>
      <c r="GC320" s="51">
        <v>50</v>
      </c>
      <c r="GD320" s="47">
        <v>100</v>
      </c>
      <c r="GE320" s="51">
        <v>100</v>
      </c>
      <c r="GF320" s="51">
        <v>100</v>
      </c>
      <c r="GG320" s="51">
        <v>50</v>
      </c>
      <c r="GH320" s="51">
        <v>50</v>
      </c>
      <c r="GI320" s="51">
        <v>50</v>
      </c>
      <c r="GJ320" s="51">
        <v>50</v>
      </c>
      <c r="GK320" s="51">
        <v>50</v>
      </c>
      <c r="GL320" s="51">
        <v>50</v>
      </c>
      <c r="GM320" s="51">
        <v>50</v>
      </c>
      <c r="GN320" s="51">
        <v>50</v>
      </c>
      <c r="GO320" s="52">
        <v>50</v>
      </c>
      <c r="GP320" s="38" t="s">
        <v>1072</v>
      </c>
      <c r="GQ320" s="52">
        <v>100</v>
      </c>
      <c r="GR320" s="39">
        <v>100</v>
      </c>
      <c r="GS320" s="299">
        <v>100</v>
      </c>
      <c r="GT320" s="300" t="s">
        <v>1072</v>
      </c>
      <c r="GU320"/>
      <c r="GV320" s="11" t="s">
        <v>939</v>
      </c>
      <c r="GW320" s="74">
        <v>800</v>
      </c>
      <c r="GX320" s="74">
        <v>850</v>
      </c>
      <c r="GY320" s="74">
        <v>800</v>
      </c>
      <c r="GZ320" s="74">
        <v>1100</v>
      </c>
      <c r="HA320" s="51">
        <v>800</v>
      </c>
      <c r="HB320" s="51">
        <v>850</v>
      </c>
      <c r="HC320" s="46" t="s">
        <v>1072</v>
      </c>
      <c r="HD320" s="46" t="s">
        <v>1072</v>
      </c>
      <c r="HE320" s="51">
        <v>800</v>
      </c>
      <c r="HF320" s="58">
        <v>900</v>
      </c>
      <c r="HG320" s="58">
        <v>1000</v>
      </c>
      <c r="HH320" s="58">
        <v>800</v>
      </c>
      <c r="HI320" s="46" t="s">
        <v>1072</v>
      </c>
      <c r="HJ320" s="51">
        <v>850</v>
      </c>
      <c r="HK320" s="46" t="s">
        <v>1072</v>
      </c>
      <c r="HL320" s="58">
        <v>775</v>
      </c>
      <c r="HM320" s="58">
        <v>800</v>
      </c>
      <c r="HN320" s="51">
        <v>775</v>
      </c>
      <c r="HO320" s="51">
        <v>700</v>
      </c>
      <c r="HP320" s="55">
        <v>1000</v>
      </c>
      <c r="HQ320" s="51">
        <v>800</v>
      </c>
      <c r="HR320" s="55">
        <v>1000</v>
      </c>
      <c r="HS320" s="55">
        <v>750</v>
      </c>
      <c r="HT320" s="55">
        <v>625</v>
      </c>
      <c r="HU320" s="51">
        <v>700</v>
      </c>
      <c r="HV320" s="51">
        <v>800</v>
      </c>
      <c r="HW320" s="51">
        <v>1000</v>
      </c>
      <c r="HX320" s="51">
        <v>1000</v>
      </c>
      <c r="HY320" s="51">
        <v>1000</v>
      </c>
      <c r="HZ320" s="58">
        <v>800</v>
      </c>
      <c r="IA320" s="58">
        <v>700</v>
      </c>
      <c r="IB320" s="51">
        <v>700</v>
      </c>
      <c r="IC320" s="51">
        <v>700</v>
      </c>
      <c r="ID320" s="51">
        <v>700</v>
      </c>
      <c r="IE320" s="51">
        <v>800</v>
      </c>
      <c r="IF320" s="51">
        <v>800</v>
      </c>
      <c r="IG320" s="51">
        <v>800</v>
      </c>
      <c r="IH320" s="51">
        <v>800</v>
      </c>
      <c r="II320" s="51">
        <v>800</v>
      </c>
      <c r="IJ320" s="51">
        <v>800</v>
      </c>
      <c r="IK320" s="51">
        <v>800</v>
      </c>
      <c r="IL320" s="51">
        <v>800</v>
      </c>
      <c r="IM320" s="51">
        <v>1000</v>
      </c>
      <c r="IN320" s="51">
        <v>1000</v>
      </c>
      <c r="IO320" s="52">
        <v>800</v>
      </c>
      <c r="IP320" s="38" t="s">
        <v>1072</v>
      </c>
      <c r="IQ320" s="52">
        <v>900</v>
      </c>
      <c r="IR320" s="52">
        <v>1000</v>
      </c>
      <c r="IS320" s="299">
        <v>900</v>
      </c>
      <c r="IT320" s="300" t="s">
        <v>1072</v>
      </c>
    </row>
    <row r="321" spans="1:254" ht="14.4" customHeight="1" x14ac:dyDescent="0.3">
      <c r="A321" s="11" t="s">
        <v>1079</v>
      </c>
      <c r="B321" s="74">
        <v>3500</v>
      </c>
      <c r="C321" s="74">
        <v>3500</v>
      </c>
      <c r="D321" s="74">
        <v>3500</v>
      </c>
      <c r="E321" s="51">
        <v>3500</v>
      </c>
      <c r="F321" s="51">
        <v>3500</v>
      </c>
      <c r="G321" s="46" t="s">
        <v>1072</v>
      </c>
      <c r="H321" s="55">
        <v>4000</v>
      </c>
      <c r="I321" s="55">
        <v>3000</v>
      </c>
      <c r="J321" s="46" t="s">
        <v>1072</v>
      </c>
      <c r="K321" s="113"/>
      <c r="L321" s="58">
        <v>4500</v>
      </c>
      <c r="M321" s="113"/>
      <c r="N321" s="58">
        <v>4500</v>
      </c>
      <c r="O321" s="113"/>
      <c r="P321" s="58">
        <v>4000</v>
      </c>
      <c r="Q321" s="58">
        <v>4500</v>
      </c>
      <c r="R321" s="46" t="s">
        <v>1072</v>
      </c>
      <c r="S321" s="50">
        <v>6000</v>
      </c>
      <c r="T321" s="46" t="s">
        <v>1072</v>
      </c>
      <c r="U321" s="55">
        <v>4000</v>
      </c>
      <c r="V321" s="387"/>
      <c r="W321" s="46" t="s">
        <v>1072</v>
      </c>
      <c r="X321" s="46" t="s">
        <v>1072</v>
      </c>
      <c r="Y321" s="46" t="s">
        <v>1072</v>
      </c>
      <c r="Z321" s="46" t="s">
        <v>1072</v>
      </c>
      <c r="AA321" s="46" t="s">
        <v>1072</v>
      </c>
      <c r="AB321" s="387"/>
      <c r="AC321" s="51">
        <v>4500</v>
      </c>
      <c r="AD321" s="51">
        <v>4500</v>
      </c>
      <c r="AE321" s="58">
        <v>5000</v>
      </c>
      <c r="AF321" s="58">
        <v>4625</v>
      </c>
      <c r="AG321" s="58">
        <v>3500</v>
      </c>
      <c r="AH321" s="51">
        <v>3500</v>
      </c>
      <c r="AI321" s="46" t="s">
        <v>1072</v>
      </c>
      <c r="AJ321" s="51">
        <v>3500</v>
      </c>
      <c r="AK321" s="51">
        <v>3500</v>
      </c>
      <c r="AL321" s="51">
        <v>3500</v>
      </c>
      <c r="AM321" s="51">
        <v>3500</v>
      </c>
      <c r="AN321" s="51">
        <v>3500</v>
      </c>
      <c r="AO321" s="51">
        <v>3500</v>
      </c>
      <c r="AP321" s="51">
        <v>3500</v>
      </c>
      <c r="AQ321" s="51">
        <v>3500</v>
      </c>
      <c r="AR321" s="51">
        <v>3500</v>
      </c>
      <c r="AS321" s="51">
        <v>3500</v>
      </c>
      <c r="AT321" s="52">
        <v>4000</v>
      </c>
      <c r="AU321" s="38" t="s">
        <v>1072</v>
      </c>
      <c r="AV321" s="38" t="s">
        <v>1072</v>
      </c>
      <c r="AW321" s="38" t="s">
        <v>1072</v>
      </c>
      <c r="AX321" s="38" t="s">
        <v>1072</v>
      </c>
      <c r="AY321" s="38" t="s">
        <v>1072</v>
      </c>
      <c r="BA321" s="11" t="s">
        <v>1079</v>
      </c>
      <c r="BB321" s="74">
        <v>5000</v>
      </c>
      <c r="BC321" s="74">
        <v>7500</v>
      </c>
      <c r="BD321" s="74">
        <v>8400</v>
      </c>
      <c r="BE321" s="51">
        <v>9000</v>
      </c>
      <c r="BF321" s="51">
        <v>9000</v>
      </c>
      <c r="BG321" s="46" t="s">
        <v>1072</v>
      </c>
      <c r="BH321" s="55">
        <v>10000</v>
      </c>
      <c r="BI321" s="55">
        <v>20000</v>
      </c>
      <c r="BJ321" s="46" t="s">
        <v>1072</v>
      </c>
      <c r="BK321" s="56"/>
      <c r="BL321" s="58">
        <v>22500</v>
      </c>
      <c r="BM321" s="113"/>
      <c r="BN321" s="58">
        <v>20000</v>
      </c>
      <c r="BO321" s="113"/>
      <c r="BP321" s="58">
        <v>20000</v>
      </c>
      <c r="BQ321" s="58">
        <v>20000</v>
      </c>
      <c r="BR321" s="46" t="s">
        <v>1072</v>
      </c>
      <c r="BS321" s="50">
        <v>6000</v>
      </c>
      <c r="BT321" s="46" t="s">
        <v>1072</v>
      </c>
      <c r="BU321" s="55">
        <v>15000</v>
      </c>
      <c r="BV321" s="113"/>
      <c r="BW321" s="46" t="s">
        <v>1072</v>
      </c>
      <c r="BX321" s="46" t="s">
        <v>1072</v>
      </c>
      <c r="BY321" s="46" t="s">
        <v>1072</v>
      </c>
      <c r="BZ321" s="46" t="s">
        <v>1072</v>
      </c>
      <c r="CA321" s="46" t="s">
        <v>1072</v>
      </c>
      <c r="CB321" s="113"/>
      <c r="CC321" s="47">
        <v>6500</v>
      </c>
      <c r="CD321" s="51">
        <v>10000</v>
      </c>
      <c r="CE321" s="58">
        <v>12000</v>
      </c>
      <c r="CF321" s="51">
        <v>6500</v>
      </c>
      <c r="CG321" s="51">
        <v>9000</v>
      </c>
      <c r="CH321" s="51">
        <v>9000</v>
      </c>
      <c r="CI321" s="46" t="s">
        <v>1072</v>
      </c>
      <c r="CJ321" s="51">
        <v>10000</v>
      </c>
      <c r="CK321" s="51">
        <v>10000</v>
      </c>
      <c r="CL321" s="51">
        <v>10000</v>
      </c>
      <c r="CM321" s="51">
        <v>10000</v>
      </c>
      <c r="CN321" s="51">
        <v>10000</v>
      </c>
      <c r="CO321" s="51">
        <v>10000</v>
      </c>
      <c r="CP321" s="51">
        <v>10000</v>
      </c>
      <c r="CQ321" s="51">
        <v>10000</v>
      </c>
      <c r="CR321" s="51">
        <v>10000</v>
      </c>
      <c r="CS321" s="51">
        <v>10000</v>
      </c>
      <c r="CT321" s="52">
        <v>8000</v>
      </c>
      <c r="CU321" s="38" t="s">
        <v>1072</v>
      </c>
      <c r="CV321" s="38" t="s">
        <v>1072</v>
      </c>
      <c r="CW321" s="38" t="s">
        <v>1072</v>
      </c>
      <c r="CX321" s="300" t="s">
        <v>1072</v>
      </c>
      <c r="CY321" s="300" t="s">
        <v>1072</v>
      </c>
      <c r="DA321" s="11" t="s">
        <v>1079</v>
      </c>
      <c r="DB321" s="74">
        <v>1000</v>
      </c>
      <c r="DC321" s="74">
        <v>1000</v>
      </c>
      <c r="DD321" s="74">
        <v>1000</v>
      </c>
      <c r="DE321" s="51">
        <v>1000</v>
      </c>
      <c r="DF321" s="51">
        <v>1000</v>
      </c>
      <c r="DG321" s="46" t="s">
        <v>1072</v>
      </c>
      <c r="DH321" s="55">
        <v>1000</v>
      </c>
      <c r="DI321" s="55">
        <v>1000</v>
      </c>
      <c r="DJ321" s="46" t="s">
        <v>1072</v>
      </c>
      <c r="DK321" s="113"/>
      <c r="DL321" s="58">
        <v>1200</v>
      </c>
      <c r="DM321" s="113"/>
      <c r="DN321" s="58">
        <v>1200</v>
      </c>
      <c r="DO321" s="113"/>
      <c r="DP321" s="58">
        <v>1200</v>
      </c>
      <c r="DQ321" s="58">
        <v>1200</v>
      </c>
      <c r="DR321" s="46" t="s">
        <v>1072</v>
      </c>
      <c r="DS321" s="50">
        <v>1500</v>
      </c>
      <c r="DT321" s="46" t="s">
        <v>1072</v>
      </c>
      <c r="DU321" s="55">
        <v>1000</v>
      </c>
      <c r="DV321" s="113"/>
      <c r="DW321" s="46" t="s">
        <v>1072</v>
      </c>
      <c r="DX321" s="46" t="s">
        <v>1072</v>
      </c>
      <c r="DY321" s="46" t="s">
        <v>1072</v>
      </c>
      <c r="DZ321" s="46" t="s">
        <v>1072</v>
      </c>
      <c r="EA321" s="46" t="s">
        <v>1072</v>
      </c>
      <c r="EB321" s="113"/>
      <c r="EC321" s="47">
        <v>1500</v>
      </c>
      <c r="ED321" s="51">
        <v>1500</v>
      </c>
      <c r="EE321" s="51">
        <v>1500</v>
      </c>
      <c r="EF321" s="51">
        <v>1500</v>
      </c>
      <c r="EG321" s="39">
        <v>1500</v>
      </c>
      <c r="EH321" s="51">
        <v>1500</v>
      </c>
      <c r="EI321" s="46" t="s">
        <v>1072</v>
      </c>
      <c r="EJ321" s="51">
        <v>1000</v>
      </c>
      <c r="EK321" s="51">
        <v>1000</v>
      </c>
      <c r="EL321" s="51">
        <v>1000</v>
      </c>
      <c r="EM321" s="51">
        <v>1000</v>
      </c>
      <c r="EN321" s="51">
        <v>1000</v>
      </c>
      <c r="EO321" s="51">
        <v>1000</v>
      </c>
      <c r="EP321" s="51">
        <v>1000</v>
      </c>
      <c r="EQ321" s="51">
        <v>1000</v>
      </c>
      <c r="ER321" s="51">
        <v>1000</v>
      </c>
      <c r="ES321" s="51">
        <v>1000</v>
      </c>
      <c r="ET321" s="52">
        <v>1500</v>
      </c>
      <c r="EU321" s="38" t="s">
        <v>1072</v>
      </c>
      <c r="EV321" s="38" t="s">
        <v>1072</v>
      </c>
      <c r="EW321" s="38" t="s">
        <v>1072</v>
      </c>
      <c r="EX321" s="300" t="s">
        <v>1072</v>
      </c>
      <c r="EY321" s="300" t="s">
        <v>1072</v>
      </c>
      <c r="EZ321"/>
      <c r="FA321" s="51">
        <v>100</v>
      </c>
      <c r="FB321" s="46" t="s">
        <v>1072</v>
      </c>
      <c r="FC321" s="55">
        <v>100</v>
      </c>
      <c r="FD321" s="55">
        <v>100</v>
      </c>
      <c r="FE321" s="46" t="s">
        <v>1072</v>
      </c>
      <c r="FF321" s="113"/>
      <c r="FG321" s="58">
        <v>100</v>
      </c>
      <c r="FH321" s="113"/>
      <c r="FI321" s="58">
        <v>100</v>
      </c>
      <c r="FJ321" s="113"/>
      <c r="FK321" s="58">
        <v>100</v>
      </c>
      <c r="FL321" s="58">
        <v>100</v>
      </c>
      <c r="FM321" s="46" t="s">
        <v>1072</v>
      </c>
      <c r="FN321" s="50">
        <v>50</v>
      </c>
      <c r="FO321" s="46" t="s">
        <v>1072</v>
      </c>
      <c r="FP321" s="55">
        <v>100</v>
      </c>
      <c r="FQ321" s="113"/>
      <c r="FR321" s="46" t="s">
        <v>1072</v>
      </c>
      <c r="FS321" s="60" t="s">
        <v>1072</v>
      </c>
      <c r="FT321" s="60" t="s">
        <v>1072</v>
      </c>
      <c r="FU321" s="60" t="s">
        <v>1072</v>
      </c>
      <c r="FV321" s="46" t="s">
        <v>1072</v>
      </c>
      <c r="FW321" s="113"/>
      <c r="FX321" s="51">
        <v>200</v>
      </c>
      <c r="FY321" s="51">
        <v>200</v>
      </c>
      <c r="FZ321" s="58">
        <v>200</v>
      </c>
      <c r="GA321" s="39">
        <v>50</v>
      </c>
      <c r="GB321" s="39">
        <v>50</v>
      </c>
      <c r="GC321" s="47">
        <v>75</v>
      </c>
      <c r="GD321" s="46" t="s">
        <v>1072</v>
      </c>
      <c r="GE321" s="51">
        <v>100</v>
      </c>
      <c r="GF321" s="51">
        <v>100</v>
      </c>
      <c r="GG321" s="51">
        <v>100</v>
      </c>
      <c r="GH321" s="51">
        <v>100</v>
      </c>
      <c r="GI321" s="51">
        <v>100</v>
      </c>
      <c r="GJ321" s="51">
        <v>100</v>
      </c>
      <c r="GK321" s="51">
        <v>100</v>
      </c>
      <c r="GL321" s="51">
        <v>100</v>
      </c>
      <c r="GM321" s="51">
        <v>100</v>
      </c>
      <c r="GN321" s="51">
        <v>100</v>
      </c>
      <c r="GO321" s="52">
        <v>100</v>
      </c>
      <c r="GP321" s="38" t="s">
        <v>1072</v>
      </c>
      <c r="GQ321" s="38" t="s">
        <v>1072</v>
      </c>
      <c r="GR321" s="38" t="s">
        <v>1072</v>
      </c>
      <c r="GS321" s="300" t="s">
        <v>1072</v>
      </c>
      <c r="GT321" s="300" t="s">
        <v>1072</v>
      </c>
      <c r="GU321"/>
      <c r="GV321" s="11" t="s">
        <v>1079</v>
      </c>
      <c r="GW321" s="74">
        <v>1000</v>
      </c>
      <c r="GX321" s="74">
        <v>750</v>
      </c>
      <c r="GY321" s="74">
        <v>750</v>
      </c>
      <c r="GZ321" s="74">
        <v>750</v>
      </c>
      <c r="HA321" s="51">
        <v>1200</v>
      </c>
      <c r="HB321" s="46" t="s">
        <v>1072</v>
      </c>
      <c r="HC321" s="55">
        <v>800</v>
      </c>
      <c r="HD321" s="55">
        <v>800</v>
      </c>
      <c r="HE321" s="46" t="s">
        <v>1072</v>
      </c>
      <c r="HF321" s="58">
        <v>850</v>
      </c>
      <c r="HG321" s="58">
        <v>850</v>
      </c>
      <c r="HH321" s="58">
        <v>850</v>
      </c>
      <c r="HI321" s="58">
        <v>850</v>
      </c>
      <c r="HJ321" s="51">
        <v>800</v>
      </c>
      <c r="HK321" s="58">
        <v>800</v>
      </c>
      <c r="HL321" s="58">
        <v>750</v>
      </c>
      <c r="HM321" s="46" t="s">
        <v>1072</v>
      </c>
      <c r="HN321" s="51">
        <v>1125</v>
      </c>
      <c r="HO321" s="46" t="s">
        <v>1072</v>
      </c>
      <c r="HP321" s="55">
        <v>800</v>
      </c>
      <c r="HQ321" s="46" t="s">
        <v>1072</v>
      </c>
      <c r="HR321" s="46" t="s">
        <v>1072</v>
      </c>
      <c r="HS321" s="60" t="s">
        <v>1072</v>
      </c>
      <c r="HT321" s="60" t="s">
        <v>1072</v>
      </c>
      <c r="HU321" s="60" t="s">
        <v>1072</v>
      </c>
      <c r="HV321" s="46" t="s">
        <v>1072</v>
      </c>
      <c r="HW321" s="46" t="s">
        <v>1072</v>
      </c>
      <c r="HX321" s="51">
        <v>1100</v>
      </c>
      <c r="HY321" s="51">
        <v>1200</v>
      </c>
      <c r="HZ321" s="58">
        <v>1225</v>
      </c>
      <c r="IA321" s="58">
        <v>900</v>
      </c>
      <c r="IB321" s="51">
        <v>850</v>
      </c>
      <c r="IC321" s="47">
        <v>1200</v>
      </c>
      <c r="ID321" s="46" t="s">
        <v>1072</v>
      </c>
      <c r="IE321" s="51">
        <v>1000</v>
      </c>
      <c r="IF321" s="51">
        <v>750</v>
      </c>
      <c r="IG321" s="51">
        <v>900</v>
      </c>
      <c r="IH321" s="51">
        <v>1000</v>
      </c>
      <c r="II321" s="51">
        <v>1000</v>
      </c>
      <c r="IJ321" s="51">
        <v>1000</v>
      </c>
      <c r="IK321" s="51">
        <v>1000</v>
      </c>
      <c r="IL321" s="51">
        <v>1500</v>
      </c>
      <c r="IM321" s="51">
        <v>1000</v>
      </c>
      <c r="IN321" s="51">
        <v>1000</v>
      </c>
      <c r="IO321" s="52">
        <v>1000</v>
      </c>
      <c r="IP321" s="38" t="s">
        <v>1072</v>
      </c>
      <c r="IQ321" s="38" t="s">
        <v>1072</v>
      </c>
      <c r="IR321" s="38" t="s">
        <v>1072</v>
      </c>
      <c r="IS321" s="300" t="s">
        <v>1072</v>
      </c>
      <c r="IT321" s="300" t="s">
        <v>1072</v>
      </c>
    </row>
    <row r="322" spans="1:254" ht="14.4" customHeight="1" x14ac:dyDescent="0.3">
      <c r="A322" s="11" t="s">
        <v>931</v>
      </c>
      <c r="B322" s="46" t="s">
        <v>1072</v>
      </c>
      <c r="C322" s="46">
        <v>4000</v>
      </c>
      <c r="D322" s="46" t="s">
        <v>1072</v>
      </c>
      <c r="E322" s="51">
        <v>6750</v>
      </c>
      <c r="F322" s="46" t="s">
        <v>1072</v>
      </c>
      <c r="G322" s="46" t="s">
        <v>1072</v>
      </c>
      <c r="H322" s="46" t="s">
        <v>1072</v>
      </c>
      <c r="I322" s="58">
        <v>6500</v>
      </c>
      <c r="J322" s="58">
        <v>7250</v>
      </c>
      <c r="K322" s="113"/>
      <c r="L322" s="58">
        <v>7000</v>
      </c>
      <c r="M322" s="113"/>
      <c r="N322" s="58">
        <v>6500</v>
      </c>
      <c r="O322" s="113"/>
      <c r="P322" s="58">
        <v>4500</v>
      </c>
      <c r="Q322" s="58">
        <v>4500</v>
      </c>
      <c r="R322" s="58">
        <v>4500</v>
      </c>
      <c r="S322" s="46" t="s">
        <v>1072</v>
      </c>
      <c r="T322" s="51">
        <v>4500</v>
      </c>
      <c r="U322" s="55">
        <v>4500</v>
      </c>
      <c r="V322" s="387"/>
      <c r="W322" s="46" t="s">
        <v>1072</v>
      </c>
      <c r="X322" s="46" t="s">
        <v>1072</v>
      </c>
      <c r="Y322" s="55">
        <v>4500</v>
      </c>
      <c r="Z322" s="51">
        <v>4500</v>
      </c>
      <c r="AA322" s="51">
        <v>4500</v>
      </c>
      <c r="AB322" s="387"/>
      <c r="AC322" s="51">
        <v>4500</v>
      </c>
      <c r="AD322" s="51">
        <v>4500</v>
      </c>
      <c r="AE322" s="58">
        <v>4500</v>
      </c>
      <c r="AF322" s="58">
        <v>4500</v>
      </c>
      <c r="AG322" s="58">
        <v>4500</v>
      </c>
      <c r="AH322" s="51">
        <v>4500</v>
      </c>
      <c r="AI322" s="46" t="s">
        <v>1072</v>
      </c>
      <c r="AJ322" s="51">
        <v>4500</v>
      </c>
      <c r="AK322" s="51">
        <v>4500</v>
      </c>
      <c r="AL322" s="51">
        <v>4500</v>
      </c>
      <c r="AM322" s="51">
        <v>4500</v>
      </c>
      <c r="AN322" s="51">
        <v>4500</v>
      </c>
      <c r="AO322" s="51">
        <v>4500</v>
      </c>
      <c r="AP322" s="51">
        <v>4500</v>
      </c>
      <c r="AQ322" s="51">
        <v>4500</v>
      </c>
      <c r="AR322" s="51">
        <v>4500</v>
      </c>
      <c r="AS322" s="51">
        <v>4500</v>
      </c>
      <c r="AT322" s="52">
        <v>4000</v>
      </c>
      <c r="AU322" s="52">
        <v>4500</v>
      </c>
      <c r="AV322" s="52">
        <v>4500</v>
      </c>
      <c r="AW322" s="52">
        <v>4500</v>
      </c>
      <c r="AX322" s="38" t="s">
        <v>1072</v>
      </c>
      <c r="AY322" s="52">
        <f>'Prix médians'!F14</f>
        <v>4000</v>
      </c>
      <c r="BA322" s="11" t="s">
        <v>931</v>
      </c>
      <c r="BB322" s="46" t="s">
        <v>1072</v>
      </c>
      <c r="BC322" s="46">
        <v>6000</v>
      </c>
      <c r="BD322" s="46" t="s">
        <v>1072</v>
      </c>
      <c r="BE322" s="51">
        <v>5000</v>
      </c>
      <c r="BF322" s="46" t="s">
        <v>1072</v>
      </c>
      <c r="BG322" s="46" t="s">
        <v>1072</v>
      </c>
      <c r="BH322" s="46" t="s">
        <v>1072</v>
      </c>
      <c r="BI322" s="58">
        <v>4500</v>
      </c>
      <c r="BJ322" s="58">
        <v>4500</v>
      </c>
      <c r="BK322" s="56"/>
      <c r="BL322" s="58">
        <v>5500</v>
      </c>
      <c r="BM322" s="113"/>
      <c r="BN322" s="58">
        <v>4000</v>
      </c>
      <c r="BO322" s="113"/>
      <c r="BP322" s="58">
        <v>5000</v>
      </c>
      <c r="BQ322" s="58">
        <v>5000</v>
      </c>
      <c r="BR322" s="58">
        <v>5000</v>
      </c>
      <c r="BS322" s="46" t="s">
        <v>1072</v>
      </c>
      <c r="BT322" s="51">
        <v>5000</v>
      </c>
      <c r="BU322" s="55">
        <v>5000</v>
      </c>
      <c r="BV322" s="113"/>
      <c r="BW322" s="46" t="s">
        <v>1072</v>
      </c>
      <c r="BX322" s="46" t="s">
        <v>1072</v>
      </c>
      <c r="BY322" s="47">
        <v>6150</v>
      </c>
      <c r="BZ322" s="47">
        <v>6000</v>
      </c>
      <c r="CA322" s="47">
        <v>6500</v>
      </c>
      <c r="CB322" s="113"/>
      <c r="CC322" s="51">
        <v>7500</v>
      </c>
      <c r="CD322" s="51">
        <v>8000</v>
      </c>
      <c r="CE322" s="58">
        <v>8750</v>
      </c>
      <c r="CF322" s="51">
        <v>6500</v>
      </c>
      <c r="CG322" s="50">
        <v>6750</v>
      </c>
      <c r="CH322" s="47">
        <v>6500</v>
      </c>
      <c r="CI322" s="46" t="s">
        <v>1072</v>
      </c>
      <c r="CJ322" s="47">
        <v>7000</v>
      </c>
      <c r="CK322" s="51">
        <v>7000</v>
      </c>
      <c r="CL322" s="47">
        <v>7000</v>
      </c>
      <c r="CM322" s="47">
        <v>7000</v>
      </c>
      <c r="CN322" s="50">
        <v>7500</v>
      </c>
      <c r="CO322" s="47">
        <v>7500</v>
      </c>
      <c r="CP322" s="47">
        <v>7000</v>
      </c>
      <c r="CQ322" s="47">
        <v>7000</v>
      </c>
      <c r="CR322" s="50">
        <v>7000</v>
      </c>
      <c r="CS322" s="51">
        <v>7000</v>
      </c>
      <c r="CT322" s="47">
        <v>7500</v>
      </c>
      <c r="CU322" s="50">
        <v>7500</v>
      </c>
      <c r="CV322" s="52">
        <v>7000</v>
      </c>
      <c r="CW322" s="52">
        <v>7500</v>
      </c>
      <c r="CX322" s="300" t="s">
        <v>1072</v>
      </c>
      <c r="CY322" s="39">
        <f>'Prix médians'!J14</f>
        <v>7500</v>
      </c>
      <c r="DA322" s="11" t="s">
        <v>931</v>
      </c>
      <c r="DB322" s="46" t="s">
        <v>1072</v>
      </c>
      <c r="DC322" s="46">
        <v>1250</v>
      </c>
      <c r="DD322" s="46" t="s">
        <v>1072</v>
      </c>
      <c r="DE322" s="51">
        <v>1000</v>
      </c>
      <c r="DF322" s="46" t="s">
        <v>1072</v>
      </c>
      <c r="DG322" s="46" t="s">
        <v>1072</v>
      </c>
      <c r="DH322" s="46" t="s">
        <v>1072</v>
      </c>
      <c r="DI322" s="58">
        <v>1250</v>
      </c>
      <c r="DJ322" s="58">
        <v>1000</v>
      </c>
      <c r="DK322" s="113"/>
      <c r="DL322" s="58">
        <v>1125</v>
      </c>
      <c r="DM322" s="113"/>
      <c r="DN322" s="58">
        <v>1250</v>
      </c>
      <c r="DO322" s="113"/>
      <c r="DP322" s="58">
        <v>1000</v>
      </c>
      <c r="DQ322" s="58">
        <v>1000</v>
      </c>
      <c r="DR322" s="58">
        <v>1000</v>
      </c>
      <c r="DS322" s="46" t="s">
        <v>1072</v>
      </c>
      <c r="DT322" s="51">
        <v>1000</v>
      </c>
      <c r="DU322" s="55">
        <v>1000</v>
      </c>
      <c r="DV322" s="113"/>
      <c r="DW322" s="46" t="s">
        <v>1072</v>
      </c>
      <c r="DX322" s="46" t="s">
        <v>1072</v>
      </c>
      <c r="DY322" s="55">
        <v>1000</v>
      </c>
      <c r="DZ322" s="51">
        <v>1000</v>
      </c>
      <c r="EA322" s="51">
        <v>1000</v>
      </c>
      <c r="EB322" s="113"/>
      <c r="EC322" s="51">
        <v>1000</v>
      </c>
      <c r="ED322" s="51">
        <v>1000</v>
      </c>
      <c r="EE322" s="51">
        <v>1000</v>
      </c>
      <c r="EF322" s="51">
        <v>1000</v>
      </c>
      <c r="EG322" s="51">
        <v>1000</v>
      </c>
      <c r="EH322" s="51">
        <v>1000</v>
      </c>
      <c r="EI322" s="46" t="s">
        <v>1072</v>
      </c>
      <c r="EJ322" s="51">
        <v>1000</v>
      </c>
      <c r="EK322" s="51">
        <v>1000</v>
      </c>
      <c r="EL322" s="51">
        <v>1000</v>
      </c>
      <c r="EM322" s="51">
        <v>1000</v>
      </c>
      <c r="EN322" s="51">
        <v>1000</v>
      </c>
      <c r="EO322" s="51">
        <v>1000</v>
      </c>
      <c r="EP322" s="51">
        <v>1000</v>
      </c>
      <c r="EQ322" s="51">
        <v>1000</v>
      </c>
      <c r="ER322" s="51">
        <v>1000</v>
      </c>
      <c r="ES322" s="51">
        <v>1000</v>
      </c>
      <c r="ET322" s="52">
        <v>1000</v>
      </c>
      <c r="EU322" s="52">
        <v>2500</v>
      </c>
      <c r="EV322" s="52">
        <v>1000</v>
      </c>
      <c r="EW322" s="52">
        <v>1000</v>
      </c>
      <c r="EX322" s="300" t="s">
        <v>1072</v>
      </c>
      <c r="EY322" s="52">
        <f>'Prix médians'!U14</f>
        <v>1000</v>
      </c>
      <c r="EZ322"/>
      <c r="FA322" s="46" t="s">
        <v>1072</v>
      </c>
      <c r="FB322" s="46" t="s">
        <v>1072</v>
      </c>
      <c r="FC322" s="46" t="s">
        <v>1072</v>
      </c>
      <c r="FD322" s="58">
        <v>50</v>
      </c>
      <c r="FE322" s="58">
        <v>50</v>
      </c>
      <c r="FF322" s="113"/>
      <c r="FG322" s="58">
        <v>50</v>
      </c>
      <c r="FH322" s="113"/>
      <c r="FI322" s="58">
        <v>50</v>
      </c>
      <c r="FJ322" s="113"/>
      <c r="FK322" s="58">
        <v>50</v>
      </c>
      <c r="FL322" s="58">
        <v>50</v>
      </c>
      <c r="FM322" s="58">
        <v>50</v>
      </c>
      <c r="FN322" s="46" t="s">
        <v>1072</v>
      </c>
      <c r="FO322" s="51">
        <v>50</v>
      </c>
      <c r="FP322" s="55">
        <v>50</v>
      </c>
      <c r="FQ322" s="113"/>
      <c r="FR322" s="46" t="s">
        <v>1072</v>
      </c>
      <c r="FS322" s="60" t="s">
        <v>1072</v>
      </c>
      <c r="FT322" s="55">
        <v>50</v>
      </c>
      <c r="FU322" s="51">
        <v>50</v>
      </c>
      <c r="FV322" s="51">
        <v>50</v>
      </c>
      <c r="FW322" s="113"/>
      <c r="FX322" s="51">
        <v>50</v>
      </c>
      <c r="FY322" s="51">
        <v>50</v>
      </c>
      <c r="FZ322" s="58">
        <v>50</v>
      </c>
      <c r="GA322" s="58">
        <v>50</v>
      </c>
      <c r="GB322" s="58">
        <v>50</v>
      </c>
      <c r="GC322" s="51">
        <v>100</v>
      </c>
      <c r="GD322" s="46" t="s">
        <v>1072</v>
      </c>
      <c r="GE322" s="51">
        <v>100</v>
      </c>
      <c r="GF322" s="51">
        <v>100</v>
      </c>
      <c r="GG322" s="51">
        <v>100</v>
      </c>
      <c r="GH322" s="51">
        <v>100</v>
      </c>
      <c r="GI322" s="51">
        <v>100</v>
      </c>
      <c r="GJ322" s="51">
        <v>100</v>
      </c>
      <c r="GK322" s="51">
        <v>100</v>
      </c>
      <c r="GL322" s="51">
        <v>100</v>
      </c>
      <c r="GM322" s="51">
        <v>100</v>
      </c>
      <c r="GN322" s="51">
        <v>100</v>
      </c>
      <c r="GO322" s="52">
        <v>100</v>
      </c>
      <c r="GP322" s="52">
        <v>100</v>
      </c>
      <c r="GQ322" s="52">
        <v>100</v>
      </c>
      <c r="GR322" s="52">
        <v>100</v>
      </c>
      <c r="GS322" s="300" t="s">
        <v>1072</v>
      </c>
      <c r="GT322" s="299">
        <f>'Prix médians'!W14</f>
        <v>100</v>
      </c>
      <c r="GU322"/>
      <c r="GV322" s="11" t="s">
        <v>931</v>
      </c>
      <c r="GW322" s="46" t="s">
        <v>1072</v>
      </c>
      <c r="GX322" s="74">
        <v>975</v>
      </c>
      <c r="GY322" s="46" t="s">
        <v>1072</v>
      </c>
      <c r="GZ322" s="74">
        <v>800</v>
      </c>
      <c r="HA322" s="46" t="s">
        <v>1072</v>
      </c>
      <c r="HB322" s="46" t="s">
        <v>1072</v>
      </c>
      <c r="HC322" s="46" t="s">
        <v>1072</v>
      </c>
      <c r="HD322" s="58">
        <v>800</v>
      </c>
      <c r="HE322" s="58">
        <v>800</v>
      </c>
      <c r="HF322" s="58">
        <v>875</v>
      </c>
      <c r="HG322" s="58">
        <v>1000</v>
      </c>
      <c r="HH322" s="58">
        <v>875</v>
      </c>
      <c r="HI322" s="50">
        <v>1200</v>
      </c>
      <c r="HJ322" s="46" t="s">
        <v>1072</v>
      </c>
      <c r="HK322" s="58">
        <v>800</v>
      </c>
      <c r="HL322" s="58">
        <v>800</v>
      </c>
      <c r="HM322" s="58">
        <v>800</v>
      </c>
      <c r="HN322" s="46" t="s">
        <v>1072</v>
      </c>
      <c r="HO322" s="51">
        <v>800</v>
      </c>
      <c r="HP322" s="55">
        <v>800</v>
      </c>
      <c r="HQ322" s="46" t="s">
        <v>1072</v>
      </c>
      <c r="HR322" s="46" t="s">
        <v>1072</v>
      </c>
      <c r="HS322" s="60" t="s">
        <v>1072</v>
      </c>
      <c r="HT322" s="55">
        <v>750</v>
      </c>
      <c r="HU322" s="51">
        <v>750</v>
      </c>
      <c r="HV322" s="51">
        <v>1000</v>
      </c>
      <c r="HW322" s="46" t="s">
        <v>1072</v>
      </c>
      <c r="HX322" s="51">
        <v>1000</v>
      </c>
      <c r="HY322" s="51">
        <v>1000</v>
      </c>
      <c r="HZ322" s="58">
        <v>1000</v>
      </c>
      <c r="IA322" s="58">
        <v>1000</v>
      </c>
      <c r="IB322" s="51">
        <v>800</v>
      </c>
      <c r="IC322" s="51">
        <v>750</v>
      </c>
      <c r="ID322" s="46" t="s">
        <v>1072</v>
      </c>
      <c r="IE322" s="51">
        <v>800</v>
      </c>
      <c r="IF322" s="51">
        <v>750</v>
      </c>
      <c r="IG322" s="51">
        <v>850</v>
      </c>
      <c r="IH322" s="51">
        <v>850</v>
      </c>
      <c r="II322" s="51">
        <v>900</v>
      </c>
      <c r="IJ322" s="51">
        <v>1000</v>
      </c>
      <c r="IK322" s="51">
        <v>1000</v>
      </c>
      <c r="IL322" s="51">
        <v>1000</v>
      </c>
      <c r="IM322" s="51">
        <v>1000</v>
      </c>
      <c r="IN322" s="51">
        <v>1000</v>
      </c>
      <c r="IO322" s="52">
        <v>900</v>
      </c>
      <c r="IP322" s="52">
        <v>1000</v>
      </c>
      <c r="IQ322" s="52">
        <v>1000</v>
      </c>
      <c r="IR322" s="52">
        <v>1000</v>
      </c>
      <c r="IS322" s="300" t="s">
        <v>1072</v>
      </c>
      <c r="IT322" s="299">
        <f>'Prix médians'!X14</f>
        <v>1200</v>
      </c>
    </row>
    <row r="323" spans="1:254" ht="14.4" customHeight="1" x14ac:dyDescent="0.3">
      <c r="A323" s="11" t="s">
        <v>930</v>
      </c>
      <c r="B323" s="74">
        <v>4000</v>
      </c>
      <c r="C323" s="74">
        <v>4000</v>
      </c>
      <c r="D323" s="46" t="s">
        <v>1072</v>
      </c>
      <c r="E323" s="46" t="s">
        <v>1072</v>
      </c>
      <c r="F323" s="46" t="s">
        <v>1072</v>
      </c>
      <c r="G323" s="46" t="s">
        <v>1072</v>
      </c>
      <c r="H323" s="55">
        <v>4000</v>
      </c>
      <c r="I323" s="46" t="s">
        <v>1072</v>
      </c>
      <c r="J323" s="51">
        <v>4000</v>
      </c>
      <c r="K323" s="113"/>
      <c r="L323" s="46" t="s">
        <v>1072</v>
      </c>
      <c r="M323" s="113"/>
      <c r="N323" s="58">
        <v>4000</v>
      </c>
      <c r="O323" s="113"/>
      <c r="P323" s="58">
        <v>4000</v>
      </c>
      <c r="Q323" s="58">
        <v>4750</v>
      </c>
      <c r="R323" s="58">
        <v>5000</v>
      </c>
      <c r="S323" s="51">
        <v>5000</v>
      </c>
      <c r="T323" s="51">
        <v>4500</v>
      </c>
      <c r="U323" s="46" t="s">
        <v>1072</v>
      </c>
      <c r="V323" s="387"/>
      <c r="W323" s="55">
        <v>4000</v>
      </c>
      <c r="X323" s="55">
        <v>4000</v>
      </c>
      <c r="Y323" s="55">
        <v>4000</v>
      </c>
      <c r="Z323" s="51">
        <v>4000</v>
      </c>
      <c r="AA323" s="51">
        <v>3500</v>
      </c>
      <c r="AB323" s="387"/>
      <c r="AC323" s="51">
        <v>3500</v>
      </c>
      <c r="AD323" s="51">
        <v>3500</v>
      </c>
      <c r="AE323" s="58">
        <v>3500</v>
      </c>
      <c r="AF323" s="58">
        <v>3500</v>
      </c>
      <c r="AG323" s="58">
        <v>3500</v>
      </c>
      <c r="AH323" s="51">
        <v>3500</v>
      </c>
      <c r="AI323" s="51">
        <v>3500</v>
      </c>
      <c r="AJ323" s="51">
        <v>3500</v>
      </c>
      <c r="AK323" s="51">
        <v>3500</v>
      </c>
      <c r="AL323" s="51">
        <v>3500</v>
      </c>
      <c r="AM323" s="51">
        <v>3500</v>
      </c>
      <c r="AN323" s="51">
        <v>3500</v>
      </c>
      <c r="AO323" s="51">
        <v>3500</v>
      </c>
      <c r="AP323" s="51">
        <v>3500</v>
      </c>
      <c r="AQ323" s="51">
        <v>3500</v>
      </c>
      <c r="AR323" s="51">
        <v>3000</v>
      </c>
      <c r="AS323" s="51">
        <v>3500</v>
      </c>
      <c r="AT323" s="52">
        <v>3500</v>
      </c>
      <c r="AU323" s="52">
        <v>3500</v>
      </c>
      <c r="AV323" s="52">
        <v>3500</v>
      </c>
      <c r="AW323" s="52">
        <v>3500</v>
      </c>
      <c r="AX323" s="38" t="s">
        <v>1072</v>
      </c>
      <c r="AY323" s="38" t="s">
        <v>1072</v>
      </c>
      <c r="BA323" s="11" t="s">
        <v>930</v>
      </c>
      <c r="BB323" s="74">
        <v>4000</v>
      </c>
      <c r="BC323" s="74">
        <v>4500</v>
      </c>
      <c r="BD323" s="46" t="s">
        <v>1072</v>
      </c>
      <c r="BE323" s="46" t="s">
        <v>1072</v>
      </c>
      <c r="BF323" s="46" t="s">
        <v>1072</v>
      </c>
      <c r="BG323" s="46" t="s">
        <v>1072</v>
      </c>
      <c r="BH323" s="50">
        <v>6500</v>
      </c>
      <c r="BI323" s="46" t="s">
        <v>1072</v>
      </c>
      <c r="BJ323" s="51">
        <v>5000</v>
      </c>
      <c r="BK323" s="56"/>
      <c r="BL323" s="46" t="s">
        <v>1072</v>
      </c>
      <c r="BM323" s="113"/>
      <c r="BN323" s="58">
        <v>6000</v>
      </c>
      <c r="BO323" s="113"/>
      <c r="BP323" s="58">
        <v>6000</v>
      </c>
      <c r="BQ323" s="58">
        <v>7500</v>
      </c>
      <c r="BR323" s="58">
        <v>7500</v>
      </c>
      <c r="BS323" s="51">
        <v>8000</v>
      </c>
      <c r="BT323" s="50">
        <v>6000</v>
      </c>
      <c r="BU323" s="46" t="s">
        <v>1072</v>
      </c>
      <c r="BV323" s="113"/>
      <c r="BW323" s="47">
        <v>6000</v>
      </c>
      <c r="BX323" s="55">
        <v>6000</v>
      </c>
      <c r="BY323" s="55">
        <v>6000</v>
      </c>
      <c r="BZ323" s="51">
        <v>4500</v>
      </c>
      <c r="CA323" s="51">
        <v>6000</v>
      </c>
      <c r="CB323" s="113"/>
      <c r="CC323" s="51">
        <v>6000</v>
      </c>
      <c r="CD323" s="51">
        <v>6000</v>
      </c>
      <c r="CE323" s="58">
        <v>6500</v>
      </c>
      <c r="CF323" s="51">
        <v>6500</v>
      </c>
      <c r="CG323" s="51">
        <v>6000</v>
      </c>
      <c r="CH323" s="51">
        <v>6000</v>
      </c>
      <c r="CI323" s="51">
        <v>6000</v>
      </c>
      <c r="CJ323" s="51">
        <v>6000</v>
      </c>
      <c r="CK323" s="51">
        <v>6000</v>
      </c>
      <c r="CL323" s="51">
        <v>6000</v>
      </c>
      <c r="CM323" s="51">
        <v>6000</v>
      </c>
      <c r="CN323" s="51">
        <v>6000</v>
      </c>
      <c r="CO323" s="51">
        <v>6000</v>
      </c>
      <c r="CP323" s="51">
        <v>6000</v>
      </c>
      <c r="CQ323" s="51">
        <v>6000</v>
      </c>
      <c r="CR323" s="51">
        <v>6000</v>
      </c>
      <c r="CS323" s="51">
        <v>6000</v>
      </c>
      <c r="CT323" s="52">
        <v>6000</v>
      </c>
      <c r="CU323" s="52">
        <v>6000</v>
      </c>
      <c r="CV323" s="52">
        <v>6000</v>
      </c>
      <c r="CW323" s="52">
        <v>6000</v>
      </c>
      <c r="CX323" s="300" t="s">
        <v>1072</v>
      </c>
      <c r="CY323" s="300" t="s">
        <v>1072</v>
      </c>
      <c r="DA323" s="11" t="s">
        <v>930</v>
      </c>
      <c r="DB323" s="74">
        <v>1000</v>
      </c>
      <c r="DC323" s="74">
        <v>1000</v>
      </c>
      <c r="DD323" s="46" t="s">
        <v>1072</v>
      </c>
      <c r="DE323" s="46" t="s">
        <v>1072</v>
      </c>
      <c r="DF323" s="46" t="s">
        <v>1072</v>
      </c>
      <c r="DG323" s="46" t="s">
        <v>1072</v>
      </c>
      <c r="DH323" s="55">
        <v>1875</v>
      </c>
      <c r="DI323" s="46" t="s">
        <v>1072</v>
      </c>
      <c r="DJ323" s="51">
        <v>1000</v>
      </c>
      <c r="DK323" s="113"/>
      <c r="DL323" s="46" t="s">
        <v>1072</v>
      </c>
      <c r="DM323" s="113"/>
      <c r="DN323" s="58">
        <v>1000</v>
      </c>
      <c r="DO323" s="113"/>
      <c r="DP323" s="58">
        <v>1000</v>
      </c>
      <c r="DQ323" s="58">
        <v>1000</v>
      </c>
      <c r="DR323" s="58">
        <v>1000</v>
      </c>
      <c r="DS323" s="51">
        <v>1000</v>
      </c>
      <c r="DT323" s="50">
        <v>1125</v>
      </c>
      <c r="DU323" s="46" t="s">
        <v>1072</v>
      </c>
      <c r="DV323" s="113"/>
      <c r="DW323" s="55">
        <v>1000</v>
      </c>
      <c r="DX323" s="55">
        <v>1000</v>
      </c>
      <c r="DY323" s="55">
        <v>1000</v>
      </c>
      <c r="DZ323" s="51">
        <v>1000</v>
      </c>
      <c r="EA323" s="51">
        <v>1000</v>
      </c>
      <c r="EB323" s="113"/>
      <c r="EC323" s="51">
        <v>1000</v>
      </c>
      <c r="ED323" s="51">
        <v>1000</v>
      </c>
      <c r="EE323" s="51">
        <v>1000</v>
      </c>
      <c r="EF323" s="51">
        <v>1000</v>
      </c>
      <c r="EG323" s="51">
        <v>1000</v>
      </c>
      <c r="EH323" s="51">
        <v>1000</v>
      </c>
      <c r="EI323" s="51">
        <v>1000</v>
      </c>
      <c r="EJ323" s="51">
        <v>1000</v>
      </c>
      <c r="EK323" s="51">
        <v>1000</v>
      </c>
      <c r="EL323" s="51">
        <v>1000</v>
      </c>
      <c r="EM323" s="51">
        <v>1000</v>
      </c>
      <c r="EN323" s="51">
        <v>1000</v>
      </c>
      <c r="EO323" s="51">
        <v>1000</v>
      </c>
      <c r="EP323" s="51">
        <v>1000</v>
      </c>
      <c r="EQ323" s="51">
        <v>1000</v>
      </c>
      <c r="ER323" s="51">
        <v>1750</v>
      </c>
      <c r="ES323" s="50">
        <v>1500</v>
      </c>
      <c r="ET323" s="52">
        <v>1000</v>
      </c>
      <c r="EU323" s="52">
        <v>2500</v>
      </c>
      <c r="EV323" s="52">
        <v>1000</v>
      </c>
      <c r="EW323" s="52">
        <v>1000</v>
      </c>
      <c r="EX323" s="300" t="s">
        <v>1072</v>
      </c>
      <c r="EY323" s="300" t="s">
        <v>1072</v>
      </c>
      <c r="EZ323"/>
      <c r="FA323" s="46" t="s">
        <v>1072</v>
      </c>
      <c r="FB323" s="46" t="s">
        <v>1072</v>
      </c>
      <c r="FC323" s="50">
        <v>100</v>
      </c>
      <c r="FD323" s="46" t="s">
        <v>1072</v>
      </c>
      <c r="FE323" s="51">
        <v>50</v>
      </c>
      <c r="FF323" s="113"/>
      <c r="FG323" s="46" t="s">
        <v>1072</v>
      </c>
      <c r="FH323" s="113"/>
      <c r="FI323" s="58">
        <v>100</v>
      </c>
      <c r="FJ323" s="113"/>
      <c r="FK323" s="58">
        <v>100</v>
      </c>
      <c r="FL323" s="58">
        <v>50</v>
      </c>
      <c r="FM323" s="58">
        <v>50</v>
      </c>
      <c r="FN323" s="51">
        <v>50</v>
      </c>
      <c r="FO323" s="51">
        <v>50</v>
      </c>
      <c r="FP323" s="46" t="s">
        <v>1072</v>
      </c>
      <c r="FQ323" s="113"/>
      <c r="FR323" s="50">
        <v>75</v>
      </c>
      <c r="FS323" s="55">
        <v>50</v>
      </c>
      <c r="FT323" s="55">
        <v>50</v>
      </c>
      <c r="FU323" s="51">
        <v>50</v>
      </c>
      <c r="FV323" s="47">
        <v>50</v>
      </c>
      <c r="FW323" s="113"/>
      <c r="FX323" s="51">
        <v>100</v>
      </c>
      <c r="FY323" s="51">
        <v>50</v>
      </c>
      <c r="FZ323" s="58">
        <v>50</v>
      </c>
      <c r="GA323" s="58">
        <v>50</v>
      </c>
      <c r="GB323" s="58">
        <v>50</v>
      </c>
      <c r="GC323" s="51">
        <v>50</v>
      </c>
      <c r="GD323" s="51">
        <v>50</v>
      </c>
      <c r="GE323" s="51">
        <v>50</v>
      </c>
      <c r="GF323" s="51">
        <v>50</v>
      </c>
      <c r="GG323" s="51">
        <v>50</v>
      </c>
      <c r="GH323" s="51">
        <v>50</v>
      </c>
      <c r="GI323" s="47">
        <v>100</v>
      </c>
      <c r="GJ323" s="51">
        <v>100</v>
      </c>
      <c r="GK323" s="51">
        <v>50</v>
      </c>
      <c r="GL323" s="47">
        <v>100</v>
      </c>
      <c r="GM323" s="51">
        <v>75</v>
      </c>
      <c r="GN323" s="51">
        <v>50</v>
      </c>
      <c r="GO323" s="52">
        <v>50</v>
      </c>
      <c r="GP323" s="50">
        <v>100</v>
      </c>
      <c r="GQ323" s="39">
        <v>100</v>
      </c>
      <c r="GR323" s="52">
        <v>100</v>
      </c>
      <c r="GS323" s="300" t="s">
        <v>1072</v>
      </c>
      <c r="GT323" s="300" t="s">
        <v>1072</v>
      </c>
      <c r="GU323"/>
      <c r="GV323" s="11" t="s">
        <v>930</v>
      </c>
      <c r="GW323" s="74">
        <v>700</v>
      </c>
      <c r="GX323" s="74">
        <v>700</v>
      </c>
      <c r="GY323" s="46" t="s">
        <v>1072</v>
      </c>
      <c r="GZ323" s="46" t="s">
        <v>1072</v>
      </c>
      <c r="HA323" s="46" t="s">
        <v>1072</v>
      </c>
      <c r="HB323" s="46" t="s">
        <v>1072</v>
      </c>
      <c r="HC323" s="55">
        <v>750</v>
      </c>
      <c r="HD323" s="46" t="s">
        <v>1072</v>
      </c>
      <c r="HE323" s="51">
        <v>800</v>
      </c>
      <c r="HF323" s="58">
        <v>800</v>
      </c>
      <c r="HG323" s="46" t="s">
        <v>1072</v>
      </c>
      <c r="HH323" s="58">
        <v>750</v>
      </c>
      <c r="HI323" s="58">
        <v>700</v>
      </c>
      <c r="HJ323" s="58">
        <v>700</v>
      </c>
      <c r="HK323" s="58">
        <v>700</v>
      </c>
      <c r="HL323" s="58">
        <v>650</v>
      </c>
      <c r="HM323" s="58">
        <v>650</v>
      </c>
      <c r="HN323" s="51">
        <v>1000</v>
      </c>
      <c r="HO323" s="51">
        <v>650</v>
      </c>
      <c r="HP323" s="46" t="s">
        <v>1072</v>
      </c>
      <c r="HQ323" s="51">
        <v>700</v>
      </c>
      <c r="HR323" s="55">
        <v>700</v>
      </c>
      <c r="HS323" s="55">
        <v>700</v>
      </c>
      <c r="HT323" s="55">
        <v>700</v>
      </c>
      <c r="HU323" s="51">
        <v>700</v>
      </c>
      <c r="HV323" s="51">
        <v>750</v>
      </c>
      <c r="HW323" s="46" t="s">
        <v>1072</v>
      </c>
      <c r="HX323" s="51">
        <v>750</v>
      </c>
      <c r="HY323" s="51">
        <v>775</v>
      </c>
      <c r="HZ323" s="58">
        <v>750</v>
      </c>
      <c r="IA323" s="58">
        <v>700</v>
      </c>
      <c r="IB323" s="51">
        <v>700</v>
      </c>
      <c r="IC323" s="51">
        <v>700</v>
      </c>
      <c r="ID323" s="51">
        <v>700</v>
      </c>
      <c r="IE323" s="51">
        <v>700</v>
      </c>
      <c r="IF323" s="51">
        <v>700</v>
      </c>
      <c r="IG323" s="51">
        <v>750</v>
      </c>
      <c r="IH323" s="47">
        <v>1500</v>
      </c>
      <c r="II323" s="51">
        <v>750</v>
      </c>
      <c r="IJ323" s="51">
        <v>800</v>
      </c>
      <c r="IK323" s="51">
        <v>950</v>
      </c>
      <c r="IL323" s="47">
        <v>1500</v>
      </c>
      <c r="IM323" s="51">
        <v>1500</v>
      </c>
      <c r="IN323" s="51">
        <v>800</v>
      </c>
      <c r="IO323" s="52">
        <v>800</v>
      </c>
      <c r="IP323" s="50">
        <v>1700</v>
      </c>
      <c r="IQ323" s="52">
        <v>1000</v>
      </c>
      <c r="IR323" s="52">
        <v>1000</v>
      </c>
      <c r="IS323" s="300" t="s">
        <v>1072</v>
      </c>
      <c r="IT323" s="300" t="s">
        <v>1072</v>
      </c>
    </row>
    <row r="324" spans="1:254" ht="14.4" customHeight="1" x14ac:dyDescent="0.3">
      <c r="A324" s="11" t="s">
        <v>940</v>
      </c>
      <c r="B324" s="46" t="s">
        <v>1072</v>
      </c>
      <c r="C324" s="46" t="s">
        <v>1072</v>
      </c>
      <c r="D324" s="46" t="s">
        <v>1072</v>
      </c>
      <c r="E324" s="46" t="s">
        <v>1072</v>
      </c>
      <c r="F324" s="46" t="s">
        <v>1072</v>
      </c>
      <c r="G324" s="46" t="s">
        <v>1072</v>
      </c>
      <c r="H324" s="46" t="s">
        <v>1072</v>
      </c>
      <c r="I324" s="46" t="s">
        <v>1072</v>
      </c>
      <c r="J324" s="46" t="s">
        <v>1072</v>
      </c>
      <c r="K324" s="113"/>
      <c r="L324" s="46" t="s">
        <v>1072</v>
      </c>
      <c r="M324" s="113"/>
      <c r="N324" s="46" t="s">
        <v>1072</v>
      </c>
      <c r="O324" s="113"/>
      <c r="P324" s="58">
        <v>5500</v>
      </c>
      <c r="Q324" s="58">
        <v>5500</v>
      </c>
      <c r="R324" s="58">
        <v>5500</v>
      </c>
      <c r="S324" s="46" t="s">
        <v>1072</v>
      </c>
      <c r="T324" s="46" t="s">
        <v>1072</v>
      </c>
      <c r="U324" s="46" t="s">
        <v>1072</v>
      </c>
      <c r="V324" s="387"/>
      <c r="W324" s="46" t="s">
        <v>1072</v>
      </c>
      <c r="X324" s="46" t="s">
        <v>1072</v>
      </c>
      <c r="Y324" s="46" t="s">
        <v>1072</v>
      </c>
      <c r="Z324" s="46" t="s">
        <v>1072</v>
      </c>
      <c r="AA324" s="46" t="s">
        <v>1072</v>
      </c>
      <c r="AB324" s="387"/>
      <c r="AC324" s="46" t="s">
        <v>1072</v>
      </c>
      <c r="AD324" s="46" t="s">
        <v>1072</v>
      </c>
      <c r="AE324" s="46" t="s">
        <v>1072</v>
      </c>
      <c r="AF324" s="46" t="s">
        <v>1072</v>
      </c>
      <c r="AG324" s="46" t="s">
        <v>1072</v>
      </c>
      <c r="AH324" s="46" t="s">
        <v>1072</v>
      </c>
      <c r="AI324" s="46" t="s">
        <v>1072</v>
      </c>
      <c r="AJ324" s="46" t="s">
        <v>1072</v>
      </c>
      <c r="AK324" s="46" t="s">
        <v>1072</v>
      </c>
      <c r="AL324" s="46" t="s">
        <v>1072</v>
      </c>
      <c r="AM324" s="46" t="s">
        <v>1072</v>
      </c>
      <c r="AN324" s="46" t="s">
        <v>1072</v>
      </c>
      <c r="AO324" s="46" t="s">
        <v>1072</v>
      </c>
      <c r="AP324" s="51">
        <v>4000</v>
      </c>
      <c r="AQ324" s="51">
        <v>3000</v>
      </c>
      <c r="AR324" s="51">
        <v>3000</v>
      </c>
      <c r="AS324" s="51">
        <v>3000</v>
      </c>
      <c r="AT324" s="52">
        <v>3000</v>
      </c>
      <c r="AU324" s="52">
        <v>3000</v>
      </c>
      <c r="AV324" s="52">
        <v>3000</v>
      </c>
      <c r="AW324" s="52">
        <v>3000</v>
      </c>
      <c r="AX324" s="52">
        <v>3000</v>
      </c>
      <c r="AY324" s="38" t="s">
        <v>1072</v>
      </c>
      <c r="BA324" s="11" t="s">
        <v>940</v>
      </c>
      <c r="BB324" s="46" t="s">
        <v>1072</v>
      </c>
      <c r="BC324" s="46" t="s">
        <v>1072</v>
      </c>
      <c r="BD324" s="46" t="s">
        <v>1072</v>
      </c>
      <c r="BE324" s="46" t="s">
        <v>1072</v>
      </c>
      <c r="BF324" s="46" t="s">
        <v>1072</v>
      </c>
      <c r="BG324" s="46" t="s">
        <v>1072</v>
      </c>
      <c r="BH324" s="46" t="s">
        <v>1072</v>
      </c>
      <c r="BI324" s="46" t="s">
        <v>1072</v>
      </c>
      <c r="BJ324" s="46" t="s">
        <v>1072</v>
      </c>
      <c r="BK324" s="56"/>
      <c r="BL324" s="46" t="s">
        <v>1072</v>
      </c>
      <c r="BM324" s="113"/>
      <c r="BN324" s="46" t="s">
        <v>1072</v>
      </c>
      <c r="BO324" s="113"/>
      <c r="BP324" s="58">
        <v>6500</v>
      </c>
      <c r="BQ324" s="58">
        <v>7000</v>
      </c>
      <c r="BR324" s="58">
        <v>5800</v>
      </c>
      <c r="BS324" s="46" t="s">
        <v>1072</v>
      </c>
      <c r="BT324" s="46" t="s">
        <v>1072</v>
      </c>
      <c r="BU324" s="46" t="s">
        <v>1072</v>
      </c>
      <c r="BV324" s="113"/>
      <c r="BW324" s="46" t="s">
        <v>1072</v>
      </c>
      <c r="BX324" s="46" t="s">
        <v>1072</v>
      </c>
      <c r="BY324" s="46" t="s">
        <v>1072</v>
      </c>
      <c r="BZ324" s="46" t="s">
        <v>1072</v>
      </c>
      <c r="CA324" s="46" t="s">
        <v>1072</v>
      </c>
      <c r="CB324" s="113"/>
      <c r="CC324" s="46" t="s">
        <v>1072</v>
      </c>
      <c r="CD324" s="46" t="s">
        <v>1072</v>
      </c>
      <c r="CE324" s="46" t="s">
        <v>1072</v>
      </c>
      <c r="CF324" s="46" t="s">
        <v>1072</v>
      </c>
      <c r="CG324" s="46" t="s">
        <v>1072</v>
      </c>
      <c r="CH324" s="46" t="s">
        <v>1072</v>
      </c>
      <c r="CI324" s="46" t="s">
        <v>1072</v>
      </c>
      <c r="CJ324" s="46" t="s">
        <v>1072</v>
      </c>
      <c r="CK324" s="46" t="s">
        <v>1072</v>
      </c>
      <c r="CL324" s="46" t="s">
        <v>1072</v>
      </c>
      <c r="CM324" s="46" t="s">
        <v>1072</v>
      </c>
      <c r="CN324" s="46" t="s">
        <v>1072</v>
      </c>
      <c r="CO324" s="46" t="s">
        <v>1072</v>
      </c>
      <c r="CP324" s="51">
        <v>15000</v>
      </c>
      <c r="CQ324" s="51">
        <v>20000</v>
      </c>
      <c r="CR324" s="51">
        <v>22500</v>
      </c>
      <c r="CS324" s="51">
        <v>22250</v>
      </c>
      <c r="CT324" s="52">
        <v>2500</v>
      </c>
      <c r="CU324" s="50">
        <v>7500</v>
      </c>
      <c r="CV324" s="52">
        <v>23500</v>
      </c>
      <c r="CW324" s="52">
        <v>23500</v>
      </c>
      <c r="CX324" s="299">
        <v>23500</v>
      </c>
      <c r="CY324" s="300" t="s">
        <v>1072</v>
      </c>
      <c r="DA324" s="11" t="s">
        <v>940</v>
      </c>
      <c r="DB324" s="46" t="s">
        <v>1072</v>
      </c>
      <c r="DC324" s="46" t="s">
        <v>1072</v>
      </c>
      <c r="DD324" s="46" t="s">
        <v>1072</v>
      </c>
      <c r="DE324" s="46" t="s">
        <v>1072</v>
      </c>
      <c r="DF324" s="46" t="s">
        <v>1072</v>
      </c>
      <c r="DG324" s="46" t="s">
        <v>1072</v>
      </c>
      <c r="DH324" s="46" t="s">
        <v>1072</v>
      </c>
      <c r="DI324" s="46" t="s">
        <v>1072</v>
      </c>
      <c r="DJ324" s="46" t="s">
        <v>1072</v>
      </c>
      <c r="DK324" s="113"/>
      <c r="DL324" s="46" t="s">
        <v>1072</v>
      </c>
      <c r="DM324" s="113"/>
      <c r="DN324" s="46" t="s">
        <v>1072</v>
      </c>
      <c r="DO324" s="113"/>
      <c r="DP324" s="50">
        <v>1350</v>
      </c>
      <c r="DQ324" s="58">
        <v>1000</v>
      </c>
      <c r="DR324" s="58">
        <v>1000</v>
      </c>
      <c r="DS324" s="46" t="s">
        <v>1072</v>
      </c>
      <c r="DT324" s="46" t="s">
        <v>1072</v>
      </c>
      <c r="DU324" s="46" t="s">
        <v>1072</v>
      </c>
      <c r="DV324" s="113"/>
      <c r="DW324" s="46" t="s">
        <v>1072</v>
      </c>
      <c r="DX324" s="46" t="s">
        <v>1072</v>
      </c>
      <c r="DY324" s="46" t="s">
        <v>1072</v>
      </c>
      <c r="DZ324" s="46" t="s">
        <v>1072</v>
      </c>
      <c r="EA324" s="46" t="s">
        <v>1072</v>
      </c>
      <c r="EB324" s="113"/>
      <c r="EC324" s="46" t="s">
        <v>1072</v>
      </c>
      <c r="ED324" s="46" t="s">
        <v>1072</v>
      </c>
      <c r="EE324" s="46" t="s">
        <v>1072</v>
      </c>
      <c r="EF324" s="46" t="s">
        <v>1072</v>
      </c>
      <c r="EG324" s="46" t="s">
        <v>1072</v>
      </c>
      <c r="EH324" s="46" t="s">
        <v>1072</v>
      </c>
      <c r="EI324" s="46" t="s">
        <v>1072</v>
      </c>
      <c r="EJ324" s="46" t="s">
        <v>1072</v>
      </c>
      <c r="EK324" s="46" t="s">
        <v>1072</v>
      </c>
      <c r="EL324" s="46" t="s">
        <v>1072</v>
      </c>
      <c r="EM324" s="46" t="s">
        <v>1072</v>
      </c>
      <c r="EN324" s="46" t="s">
        <v>1072</v>
      </c>
      <c r="EO324" s="46" t="s">
        <v>1072</v>
      </c>
      <c r="EP324" s="51">
        <v>1000</v>
      </c>
      <c r="EQ324" s="51">
        <v>1000</v>
      </c>
      <c r="ER324" s="51">
        <v>1000</v>
      </c>
      <c r="ES324" s="51">
        <v>1000</v>
      </c>
      <c r="ET324" s="52">
        <v>1000</v>
      </c>
      <c r="EU324" s="52">
        <v>1750</v>
      </c>
      <c r="EV324" s="52">
        <v>1000</v>
      </c>
      <c r="EW324" s="52">
        <v>1000</v>
      </c>
      <c r="EX324" s="299">
        <v>1000</v>
      </c>
      <c r="EY324" s="300" t="s">
        <v>1072</v>
      </c>
      <c r="EZ324"/>
      <c r="FA324" s="46" t="s">
        <v>1072</v>
      </c>
      <c r="FB324" s="46" t="s">
        <v>1072</v>
      </c>
      <c r="FC324" s="46" t="s">
        <v>1072</v>
      </c>
      <c r="FD324" s="46" t="s">
        <v>1072</v>
      </c>
      <c r="FE324" s="46" t="s">
        <v>1072</v>
      </c>
      <c r="FF324" s="113"/>
      <c r="FG324" s="46" t="s">
        <v>1072</v>
      </c>
      <c r="FH324" s="113"/>
      <c r="FI324" s="46" t="s">
        <v>1072</v>
      </c>
      <c r="FJ324" s="113"/>
      <c r="FK324" s="47">
        <v>100</v>
      </c>
      <c r="FL324" s="58">
        <v>100</v>
      </c>
      <c r="FM324" s="58">
        <v>100</v>
      </c>
      <c r="FN324" s="46" t="s">
        <v>1072</v>
      </c>
      <c r="FO324" s="46" t="s">
        <v>1072</v>
      </c>
      <c r="FP324" s="46" t="s">
        <v>1072</v>
      </c>
      <c r="FQ324" s="113"/>
      <c r="FR324" s="46" t="s">
        <v>1072</v>
      </c>
      <c r="FS324" s="60" t="s">
        <v>1072</v>
      </c>
      <c r="FT324" s="60" t="s">
        <v>1072</v>
      </c>
      <c r="FU324" s="60" t="s">
        <v>1072</v>
      </c>
      <c r="FV324" s="46" t="s">
        <v>1072</v>
      </c>
      <c r="FW324" s="113"/>
      <c r="FX324" s="46" t="s">
        <v>1072</v>
      </c>
      <c r="FY324" s="46" t="s">
        <v>1072</v>
      </c>
      <c r="FZ324" s="46" t="s">
        <v>1072</v>
      </c>
      <c r="GA324" s="46" t="s">
        <v>1072</v>
      </c>
      <c r="GB324" s="46" t="s">
        <v>1072</v>
      </c>
      <c r="GC324" s="46" t="s">
        <v>1072</v>
      </c>
      <c r="GD324" s="46" t="s">
        <v>1072</v>
      </c>
      <c r="GE324" s="46" t="s">
        <v>1072</v>
      </c>
      <c r="GF324" s="46" t="s">
        <v>1072</v>
      </c>
      <c r="GG324" s="46" t="s">
        <v>1072</v>
      </c>
      <c r="GH324" s="46" t="s">
        <v>1072</v>
      </c>
      <c r="GI324" s="46" t="s">
        <v>1072</v>
      </c>
      <c r="GJ324" s="46" t="s">
        <v>1072</v>
      </c>
      <c r="GK324" s="51">
        <v>100</v>
      </c>
      <c r="GL324" s="51">
        <v>100</v>
      </c>
      <c r="GM324" s="51">
        <v>100</v>
      </c>
      <c r="GN324" s="51">
        <v>100</v>
      </c>
      <c r="GO324" s="52">
        <v>100</v>
      </c>
      <c r="GP324" s="52">
        <v>100</v>
      </c>
      <c r="GQ324" s="52">
        <v>100</v>
      </c>
      <c r="GR324" s="52">
        <v>100</v>
      </c>
      <c r="GS324" s="299">
        <v>100</v>
      </c>
      <c r="GT324" s="300" t="s">
        <v>1072</v>
      </c>
      <c r="GU324"/>
      <c r="GV324" s="11" t="s">
        <v>940</v>
      </c>
      <c r="GW324" s="46" t="s">
        <v>1072</v>
      </c>
      <c r="GX324" s="46" t="s">
        <v>1072</v>
      </c>
      <c r="GY324" s="46" t="s">
        <v>1072</v>
      </c>
      <c r="GZ324" s="46" t="s">
        <v>1072</v>
      </c>
      <c r="HA324" s="46" t="s">
        <v>1072</v>
      </c>
      <c r="HB324" s="46" t="s">
        <v>1072</v>
      </c>
      <c r="HC324" s="46" t="s">
        <v>1072</v>
      </c>
      <c r="HD324" s="46" t="s">
        <v>1072</v>
      </c>
      <c r="HE324" s="46" t="s">
        <v>1072</v>
      </c>
      <c r="HF324" s="57" t="s">
        <v>940</v>
      </c>
      <c r="HG324" s="46" t="s">
        <v>1072</v>
      </c>
      <c r="HH324" s="46" t="s">
        <v>1072</v>
      </c>
      <c r="HI324" s="46" t="s">
        <v>1072</v>
      </c>
      <c r="HJ324" s="46" t="s">
        <v>1072</v>
      </c>
      <c r="HK324" s="50">
        <v>1225</v>
      </c>
      <c r="HL324" s="58">
        <v>700</v>
      </c>
      <c r="HM324" s="58">
        <v>700</v>
      </c>
      <c r="HN324" s="46" t="s">
        <v>1072</v>
      </c>
      <c r="HO324" s="46" t="s">
        <v>1072</v>
      </c>
      <c r="HP324" s="46" t="s">
        <v>1072</v>
      </c>
      <c r="HQ324" s="46" t="s">
        <v>1072</v>
      </c>
      <c r="HR324" s="46" t="s">
        <v>1072</v>
      </c>
      <c r="HS324" s="60" t="s">
        <v>1072</v>
      </c>
      <c r="HT324" s="60" t="s">
        <v>1072</v>
      </c>
      <c r="HU324" s="60" t="s">
        <v>1072</v>
      </c>
      <c r="HV324" s="46" t="s">
        <v>1072</v>
      </c>
      <c r="HW324" s="46" t="s">
        <v>1072</v>
      </c>
      <c r="HX324" s="46" t="s">
        <v>1072</v>
      </c>
      <c r="HY324" s="46" t="s">
        <v>1072</v>
      </c>
      <c r="HZ324" s="46" t="s">
        <v>1072</v>
      </c>
      <c r="IA324" s="46" t="s">
        <v>1072</v>
      </c>
      <c r="IB324" s="46" t="s">
        <v>1072</v>
      </c>
      <c r="IC324" s="46" t="s">
        <v>1072</v>
      </c>
      <c r="ID324" s="46" t="s">
        <v>1072</v>
      </c>
      <c r="IE324" s="46" t="s">
        <v>1072</v>
      </c>
      <c r="IF324" s="46" t="s">
        <v>1072</v>
      </c>
      <c r="IG324" s="46" t="s">
        <v>1072</v>
      </c>
      <c r="IH324" s="46" t="s">
        <v>1072</v>
      </c>
      <c r="II324" s="46" t="s">
        <v>1072</v>
      </c>
      <c r="IJ324" s="46" t="s">
        <v>1072</v>
      </c>
      <c r="IK324" s="51">
        <v>900</v>
      </c>
      <c r="IL324" s="51">
        <v>900</v>
      </c>
      <c r="IM324" s="51">
        <v>900</v>
      </c>
      <c r="IN324" s="51">
        <v>900</v>
      </c>
      <c r="IO324" s="52">
        <v>900</v>
      </c>
      <c r="IP324" s="52">
        <v>1000</v>
      </c>
      <c r="IQ324" s="52">
        <v>1000</v>
      </c>
      <c r="IR324" s="52">
        <v>1000</v>
      </c>
      <c r="IS324" s="299">
        <v>950</v>
      </c>
      <c r="IT324" s="300" t="s">
        <v>1072</v>
      </c>
    </row>
    <row r="325" spans="1:254" ht="14.4" customHeight="1" x14ac:dyDescent="0.3">
      <c r="A325" s="11" t="s">
        <v>916</v>
      </c>
      <c r="B325" s="46" t="s">
        <v>1072</v>
      </c>
      <c r="C325" s="46" t="s">
        <v>1072</v>
      </c>
      <c r="D325" s="51">
        <v>5000</v>
      </c>
      <c r="E325" s="51">
        <v>5000</v>
      </c>
      <c r="F325" s="46" t="s">
        <v>1072</v>
      </c>
      <c r="G325" s="51">
        <v>5000</v>
      </c>
      <c r="H325" s="55">
        <v>5000</v>
      </c>
      <c r="I325" s="55">
        <v>7000</v>
      </c>
      <c r="J325" s="55">
        <v>6000</v>
      </c>
      <c r="K325" s="113"/>
      <c r="L325" s="55">
        <v>6000</v>
      </c>
      <c r="M325" s="113"/>
      <c r="N325" s="55">
        <v>6000</v>
      </c>
      <c r="O325" s="113"/>
      <c r="P325" s="55">
        <v>6000</v>
      </c>
      <c r="Q325" s="55">
        <v>5000</v>
      </c>
      <c r="R325" s="58">
        <v>5000</v>
      </c>
      <c r="S325" s="51">
        <v>5000</v>
      </c>
      <c r="T325" s="51">
        <v>5000</v>
      </c>
      <c r="U325" s="55">
        <v>5000</v>
      </c>
      <c r="V325" s="387"/>
      <c r="W325" s="55">
        <v>5000</v>
      </c>
      <c r="X325" s="55">
        <v>5000</v>
      </c>
      <c r="Y325" s="55">
        <v>3000</v>
      </c>
      <c r="Z325" s="51">
        <v>5000</v>
      </c>
      <c r="AA325" s="51">
        <v>5000</v>
      </c>
      <c r="AB325" s="387"/>
      <c r="AC325" s="51">
        <v>5000</v>
      </c>
      <c r="AD325" s="51">
        <v>5000</v>
      </c>
      <c r="AE325" s="58">
        <v>5000</v>
      </c>
      <c r="AF325" s="58">
        <v>5000</v>
      </c>
      <c r="AG325" s="58">
        <v>5000</v>
      </c>
      <c r="AH325" s="51">
        <v>5000</v>
      </c>
      <c r="AI325" s="51">
        <v>5000</v>
      </c>
      <c r="AJ325" s="51">
        <v>5000</v>
      </c>
      <c r="AK325" s="51">
        <v>5000</v>
      </c>
      <c r="AL325" s="51">
        <v>5000</v>
      </c>
      <c r="AM325" s="51">
        <v>4500</v>
      </c>
      <c r="AN325" s="51">
        <v>4500</v>
      </c>
      <c r="AO325" s="51">
        <v>5000</v>
      </c>
      <c r="AP325" s="51">
        <v>5000</v>
      </c>
      <c r="AQ325" s="51">
        <v>5000</v>
      </c>
      <c r="AR325" s="51">
        <v>5000</v>
      </c>
      <c r="AS325" s="51">
        <v>5000</v>
      </c>
      <c r="AT325" s="52">
        <v>5000</v>
      </c>
      <c r="AU325" s="52">
        <v>5000</v>
      </c>
      <c r="AV325" s="52">
        <v>5000</v>
      </c>
      <c r="AW325" s="52">
        <v>5000</v>
      </c>
      <c r="AX325" s="52">
        <v>5000</v>
      </c>
      <c r="AY325" s="52">
        <f>'Prix médians'!F10</f>
        <v>5000</v>
      </c>
      <c r="BA325" s="11" t="s">
        <v>916</v>
      </c>
      <c r="BB325" s="46" t="s">
        <v>1072</v>
      </c>
      <c r="BC325" s="46" t="s">
        <v>1072</v>
      </c>
      <c r="BD325" s="51">
        <v>7000</v>
      </c>
      <c r="BE325" s="51">
        <v>7000</v>
      </c>
      <c r="BF325" s="46" t="s">
        <v>1072</v>
      </c>
      <c r="BG325" s="51">
        <v>7500</v>
      </c>
      <c r="BH325" s="55">
        <v>6500</v>
      </c>
      <c r="BI325" s="55">
        <v>6500</v>
      </c>
      <c r="BJ325" s="55">
        <v>6250</v>
      </c>
      <c r="BK325" s="56"/>
      <c r="BL325" s="55">
        <v>6750</v>
      </c>
      <c r="BM325" s="113"/>
      <c r="BN325" s="55">
        <v>6000</v>
      </c>
      <c r="BO325" s="113"/>
      <c r="BP325" s="55">
        <v>6000</v>
      </c>
      <c r="BQ325" s="55">
        <v>7000</v>
      </c>
      <c r="BR325" s="58">
        <v>6000</v>
      </c>
      <c r="BS325" s="51">
        <v>6000</v>
      </c>
      <c r="BT325" s="51">
        <v>6000</v>
      </c>
      <c r="BU325" s="55">
        <v>6000</v>
      </c>
      <c r="BV325" s="113"/>
      <c r="BW325" s="55">
        <v>6000</v>
      </c>
      <c r="BX325" s="55">
        <v>6000</v>
      </c>
      <c r="BY325" s="55">
        <v>8500</v>
      </c>
      <c r="BZ325" s="47">
        <v>6000</v>
      </c>
      <c r="CA325" s="47">
        <v>6500</v>
      </c>
      <c r="CB325" s="113"/>
      <c r="CC325" s="47">
        <v>6500</v>
      </c>
      <c r="CD325" s="39">
        <v>7000</v>
      </c>
      <c r="CE325" s="58">
        <v>9500</v>
      </c>
      <c r="CF325" s="51">
        <v>6000</v>
      </c>
      <c r="CG325" s="51">
        <v>6000</v>
      </c>
      <c r="CH325" s="51">
        <v>6000</v>
      </c>
      <c r="CI325" s="51">
        <v>6000</v>
      </c>
      <c r="CJ325" s="51">
        <v>6000</v>
      </c>
      <c r="CK325" s="51">
        <v>6000</v>
      </c>
      <c r="CL325" s="51">
        <v>6000</v>
      </c>
      <c r="CM325" s="51">
        <v>6000</v>
      </c>
      <c r="CN325" s="51">
        <v>6500</v>
      </c>
      <c r="CO325" s="51">
        <v>7000</v>
      </c>
      <c r="CP325" s="51">
        <v>7000</v>
      </c>
      <c r="CQ325" s="51">
        <v>7000</v>
      </c>
      <c r="CR325" s="51">
        <v>6000</v>
      </c>
      <c r="CS325" s="51">
        <v>6000</v>
      </c>
      <c r="CT325" s="52">
        <v>6000</v>
      </c>
      <c r="CU325" s="52">
        <v>6000</v>
      </c>
      <c r="CV325" s="52">
        <v>6000</v>
      </c>
      <c r="CW325" s="52">
        <v>7000</v>
      </c>
      <c r="CX325" s="299">
        <v>7000</v>
      </c>
      <c r="CY325" s="52">
        <f>'Prix médians'!J10</f>
        <v>6000</v>
      </c>
      <c r="DA325" s="11" t="s">
        <v>916</v>
      </c>
      <c r="DB325" s="46" t="s">
        <v>1072</v>
      </c>
      <c r="DC325" s="46" t="s">
        <v>1072</v>
      </c>
      <c r="DD325" s="51">
        <v>1500</v>
      </c>
      <c r="DE325" s="51">
        <v>1500</v>
      </c>
      <c r="DF325" s="46" t="s">
        <v>1072</v>
      </c>
      <c r="DG325" s="51">
        <v>2000</v>
      </c>
      <c r="DH325" s="55">
        <v>2000</v>
      </c>
      <c r="DI325" s="55">
        <v>2000</v>
      </c>
      <c r="DJ325" s="55">
        <v>2000</v>
      </c>
      <c r="DK325" s="113"/>
      <c r="DL325" s="55">
        <v>2000</v>
      </c>
      <c r="DM325" s="113"/>
      <c r="DN325" s="55">
        <v>2000</v>
      </c>
      <c r="DO325" s="113"/>
      <c r="DP325" s="55">
        <v>2000</v>
      </c>
      <c r="DQ325" s="55">
        <v>2000</v>
      </c>
      <c r="DR325" s="58">
        <v>2000</v>
      </c>
      <c r="DS325" s="51">
        <v>2000</v>
      </c>
      <c r="DT325" s="51">
        <v>2000</v>
      </c>
      <c r="DU325" s="55">
        <v>2000</v>
      </c>
      <c r="DV325" s="113"/>
      <c r="DW325" s="55">
        <v>2000</v>
      </c>
      <c r="DX325" s="55">
        <v>2000</v>
      </c>
      <c r="DY325" s="55">
        <v>2500</v>
      </c>
      <c r="DZ325" s="51">
        <v>2000</v>
      </c>
      <c r="EA325" s="51">
        <v>2000</v>
      </c>
      <c r="EB325" s="113"/>
      <c r="EC325" s="51">
        <v>2000</v>
      </c>
      <c r="ED325" s="51">
        <v>2000</v>
      </c>
      <c r="EE325" s="51">
        <v>2000</v>
      </c>
      <c r="EF325" s="51">
        <v>2000</v>
      </c>
      <c r="EG325" s="51">
        <v>2000</v>
      </c>
      <c r="EH325" s="51">
        <v>2000</v>
      </c>
      <c r="EI325" s="51">
        <v>2000</v>
      </c>
      <c r="EJ325" s="51">
        <v>2000</v>
      </c>
      <c r="EK325" s="51">
        <v>2000</v>
      </c>
      <c r="EL325" s="51">
        <v>2000</v>
      </c>
      <c r="EM325" s="51">
        <v>2000</v>
      </c>
      <c r="EN325" s="51">
        <v>2000</v>
      </c>
      <c r="EO325" s="51">
        <v>2000</v>
      </c>
      <c r="EP325" s="51">
        <v>2000</v>
      </c>
      <c r="EQ325" s="51">
        <v>2000</v>
      </c>
      <c r="ER325" s="51">
        <v>2000</v>
      </c>
      <c r="ES325" s="51">
        <v>2000</v>
      </c>
      <c r="ET325" s="52">
        <v>2000</v>
      </c>
      <c r="EU325" s="52">
        <v>2500</v>
      </c>
      <c r="EV325" s="52">
        <v>2000</v>
      </c>
      <c r="EW325" s="52">
        <v>2000</v>
      </c>
      <c r="EX325" s="299">
        <v>2000</v>
      </c>
      <c r="EY325" s="52">
        <f>'Prix médians'!U10</f>
        <v>1500</v>
      </c>
      <c r="EZ325"/>
      <c r="FA325" s="46" t="s">
        <v>1072</v>
      </c>
      <c r="FB325" s="51">
        <v>100</v>
      </c>
      <c r="FC325" s="55">
        <v>100</v>
      </c>
      <c r="FD325" s="55">
        <v>100</v>
      </c>
      <c r="FE325" s="55">
        <v>100</v>
      </c>
      <c r="FF325" s="113"/>
      <c r="FG325" s="55">
        <v>100</v>
      </c>
      <c r="FH325" s="113"/>
      <c r="FI325" s="55">
        <v>100</v>
      </c>
      <c r="FJ325" s="113"/>
      <c r="FK325" s="55">
        <v>100</v>
      </c>
      <c r="FL325" s="55">
        <v>100</v>
      </c>
      <c r="FM325" s="58">
        <v>100</v>
      </c>
      <c r="FN325" s="51">
        <v>100</v>
      </c>
      <c r="FO325" s="51">
        <v>100</v>
      </c>
      <c r="FP325" s="55">
        <v>100</v>
      </c>
      <c r="FQ325" s="113"/>
      <c r="FR325" s="55">
        <v>100</v>
      </c>
      <c r="FS325" s="55">
        <v>100</v>
      </c>
      <c r="FT325" s="55">
        <v>100</v>
      </c>
      <c r="FU325" s="51">
        <v>100</v>
      </c>
      <c r="FV325" s="51">
        <v>100</v>
      </c>
      <c r="FW325" s="113"/>
      <c r="FX325" s="51">
        <v>100</v>
      </c>
      <c r="FY325" s="51">
        <v>100</v>
      </c>
      <c r="FZ325" s="58">
        <v>100</v>
      </c>
      <c r="GA325" s="58">
        <v>100</v>
      </c>
      <c r="GB325" s="58">
        <v>100</v>
      </c>
      <c r="GC325" s="51">
        <v>100</v>
      </c>
      <c r="GD325" s="51">
        <v>100</v>
      </c>
      <c r="GE325" s="51">
        <v>100</v>
      </c>
      <c r="GF325" s="51">
        <v>100</v>
      </c>
      <c r="GG325" s="51">
        <v>100</v>
      </c>
      <c r="GH325" s="51">
        <v>100</v>
      </c>
      <c r="GI325" s="51">
        <v>100</v>
      </c>
      <c r="GJ325" s="47">
        <v>100</v>
      </c>
      <c r="GK325" s="47">
        <v>62.5</v>
      </c>
      <c r="GL325" s="47">
        <v>100</v>
      </c>
      <c r="GM325" s="50">
        <v>100</v>
      </c>
      <c r="GN325" s="51">
        <v>100</v>
      </c>
      <c r="GO325" s="52">
        <v>100</v>
      </c>
      <c r="GP325" s="52">
        <v>100</v>
      </c>
      <c r="GQ325" s="52">
        <v>100</v>
      </c>
      <c r="GR325" s="52">
        <v>100</v>
      </c>
      <c r="GS325" s="299">
        <v>100</v>
      </c>
      <c r="GT325" s="52">
        <f>'Prix médians'!W10</f>
        <v>100</v>
      </c>
      <c r="GU325"/>
      <c r="GV325" s="11" t="s">
        <v>916</v>
      </c>
      <c r="GW325" s="46" t="s">
        <v>1072</v>
      </c>
      <c r="GX325" s="46" t="s">
        <v>1072</v>
      </c>
      <c r="GY325" s="51">
        <v>1300</v>
      </c>
      <c r="GZ325" s="51">
        <v>1300</v>
      </c>
      <c r="HA325" s="46" t="s">
        <v>1072</v>
      </c>
      <c r="HB325" s="51">
        <v>1300</v>
      </c>
      <c r="HC325" s="55">
        <v>1250</v>
      </c>
      <c r="HD325" s="55">
        <v>1250</v>
      </c>
      <c r="HE325" s="55">
        <v>1300</v>
      </c>
      <c r="HF325" s="55">
        <v>1300</v>
      </c>
      <c r="HG325" s="55">
        <v>1300</v>
      </c>
      <c r="HH325" s="55">
        <v>1400</v>
      </c>
      <c r="HI325" s="55">
        <v>1300</v>
      </c>
      <c r="HJ325" s="55">
        <v>1300</v>
      </c>
      <c r="HK325" s="55">
        <v>1300</v>
      </c>
      <c r="HL325" s="55">
        <v>1300</v>
      </c>
      <c r="HM325" s="58">
        <v>1250</v>
      </c>
      <c r="HN325" s="51">
        <v>1200</v>
      </c>
      <c r="HO325" s="51">
        <v>1250</v>
      </c>
      <c r="HP325" s="55">
        <v>1250</v>
      </c>
      <c r="HQ325" s="46" t="s">
        <v>1072</v>
      </c>
      <c r="HR325" s="55">
        <v>1500</v>
      </c>
      <c r="HS325" s="55">
        <v>2500</v>
      </c>
      <c r="HT325" s="55">
        <v>1300</v>
      </c>
      <c r="HU325" s="51">
        <v>1000</v>
      </c>
      <c r="HV325" s="51">
        <v>1500</v>
      </c>
      <c r="HW325" s="46" t="s">
        <v>1072</v>
      </c>
      <c r="HX325" s="51">
        <v>1500</v>
      </c>
      <c r="HY325" s="51">
        <v>1300</v>
      </c>
      <c r="HZ325" s="58">
        <v>1500</v>
      </c>
      <c r="IA325" s="58">
        <v>1400</v>
      </c>
      <c r="IB325" s="51">
        <v>1300</v>
      </c>
      <c r="IC325" s="51">
        <v>1400</v>
      </c>
      <c r="ID325" s="51">
        <v>1400</v>
      </c>
      <c r="IE325" s="51">
        <v>1250</v>
      </c>
      <c r="IF325" s="51">
        <v>1250</v>
      </c>
      <c r="IG325" s="51">
        <v>1500</v>
      </c>
      <c r="IH325" s="51">
        <v>1500</v>
      </c>
      <c r="II325" s="51">
        <v>1700</v>
      </c>
      <c r="IJ325" s="51">
        <v>1500</v>
      </c>
      <c r="IK325" s="51">
        <v>1700</v>
      </c>
      <c r="IL325" s="51">
        <v>1800</v>
      </c>
      <c r="IM325" s="51">
        <v>1500</v>
      </c>
      <c r="IN325" s="51">
        <v>1500</v>
      </c>
      <c r="IO325" s="52">
        <v>1750</v>
      </c>
      <c r="IP325" s="52">
        <v>2000</v>
      </c>
      <c r="IQ325" s="52">
        <v>2000</v>
      </c>
      <c r="IR325" s="52">
        <v>2000</v>
      </c>
      <c r="IS325" s="299">
        <v>2000</v>
      </c>
      <c r="IT325" s="52">
        <f>'Prix médians'!X10</f>
        <v>2500</v>
      </c>
    </row>
    <row r="326" spans="1:254" ht="14.4" customHeight="1" x14ac:dyDescent="0.3">
      <c r="A326" s="11" t="s">
        <v>921</v>
      </c>
      <c r="B326" s="46" t="s">
        <v>1072</v>
      </c>
      <c r="C326" s="46" t="s">
        <v>1072</v>
      </c>
      <c r="D326" s="46" t="s">
        <v>1072</v>
      </c>
      <c r="E326" s="46" t="s">
        <v>1072</v>
      </c>
      <c r="F326" s="46" t="s">
        <v>1072</v>
      </c>
      <c r="G326" s="46" t="s">
        <v>1072</v>
      </c>
      <c r="H326" s="46" t="s">
        <v>1072</v>
      </c>
      <c r="I326" s="46" t="s">
        <v>1072</v>
      </c>
      <c r="J326" s="46" t="s">
        <v>1072</v>
      </c>
      <c r="K326" s="113"/>
      <c r="L326" s="46" t="s">
        <v>1072</v>
      </c>
      <c r="M326" s="113"/>
      <c r="N326" s="46" t="s">
        <v>1072</v>
      </c>
      <c r="O326" s="113"/>
      <c r="P326" s="46" t="s">
        <v>1072</v>
      </c>
      <c r="Q326" s="46" t="s">
        <v>1072</v>
      </c>
      <c r="R326" s="46" t="s">
        <v>1072</v>
      </c>
      <c r="S326" s="46" t="s">
        <v>1072</v>
      </c>
      <c r="T326" s="46" t="s">
        <v>1072</v>
      </c>
      <c r="U326" s="46" t="s">
        <v>1072</v>
      </c>
      <c r="V326" s="387"/>
      <c r="W326" s="46" t="s">
        <v>1072</v>
      </c>
      <c r="X326" s="46" t="s">
        <v>1072</v>
      </c>
      <c r="Y326" s="55">
        <v>6000</v>
      </c>
      <c r="Z326" s="51">
        <v>4000</v>
      </c>
      <c r="AA326" s="51">
        <v>4000</v>
      </c>
      <c r="AB326" s="387"/>
      <c r="AC326" s="51">
        <v>4000</v>
      </c>
      <c r="AD326" s="51">
        <v>4000</v>
      </c>
      <c r="AE326" s="58">
        <v>4000</v>
      </c>
      <c r="AF326" s="58">
        <v>4000</v>
      </c>
      <c r="AG326" s="58">
        <v>4750</v>
      </c>
      <c r="AH326" s="51">
        <v>4000</v>
      </c>
      <c r="AI326" s="51">
        <v>3500</v>
      </c>
      <c r="AJ326" s="51">
        <v>3500</v>
      </c>
      <c r="AK326" s="51">
        <v>4000</v>
      </c>
      <c r="AL326" s="51">
        <v>4000</v>
      </c>
      <c r="AM326" s="51">
        <v>4000</v>
      </c>
      <c r="AN326" s="51">
        <v>4000</v>
      </c>
      <c r="AO326" s="51">
        <v>4500</v>
      </c>
      <c r="AP326" s="51">
        <v>4250</v>
      </c>
      <c r="AQ326" s="51">
        <v>4000</v>
      </c>
      <c r="AR326" s="46" t="s">
        <v>1072</v>
      </c>
      <c r="AS326" s="51">
        <v>3500</v>
      </c>
      <c r="AT326" s="52">
        <v>3500</v>
      </c>
      <c r="AU326" s="52">
        <v>5250</v>
      </c>
      <c r="AV326" s="52">
        <v>6000</v>
      </c>
      <c r="AW326" s="52">
        <v>5500</v>
      </c>
      <c r="AX326" s="52">
        <v>3500</v>
      </c>
      <c r="AY326" s="52">
        <f>'Prix médians'!F11</f>
        <v>3000</v>
      </c>
      <c r="BA326" s="11" t="s">
        <v>921</v>
      </c>
      <c r="BB326" s="46" t="s">
        <v>1072</v>
      </c>
      <c r="BC326" s="46" t="s">
        <v>1072</v>
      </c>
      <c r="BD326" s="46" t="s">
        <v>1072</v>
      </c>
      <c r="BE326" s="46" t="s">
        <v>1072</v>
      </c>
      <c r="BF326" s="46" t="s">
        <v>1072</v>
      </c>
      <c r="BG326" s="46" t="s">
        <v>1072</v>
      </c>
      <c r="BH326" s="46" t="s">
        <v>1072</v>
      </c>
      <c r="BI326" s="46" t="s">
        <v>1072</v>
      </c>
      <c r="BJ326" s="46" t="s">
        <v>1072</v>
      </c>
      <c r="BK326" s="56"/>
      <c r="BL326" s="46" t="s">
        <v>1072</v>
      </c>
      <c r="BM326" s="113"/>
      <c r="BN326" s="46" t="s">
        <v>1072</v>
      </c>
      <c r="BO326" s="113"/>
      <c r="BP326" s="46" t="s">
        <v>1072</v>
      </c>
      <c r="BQ326" s="46" t="s">
        <v>1072</v>
      </c>
      <c r="BR326" s="46" t="s">
        <v>1072</v>
      </c>
      <c r="BS326" s="46" t="s">
        <v>1072</v>
      </c>
      <c r="BT326" s="46" t="s">
        <v>1072</v>
      </c>
      <c r="BU326" s="46" t="s">
        <v>1072</v>
      </c>
      <c r="BV326" s="113"/>
      <c r="BW326" s="46" t="s">
        <v>1072</v>
      </c>
      <c r="BX326" s="46" t="s">
        <v>1072</v>
      </c>
      <c r="BY326" s="39">
        <v>6150</v>
      </c>
      <c r="BZ326" s="51">
        <v>5000</v>
      </c>
      <c r="CA326" s="51">
        <v>5000</v>
      </c>
      <c r="CB326" s="113"/>
      <c r="CC326" s="51">
        <v>5000</v>
      </c>
      <c r="CD326" s="51">
        <v>7000</v>
      </c>
      <c r="CE326" s="58">
        <v>7250</v>
      </c>
      <c r="CF326" s="51">
        <v>5000</v>
      </c>
      <c r="CG326" s="50">
        <v>6750</v>
      </c>
      <c r="CH326" s="51">
        <v>5000</v>
      </c>
      <c r="CI326" s="51">
        <v>7000</v>
      </c>
      <c r="CJ326" s="51">
        <v>7000</v>
      </c>
      <c r="CK326" s="51">
        <v>6750</v>
      </c>
      <c r="CL326" s="51">
        <v>7000</v>
      </c>
      <c r="CM326" s="51">
        <v>7500</v>
      </c>
      <c r="CN326" s="51">
        <v>7500</v>
      </c>
      <c r="CO326" s="51">
        <v>8000</v>
      </c>
      <c r="CP326" s="51">
        <v>8000</v>
      </c>
      <c r="CQ326" s="51">
        <v>8000</v>
      </c>
      <c r="CR326" s="46" t="s">
        <v>1072</v>
      </c>
      <c r="CS326" s="47">
        <v>7000</v>
      </c>
      <c r="CT326" s="52">
        <v>7500</v>
      </c>
      <c r="CU326" s="52">
        <v>5500</v>
      </c>
      <c r="CV326" s="52">
        <v>7500</v>
      </c>
      <c r="CW326" s="52">
        <v>7500</v>
      </c>
      <c r="CX326" s="299">
        <v>7500</v>
      </c>
      <c r="CY326" s="52">
        <f>'Prix médians'!J11</f>
        <v>6250</v>
      </c>
      <c r="DA326" s="11" t="s">
        <v>921</v>
      </c>
      <c r="DB326" s="46" t="s">
        <v>1072</v>
      </c>
      <c r="DC326" s="46" t="s">
        <v>1072</v>
      </c>
      <c r="DD326" s="46" t="s">
        <v>1072</v>
      </c>
      <c r="DE326" s="46" t="s">
        <v>1072</v>
      </c>
      <c r="DF326" s="46" t="s">
        <v>1072</v>
      </c>
      <c r="DG326" s="46" t="s">
        <v>1072</v>
      </c>
      <c r="DH326" s="46" t="s">
        <v>1072</v>
      </c>
      <c r="DI326" s="46" t="s">
        <v>1072</v>
      </c>
      <c r="DJ326" s="46" t="s">
        <v>1072</v>
      </c>
      <c r="DK326" s="113"/>
      <c r="DL326" s="46" t="s">
        <v>1072</v>
      </c>
      <c r="DM326" s="113"/>
      <c r="DN326" s="46" t="s">
        <v>1072</v>
      </c>
      <c r="DO326" s="113"/>
      <c r="DP326" s="46" t="s">
        <v>1072</v>
      </c>
      <c r="DQ326" s="46" t="s">
        <v>1072</v>
      </c>
      <c r="DR326" s="46" t="s">
        <v>1072</v>
      </c>
      <c r="DS326" s="46" t="s">
        <v>1072</v>
      </c>
      <c r="DT326" s="46" t="s">
        <v>1072</v>
      </c>
      <c r="DU326" s="46" t="s">
        <v>1072</v>
      </c>
      <c r="DV326" s="113"/>
      <c r="DW326" s="46" t="s">
        <v>1072</v>
      </c>
      <c r="DX326" s="46" t="s">
        <v>1072</v>
      </c>
      <c r="DY326" s="55">
        <v>1500</v>
      </c>
      <c r="DZ326" s="51">
        <v>1500</v>
      </c>
      <c r="EA326" s="51">
        <v>1500</v>
      </c>
      <c r="EB326" s="113"/>
      <c r="EC326" s="51">
        <v>1500</v>
      </c>
      <c r="ED326" s="51">
        <v>1500</v>
      </c>
      <c r="EE326" s="51">
        <v>1500</v>
      </c>
      <c r="EF326" s="51">
        <v>1500</v>
      </c>
      <c r="EG326" s="51">
        <v>1500</v>
      </c>
      <c r="EH326" s="47">
        <v>1500</v>
      </c>
      <c r="EI326" s="51">
        <v>1500</v>
      </c>
      <c r="EJ326" s="51">
        <v>1500</v>
      </c>
      <c r="EK326" s="51">
        <v>1500</v>
      </c>
      <c r="EL326" s="51">
        <v>1500</v>
      </c>
      <c r="EM326" s="51">
        <v>1500</v>
      </c>
      <c r="EN326" s="51">
        <v>2000</v>
      </c>
      <c r="EO326" s="51">
        <v>2000</v>
      </c>
      <c r="EP326" s="51">
        <v>2000</v>
      </c>
      <c r="EQ326" s="51">
        <v>2000</v>
      </c>
      <c r="ER326" s="46" t="s">
        <v>1072</v>
      </c>
      <c r="ES326" s="50">
        <v>1500</v>
      </c>
      <c r="ET326" s="52">
        <v>1500</v>
      </c>
      <c r="EU326" s="52">
        <v>3000</v>
      </c>
      <c r="EV326" s="52">
        <v>1500</v>
      </c>
      <c r="EW326" s="52">
        <v>1500</v>
      </c>
      <c r="EX326" s="299">
        <v>1500</v>
      </c>
      <c r="EY326" s="52">
        <f>'Prix médians'!U11</f>
        <v>1500</v>
      </c>
      <c r="EZ326"/>
      <c r="FA326" s="46" t="s">
        <v>1072</v>
      </c>
      <c r="FB326" s="46" t="s">
        <v>1072</v>
      </c>
      <c r="FC326" s="46" t="s">
        <v>1072</v>
      </c>
      <c r="FD326" s="46" t="s">
        <v>1072</v>
      </c>
      <c r="FE326" s="46" t="s">
        <v>1072</v>
      </c>
      <c r="FF326" s="113"/>
      <c r="FG326" s="46" t="s">
        <v>1072</v>
      </c>
      <c r="FH326" s="113"/>
      <c r="FI326" s="46" t="s">
        <v>1072</v>
      </c>
      <c r="FJ326" s="113"/>
      <c r="FK326" s="46" t="s">
        <v>1072</v>
      </c>
      <c r="FL326" s="46" t="s">
        <v>1072</v>
      </c>
      <c r="FM326" s="46" t="s">
        <v>1072</v>
      </c>
      <c r="FN326" s="46" t="s">
        <v>1072</v>
      </c>
      <c r="FO326" s="46" t="s">
        <v>1072</v>
      </c>
      <c r="FP326" s="46" t="s">
        <v>1072</v>
      </c>
      <c r="FQ326" s="113"/>
      <c r="FR326" s="46" t="s">
        <v>1072</v>
      </c>
      <c r="FS326" s="46" t="s">
        <v>1072</v>
      </c>
      <c r="FT326" s="55">
        <v>50</v>
      </c>
      <c r="FU326" s="51">
        <v>50</v>
      </c>
      <c r="FV326" s="47">
        <v>50</v>
      </c>
      <c r="FW326" s="113"/>
      <c r="FX326" s="47">
        <v>100</v>
      </c>
      <c r="FY326" s="39">
        <v>50</v>
      </c>
      <c r="FZ326" s="58">
        <v>50</v>
      </c>
      <c r="GA326" s="58">
        <v>50</v>
      </c>
      <c r="GB326" s="39">
        <v>50</v>
      </c>
      <c r="GC326" s="47">
        <v>75</v>
      </c>
      <c r="GD326" s="51">
        <v>50</v>
      </c>
      <c r="GE326" s="51">
        <v>50</v>
      </c>
      <c r="GF326" s="51">
        <v>50</v>
      </c>
      <c r="GG326" s="47">
        <v>87.5</v>
      </c>
      <c r="GH326" s="51">
        <v>100</v>
      </c>
      <c r="GI326" s="51">
        <v>100</v>
      </c>
      <c r="GJ326" s="47">
        <v>100</v>
      </c>
      <c r="GK326" s="51">
        <v>100</v>
      </c>
      <c r="GL326" s="51">
        <v>100</v>
      </c>
      <c r="GM326" s="46" t="s">
        <v>1072</v>
      </c>
      <c r="GN326" s="50">
        <v>87.5</v>
      </c>
      <c r="GO326" s="52">
        <v>50</v>
      </c>
      <c r="GP326" s="52">
        <v>100</v>
      </c>
      <c r="GQ326" s="39">
        <v>100</v>
      </c>
      <c r="GR326" s="39">
        <v>100</v>
      </c>
      <c r="GS326" s="299">
        <v>500</v>
      </c>
      <c r="GT326" s="52">
        <f>'Prix médians'!W11</f>
        <v>500</v>
      </c>
      <c r="GU326"/>
      <c r="GV326" s="11" t="s">
        <v>921</v>
      </c>
      <c r="GW326" s="46" t="s">
        <v>1072</v>
      </c>
      <c r="GX326" s="46" t="s">
        <v>1072</v>
      </c>
      <c r="GY326" s="46" t="s">
        <v>1072</v>
      </c>
      <c r="GZ326" s="46" t="s">
        <v>1072</v>
      </c>
      <c r="HA326" s="46" t="s">
        <v>1072</v>
      </c>
      <c r="HB326" s="46" t="s">
        <v>1072</v>
      </c>
      <c r="HC326" s="46" t="s">
        <v>1072</v>
      </c>
      <c r="HD326" s="46" t="s">
        <v>1072</v>
      </c>
      <c r="HE326" s="46" t="s">
        <v>1072</v>
      </c>
      <c r="HF326" s="46" t="s">
        <v>1072</v>
      </c>
      <c r="HG326" s="46" t="s">
        <v>1072</v>
      </c>
      <c r="HH326" s="46" t="s">
        <v>1072</v>
      </c>
      <c r="HI326" s="46" t="s">
        <v>1072</v>
      </c>
      <c r="HJ326" s="46" t="s">
        <v>1072</v>
      </c>
      <c r="HK326" s="46" t="s">
        <v>1072</v>
      </c>
      <c r="HL326" s="46" t="s">
        <v>1072</v>
      </c>
      <c r="HM326" s="46" t="s">
        <v>1072</v>
      </c>
      <c r="HN326" s="46" t="s">
        <v>1072</v>
      </c>
      <c r="HO326" s="46" t="s">
        <v>1072</v>
      </c>
      <c r="HP326" s="46" t="s">
        <v>1072</v>
      </c>
      <c r="HQ326" s="46" t="s">
        <v>1072</v>
      </c>
      <c r="HR326" s="46" t="s">
        <v>1072</v>
      </c>
      <c r="HS326" s="46" t="s">
        <v>1072</v>
      </c>
      <c r="HT326" s="55">
        <v>1200</v>
      </c>
      <c r="HU326" s="51">
        <v>1100</v>
      </c>
      <c r="HV326" s="51">
        <v>1200</v>
      </c>
      <c r="HW326" s="46" t="s">
        <v>1072</v>
      </c>
      <c r="HX326" s="51">
        <v>1200</v>
      </c>
      <c r="HY326" s="39">
        <v>1200</v>
      </c>
      <c r="HZ326" s="58">
        <v>1200</v>
      </c>
      <c r="IA326" s="58">
        <v>1250</v>
      </c>
      <c r="IB326" s="39">
        <v>1200</v>
      </c>
      <c r="IC326" s="47">
        <v>1200</v>
      </c>
      <c r="ID326" s="51">
        <v>1050</v>
      </c>
      <c r="IE326" s="51">
        <v>1100</v>
      </c>
      <c r="IF326" s="47">
        <v>1000</v>
      </c>
      <c r="IG326" s="51">
        <v>1275</v>
      </c>
      <c r="IH326" s="51">
        <v>1300</v>
      </c>
      <c r="II326" s="51">
        <v>1400</v>
      </c>
      <c r="IJ326" s="51">
        <v>1400</v>
      </c>
      <c r="IK326" s="51">
        <v>1300</v>
      </c>
      <c r="IL326" s="47">
        <v>1500</v>
      </c>
      <c r="IM326" s="46" t="s">
        <v>1072</v>
      </c>
      <c r="IN326" s="51">
        <v>1300</v>
      </c>
      <c r="IO326" s="52">
        <v>1300</v>
      </c>
      <c r="IP326" s="52">
        <v>2000</v>
      </c>
      <c r="IQ326" s="52">
        <v>1500</v>
      </c>
      <c r="IR326" s="52">
        <v>1500</v>
      </c>
      <c r="IS326" s="299">
        <v>1875</v>
      </c>
      <c r="IT326" s="52">
        <f>'Prix médians'!X11</f>
        <v>1700</v>
      </c>
    </row>
    <row r="327" spans="1:254" ht="14.4" customHeight="1" x14ac:dyDescent="0.3">
      <c r="A327" s="11" t="s">
        <v>1081</v>
      </c>
      <c r="B327" s="46" t="s">
        <v>1072</v>
      </c>
      <c r="C327" s="46" t="s">
        <v>1072</v>
      </c>
      <c r="D327" s="46" t="s">
        <v>1072</v>
      </c>
      <c r="E327" s="46" t="s">
        <v>1072</v>
      </c>
      <c r="F327" s="46" t="s">
        <v>1072</v>
      </c>
      <c r="G327" s="46" t="s">
        <v>1072</v>
      </c>
      <c r="H327" s="46" t="s">
        <v>1072</v>
      </c>
      <c r="I327" s="46" t="s">
        <v>1072</v>
      </c>
      <c r="J327" s="46" t="s">
        <v>1072</v>
      </c>
      <c r="K327" s="113"/>
      <c r="L327" s="46" t="s">
        <v>1072</v>
      </c>
      <c r="M327" s="113"/>
      <c r="N327" s="46" t="s">
        <v>1072</v>
      </c>
      <c r="O327" s="113"/>
      <c r="P327" s="58">
        <v>4000</v>
      </c>
      <c r="Q327" s="58">
        <v>4750</v>
      </c>
      <c r="R327" s="58">
        <v>8000</v>
      </c>
      <c r="S327" s="51">
        <v>7000</v>
      </c>
      <c r="T327" s="51">
        <v>7000</v>
      </c>
      <c r="U327" s="55">
        <v>7500</v>
      </c>
      <c r="V327" s="387"/>
      <c r="W327" s="55">
        <v>7500</v>
      </c>
      <c r="X327" s="55">
        <v>8000</v>
      </c>
      <c r="Y327" s="55">
        <v>10000</v>
      </c>
      <c r="Z327" s="51">
        <v>7500</v>
      </c>
      <c r="AA327" s="51">
        <v>7500</v>
      </c>
      <c r="AB327" s="387"/>
      <c r="AC327" s="51">
        <v>7500</v>
      </c>
      <c r="AD327" s="51">
        <v>7500</v>
      </c>
      <c r="AE327" s="58">
        <v>7500</v>
      </c>
      <c r="AF327" s="46" t="s">
        <v>1072</v>
      </c>
      <c r="AG327" s="58">
        <v>7500</v>
      </c>
      <c r="AH327" s="51">
        <v>7500</v>
      </c>
      <c r="AI327" s="46" t="s">
        <v>1072</v>
      </c>
      <c r="AJ327" s="51">
        <v>7500</v>
      </c>
      <c r="AK327" s="51">
        <v>7500</v>
      </c>
      <c r="AL327" s="51">
        <v>7000</v>
      </c>
      <c r="AM327" s="51">
        <v>7000</v>
      </c>
      <c r="AN327" s="46" t="s">
        <v>1072</v>
      </c>
      <c r="AO327" s="51">
        <v>7000</v>
      </c>
      <c r="AP327" s="46" t="s">
        <v>1072</v>
      </c>
      <c r="AQ327" s="51">
        <v>7000</v>
      </c>
      <c r="AR327" s="51">
        <v>4500</v>
      </c>
      <c r="AS327" s="51">
        <v>7000</v>
      </c>
      <c r="AT327" s="52">
        <v>7000</v>
      </c>
      <c r="AU327" s="38" t="s">
        <v>1072</v>
      </c>
      <c r="AV327" s="38" t="s">
        <v>1072</v>
      </c>
      <c r="AW327" s="38" t="s">
        <v>1072</v>
      </c>
      <c r="AX327" s="38" t="s">
        <v>1072</v>
      </c>
      <c r="AY327" s="38" t="s">
        <v>1072</v>
      </c>
      <c r="BA327" s="11" t="s">
        <v>1081</v>
      </c>
      <c r="BB327" s="46" t="s">
        <v>1072</v>
      </c>
      <c r="BC327" s="46" t="s">
        <v>1072</v>
      </c>
      <c r="BD327" s="46" t="s">
        <v>1072</v>
      </c>
      <c r="BE327" s="46" t="s">
        <v>1072</v>
      </c>
      <c r="BF327" s="46" t="s">
        <v>1072</v>
      </c>
      <c r="BG327" s="46" t="s">
        <v>1072</v>
      </c>
      <c r="BH327" s="46" t="s">
        <v>1072</v>
      </c>
      <c r="BI327" s="46" t="s">
        <v>1072</v>
      </c>
      <c r="BJ327" s="46" t="s">
        <v>1072</v>
      </c>
      <c r="BK327" s="56"/>
      <c r="BL327" s="46" t="s">
        <v>1072</v>
      </c>
      <c r="BM327" s="113"/>
      <c r="BN327" s="46" t="s">
        <v>1072</v>
      </c>
      <c r="BO327" s="113"/>
      <c r="BP327" s="58">
        <v>6000</v>
      </c>
      <c r="BQ327" s="58">
        <v>7500</v>
      </c>
      <c r="BR327" s="58">
        <v>7500</v>
      </c>
      <c r="BS327" s="51">
        <v>6000</v>
      </c>
      <c r="BT327" s="51">
        <v>6000</v>
      </c>
      <c r="BU327" s="55">
        <v>6500</v>
      </c>
      <c r="BV327" s="113"/>
      <c r="BW327" s="55">
        <v>7000</v>
      </c>
      <c r="BX327" s="55">
        <v>7000</v>
      </c>
      <c r="BY327" s="55">
        <v>6000</v>
      </c>
      <c r="BZ327" s="51">
        <v>7000</v>
      </c>
      <c r="CA327" s="51">
        <v>7000</v>
      </c>
      <c r="CB327" s="113"/>
      <c r="CC327" s="51">
        <v>7000</v>
      </c>
      <c r="CD327" s="51">
        <v>7000</v>
      </c>
      <c r="CE327" s="58">
        <v>7000</v>
      </c>
      <c r="CF327" s="46" t="s">
        <v>1072</v>
      </c>
      <c r="CG327" s="51">
        <v>7000</v>
      </c>
      <c r="CH327" s="51">
        <v>7000</v>
      </c>
      <c r="CI327" s="46" t="s">
        <v>1072</v>
      </c>
      <c r="CJ327" s="47">
        <v>7000</v>
      </c>
      <c r="CK327" s="51">
        <v>10000</v>
      </c>
      <c r="CL327" s="51">
        <v>9000</v>
      </c>
      <c r="CM327" s="51">
        <v>7000</v>
      </c>
      <c r="CN327" s="46" t="s">
        <v>1072</v>
      </c>
      <c r="CO327" s="51">
        <v>7500</v>
      </c>
      <c r="CP327" s="46" t="s">
        <v>1072</v>
      </c>
      <c r="CQ327" s="51">
        <v>7500</v>
      </c>
      <c r="CR327" s="51">
        <v>7000</v>
      </c>
      <c r="CS327" s="51">
        <v>7000</v>
      </c>
      <c r="CT327" s="52">
        <v>7000</v>
      </c>
      <c r="CU327" s="38" t="s">
        <v>1072</v>
      </c>
      <c r="CV327" s="38" t="s">
        <v>1072</v>
      </c>
      <c r="CW327" s="38" t="s">
        <v>1072</v>
      </c>
      <c r="CX327" s="300" t="s">
        <v>1072</v>
      </c>
      <c r="CY327" s="300" t="s">
        <v>1072</v>
      </c>
      <c r="DA327" s="11" t="s">
        <v>1081</v>
      </c>
      <c r="DB327" s="46" t="s">
        <v>1072</v>
      </c>
      <c r="DC327" s="46" t="s">
        <v>1072</v>
      </c>
      <c r="DD327" s="46" t="s">
        <v>1072</v>
      </c>
      <c r="DE327" s="46" t="s">
        <v>1072</v>
      </c>
      <c r="DF327" s="46" t="s">
        <v>1072</v>
      </c>
      <c r="DG327" s="46" t="s">
        <v>1072</v>
      </c>
      <c r="DH327" s="46" t="s">
        <v>1072</v>
      </c>
      <c r="DI327" s="46" t="s">
        <v>1072</v>
      </c>
      <c r="DJ327" s="46" t="s">
        <v>1072</v>
      </c>
      <c r="DK327" s="113"/>
      <c r="DL327" s="46" t="s">
        <v>1072</v>
      </c>
      <c r="DM327" s="113"/>
      <c r="DN327" s="46" t="s">
        <v>1072</v>
      </c>
      <c r="DO327" s="113"/>
      <c r="DP327" s="50">
        <v>1350</v>
      </c>
      <c r="DQ327" s="58">
        <v>2000</v>
      </c>
      <c r="DR327" s="58">
        <v>2250</v>
      </c>
      <c r="DS327" s="51">
        <v>2000</v>
      </c>
      <c r="DT327" s="51">
        <v>2000</v>
      </c>
      <c r="DU327" s="55">
        <v>2500</v>
      </c>
      <c r="DV327" s="113"/>
      <c r="DW327" s="55">
        <v>2000</v>
      </c>
      <c r="DX327" s="55">
        <v>2000</v>
      </c>
      <c r="DY327" s="55">
        <v>2000</v>
      </c>
      <c r="DZ327" s="51">
        <v>2000</v>
      </c>
      <c r="EA327" s="51">
        <v>2000</v>
      </c>
      <c r="EB327" s="113"/>
      <c r="EC327" s="51">
        <v>2000</v>
      </c>
      <c r="ED327" s="51">
        <v>2000</v>
      </c>
      <c r="EE327" s="51">
        <v>2000</v>
      </c>
      <c r="EF327" s="46" t="s">
        <v>1072</v>
      </c>
      <c r="EG327" s="51">
        <v>2000</v>
      </c>
      <c r="EH327" s="51">
        <v>2000</v>
      </c>
      <c r="EI327" s="46" t="s">
        <v>1072</v>
      </c>
      <c r="EJ327" s="47">
        <v>1475</v>
      </c>
      <c r="EK327" s="51">
        <v>2000</v>
      </c>
      <c r="EL327" s="51">
        <v>2500</v>
      </c>
      <c r="EM327" s="51">
        <v>2000</v>
      </c>
      <c r="EN327" s="46" t="s">
        <v>1072</v>
      </c>
      <c r="EO327" s="51">
        <v>2000</v>
      </c>
      <c r="EP327" s="46" t="s">
        <v>1072</v>
      </c>
      <c r="EQ327" s="51">
        <v>2000</v>
      </c>
      <c r="ER327" s="51">
        <v>2000</v>
      </c>
      <c r="ES327" s="51">
        <v>2000</v>
      </c>
      <c r="ET327" s="52">
        <v>2000</v>
      </c>
      <c r="EU327" s="38" t="s">
        <v>1072</v>
      </c>
      <c r="EV327" s="38" t="s">
        <v>1072</v>
      </c>
      <c r="EW327" s="38" t="s">
        <v>1072</v>
      </c>
      <c r="EX327" s="300" t="s">
        <v>1072</v>
      </c>
      <c r="EY327" s="300" t="s">
        <v>1072</v>
      </c>
      <c r="EZ327"/>
      <c r="FA327" s="46" t="s">
        <v>1072</v>
      </c>
      <c r="FB327" s="46" t="s">
        <v>1072</v>
      </c>
      <c r="FC327" s="46" t="s">
        <v>1072</v>
      </c>
      <c r="FD327" s="46" t="s">
        <v>1072</v>
      </c>
      <c r="FE327" s="46" t="s">
        <v>1072</v>
      </c>
      <c r="FF327" s="113"/>
      <c r="FG327" s="46" t="s">
        <v>1072</v>
      </c>
      <c r="FH327" s="113"/>
      <c r="FI327" s="46" t="s">
        <v>1072</v>
      </c>
      <c r="FJ327" s="113"/>
      <c r="FK327" s="58">
        <v>50</v>
      </c>
      <c r="FL327" s="58">
        <v>50</v>
      </c>
      <c r="FM327" s="47">
        <v>100</v>
      </c>
      <c r="FN327" s="51">
        <v>50</v>
      </c>
      <c r="FO327" s="51">
        <v>50</v>
      </c>
      <c r="FP327" s="47">
        <v>100</v>
      </c>
      <c r="FQ327" s="113"/>
      <c r="FR327" s="55">
        <v>50</v>
      </c>
      <c r="FS327" s="55">
        <v>50</v>
      </c>
      <c r="FT327" s="55">
        <v>50</v>
      </c>
      <c r="FU327" s="51">
        <v>50</v>
      </c>
      <c r="FV327" s="51">
        <v>50</v>
      </c>
      <c r="FW327" s="113"/>
      <c r="FX327" s="51">
        <v>50</v>
      </c>
      <c r="FY327" s="51">
        <v>50</v>
      </c>
      <c r="FZ327" s="58">
        <v>50</v>
      </c>
      <c r="GA327" s="46" t="s">
        <v>1072</v>
      </c>
      <c r="GB327" s="58">
        <v>50</v>
      </c>
      <c r="GC327" s="51">
        <v>50</v>
      </c>
      <c r="GD327" s="46" t="s">
        <v>1072</v>
      </c>
      <c r="GE327" s="47">
        <v>100</v>
      </c>
      <c r="GF327" s="51">
        <v>50</v>
      </c>
      <c r="GG327" s="51">
        <v>50</v>
      </c>
      <c r="GH327" s="51">
        <v>50</v>
      </c>
      <c r="GI327" s="46" t="s">
        <v>1072</v>
      </c>
      <c r="GJ327" s="47">
        <v>100</v>
      </c>
      <c r="GK327" s="46" t="s">
        <v>1072</v>
      </c>
      <c r="GL327" s="51">
        <v>50</v>
      </c>
      <c r="GM327" s="50">
        <v>100</v>
      </c>
      <c r="GN327" s="51">
        <v>50</v>
      </c>
      <c r="GO327" s="52">
        <v>50</v>
      </c>
      <c r="GP327" s="38" t="s">
        <v>1072</v>
      </c>
      <c r="GQ327" s="38" t="s">
        <v>1072</v>
      </c>
      <c r="GR327" s="38" t="s">
        <v>1072</v>
      </c>
      <c r="GS327" s="300" t="s">
        <v>1072</v>
      </c>
      <c r="GT327" s="300" t="s">
        <v>1072</v>
      </c>
      <c r="GU327"/>
      <c r="GV327" s="11" t="s">
        <v>1081</v>
      </c>
      <c r="GW327" s="46" t="s">
        <v>1072</v>
      </c>
      <c r="GX327" s="46" t="s">
        <v>1072</v>
      </c>
      <c r="GY327" s="46" t="s">
        <v>1072</v>
      </c>
      <c r="GZ327" s="46" t="s">
        <v>1072</v>
      </c>
      <c r="HA327" s="46" t="s">
        <v>1072</v>
      </c>
      <c r="HB327" s="46" t="s">
        <v>1072</v>
      </c>
      <c r="HC327" s="46" t="s">
        <v>1072</v>
      </c>
      <c r="HD327" s="46" t="s">
        <v>1072</v>
      </c>
      <c r="HE327" s="46" t="s">
        <v>1072</v>
      </c>
      <c r="HF327" s="46" t="s">
        <v>1072</v>
      </c>
      <c r="HG327" s="46" t="s">
        <v>1072</v>
      </c>
      <c r="HH327" s="46" t="s">
        <v>1072</v>
      </c>
      <c r="HI327" s="46" t="s">
        <v>1072</v>
      </c>
      <c r="HJ327" s="46" t="s">
        <v>1072</v>
      </c>
      <c r="HK327" s="58">
        <v>1500</v>
      </c>
      <c r="HL327" s="58">
        <v>1500</v>
      </c>
      <c r="HM327" s="50">
        <v>1000</v>
      </c>
      <c r="HN327" s="51">
        <v>1000</v>
      </c>
      <c r="HO327" s="51">
        <v>1500</v>
      </c>
      <c r="HP327" s="47">
        <v>1100</v>
      </c>
      <c r="HQ327" s="51">
        <v>1500</v>
      </c>
      <c r="HR327" s="55">
        <v>1500</v>
      </c>
      <c r="HS327" s="55">
        <v>1500</v>
      </c>
      <c r="HT327" s="55">
        <v>1500</v>
      </c>
      <c r="HU327" s="51">
        <v>1500</v>
      </c>
      <c r="HV327" s="51">
        <v>1500</v>
      </c>
      <c r="HW327" s="46" t="s">
        <v>1072</v>
      </c>
      <c r="HX327" s="51">
        <v>2000</v>
      </c>
      <c r="HY327" s="51">
        <v>1500</v>
      </c>
      <c r="HZ327" s="58">
        <v>1500</v>
      </c>
      <c r="IA327" s="46" t="s">
        <v>1072</v>
      </c>
      <c r="IB327" s="51">
        <v>1500</v>
      </c>
      <c r="IC327" s="51">
        <v>1500</v>
      </c>
      <c r="ID327" s="46" t="s">
        <v>1072</v>
      </c>
      <c r="IE327" s="47">
        <v>1000</v>
      </c>
      <c r="IF327" s="51">
        <v>1500</v>
      </c>
      <c r="IG327" s="51">
        <v>1500</v>
      </c>
      <c r="IH327" s="51">
        <v>2000</v>
      </c>
      <c r="II327" s="46" t="s">
        <v>1072</v>
      </c>
      <c r="IJ327" s="51">
        <v>2000</v>
      </c>
      <c r="IK327" s="46" t="s">
        <v>1072</v>
      </c>
      <c r="IL327" s="51">
        <v>1500</v>
      </c>
      <c r="IM327" s="50">
        <v>1500</v>
      </c>
      <c r="IN327" s="51">
        <v>2000</v>
      </c>
      <c r="IO327" s="52">
        <v>2500</v>
      </c>
      <c r="IP327" s="38" t="s">
        <v>1072</v>
      </c>
      <c r="IQ327" s="38" t="s">
        <v>1072</v>
      </c>
      <c r="IR327" s="38" t="s">
        <v>1072</v>
      </c>
      <c r="IS327" s="300" t="s">
        <v>1072</v>
      </c>
      <c r="IT327" s="300" t="s">
        <v>1072</v>
      </c>
    </row>
    <row r="328" spans="1:254" ht="14.4" customHeight="1" x14ac:dyDescent="0.3">
      <c r="A328" s="11" t="s">
        <v>934</v>
      </c>
      <c r="B328" s="46" t="s">
        <v>1072</v>
      </c>
      <c r="C328" s="46" t="s">
        <v>1072</v>
      </c>
      <c r="D328" s="46" t="s">
        <v>1072</v>
      </c>
      <c r="E328" s="46" t="s">
        <v>1072</v>
      </c>
      <c r="F328" s="46" t="s">
        <v>1072</v>
      </c>
      <c r="G328" s="46" t="s">
        <v>1072</v>
      </c>
      <c r="H328" s="46" t="s">
        <v>1072</v>
      </c>
      <c r="I328" s="46" t="s">
        <v>1072</v>
      </c>
      <c r="J328" s="46" t="s">
        <v>1072</v>
      </c>
      <c r="K328" s="113"/>
      <c r="L328" s="55">
        <v>4000</v>
      </c>
      <c r="M328" s="113"/>
      <c r="N328" s="55">
        <v>5000</v>
      </c>
      <c r="O328" s="113"/>
      <c r="P328" s="46" t="s">
        <v>1072</v>
      </c>
      <c r="Q328" s="51">
        <v>5000</v>
      </c>
      <c r="R328" s="58">
        <v>4750</v>
      </c>
      <c r="S328" s="46" t="s">
        <v>1072</v>
      </c>
      <c r="T328" s="51">
        <v>7000</v>
      </c>
      <c r="U328" s="46" t="s">
        <v>1072</v>
      </c>
      <c r="V328" s="387"/>
      <c r="W328" s="46" t="s">
        <v>1072</v>
      </c>
      <c r="X328" s="46" t="s">
        <v>1072</v>
      </c>
      <c r="Y328" s="46" t="s">
        <v>1072</v>
      </c>
      <c r="Z328" s="46" t="s">
        <v>1072</v>
      </c>
      <c r="AA328" s="46" t="s">
        <v>1072</v>
      </c>
      <c r="AB328" s="387"/>
      <c r="AC328" s="46" t="s">
        <v>1072</v>
      </c>
      <c r="AD328" s="46" t="s">
        <v>1072</v>
      </c>
      <c r="AE328" s="46" t="s">
        <v>1072</v>
      </c>
      <c r="AF328" s="58">
        <v>4250</v>
      </c>
      <c r="AG328" s="58">
        <v>4200</v>
      </c>
      <c r="AH328" s="51">
        <v>4000</v>
      </c>
      <c r="AI328" s="51">
        <v>4000</v>
      </c>
      <c r="AJ328" s="51">
        <v>4000</v>
      </c>
      <c r="AK328" s="51">
        <v>4000</v>
      </c>
      <c r="AL328" s="51">
        <v>6500</v>
      </c>
      <c r="AM328" s="51">
        <v>6500</v>
      </c>
      <c r="AN328" s="51">
        <v>6500</v>
      </c>
      <c r="AO328" s="51">
        <v>4000</v>
      </c>
      <c r="AP328" s="51">
        <v>4000</v>
      </c>
      <c r="AQ328" s="46" t="s">
        <v>1072</v>
      </c>
      <c r="AR328" s="51">
        <v>4500</v>
      </c>
      <c r="AS328" s="51">
        <v>4500</v>
      </c>
      <c r="AT328" s="52">
        <v>4000</v>
      </c>
      <c r="AU328" s="52">
        <v>4000</v>
      </c>
      <c r="AV328" s="52">
        <v>4000</v>
      </c>
      <c r="AW328" s="38" t="s">
        <v>1072</v>
      </c>
      <c r="AX328" s="38" t="s">
        <v>1072</v>
      </c>
      <c r="AY328" s="38" t="s">
        <v>1072</v>
      </c>
      <c r="BA328" s="11" t="s">
        <v>934</v>
      </c>
      <c r="BB328" s="46" t="s">
        <v>1072</v>
      </c>
      <c r="BC328" s="46" t="s">
        <v>1072</v>
      </c>
      <c r="BD328" s="46" t="s">
        <v>1072</v>
      </c>
      <c r="BE328" s="46" t="s">
        <v>1072</v>
      </c>
      <c r="BF328" s="46" t="s">
        <v>1072</v>
      </c>
      <c r="BG328" s="46" t="s">
        <v>1072</v>
      </c>
      <c r="BH328" s="46" t="s">
        <v>1072</v>
      </c>
      <c r="BI328" s="46" t="s">
        <v>1072</v>
      </c>
      <c r="BJ328" s="46" t="s">
        <v>1072</v>
      </c>
      <c r="BK328" s="56"/>
      <c r="BL328" s="50">
        <v>6000</v>
      </c>
      <c r="BM328" s="113"/>
      <c r="BN328" s="55">
        <v>6000</v>
      </c>
      <c r="BO328" s="113"/>
      <c r="BP328" s="46" t="s">
        <v>1072</v>
      </c>
      <c r="BQ328" s="51">
        <v>5000</v>
      </c>
      <c r="BR328" s="58">
        <v>6000</v>
      </c>
      <c r="BS328" s="46" t="s">
        <v>1072</v>
      </c>
      <c r="BT328" s="51">
        <v>7000</v>
      </c>
      <c r="BU328" s="46" t="s">
        <v>1072</v>
      </c>
      <c r="BV328" s="113"/>
      <c r="BW328" s="46" t="s">
        <v>1072</v>
      </c>
      <c r="BX328" s="46" t="s">
        <v>1072</v>
      </c>
      <c r="BY328" s="46" t="s">
        <v>1072</v>
      </c>
      <c r="BZ328" s="46" t="s">
        <v>1072</v>
      </c>
      <c r="CA328" s="46" t="s">
        <v>1072</v>
      </c>
      <c r="CB328" s="113"/>
      <c r="CC328" s="46" t="s">
        <v>1072</v>
      </c>
      <c r="CD328" s="46" t="s">
        <v>1072</v>
      </c>
      <c r="CE328" s="46" t="s">
        <v>1072</v>
      </c>
      <c r="CF328" s="51">
        <v>8000</v>
      </c>
      <c r="CG328" s="51">
        <v>6000</v>
      </c>
      <c r="CH328" s="47">
        <v>6500</v>
      </c>
      <c r="CI328" s="47">
        <v>6500</v>
      </c>
      <c r="CJ328" s="51">
        <v>8500</v>
      </c>
      <c r="CK328" s="51">
        <v>7000</v>
      </c>
      <c r="CL328" s="51">
        <v>7500</v>
      </c>
      <c r="CM328" s="51">
        <v>7500</v>
      </c>
      <c r="CN328" s="51">
        <v>7500</v>
      </c>
      <c r="CO328" s="51">
        <v>7500</v>
      </c>
      <c r="CP328" s="51">
        <v>7500</v>
      </c>
      <c r="CQ328" s="46" t="s">
        <v>1072</v>
      </c>
      <c r="CR328" s="51">
        <v>7500</v>
      </c>
      <c r="CS328" s="51">
        <v>7500</v>
      </c>
      <c r="CT328" s="52">
        <v>7500</v>
      </c>
      <c r="CU328" s="52">
        <v>7500</v>
      </c>
      <c r="CV328" s="52">
        <v>5000</v>
      </c>
      <c r="CW328" s="38" t="s">
        <v>1072</v>
      </c>
      <c r="CX328" s="300" t="s">
        <v>1072</v>
      </c>
      <c r="CY328" s="300" t="s">
        <v>1072</v>
      </c>
      <c r="DA328" s="11" t="s">
        <v>934</v>
      </c>
      <c r="DB328" s="46" t="s">
        <v>1072</v>
      </c>
      <c r="DC328" s="46" t="s">
        <v>1072</v>
      </c>
      <c r="DD328" s="46" t="s">
        <v>1072</v>
      </c>
      <c r="DE328" s="46" t="s">
        <v>1072</v>
      </c>
      <c r="DF328" s="46" t="s">
        <v>1072</v>
      </c>
      <c r="DG328" s="46" t="s">
        <v>1072</v>
      </c>
      <c r="DH328" s="46" t="s">
        <v>1072</v>
      </c>
      <c r="DI328" s="46" t="s">
        <v>1072</v>
      </c>
      <c r="DJ328" s="46" t="s">
        <v>1072</v>
      </c>
      <c r="DK328" s="113"/>
      <c r="DL328" s="55">
        <v>1500</v>
      </c>
      <c r="DM328" s="113"/>
      <c r="DN328" s="50">
        <v>1375</v>
      </c>
      <c r="DO328" s="113"/>
      <c r="DP328" s="46" t="s">
        <v>1072</v>
      </c>
      <c r="DQ328" s="51">
        <v>2000</v>
      </c>
      <c r="DR328" s="58">
        <v>1500</v>
      </c>
      <c r="DS328" s="46" t="s">
        <v>1072</v>
      </c>
      <c r="DT328" s="51">
        <v>1700</v>
      </c>
      <c r="DU328" s="46" t="s">
        <v>1072</v>
      </c>
      <c r="DV328" s="113"/>
      <c r="DW328" s="46" t="s">
        <v>1072</v>
      </c>
      <c r="DX328" s="46" t="s">
        <v>1072</v>
      </c>
      <c r="DY328" s="46" t="s">
        <v>1072</v>
      </c>
      <c r="DZ328" s="46" t="s">
        <v>1072</v>
      </c>
      <c r="EA328" s="46" t="s">
        <v>1072</v>
      </c>
      <c r="EB328" s="113"/>
      <c r="EC328" s="46" t="s">
        <v>1072</v>
      </c>
      <c r="ED328" s="46" t="s">
        <v>1072</v>
      </c>
      <c r="EE328" s="46" t="s">
        <v>1072</v>
      </c>
      <c r="EF328" s="51">
        <v>1500</v>
      </c>
      <c r="EG328" s="51">
        <v>1450</v>
      </c>
      <c r="EH328" s="51">
        <v>1500</v>
      </c>
      <c r="EI328" s="51">
        <v>1450</v>
      </c>
      <c r="EJ328" s="51">
        <v>1450</v>
      </c>
      <c r="EK328" s="51">
        <v>1500</v>
      </c>
      <c r="EL328" s="51">
        <v>1500</v>
      </c>
      <c r="EM328" s="51">
        <v>1500</v>
      </c>
      <c r="EN328" s="51">
        <v>1500</v>
      </c>
      <c r="EO328" s="51">
        <v>1500</v>
      </c>
      <c r="EP328" s="51">
        <v>1500</v>
      </c>
      <c r="EQ328" s="46" t="s">
        <v>1072</v>
      </c>
      <c r="ER328" s="51">
        <v>1500</v>
      </c>
      <c r="ES328" s="51">
        <v>1500</v>
      </c>
      <c r="ET328" s="52">
        <v>1500</v>
      </c>
      <c r="EU328" s="52">
        <v>2500</v>
      </c>
      <c r="EV328" s="52">
        <v>1500</v>
      </c>
      <c r="EW328" s="38" t="s">
        <v>1072</v>
      </c>
      <c r="EX328" s="300" t="s">
        <v>1072</v>
      </c>
      <c r="EY328" s="300" t="s">
        <v>1072</v>
      </c>
      <c r="EZ328"/>
      <c r="FA328" s="46" t="s">
        <v>1072</v>
      </c>
      <c r="FB328" s="46" t="s">
        <v>1072</v>
      </c>
      <c r="FC328" s="46" t="s">
        <v>1072</v>
      </c>
      <c r="FD328" s="46" t="s">
        <v>1072</v>
      </c>
      <c r="FE328" s="46" t="s">
        <v>1072</v>
      </c>
      <c r="FF328" s="113"/>
      <c r="FG328" s="55">
        <v>50</v>
      </c>
      <c r="FH328" s="113"/>
      <c r="FI328" s="55">
        <v>50</v>
      </c>
      <c r="FJ328" s="113"/>
      <c r="FK328" s="46" t="s">
        <v>1072</v>
      </c>
      <c r="FL328" s="50">
        <v>75</v>
      </c>
      <c r="FM328" s="47">
        <v>100</v>
      </c>
      <c r="FN328" s="46" t="s">
        <v>1072</v>
      </c>
      <c r="FO328" s="51">
        <v>250</v>
      </c>
      <c r="FP328" s="46" t="s">
        <v>1072</v>
      </c>
      <c r="FQ328" s="113"/>
      <c r="FR328" s="46" t="s">
        <v>1072</v>
      </c>
      <c r="FS328" s="60" t="s">
        <v>1072</v>
      </c>
      <c r="FT328" s="60" t="s">
        <v>1072</v>
      </c>
      <c r="FU328" s="60" t="s">
        <v>1072</v>
      </c>
      <c r="FV328" s="46" t="s">
        <v>1072</v>
      </c>
      <c r="FW328" s="113"/>
      <c r="FX328" s="46" t="s">
        <v>1072</v>
      </c>
      <c r="FY328" s="46" t="s">
        <v>1072</v>
      </c>
      <c r="FZ328" s="46" t="s">
        <v>1072</v>
      </c>
      <c r="GA328" s="58">
        <v>250</v>
      </c>
      <c r="GB328" s="58">
        <v>375</v>
      </c>
      <c r="GC328" s="51">
        <v>250</v>
      </c>
      <c r="GD328" s="51">
        <v>250</v>
      </c>
      <c r="GE328" s="51">
        <v>250</v>
      </c>
      <c r="GF328" s="51">
        <v>250</v>
      </c>
      <c r="GG328" s="51">
        <v>75</v>
      </c>
      <c r="GH328" s="51">
        <v>50</v>
      </c>
      <c r="GI328" s="51">
        <v>50</v>
      </c>
      <c r="GJ328" s="51">
        <v>50</v>
      </c>
      <c r="GK328" s="51">
        <v>50</v>
      </c>
      <c r="GL328" s="46" t="s">
        <v>1072</v>
      </c>
      <c r="GM328" s="51">
        <v>50</v>
      </c>
      <c r="GN328" s="51">
        <v>50</v>
      </c>
      <c r="GO328" s="52">
        <v>50</v>
      </c>
      <c r="GP328" s="52">
        <v>50</v>
      </c>
      <c r="GQ328" s="52">
        <v>50</v>
      </c>
      <c r="GR328" s="38" t="s">
        <v>1072</v>
      </c>
      <c r="GS328" s="300" t="s">
        <v>1072</v>
      </c>
      <c r="GT328" s="300" t="s">
        <v>1072</v>
      </c>
      <c r="GU328"/>
      <c r="GV328" s="11" t="s">
        <v>934</v>
      </c>
      <c r="GW328" s="46" t="s">
        <v>1072</v>
      </c>
      <c r="GX328" s="46" t="s">
        <v>1072</v>
      </c>
      <c r="GY328" s="46" t="s">
        <v>1072</v>
      </c>
      <c r="GZ328" s="46" t="s">
        <v>1072</v>
      </c>
      <c r="HA328" s="46" t="s">
        <v>1072</v>
      </c>
      <c r="HB328" s="46" t="s">
        <v>1072</v>
      </c>
      <c r="HC328" s="46" t="s">
        <v>1072</v>
      </c>
      <c r="HD328" s="46" t="s">
        <v>1072</v>
      </c>
      <c r="HE328" s="46" t="s">
        <v>1072</v>
      </c>
      <c r="HF328" s="46" t="s">
        <v>1072</v>
      </c>
      <c r="HG328" s="55">
        <v>1300</v>
      </c>
      <c r="HH328" s="55">
        <v>1300</v>
      </c>
      <c r="HI328" s="55">
        <v>1250</v>
      </c>
      <c r="HJ328" s="46" t="s">
        <v>1072</v>
      </c>
      <c r="HK328" s="46" t="s">
        <v>1072</v>
      </c>
      <c r="HL328" s="58">
        <v>1000</v>
      </c>
      <c r="HM328" s="58">
        <v>1200</v>
      </c>
      <c r="HN328" s="46" t="s">
        <v>1072</v>
      </c>
      <c r="HO328" s="51">
        <v>1300</v>
      </c>
      <c r="HP328" s="46" t="s">
        <v>1072</v>
      </c>
      <c r="HQ328" s="46" t="s">
        <v>1072</v>
      </c>
      <c r="HR328" s="46" t="s">
        <v>1072</v>
      </c>
      <c r="HS328" s="60" t="s">
        <v>1072</v>
      </c>
      <c r="HT328" s="60" t="s">
        <v>1072</v>
      </c>
      <c r="HU328" s="60" t="s">
        <v>1072</v>
      </c>
      <c r="HV328" s="46" t="s">
        <v>1072</v>
      </c>
      <c r="HW328" s="46" t="s">
        <v>1072</v>
      </c>
      <c r="HX328" s="46" t="s">
        <v>1072</v>
      </c>
      <c r="HY328" s="46" t="s">
        <v>1072</v>
      </c>
      <c r="HZ328" s="46" t="s">
        <v>1072</v>
      </c>
      <c r="IA328" s="58">
        <v>1300</v>
      </c>
      <c r="IB328" s="51">
        <v>1300</v>
      </c>
      <c r="IC328" s="51">
        <v>1500</v>
      </c>
      <c r="ID328" s="51">
        <v>1500</v>
      </c>
      <c r="IE328" s="51">
        <v>1300</v>
      </c>
      <c r="IF328" s="51">
        <v>1275</v>
      </c>
      <c r="IG328" s="51">
        <v>2000</v>
      </c>
      <c r="IH328" s="51">
        <v>2000</v>
      </c>
      <c r="II328" s="51">
        <v>1750</v>
      </c>
      <c r="IJ328" s="51">
        <v>1750</v>
      </c>
      <c r="IK328" s="51">
        <v>1750</v>
      </c>
      <c r="IL328" s="46" t="s">
        <v>1072</v>
      </c>
      <c r="IM328" s="51">
        <v>1750</v>
      </c>
      <c r="IN328" s="51">
        <v>1750</v>
      </c>
      <c r="IO328" s="52">
        <v>1500</v>
      </c>
      <c r="IP328" s="52">
        <v>2000</v>
      </c>
      <c r="IQ328" s="52">
        <v>1800</v>
      </c>
      <c r="IR328" s="38" t="s">
        <v>1072</v>
      </c>
      <c r="IS328" s="300" t="s">
        <v>1072</v>
      </c>
      <c r="IT328" s="300" t="s">
        <v>1072</v>
      </c>
    </row>
    <row r="329" spans="1:254" ht="14.4" customHeight="1" x14ac:dyDescent="0.3">
      <c r="A329" s="11" t="s">
        <v>936</v>
      </c>
      <c r="B329" s="46" t="s">
        <v>1072</v>
      </c>
      <c r="C329" s="46" t="s">
        <v>1072</v>
      </c>
      <c r="D329" s="46" t="s">
        <v>1072</v>
      </c>
      <c r="E329" s="46" t="s">
        <v>1072</v>
      </c>
      <c r="F329" s="46" t="s">
        <v>1072</v>
      </c>
      <c r="G329" s="46" t="s">
        <v>1072</v>
      </c>
      <c r="H329" s="46" t="s">
        <v>1072</v>
      </c>
      <c r="I329" s="46" t="s">
        <v>1072</v>
      </c>
      <c r="J329" s="46" t="s">
        <v>1072</v>
      </c>
      <c r="K329" s="113"/>
      <c r="L329" s="46" t="s">
        <v>1072</v>
      </c>
      <c r="M329" s="113"/>
      <c r="N329" s="46" t="s">
        <v>1072</v>
      </c>
      <c r="O329" s="113"/>
      <c r="P329" s="46" t="s">
        <v>1072</v>
      </c>
      <c r="Q329" s="46" t="s">
        <v>1072</v>
      </c>
      <c r="R329" s="46" t="s">
        <v>1072</v>
      </c>
      <c r="S329" s="46" t="s">
        <v>1072</v>
      </c>
      <c r="T329" s="46" t="s">
        <v>1072</v>
      </c>
      <c r="U329" s="46" t="s">
        <v>1072</v>
      </c>
      <c r="V329" s="387"/>
      <c r="W329" s="46" t="s">
        <v>1072</v>
      </c>
      <c r="X329" s="46" t="s">
        <v>1072</v>
      </c>
      <c r="Y329" s="46" t="s">
        <v>1072</v>
      </c>
      <c r="Z329" s="46" t="s">
        <v>1072</v>
      </c>
      <c r="AA329" s="46" t="s">
        <v>1072</v>
      </c>
      <c r="AB329" s="387"/>
      <c r="AC329" s="51">
        <v>6500</v>
      </c>
      <c r="AD329" s="46" t="s">
        <v>1072</v>
      </c>
      <c r="AE329" s="46" t="s">
        <v>1072</v>
      </c>
      <c r="AF329" s="46" t="s">
        <v>1072</v>
      </c>
      <c r="AG329" s="46" t="s">
        <v>1072</v>
      </c>
      <c r="AH329" s="46" t="s">
        <v>1072</v>
      </c>
      <c r="AI329" s="46" t="s">
        <v>1072</v>
      </c>
      <c r="AJ329" s="46" t="s">
        <v>1072</v>
      </c>
      <c r="AK329" s="46" t="s">
        <v>1072</v>
      </c>
      <c r="AL329" s="46" t="s">
        <v>1072</v>
      </c>
      <c r="AM329" s="46" t="s">
        <v>1072</v>
      </c>
      <c r="AN329" s="46" t="s">
        <v>1072</v>
      </c>
      <c r="AO329" s="46" t="s">
        <v>1072</v>
      </c>
      <c r="AP329" s="46" t="s">
        <v>1072</v>
      </c>
      <c r="AQ329" s="46" t="s">
        <v>1072</v>
      </c>
      <c r="AR329" s="46" t="s">
        <v>1072</v>
      </c>
      <c r="AS329" s="51">
        <v>3000</v>
      </c>
      <c r="AT329" s="52">
        <v>3500</v>
      </c>
      <c r="AU329" s="50">
        <v>4500</v>
      </c>
      <c r="AV329" s="52">
        <v>4000</v>
      </c>
      <c r="AW329" s="52">
        <v>4500</v>
      </c>
      <c r="AX329" s="52">
        <v>4500</v>
      </c>
      <c r="AY329" s="52">
        <f>'Prix médians'!F16</f>
        <v>4500</v>
      </c>
      <c r="BA329" s="11" t="s">
        <v>936</v>
      </c>
      <c r="BB329" s="46" t="s">
        <v>1072</v>
      </c>
      <c r="BC329" s="46" t="s">
        <v>1072</v>
      </c>
      <c r="BD329" s="46" t="s">
        <v>1072</v>
      </c>
      <c r="BE329" s="46" t="s">
        <v>1072</v>
      </c>
      <c r="BF329" s="46" t="s">
        <v>1072</v>
      </c>
      <c r="BG329" s="46" t="s">
        <v>1072</v>
      </c>
      <c r="BH329" s="46" t="s">
        <v>1072</v>
      </c>
      <c r="BI329" s="46" t="s">
        <v>1072</v>
      </c>
      <c r="BJ329" s="46" t="s">
        <v>1072</v>
      </c>
      <c r="BK329" s="56"/>
      <c r="BL329" s="46" t="s">
        <v>1072</v>
      </c>
      <c r="BM329" s="113"/>
      <c r="BN329" s="46" t="s">
        <v>1072</v>
      </c>
      <c r="BO329" s="113"/>
      <c r="BP329" s="46" t="s">
        <v>1072</v>
      </c>
      <c r="BQ329" s="46" t="s">
        <v>1072</v>
      </c>
      <c r="BR329" s="46" t="s">
        <v>1072</v>
      </c>
      <c r="BS329" s="46" t="s">
        <v>1072</v>
      </c>
      <c r="BT329" s="46" t="s">
        <v>1072</v>
      </c>
      <c r="BU329" s="46" t="s">
        <v>1072</v>
      </c>
      <c r="BV329" s="113"/>
      <c r="BW329" s="46" t="s">
        <v>1072</v>
      </c>
      <c r="BX329" s="46" t="s">
        <v>1072</v>
      </c>
      <c r="BY329" s="46" t="s">
        <v>1072</v>
      </c>
      <c r="BZ329" s="46" t="s">
        <v>1072</v>
      </c>
      <c r="CA329" s="46" t="s">
        <v>1072</v>
      </c>
      <c r="CB329" s="113"/>
      <c r="CC329" s="47">
        <v>6500</v>
      </c>
      <c r="CD329" s="46" t="s">
        <v>1072</v>
      </c>
      <c r="CE329" s="46" t="s">
        <v>1072</v>
      </c>
      <c r="CF329" s="46" t="s">
        <v>1072</v>
      </c>
      <c r="CG329" s="46" t="s">
        <v>1072</v>
      </c>
      <c r="CH329" s="46" t="s">
        <v>1072</v>
      </c>
      <c r="CI329" s="46" t="s">
        <v>1072</v>
      </c>
      <c r="CJ329" s="46" t="s">
        <v>1072</v>
      </c>
      <c r="CK329" s="46" t="s">
        <v>1072</v>
      </c>
      <c r="CL329" s="46" t="s">
        <v>1072</v>
      </c>
      <c r="CM329" s="46" t="s">
        <v>1072</v>
      </c>
      <c r="CN329" s="46" t="s">
        <v>1072</v>
      </c>
      <c r="CO329" s="46" t="s">
        <v>1072</v>
      </c>
      <c r="CP329" s="46" t="s">
        <v>1072</v>
      </c>
      <c r="CQ329" s="46" t="s">
        <v>1072</v>
      </c>
      <c r="CR329" s="46" t="s">
        <v>1072</v>
      </c>
      <c r="CS329" s="47">
        <v>7000</v>
      </c>
      <c r="CT329" s="52">
        <v>6500</v>
      </c>
      <c r="CU329" s="52">
        <v>8500</v>
      </c>
      <c r="CV329" s="50">
        <v>7500</v>
      </c>
      <c r="CW329" s="52">
        <v>7500</v>
      </c>
      <c r="CX329" s="39">
        <v>7500</v>
      </c>
      <c r="CY329" s="52">
        <f>'Prix médians'!J16</f>
        <v>12000</v>
      </c>
      <c r="DA329" s="11" t="s">
        <v>936</v>
      </c>
      <c r="DB329" s="46" t="s">
        <v>1072</v>
      </c>
      <c r="DC329" s="46" t="s">
        <v>1072</v>
      </c>
      <c r="DD329" s="46" t="s">
        <v>1072</v>
      </c>
      <c r="DE329" s="46" t="s">
        <v>1072</v>
      </c>
      <c r="DF329" s="46" t="s">
        <v>1072</v>
      </c>
      <c r="DG329" s="46" t="s">
        <v>1072</v>
      </c>
      <c r="DH329" s="46" t="s">
        <v>1072</v>
      </c>
      <c r="DI329" s="46" t="s">
        <v>1072</v>
      </c>
      <c r="DJ329" s="46" t="s">
        <v>1072</v>
      </c>
      <c r="DK329" s="113"/>
      <c r="DL329" s="46" t="s">
        <v>1072</v>
      </c>
      <c r="DM329" s="113"/>
      <c r="DN329" s="46" t="s">
        <v>1072</v>
      </c>
      <c r="DO329" s="113"/>
      <c r="DP329" s="46" t="s">
        <v>1072</v>
      </c>
      <c r="DQ329" s="46" t="s">
        <v>1072</v>
      </c>
      <c r="DR329" s="46" t="s">
        <v>1072</v>
      </c>
      <c r="DS329" s="46" t="s">
        <v>1072</v>
      </c>
      <c r="DT329" s="46" t="s">
        <v>1072</v>
      </c>
      <c r="DU329" s="46" t="s">
        <v>1072</v>
      </c>
      <c r="DV329" s="113"/>
      <c r="DW329" s="46" t="s">
        <v>1072</v>
      </c>
      <c r="DX329" s="46" t="s">
        <v>1072</v>
      </c>
      <c r="DY329" s="46" t="s">
        <v>1072</v>
      </c>
      <c r="DZ329" s="46" t="s">
        <v>1072</v>
      </c>
      <c r="EA329" s="46" t="s">
        <v>1072</v>
      </c>
      <c r="EB329" s="113"/>
      <c r="EC329" s="47">
        <v>1500</v>
      </c>
      <c r="ED329" s="46" t="s">
        <v>1072</v>
      </c>
      <c r="EE329" s="46" t="s">
        <v>1072</v>
      </c>
      <c r="EF329" s="46" t="s">
        <v>1072</v>
      </c>
      <c r="EG329" s="46" t="s">
        <v>1072</v>
      </c>
      <c r="EH329" s="46" t="s">
        <v>1072</v>
      </c>
      <c r="EI329" s="46" t="s">
        <v>1072</v>
      </c>
      <c r="EJ329" s="46" t="s">
        <v>1072</v>
      </c>
      <c r="EK329" s="46" t="s">
        <v>1072</v>
      </c>
      <c r="EL329" s="46" t="s">
        <v>1072</v>
      </c>
      <c r="EM329" s="46" t="s">
        <v>1072</v>
      </c>
      <c r="EN329" s="46" t="s">
        <v>1072</v>
      </c>
      <c r="EO329" s="46" t="s">
        <v>1072</v>
      </c>
      <c r="EP329" s="46" t="s">
        <v>1072</v>
      </c>
      <c r="EQ329" s="46" t="s">
        <v>1072</v>
      </c>
      <c r="ER329" s="46" t="s">
        <v>1072</v>
      </c>
      <c r="ES329" s="50">
        <v>1500</v>
      </c>
      <c r="ET329" s="52">
        <v>1000</v>
      </c>
      <c r="EU329" s="50">
        <v>2500</v>
      </c>
      <c r="EV329" s="39">
        <v>1437.5</v>
      </c>
      <c r="EW329" s="52">
        <v>1500</v>
      </c>
      <c r="EX329" s="299">
        <v>2000</v>
      </c>
      <c r="EY329" s="52">
        <f>'Prix médians'!U16</f>
        <v>1725</v>
      </c>
      <c r="EZ329"/>
      <c r="FA329" s="46" t="s">
        <v>1072</v>
      </c>
      <c r="FB329" s="46" t="s">
        <v>1072</v>
      </c>
      <c r="FC329" s="46" t="s">
        <v>1072</v>
      </c>
      <c r="FD329" s="46" t="s">
        <v>1072</v>
      </c>
      <c r="FE329" s="46" t="s">
        <v>1072</v>
      </c>
      <c r="FF329" s="113"/>
      <c r="FG329" s="46" t="s">
        <v>1072</v>
      </c>
      <c r="FH329" s="113"/>
      <c r="FI329" s="46" t="s">
        <v>1072</v>
      </c>
      <c r="FJ329" s="113"/>
      <c r="FK329" s="46" t="s">
        <v>1072</v>
      </c>
      <c r="FL329" s="46" t="s">
        <v>1072</v>
      </c>
      <c r="FM329" s="46" t="s">
        <v>1072</v>
      </c>
      <c r="FN329" s="46" t="s">
        <v>1072</v>
      </c>
      <c r="FO329" s="46" t="s">
        <v>1072</v>
      </c>
      <c r="FP329" s="46" t="s">
        <v>1072</v>
      </c>
      <c r="FQ329" s="113"/>
      <c r="FR329" s="46" t="s">
        <v>1072</v>
      </c>
      <c r="FS329" s="46" t="s">
        <v>1072</v>
      </c>
      <c r="FT329" s="46" t="s">
        <v>1072</v>
      </c>
      <c r="FU329" s="46" t="s">
        <v>1072</v>
      </c>
      <c r="FV329" s="46" t="s">
        <v>1072</v>
      </c>
      <c r="FW329" s="113"/>
      <c r="FX329" s="47">
        <v>100</v>
      </c>
      <c r="FY329" s="46" t="s">
        <v>1072</v>
      </c>
      <c r="FZ329" s="46" t="s">
        <v>1072</v>
      </c>
      <c r="GA329" s="46" t="s">
        <v>1072</v>
      </c>
      <c r="GB329" s="46" t="s">
        <v>1072</v>
      </c>
      <c r="GC329" s="46" t="s">
        <v>1072</v>
      </c>
      <c r="GD329" s="46" t="s">
        <v>1072</v>
      </c>
      <c r="GE329" s="46" t="s">
        <v>1072</v>
      </c>
      <c r="GF329" s="46" t="s">
        <v>1072</v>
      </c>
      <c r="GG329" s="46" t="s">
        <v>1072</v>
      </c>
      <c r="GH329" s="46" t="s">
        <v>1072</v>
      </c>
      <c r="GI329" s="46" t="s">
        <v>1072</v>
      </c>
      <c r="GJ329" s="46" t="s">
        <v>1072</v>
      </c>
      <c r="GK329" s="46" t="s">
        <v>1072</v>
      </c>
      <c r="GL329" s="46" t="s">
        <v>1072</v>
      </c>
      <c r="GM329" s="46" t="s">
        <v>1072</v>
      </c>
      <c r="GN329" s="50">
        <v>87.5</v>
      </c>
      <c r="GO329" s="50">
        <v>100</v>
      </c>
      <c r="GP329" s="52">
        <v>100</v>
      </c>
      <c r="GQ329" s="52">
        <v>100</v>
      </c>
      <c r="GR329" s="52">
        <v>100</v>
      </c>
      <c r="GS329" s="299">
        <v>100</v>
      </c>
      <c r="GT329" s="52">
        <f>'Prix médians'!W16</f>
        <v>100</v>
      </c>
      <c r="GU329"/>
      <c r="GV329" s="11" t="s">
        <v>936</v>
      </c>
      <c r="GW329" s="46" t="s">
        <v>1072</v>
      </c>
      <c r="GX329" s="46" t="s">
        <v>1072</v>
      </c>
      <c r="GY329" s="46" t="s">
        <v>1072</v>
      </c>
      <c r="GZ329" s="46" t="s">
        <v>1072</v>
      </c>
      <c r="HA329" s="46" t="s">
        <v>1072</v>
      </c>
      <c r="HB329" s="46" t="s">
        <v>1072</v>
      </c>
      <c r="HC329" s="46" t="s">
        <v>1072</v>
      </c>
      <c r="HD329" s="46" t="s">
        <v>1072</v>
      </c>
      <c r="HE329" s="46" t="s">
        <v>1072</v>
      </c>
      <c r="HF329" s="46" t="s">
        <v>1072</v>
      </c>
      <c r="HG329" s="46" t="s">
        <v>1072</v>
      </c>
      <c r="HH329" s="46" t="s">
        <v>1072</v>
      </c>
      <c r="HI329" s="46" t="s">
        <v>1072</v>
      </c>
      <c r="HJ329" s="46" t="s">
        <v>1072</v>
      </c>
      <c r="HK329" s="46" t="s">
        <v>1072</v>
      </c>
      <c r="HL329" s="46" t="s">
        <v>1072</v>
      </c>
      <c r="HM329" s="46" t="s">
        <v>1072</v>
      </c>
      <c r="HN329" s="46" t="s">
        <v>1072</v>
      </c>
      <c r="HO329" s="46" t="s">
        <v>1072</v>
      </c>
      <c r="HP329" s="46" t="s">
        <v>1072</v>
      </c>
      <c r="HQ329" s="46" t="s">
        <v>1072</v>
      </c>
      <c r="HR329" s="46" t="s">
        <v>1072</v>
      </c>
      <c r="HS329" s="46" t="s">
        <v>1072</v>
      </c>
      <c r="HT329" s="46" t="s">
        <v>1072</v>
      </c>
      <c r="HU329" s="46" t="s">
        <v>1072</v>
      </c>
      <c r="HV329" s="46" t="s">
        <v>1072</v>
      </c>
      <c r="HW329" s="46" t="s">
        <v>1072</v>
      </c>
      <c r="HX329" s="51">
        <v>1250</v>
      </c>
      <c r="HY329" s="46" t="s">
        <v>1072</v>
      </c>
      <c r="HZ329" s="46" t="s">
        <v>1072</v>
      </c>
      <c r="IA329" s="46" t="s">
        <v>1072</v>
      </c>
      <c r="IB329" s="46" t="s">
        <v>1072</v>
      </c>
      <c r="IC329" s="46" t="s">
        <v>1072</v>
      </c>
      <c r="ID329" s="46" t="s">
        <v>1072</v>
      </c>
      <c r="IE329" s="46" t="s">
        <v>1072</v>
      </c>
      <c r="IF329" s="46" t="s">
        <v>1072</v>
      </c>
      <c r="IG329" s="46" t="s">
        <v>1072</v>
      </c>
      <c r="IH329" s="46" t="s">
        <v>1072</v>
      </c>
      <c r="II329" s="46" t="s">
        <v>1072</v>
      </c>
      <c r="IJ329" s="46" t="s">
        <v>1072</v>
      </c>
      <c r="IK329" s="46" t="s">
        <v>1072</v>
      </c>
      <c r="IL329" s="46" t="s">
        <v>1072</v>
      </c>
      <c r="IM329" s="46" t="s">
        <v>1072</v>
      </c>
      <c r="IN329" s="51">
        <v>1750</v>
      </c>
      <c r="IO329" s="52">
        <v>1300</v>
      </c>
      <c r="IP329" s="52">
        <v>1500</v>
      </c>
      <c r="IQ329" s="52">
        <v>1500</v>
      </c>
      <c r="IR329" s="52">
        <v>1500</v>
      </c>
      <c r="IS329" s="299">
        <v>1400</v>
      </c>
      <c r="IT329" s="52">
        <f>'Prix médians'!X16</f>
        <v>1500</v>
      </c>
    </row>
    <row r="330" spans="1:254" ht="14.4" customHeight="1" x14ac:dyDescent="0.3">
      <c r="A330" s="11" t="s">
        <v>928</v>
      </c>
      <c r="B330" s="74">
        <v>6000</v>
      </c>
      <c r="C330" s="46" t="s">
        <v>1072</v>
      </c>
      <c r="D330" s="51">
        <v>6000</v>
      </c>
      <c r="E330" s="46" t="s">
        <v>1072</v>
      </c>
      <c r="F330" s="51">
        <v>6000</v>
      </c>
      <c r="G330" s="51">
        <v>3500</v>
      </c>
      <c r="H330" s="46" t="s">
        <v>1072</v>
      </c>
      <c r="I330" s="46" t="s">
        <v>1072</v>
      </c>
      <c r="J330" s="51">
        <v>3000</v>
      </c>
      <c r="K330" s="113"/>
      <c r="L330" s="58">
        <v>5000</v>
      </c>
      <c r="M330" s="113"/>
      <c r="N330" s="58">
        <v>6000</v>
      </c>
      <c r="O330" s="113"/>
      <c r="P330" s="58">
        <v>6000</v>
      </c>
      <c r="Q330" s="46" t="s">
        <v>1072</v>
      </c>
      <c r="R330" s="58">
        <v>6500</v>
      </c>
      <c r="S330" s="51">
        <v>6500</v>
      </c>
      <c r="T330" s="51">
        <v>6000</v>
      </c>
      <c r="U330" s="55">
        <v>6000</v>
      </c>
      <c r="V330" s="387"/>
      <c r="W330" s="55">
        <v>6500</v>
      </c>
      <c r="X330" s="55">
        <v>6500</v>
      </c>
      <c r="Y330" s="55">
        <v>6500</v>
      </c>
      <c r="Z330" s="51">
        <v>6500</v>
      </c>
      <c r="AA330" s="51">
        <v>6000</v>
      </c>
      <c r="AB330" s="387"/>
      <c r="AC330" s="51">
        <v>6750</v>
      </c>
      <c r="AD330" s="51">
        <v>5000</v>
      </c>
      <c r="AE330" s="58">
        <v>5500</v>
      </c>
      <c r="AF330" s="58">
        <v>4000</v>
      </c>
      <c r="AG330" s="58">
        <v>4000</v>
      </c>
      <c r="AH330" s="51">
        <v>4000</v>
      </c>
      <c r="AI330" s="51">
        <v>4000</v>
      </c>
      <c r="AJ330" s="51">
        <v>4000</v>
      </c>
      <c r="AK330" s="51">
        <v>4500</v>
      </c>
      <c r="AL330" s="51">
        <v>5000</v>
      </c>
      <c r="AM330" s="51">
        <v>5500</v>
      </c>
      <c r="AN330" s="51">
        <v>6000</v>
      </c>
      <c r="AO330" s="51">
        <v>6000</v>
      </c>
      <c r="AP330" s="51">
        <v>6500</v>
      </c>
      <c r="AQ330" s="51">
        <v>6500</v>
      </c>
      <c r="AR330" s="51">
        <v>4500</v>
      </c>
      <c r="AS330" s="51">
        <v>4500</v>
      </c>
      <c r="AT330" s="52">
        <v>4500</v>
      </c>
      <c r="AU330" s="52">
        <v>4500</v>
      </c>
      <c r="AV330" s="52">
        <v>4500</v>
      </c>
      <c r="AW330" s="52">
        <v>6000</v>
      </c>
      <c r="AX330" s="52">
        <v>6000</v>
      </c>
      <c r="AY330" s="52">
        <f>'Prix médians'!F13</f>
        <v>6000</v>
      </c>
      <c r="BA330" s="11" t="s">
        <v>928</v>
      </c>
      <c r="BB330" s="74">
        <v>5000</v>
      </c>
      <c r="BC330" s="46" t="s">
        <v>1072</v>
      </c>
      <c r="BD330" s="51">
        <v>4500</v>
      </c>
      <c r="BE330" s="46" t="s">
        <v>1072</v>
      </c>
      <c r="BF330" s="51">
        <v>15000</v>
      </c>
      <c r="BG330" s="51">
        <v>5000</v>
      </c>
      <c r="BH330" s="46" t="s">
        <v>1072</v>
      </c>
      <c r="BI330" s="46" t="s">
        <v>1072</v>
      </c>
      <c r="BJ330" s="51">
        <v>4500</v>
      </c>
      <c r="BK330" s="56"/>
      <c r="BL330" s="50">
        <v>6000</v>
      </c>
      <c r="BM330" s="113"/>
      <c r="BN330" s="58">
        <v>6000</v>
      </c>
      <c r="BO330" s="113"/>
      <c r="BP330" s="58">
        <v>4000</v>
      </c>
      <c r="BQ330" s="46" t="s">
        <v>1072</v>
      </c>
      <c r="BR330" s="58">
        <v>5000</v>
      </c>
      <c r="BS330" s="51">
        <v>4000</v>
      </c>
      <c r="BT330" s="51">
        <v>4000</v>
      </c>
      <c r="BU330" s="55">
        <v>5000</v>
      </c>
      <c r="BV330" s="113"/>
      <c r="BW330" s="55">
        <v>5000</v>
      </c>
      <c r="BX330" s="55">
        <v>5000</v>
      </c>
      <c r="BY330" s="55">
        <v>6500</v>
      </c>
      <c r="BZ330" s="47">
        <v>6000</v>
      </c>
      <c r="CA330" s="51">
        <v>5000</v>
      </c>
      <c r="CB330" s="113"/>
      <c r="CC330" s="51">
        <v>6000</v>
      </c>
      <c r="CD330" s="39">
        <v>7000</v>
      </c>
      <c r="CE330" s="58">
        <v>8500</v>
      </c>
      <c r="CF330" s="51">
        <v>4000</v>
      </c>
      <c r="CG330" s="51">
        <v>7250</v>
      </c>
      <c r="CH330" s="51">
        <v>6000</v>
      </c>
      <c r="CI330" s="51">
        <v>8500</v>
      </c>
      <c r="CJ330" s="51">
        <v>7500</v>
      </c>
      <c r="CK330" s="51">
        <v>7500</v>
      </c>
      <c r="CL330" s="51">
        <v>7500</v>
      </c>
      <c r="CM330" s="51">
        <v>7750</v>
      </c>
      <c r="CN330" s="51">
        <v>8000</v>
      </c>
      <c r="CO330" s="51">
        <v>8000</v>
      </c>
      <c r="CP330" s="51">
        <v>8000</v>
      </c>
      <c r="CQ330" s="51">
        <v>8000</v>
      </c>
      <c r="CR330" s="51">
        <v>7500</v>
      </c>
      <c r="CS330" s="51">
        <v>8000</v>
      </c>
      <c r="CT330" s="52">
        <v>8000</v>
      </c>
      <c r="CU330" s="52">
        <v>9000</v>
      </c>
      <c r="CV330" s="52">
        <v>9000</v>
      </c>
      <c r="CW330" s="52">
        <v>7500</v>
      </c>
      <c r="CX330" s="299">
        <v>7500</v>
      </c>
      <c r="CY330" s="39">
        <f>'Prix médians'!J13</f>
        <v>7500</v>
      </c>
      <c r="DA330" s="11" t="s">
        <v>928</v>
      </c>
      <c r="DB330" s="74">
        <v>1500</v>
      </c>
      <c r="DC330" s="46" t="s">
        <v>1072</v>
      </c>
      <c r="DD330" s="51">
        <v>1700</v>
      </c>
      <c r="DE330" s="46" t="s">
        <v>1072</v>
      </c>
      <c r="DF330" s="51">
        <v>1500</v>
      </c>
      <c r="DG330" s="51">
        <v>2000</v>
      </c>
      <c r="DH330" s="46" t="s">
        <v>1072</v>
      </c>
      <c r="DI330" s="46" t="s">
        <v>1072</v>
      </c>
      <c r="DJ330" s="51">
        <v>1500</v>
      </c>
      <c r="DK330" s="113"/>
      <c r="DL330" s="58">
        <v>1500</v>
      </c>
      <c r="DM330" s="113"/>
      <c r="DN330" s="50">
        <v>1375</v>
      </c>
      <c r="DO330" s="113"/>
      <c r="DP330" s="58">
        <v>2500</v>
      </c>
      <c r="DQ330" s="46" t="s">
        <v>1072</v>
      </c>
      <c r="DR330" s="58">
        <v>1500</v>
      </c>
      <c r="DS330" s="51">
        <v>1500</v>
      </c>
      <c r="DT330" s="51">
        <v>1500</v>
      </c>
      <c r="DU330" s="55">
        <v>1500</v>
      </c>
      <c r="DV330" s="113"/>
      <c r="DW330" s="55">
        <v>1500</v>
      </c>
      <c r="DX330" s="55">
        <v>1500</v>
      </c>
      <c r="DY330" s="55">
        <v>1500</v>
      </c>
      <c r="DZ330" s="51">
        <v>1600</v>
      </c>
      <c r="EA330" s="51">
        <v>1500</v>
      </c>
      <c r="EB330" s="113"/>
      <c r="EC330" s="51">
        <v>1500</v>
      </c>
      <c r="ED330" s="51">
        <v>1250</v>
      </c>
      <c r="EE330" s="51">
        <v>1500</v>
      </c>
      <c r="EF330" s="51">
        <v>1500</v>
      </c>
      <c r="EG330" s="51">
        <v>1500</v>
      </c>
      <c r="EH330" s="51">
        <v>1200</v>
      </c>
      <c r="EI330" s="51">
        <v>1500</v>
      </c>
      <c r="EJ330" s="51">
        <v>1500</v>
      </c>
      <c r="EK330" s="51">
        <v>1500</v>
      </c>
      <c r="EL330" s="51">
        <v>1500</v>
      </c>
      <c r="EM330" s="51">
        <v>1500</v>
      </c>
      <c r="EN330" s="51">
        <v>2000</v>
      </c>
      <c r="EO330" s="51">
        <v>2500</v>
      </c>
      <c r="EP330" s="51">
        <v>2500</v>
      </c>
      <c r="EQ330" s="51">
        <v>2500</v>
      </c>
      <c r="ER330" s="51">
        <v>2500</v>
      </c>
      <c r="ES330" s="51">
        <v>2500</v>
      </c>
      <c r="ET330" s="52">
        <v>1500</v>
      </c>
      <c r="EU330" s="52">
        <v>2000</v>
      </c>
      <c r="EV330" s="52">
        <v>2000</v>
      </c>
      <c r="EW330" s="52">
        <v>2000</v>
      </c>
      <c r="EX330" s="299">
        <v>2000</v>
      </c>
      <c r="EY330" s="52">
        <f>'Prix médians'!U13</f>
        <v>2000</v>
      </c>
      <c r="EZ330"/>
      <c r="FA330" s="51">
        <v>200</v>
      </c>
      <c r="FB330" s="51">
        <v>100</v>
      </c>
      <c r="FC330" s="46" t="s">
        <v>1072</v>
      </c>
      <c r="FD330" s="46" t="s">
        <v>1072</v>
      </c>
      <c r="FE330" s="51">
        <v>100</v>
      </c>
      <c r="FF330" s="113"/>
      <c r="FG330" s="58">
        <v>425</v>
      </c>
      <c r="FH330" s="113"/>
      <c r="FI330" s="50">
        <v>100</v>
      </c>
      <c r="FJ330" s="113"/>
      <c r="FK330" s="58">
        <v>100</v>
      </c>
      <c r="FL330" s="46" t="s">
        <v>1072</v>
      </c>
      <c r="FM330" s="58">
        <v>100</v>
      </c>
      <c r="FN330" s="50">
        <v>50</v>
      </c>
      <c r="FO330" s="51">
        <v>50</v>
      </c>
      <c r="FP330" s="55">
        <v>75</v>
      </c>
      <c r="FQ330" s="113"/>
      <c r="FR330" s="55">
        <v>100</v>
      </c>
      <c r="FS330" s="55">
        <v>50</v>
      </c>
      <c r="FT330" s="55">
        <v>100</v>
      </c>
      <c r="FU330" s="51">
        <v>100</v>
      </c>
      <c r="FV330" s="51">
        <v>100</v>
      </c>
      <c r="FW330" s="113"/>
      <c r="FX330" s="51">
        <v>150</v>
      </c>
      <c r="FY330" s="51">
        <v>50</v>
      </c>
      <c r="FZ330" s="58">
        <v>50</v>
      </c>
      <c r="GA330" s="58">
        <v>50</v>
      </c>
      <c r="GB330" s="58">
        <v>50</v>
      </c>
      <c r="GC330" s="51">
        <v>100</v>
      </c>
      <c r="GD330" s="51">
        <v>100</v>
      </c>
      <c r="GE330" s="51">
        <v>100</v>
      </c>
      <c r="GF330" s="51">
        <v>100</v>
      </c>
      <c r="GG330" s="51">
        <v>100</v>
      </c>
      <c r="GH330" s="51">
        <v>100</v>
      </c>
      <c r="GI330" s="51">
        <v>100</v>
      </c>
      <c r="GJ330" s="51">
        <v>100</v>
      </c>
      <c r="GK330" s="47">
        <v>62.5</v>
      </c>
      <c r="GL330" s="51">
        <v>100</v>
      </c>
      <c r="GM330" s="51">
        <v>100</v>
      </c>
      <c r="GN330" s="51">
        <v>100</v>
      </c>
      <c r="GO330" s="52">
        <v>100</v>
      </c>
      <c r="GP330" s="52">
        <v>100</v>
      </c>
      <c r="GQ330" s="52">
        <v>100</v>
      </c>
      <c r="GR330" s="52">
        <v>100</v>
      </c>
      <c r="GS330" s="299">
        <v>100</v>
      </c>
      <c r="GT330" s="52">
        <f>'Prix médians'!W13</f>
        <v>100</v>
      </c>
      <c r="GU330"/>
      <c r="GV330" s="11" t="s">
        <v>928</v>
      </c>
      <c r="GW330" s="74">
        <v>1200</v>
      </c>
      <c r="GX330" s="46" t="s">
        <v>1072</v>
      </c>
      <c r="GY330" s="66">
        <v>800</v>
      </c>
      <c r="GZ330" s="46" t="s">
        <v>1072</v>
      </c>
      <c r="HA330" s="51">
        <v>1150</v>
      </c>
      <c r="HB330" s="51">
        <v>1200</v>
      </c>
      <c r="HC330" s="46" t="s">
        <v>1072</v>
      </c>
      <c r="HD330" s="46" t="s">
        <v>1072</v>
      </c>
      <c r="HE330" s="51">
        <v>1200</v>
      </c>
      <c r="HF330" s="55">
        <v>1200</v>
      </c>
      <c r="HG330" s="58">
        <v>1200</v>
      </c>
      <c r="HH330" s="58">
        <v>1200</v>
      </c>
      <c r="HI330" s="58">
        <v>1200</v>
      </c>
      <c r="HJ330" s="46" t="s">
        <v>1072</v>
      </c>
      <c r="HK330" s="58">
        <v>1200</v>
      </c>
      <c r="HL330" s="46" t="s">
        <v>1072</v>
      </c>
      <c r="HM330" s="58">
        <v>1000</v>
      </c>
      <c r="HN330" s="51">
        <v>1000</v>
      </c>
      <c r="HO330" s="51">
        <v>1000</v>
      </c>
      <c r="HP330" s="55">
        <v>1100</v>
      </c>
      <c r="HQ330" s="51">
        <v>1200</v>
      </c>
      <c r="HR330" s="55">
        <v>1000</v>
      </c>
      <c r="HS330" s="55">
        <v>1100</v>
      </c>
      <c r="HT330" s="55">
        <v>1000</v>
      </c>
      <c r="HU330" s="51">
        <v>1100</v>
      </c>
      <c r="HV330" s="51">
        <v>1250</v>
      </c>
      <c r="HW330" s="51">
        <v>1500</v>
      </c>
      <c r="HX330" s="51">
        <v>1250</v>
      </c>
      <c r="HY330" s="51">
        <v>1200</v>
      </c>
      <c r="HZ330" s="58">
        <v>1100</v>
      </c>
      <c r="IA330" s="58">
        <v>1000</v>
      </c>
      <c r="IB330" s="51">
        <v>1100</v>
      </c>
      <c r="IC330" s="51">
        <v>1025</v>
      </c>
      <c r="ID330" s="51">
        <v>1000</v>
      </c>
      <c r="IE330" s="51">
        <v>1300</v>
      </c>
      <c r="IF330" s="51">
        <v>1100</v>
      </c>
      <c r="IG330" s="51">
        <v>1200</v>
      </c>
      <c r="IH330" s="51">
        <v>1200</v>
      </c>
      <c r="II330" s="51">
        <v>1400</v>
      </c>
      <c r="IJ330" s="51">
        <v>1400</v>
      </c>
      <c r="IK330" s="51">
        <v>1300</v>
      </c>
      <c r="IL330" s="51">
        <v>1300</v>
      </c>
      <c r="IM330" s="51">
        <v>1300</v>
      </c>
      <c r="IN330" s="51">
        <v>1300</v>
      </c>
      <c r="IO330" s="52">
        <v>1200</v>
      </c>
      <c r="IP330" s="52">
        <v>2000</v>
      </c>
      <c r="IQ330" s="52">
        <v>1750</v>
      </c>
      <c r="IR330" s="52">
        <v>1200</v>
      </c>
      <c r="IS330" s="39">
        <v>1625</v>
      </c>
      <c r="IT330" s="52">
        <f>'Prix médians'!X13</f>
        <v>1400</v>
      </c>
    </row>
    <row r="331" spans="1:254" ht="14.4" customHeight="1" x14ac:dyDescent="0.3">
      <c r="A331" s="11" t="s">
        <v>1082</v>
      </c>
      <c r="B331" s="74">
        <v>6000</v>
      </c>
      <c r="C331" s="74">
        <v>6000</v>
      </c>
      <c r="D331" s="46" t="s">
        <v>1072</v>
      </c>
      <c r="E331" s="51">
        <v>6000</v>
      </c>
      <c r="F331" s="51">
        <v>6000</v>
      </c>
      <c r="G331" s="51">
        <v>6000</v>
      </c>
      <c r="H331" s="46" t="s">
        <v>1072</v>
      </c>
      <c r="I331" s="58">
        <v>6000</v>
      </c>
      <c r="J331" s="46" t="s">
        <v>1072</v>
      </c>
      <c r="K331" s="113"/>
      <c r="L331" s="58">
        <v>6500</v>
      </c>
      <c r="M331" s="113"/>
      <c r="N331" s="58">
        <v>6500</v>
      </c>
      <c r="O331" s="113"/>
      <c r="P331" s="58">
        <v>7000</v>
      </c>
      <c r="Q331" s="46" t="s">
        <v>1072</v>
      </c>
      <c r="R331" s="58">
        <v>6500</v>
      </c>
      <c r="S331" s="51">
        <v>6000</v>
      </c>
      <c r="T331" s="46" t="s">
        <v>1072</v>
      </c>
      <c r="U331" s="55">
        <v>7000</v>
      </c>
      <c r="V331" s="387"/>
      <c r="W331" s="55">
        <v>6000</v>
      </c>
      <c r="X331" s="55">
        <v>7000</v>
      </c>
      <c r="Y331" s="55">
        <v>6300</v>
      </c>
      <c r="Z331" s="51">
        <v>6500</v>
      </c>
      <c r="AA331" s="51">
        <v>6000</v>
      </c>
      <c r="AB331" s="387"/>
      <c r="AC331" s="51">
        <v>6000</v>
      </c>
      <c r="AD331" s="51">
        <v>4000</v>
      </c>
      <c r="AE331" s="58">
        <v>6500</v>
      </c>
      <c r="AF331" s="58">
        <v>6000</v>
      </c>
      <c r="AG331" s="58">
        <v>6000</v>
      </c>
      <c r="AH331" s="51">
        <v>6000</v>
      </c>
      <c r="AI331" s="46" t="s">
        <v>1072</v>
      </c>
      <c r="AJ331" s="51">
        <v>6000</v>
      </c>
      <c r="AK331" s="51">
        <v>6000</v>
      </c>
      <c r="AL331" s="51">
        <v>6000</v>
      </c>
      <c r="AM331" s="51">
        <v>6000</v>
      </c>
      <c r="AN331" s="51">
        <v>6000</v>
      </c>
      <c r="AO331" s="51">
        <v>4000</v>
      </c>
      <c r="AP331" s="51">
        <v>4000</v>
      </c>
      <c r="AQ331" s="51">
        <v>4000</v>
      </c>
      <c r="AR331" s="51">
        <v>3000</v>
      </c>
      <c r="AS331" s="51">
        <v>3000</v>
      </c>
      <c r="AT331" s="38" t="s">
        <v>1072</v>
      </c>
      <c r="AU331" s="38" t="s">
        <v>1072</v>
      </c>
      <c r="AV331" s="38" t="s">
        <v>1072</v>
      </c>
      <c r="AW331" s="52">
        <v>6000</v>
      </c>
      <c r="AX331" s="52">
        <v>6000</v>
      </c>
      <c r="AY331" s="52">
        <f>'Prix médians'!F15</f>
        <v>6000</v>
      </c>
      <c r="BA331" s="11" t="s">
        <v>1082</v>
      </c>
      <c r="BB331" s="74">
        <v>6000</v>
      </c>
      <c r="BC331" s="74">
        <v>6000</v>
      </c>
      <c r="BD331" s="46" t="s">
        <v>1072</v>
      </c>
      <c r="BE331" s="51">
        <v>5500</v>
      </c>
      <c r="BF331" s="51">
        <v>6000</v>
      </c>
      <c r="BG331" s="51">
        <v>6000</v>
      </c>
      <c r="BH331" s="46" t="s">
        <v>1072</v>
      </c>
      <c r="BI331" s="58">
        <v>6000</v>
      </c>
      <c r="BJ331" s="46" t="s">
        <v>1072</v>
      </c>
      <c r="BK331" s="56"/>
      <c r="BL331" s="58">
        <v>6000</v>
      </c>
      <c r="BM331" s="113"/>
      <c r="BN331" s="58">
        <v>6000</v>
      </c>
      <c r="BO331" s="113"/>
      <c r="BP331" s="58">
        <v>6000</v>
      </c>
      <c r="BQ331" s="46" t="s">
        <v>1072</v>
      </c>
      <c r="BR331" s="58">
        <v>6000</v>
      </c>
      <c r="BS331" s="51">
        <v>6000</v>
      </c>
      <c r="BT331" s="46" t="s">
        <v>1072</v>
      </c>
      <c r="BU331" s="55">
        <v>6000</v>
      </c>
      <c r="BV331" s="113"/>
      <c r="BW331" s="55">
        <v>6000</v>
      </c>
      <c r="BX331" s="55">
        <v>6500</v>
      </c>
      <c r="BY331" s="55">
        <v>6300</v>
      </c>
      <c r="BZ331" s="51">
        <v>6000</v>
      </c>
      <c r="CA331" s="51">
        <v>6000</v>
      </c>
      <c r="CB331" s="113"/>
      <c r="CC331" s="51">
        <v>6500</v>
      </c>
      <c r="CD331" s="51">
        <v>8000</v>
      </c>
      <c r="CE331" s="58">
        <v>6000</v>
      </c>
      <c r="CF331" s="51">
        <v>6250</v>
      </c>
      <c r="CG331" s="50">
        <v>6750</v>
      </c>
      <c r="CH331" s="51">
        <v>6500</v>
      </c>
      <c r="CI331" s="46" t="s">
        <v>1072</v>
      </c>
      <c r="CJ331" s="51">
        <v>7000</v>
      </c>
      <c r="CK331" s="51">
        <v>7000</v>
      </c>
      <c r="CL331" s="51">
        <v>7000</v>
      </c>
      <c r="CM331" s="51">
        <v>7000</v>
      </c>
      <c r="CN331" s="51">
        <v>7500</v>
      </c>
      <c r="CO331" s="51">
        <v>9500</v>
      </c>
      <c r="CP331" s="47">
        <v>7000</v>
      </c>
      <c r="CQ331" s="51">
        <v>6500</v>
      </c>
      <c r="CR331" s="51">
        <v>5750</v>
      </c>
      <c r="CS331" s="51">
        <v>6000</v>
      </c>
      <c r="CT331" s="38" t="s">
        <v>1072</v>
      </c>
      <c r="CU331" s="38" t="s">
        <v>1072</v>
      </c>
      <c r="CV331" s="38" t="s">
        <v>1072</v>
      </c>
      <c r="CW331" s="52">
        <v>7500</v>
      </c>
      <c r="CX331" s="299">
        <v>7500</v>
      </c>
      <c r="CY331" s="52">
        <f>'Prix médians'!J15</f>
        <v>7500</v>
      </c>
      <c r="DA331" s="11" t="s">
        <v>1082</v>
      </c>
      <c r="DB331" s="74">
        <v>2000</v>
      </c>
      <c r="DC331" s="74">
        <v>1500</v>
      </c>
      <c r="DD331" s="46" t="s">
        <v>1072</v>
      </c>
      <c r="DE331" s="51">
        <v>1500</v>
      </c>
      <c r="DF331" s="51">
        <v>1500</v>
      </c>
      <c r="DG331" s="51">
        <v>1500</v>
      </c>
      <c r="DH331" s="46" t="s">
        <v>1072</v>
      </c>
      <c r="DI331" s="58">
        <v>1500</v>
      </c>
      <c r="DJ331" s="46" t="s">
        <v>1072</v>
      </c>
      <c r="DK331" s="113"/>
      <c r="DL331" s="58">
        <v>1500</v>
      </c>
      <c r="DM331" s="113"/>
      <c r="DN331" s="58">
        <v>1500</v>
      </c>
      <c r="DO331" s="113"/>
      <c r="DP331" s="58">
        <v>1500</v>
      </c>
      <c r="DQ331" s="46" t="s">
        <v>1072</v>
      </c>
      <c r="DR331" s="58">
        <v>1500</v>
      </c>
      <c r="DS331" s="51">
        <v>1500</v>
      </c>
      <c r="DT331" s="46" t="s">
        <v>1072</v>
      </c>
      <c r="DU331" s="55">
        <v>1500</v>
      </c>
      <c r="DV331" s="113"/>
      <c r="DW331" s="55">
        <v>1500</v>
      </c>
      <c r="DX331" s="55">
        <v>1750</v>
      </c>
      <c r="DY331" s="55">
        <v>1500</v>
      </c>
      <c r="DZ331" s="51">
        <v>1500</v>
      </c>
      <c r="EA331" s="51">
        <v>1500</v>
      </c>
      <c r="EB331" s="113"/>
      <c r="EC331" s="47">
        <v>1500</v>
      </c>
      <c r="ED331" s="51">
        <v>1500</v>
      </c>
      <c r="EE331" s="51">
        <v>1500</v>
      </c>
      <c r="EF331" s="51">
        <v>1500</v>
      </c>
      <c r="EG331" s="51">
        <v>1500</v>
      </c>
      <c r="EH331" s="51">
        <v>1500</v>
      </c>
      <c r="EI331" s="46" t="s">
        <v>1072</v>
      </c>
      <c r="EJ331" s="51">
        <v>1500</v>
      </c>
      <c r="EK331" s="51">
        <v>1500</v>
      </c>
      <c r="EL331" s="51">
        <v>1500</v>
      </c>
      <c r="EM331" s="51">
        <v>1500</v>
      </c>
      <c r="EN331" s="51">
        <v>1500</v>
      </c>
      <c r="EO331" s="51">
        <v>1500</v>
      </c>
      <c r="EP331" s="51">
        <v>1500</v>
      </c>
      <c r="EQ331" s="51">
        <v>1500</v>
      </c>
      <c r="ER331" s="51">
        <v>1750</v>
      </c>
      <c r="ES331" s="51">
        <v>1750</v>
      </c>
      <c r="ET331" s="38" t="s">
        <v>1072</v>
      </c>
      <c r="EU331" s="38" t="s">
        <v>1072</v>
      </c>
      <c r="EV331" s="38" t="s">
        <v>1072</v>
      </c>
      <c r="EW331" s="52">
        <v>1500</v>
      </c>
      <c r="EX331" s="299">
        <v>1500</v>
      </c>
      <c r="EY331" s="52">
        <f>'Prix médians'!U15</f>
        <v>1500</v>
      </c>
      <c r="EZ331"/>
      <c r="FA331" s="50">
        <v>100</v>
      </c>
      <c r="FB331" s="50">
        <v>100</v>
      </c>
      <c r="FC331" s="46" t="s">
        <v>1072</v>
      </c>
      <c r="FD331" s="50">
        <v>100</v>
      </c>
      <c r="FE331" s="46" t="s">
        <v>1072</v>
      </c>
      <c r="FF331" s="113"/>
      <c r="FG331" s="50">
        <v>100</v>
      </c>
      <c r="FH331" s="113"/>
      <c r="FI331" s="50">
        <v>100</v>
      </c>
      <c r="FJ331" s="113"/>
      <c r="FK331" s="47">
        <v>100</v>
      </c>
      <c r="FL331" s="46" t="s">
        <v>1072</v>
      </c>
      <c r="FM331" s="47">
        <v>100</v>
      </c>
      <c r="FN331" s="50">
        <v>50</v>
      </c>
      <c r="FO331" s="46" t="s">
        <v>1072</v>
      </c>
      <c r="FP331" s="50">
        <v>100</v>
      </c>
      <c r="FQ331" s="113"/>
      <c r="FR331" s="50">
        <v>75</v>
      </c>
      <c r="FS331" s="47">
        <v>50</v>
      </c>
      <c r="FT331" s="47">
        <v>50</v>
      </c>
      <c r="FU331" s="47">
        <v>50</v>
      </c>
      <c r="FV331" s="47">
        <v>50</v>
      </c>
      <c r="FW331" s="113"/>
      <c r="FX331" s="47">
        <v>100</v>
      </c>
      <c r="FY331" s="39">
        <v>50</v>
      </c>
      <c r="FZ331" s="39">
        <v>50</v>
      </c>
      <c r="GA331" s="39">
        <v>50</v>
      </c>
      <c r="GB331" s="39">
        <v>50</v>
      </c>
      <c r="GC331" s="47">
        <v>75</v>
      </c>
      <c r="GD331" s="46" t="s">
        <v>1072</v>
      </c>
      <c r="GE331" s="47">
        <v>100</v>
      </c>
      <c r="GF331" s="47">
        <v>100</v>
      </c>
      <c r="GG331" s="47">
        <v>88</v>
      </c>
      <c r="GH331" s="51">
        <v>50</v>
      </c>
      <c r="GI331" s="47">
        <v>100</v>
      </c>
      <c r="GJ331" s="51">
        <v>50</v>
      </c>
      <c r="GK331" s="51">
        <v>50</v>
      </c>
      <c r="GL331" s="51">
        <v>50</v>
      </c>
      <c r="GM331" s="50">
        <v>100</v>
      </c>
      <c r="GN331" s="50">
        <v>87.5</v>
      </c>
      <c r="GO331" s="38" t="s">
        <v>1072</v>
      </c>
      <c r="GP331" s="38" t="s">
        <v>1072</v>
      </c>
      <c r="GQ331" s="38" t="s">
        <v>1072</v>
      </c>
      <c r="GR331" s="39">
        <v>100</v>
      </c>
      <c r="GS331" s="39">
        <v>100</v>
      </c>
      <c r="GT331" s="39">
        <f>'Prix médians'!W15</f>
        <v>100</v>
      </c>
      <c r="GU331"/>
      <c r="GV331" s="11" t="s">
        <v>1082</v>
      </c>
      <c r="GW331" s="74">
        <v>1300</v>
      </c>
      <c r="GX331" s="74">
        <v>1500</v>
      </c>
      <c r="GY331" s="46" t="s">
        <v>1072</v>
      </c>
      <c r="GZ331" s="74">
        <v>1300</v>
      </c>
      <c r="HA331" s="51">
        <v>1300</v>
      </c>
      <c r="HB331" s="51">
        <v>1300</v>
      </c>
      <c r="HC331" s="46" t="s">
        <v>1072</v>
      </c>
      <c r="HD331" s="58">
        <v>1300</v>
      </c>
      <c r="HE331" s="46" t="s">
        <v>1072</v>
      </c>
      <c r="HF331" s="58">
        <v>1500</v>
      </c>
      <c r="HG331" s="58">
        <v>1500</v>
      </c>
      <c r="HH331" s="51">
        <v>1500</v>
      </c>
      <c r="HI331" s="58">
        <v>1500</v>
      </c>
      <c r="HJ331" s="51">
        <v>1500</v>
      </c>
      <c r="HK331" s="58">
        <v>1500</v>
      </c>
      <c r="HL331" s="46" t="s">
        <v>1072</v>
      </c>
      <c r="HM331" s="58">
        <v>1500</v>
      </c>
      <c r="HN331" s="51">
        <v>1500</v>
      </c>
      <c r="HO331" s="46" t="s">
        <v>1072</v>
      </c>
      <c r="HP331" s="55">
        <v>1300</v>
      </c>
      <c r="HQ331" s="46" t="s">
        <v>1072</v>
      </c>
      <c r="HR331" s="55">
        <v>1400</v>
      </c>
      <c r="HS331" s="55">
        <v>1500</v>
      </c>
      <c r="HT331" s="55">
        <v>1200</v>
      </c>
      <c r="HU331" s="51">
        <v>1300</v>
      </c>
      <c r="HV331" s="51">
        <v>1300</v>
      </c>
      <c r="HW331" s="46" t="s">
        <v>1072</v>
      </c>
      <c r="HX331" s="51">
        <v>1450</v>
      </c>
      <c r="HY331" s="51">
        <v>1200</v>
      </c>
      <c r="HZ331" s="58">
        <v>1300</v>
      </c>
      <c r="IA331" s="58">
        <v>1200</v>
      </c>
      <c r="IB331" s="51">
        <v>1200</v>
      </c>
      <c r="IC331" s="51">
        <v>1200</v>
      </c>
      <c r="ID331" s="46" t="s">
        <v>1072</v>
      </c>
      <c r="IE331" s="51">
        <v>1100</v>
      </c>
      <c r="IF331" s="51">
        <v>1300</v>
      </c>
      <c r="IG331" s="51">
        <v>1300</v>
      </c>
      <c r="IH331" s="51">
        <v>1500</v>
      </c>
      <c r="II331" s="51">
        <v>2000</v>
      </c>
      <c r="IJ331" s="51">
        <v>2000</v>
      </c>
      <c r="IK331" s="51">
        <v>1500</v>
      </c>
      <c r="IL331" s="51">
        <v>1500</v>
      </c>
      <c r="IM331" s="51">
        <v>1500</v>
      </c>
      <c r="IN331" s="51">
        <v>1500</v>
      </c>
      <c r="IO331" s="38" t="s">
        <v>1072</v>
      </c>
      <c r="IP331" s="38" t="s">
        <v>1072</v>
      </c>
      <c r="IQ331" s="38" t="s">
        <v>1072</v>
      </c>
      <c r="IR331" s="52">
        <v>1500</v>
      </c>
      <c r="IS331" s="299">
        <v>1500</v>
      </c>
      <c r="IT331" s="52">
        <f>'Prix médians'!X15</f>
        <v>1500</v>
      </c>
    </row>
    <row r="332" spans="1:254" ht="14.4" customHeight="1" x14ac:dyDescent="0.3">
      <c r="A332" s="11" t="s">
        <v>937</v>
      </c>
      <c r="B332" s="46" t="s">
        <v>1072</v>
      </c>
      <c r="C332" s="46" t="s">
        <v>1072</v>
      </c>
      <c r="D332" s="46" t="s">
        <v>1072</v>
      </c>
      <c r="E332" s="46" t="s">
        <v>1072</v>
      </c>
      <c r="F332" s="46" t="s">
        <v>1072</v>
      </c>
      <c r="G332" s="46" t="s">
        <v>1072</v>
      </c>
      <c r="H332" s="46" t="s">
        <v>1072</v>
      </c>
      <c r="I332" s="46" t="s">
        <v>1072</v>
      </c>
      <c r="J332" s="46" t="s">
        <v>1072</v>
      </c>
      <c r="K332" s="113"/>
      <c r="L332" s="46" t="s">
        <v>1072</v>
      </c>
      <c r="M332" s="113"/>
      <c r="N332" s="46" t="s">
        <v>1072</v>
      </c>
      <c r="O332" s="113"/>
      <c r="P332" s="46" t="s">
        <v>1072</v>
      </c>
      <c r="Q332" s="46" t="s">
        <v>1072</v>
      </c>
      <c r="R332" s="46" t="s">
        <v>1072</v>
      </c>
      <c r="S332" s="46" t="s">
        <v>1072</v>
      </c>
      <c r="T332" s="51">
        <v>3000</v>
      </c>
      <c r="U332" s="55">
        <v>3500</v>
      </c>
      <c r="V332" s="387"/>
      <c r="W332" s="46" t="s">
        <v>1072</v>
      </c>
      <c r="X332" s="46" t="s">
        <v>1072</v>
      </c>
      <c r="Y332" s="46" t="s">
        <v>1072</v>
      </c>
      <c r="Z332" s="46" t="s">
        <v>1072</v>
      </c>
      <c r="AA332" s="46" t="s">
        <v>1072</v>
      </c>
      <c r="AB332" s="387"/>
      <c r="AC332" s="46" t="s">
        <v>1072</v>
      </c>
      <c r="AD332" s="46" t="s">
        <v>1072</v>
      </c>
      <c r="AE332" s="46" t="s">
        <v>1072</v>
      </c>
      <c r="AF332" s="46" t="s">
        <v>1072</v>
      </c>
      <c r="AG332" s="46" t="s">
        <v>1072</v>
      </c>
      <c r="AH332" s="46" t="s">
        <v>1072</v>
      </c>
      <c r="AI332" s="46" t="s">
        <v>1072</v>
      </c>
      <c r="AJ332" s="51">
        <v>6000</v>
      </c>
      <c r="AK332" s="50">
        <v>4500</v>
      </c>
      <c r="AL332" s="51">
        <v>6000</v>
      </c>
      <c r="AM332" s="51">
        <v>6000</v>
      </c>
      <c r="AN332" s="51">
        <v>7000</v>
      </c>
      <c r="AO332" s="51">
        <v>7500</v>
      </c>
      <c r="AP332" s="50">
        <v>4000</v>
      </c>
      <c r="AQ332" s="51">
        <v>4000</v>
      </c>
      <c r="AR332" s="51">
        <v>4000</v>
      </c>
      <c r="AS332" s="51">
        <v>3000</v>
      </c>
      <c r="AT332" s="52">
        <v>4000</v>
      </c>
      <c r="AU332" s="52">
        <v>3500</v>
      </c>
      <c r="AV332" s="52">
        <v>4000</v>
      </c>
      <c r="AW332" s="52">
        <v>3750</v>
      </c>
      <c r="AX332" s="38" t="s">
        <v>1072</v>
      </c>
      <c r="AY332" s="52">
        <f>'Prix médians'!F17</f>
        <v>3000</v>
      </c>
      <c r="BA332" s="11" t="s">
        <v>937</v>
      </c>
      <c r="BB332" s="46" t="s">
        <v>1072</v>
      </c>
      <c r="BC332" s="46" t="s">
        <v>1072</v>
      </c>
      <c r="BD332" s="46" t="s">
        <v>1072</v>
      </c>
      <c r="BE332" s="46" t="s">
        <v>1072</v>
      </c>
      <c r="BF332" s="46" t="s">
        <v>1072</v>
      </c>
      <c r="BG332" s="46" t="s">
        <v>1072</v>
      </c>
      <c r="BH332" s="46" t="s">
        <v>1072</v>
      </c>
      <c r="BI332" s="46" t="s">
        <v>1072</v>
      </c>
      <c r="BJ332" s="46" t="s">
        <v>1072</v>
      </c>
      <c r="BK332" s="56"/>
      <c r="BL332" s="46" t="s">
        <v>1072</v>
      </c>
      <c r="BM332" s="113"/>
      <c r="BN332" s="46" t="s">
        <v>1072</v>
      </c>
      <c r="BO332" s="113"/>
      <c r="BP332" s="46" t="s">
        <v>1072</v>
      </c>
      <c r="BQ332" s="46" t="s">
        <v>1072</v>
      </c>
      <c r="BR332" s="46" t="s">
        <v>1072</v>
      </c>
      <c r="BS332" s="46" t="s">
        <v>1072</v>
      </c>
      <c r="BT332" s="51">
        <v>5000</v>
      </c>
      <c r="BU332" s="55">
        <v>5000</v>
      </c>
      <c r="BV332" s="113"/>
      <c r="BW332" s="46" t="s">
        <v>1072</v>
      </c>
      <c r="BX332" s="46" t="s">
        <v>1072</v>
      </c>
      <c r="BY332" s="46" t="s">
        <v>1072</v>
      </c>
      <c r="BZ332" s="46" t="s">
        <v>1072</v>
      </c>
      <c r="CA332" s="46" t="s">
        <v>1072</v>
      </c>
      <c r="CB332" s="113"/>
      <c r="CC332" s="46" t="s">
        <v>1072</v>
      </c>
      <c r="CD332" s="46" t="s">
        <v>1072</v>
      </c>
      <c r="CE332" s="46" t="s">
        <v>1072</v>
      </c>
      <c r="CF332" s="46" t="s">
        <v>1072</v>
      </c>
      <c r="CG332" s="46" t="s">
        <v>1072</v>
      </c>
      <c r="CH332" s="46" t="s">
        <v>1072</v>
      </c>
      <c r="CI332" s="46" t="s">
        <v>1072</v>
      </c>
      <c r="CJ332" s="47">
        <v>7000</v>
      </c>
      <c r="CK332" s="47">
        <v>7000</v>
      </c>
      <c r="CL332" s="47">
        <v>7000</v>
      </c>
      <c r="CM332" s="47">
        <v>7000</v>
      </c>
      <c r="CN332" s="47">
        <v>7500</v>
      </c>
      <c r="CO332" s="47">
        <v>7500</v>
      </c>
      <c r="CP332" s="47">
        <v>7000</v>
      </c>
      <c r="CQ332" s="47">
        <v>7000</v>
      </c>
      <c r="CR332" s="50">
        <v>7000</v>
      </c>
      <c r="CS332" s="47">
        <v>7000</v>
      </c>
      <c r="CT332" s="47">
        <v>7500</v>
      </c>
      <c r="CU332" s="50">
        <v>7500</v>
      </c>
      <c r="CV332" s="39">
        <v>7500</v>
      </c>
      <c r="CW332" s="52">
        <v>7500</v>
      </c>
      <c r="CX332" s="300" t="s">
        <v>1072</v>
      </c>
      <c r="CY332" s="39">
        <f>'Prix médians'!J17</f>
        <v>7500</v>
      </c>
      <c r="DA332" s="11" t="s">
        <v>937</v>
      </c>
      <c r="DB332" s="46" t="s">
        <v>1072</v>
      </c>
      <c r="DC332" s="46" t="s">
        <v>1072</v>
      </c>
      <c r="DD332" s="46" t="s">
        <v>1072</v>
      </c>
      <c r="DE332" s="46" t="s">
        <v>1072</v>
      </c>
      <c r="DF332" s="46" t="s">
        <v>1072</v>
      </c>
      <c r="DG332" s="46" t="s">
        <v>1072</v>
      </c>
      <c r="DH332" s="46" t="s">
        <v>1072</v>
      </c>
      <c r="DI332" s="46" t="s">
        <v>1072</v>
      </c>
      <c r="DJ332" s="46" t="s">
        <v>1072</v>
      </c>
      <c r="DK332" s="113"/>
      <c r="DL332" s="46" t="s">
        <v>1072</v>
      </c>
      <c r="DM332" s="113"/>
      <c r="DN332" s="46" t="s">
        <v>1072</v>
      </c>
      <c r="DO332" s="113"/>
      <c r="DP332" s="46" t="s">
        <v>1072</v>
      </c>
      <c r="DQ332" s="46" t="s">
        <v>1072</v>
      </c>
      <c r="DR332" s="46" t="s">
        <v>1072</v>
      </c>
      <c r="DS332" s="46" t="s">
        <v>1072</v>
      </c>
      <c r="DT332" s="51">
        <v>1000</v>
      </c>
      <c r="DU332" s="55">
        <v>1000</v>
      </c>
      <c r="DV332" s="113"/>
      <c r="DW332" s="46" t="s">
        <v>1072</v>
      </c>
      <c r="DX332" s="46" t="s">
        <v>1072</v>
      </c>
      <c r="DY332" s="46" t="s">
        <v>1072</v>
      </c>
      <c r="DZ332" s="46" t="s">
        <v>1072</v>
      </c>
      <c r="EA332" s="46" t="s">
        <v>1072</v>
      </c>
      <c r="EB332" s="113"/>
      <c r="EC332" s="46" t="s">
        <v>1072</v>
      </c>
      <c r="ED332" s="46" t="s">
        <v>1072</v>
      </c>
      <c r="EE332" s="46" t="s">
        <v>1072</v>
      </c>
      <c r="EF332" s="46" t="s">
        <v>1072</v>
      </c>
      <c r="EG332" s="46" t="s">
        <v>1072</v>
      </c>
      <c r="EH332" s="46" t="s">
        <v>1072</v>
      </c>
      <c r="EI332" s="46" t="s">
        <v>1072</v>
      </c>
      <c r="EJ332" s="51">
        <v>1250</v>
      </c>
      <c r="EK332" s="47">
        <v>1500</v>
      </c>
      <c r="EL332" s="51">
        <v>1000</v>
      </c>
      <c r="EM332" s="51">
        <v>1000</v>
      </c>
      <c r="EN332" s="47">
        <v>1500</v>
      </c>
      <c r="EO332" s="47">
        <v>1500</v>
      </c>
      <c r="EP332" s="47">
        <v>1500</v>
      </c>
      <c r="EQ332" s="51">
        <v>1500</v>
      </c>
      <c r="ER332" s="50">
        <v>1500</v>
      </c>
      <c r="ES332" s="50">
        <v>1500</v>
      </c>
      <c r="ET332" s="50">
        <v>1500</v>
      </c>
      <c r="EU332" s="50">
        <v>2500</v>
      </c>
      <c r="EV332" s="52">
        <v>1000</v>
      </c>
      <c r="EW332" s="39">
        <v>1500</v>
      </c>
      <c r="EX332" s="300" t="s">
        <v>1072</v>
      </c>
      <c r="EY332" s="39">
        <f>'Prix médians'!U17</f>
        <v>1500</v>
      </c>
      <c r="EZ332"/>
      <c r="FA332" s="46" t="s">
        <v>1072</v>
      </c>
      <c r="FB332" s="46" t="s">
        <v>1072</v>
      </c>
      <c r="FC332" s="46" t="s">
        <v>1072</v>
      </c>
      <c r="FD332" s="46" t="s">
        <v>1072</v>
      </c>
      <c r="FE332" s="46" t="s">
        <v>1072</v>
      </c>
      <c r="FF332" s="113"/>
      <c r="FG332" s="46" t="s">
        <v>1072</v>
      </c>
      <c r="FH332" s="113"/>
      <c r="FI332" s="46" t="s">
        <v>1072</v>
      </c>
      <c r="FJ332" s="113"/>
      <c r="FK332" s="46" t="s">
        <v>1072</v>
      </c>
      <c r="FL332" s="46" t="s">
        <v>1072</v>
      </c>
      <c r="FM332" s="46" t="s">
        <v>1072</v>
      </c>
      <c r="FN332" s="46" t="s">
        <v>1072</v>
      </c>
      <c r="FO332" s="50">
        <v>50</v>
      </c>
      <c r="FP332" s="47">
        <v>100</v>
      </c>
      <c r="FQ332" s="113"/>
      <c r="FR332" s="46" t="s">
        <v>1072</v>
      </c>
      <c r="FS332" s="60" t="s">
        <v>1072</v>
      </c>
      <c r="FT332" s="60" t="s">
        <v>1072</v>
      </c>
      <c r="FU332" s="60" t="s">
        <v>1072</v>
      </c>
      <c r="FV332" s="46" t="s">
        <v>1072</v>
      </c>
      <c r="FW332" s="113"/>
      <c r="FX332" s="46" t="s">
        <v>1072</v>
      </c>
      <c r="FY332" s="46" t="s">
        <v>1072</v>
      </c>
      <c r="FZ332" s="46" t="s">
        <v>1072</v>
      </c>
      <c r="GA332" s="46" t="s">
        <v>1072</v>
      </c>
      <c r="GB332" s="46" t="s">
        <v>1072</v>
      </c>
      <c r="GC332" s="46" t="s">
        <v>1072</v>
      </c>
      <c r="GD332" s="46" t="s">
        <v>1072</v>
      </c>
      <c r="GE332" s="47">
        <v>100</v>
      </c>
      <c r="GF332" s="47">
        <v>100</v>
      </c>
      <c r="GG332" s="47">
        <v>88</v>
      </c>
      <c r="GH332" s="47">
        <v>75</v>
      </c>
      <c r="GI332" s="47">
        <v>100</v>
      </c>
      <c r="GJ332" s="51">
        <v>750</v>
      </c>
      <c r="GK332" s="47">
        <v>62.5</v>
      </c>
      <c r="GL332" s="47">
        <v>100</v>
      </c>
      <c r="GM332" s="50">
        <v>100</v>
      </c>
      <c r="GN332" s="50">
        <v>87.5</v>
      </c>
      <c r="GO332" s="50">
        <v>100</v>
      </c>
      <c r="GP332" s="52">
        <v>100</v>
      </c>
      <c r="GQ332" s="39">
        <v>100</v>
      </c>
      <c r="GR332" s="39">
        <v>100</v>
      </c>
      <c r="GS332" s="300" t="s">
        <v>1072</v>
      </c>
      <c r="GT332" s="39">
        <f>'Prix médians'!W17</f>
        <v>100</v>
      </c>
      <c r="GU332"/>
      <c r="GV332" s="11" t="s">
        <v>937</v>
      </c>
      <c r="GW332" s="46" t="s">
        <v>1072</v>
      </c>
      <c r="GX332" s="46" t="s">
        <v>1072</v>
      </c>
      <c r="GY332" s="46" t="s">
        <v>1072</v>
      </c>
      <c r="GZ332" s="46" t="s">
        <v>1072</v>
      </c>
      <c r="HA332" s="46" t="s">
        <v>1072</v>
      </c>
      <c r="HB332" s="46" t="s">
        <v>1072</v>
      </c>
      <c r="HC332" s="46" t="s">
        <v>1072</v>
      </c>
      <c r="HD332" s="46" t="s">
        <v>1072</v>
      </c>
      <c r="HE332" s="46" t="s">
        <v>1072</v>
      </c>
      <c r="HF332" s="46" t="s">
        <v>1072</v>
      </c>
      <c r="HG332" s="46" t="s">
        <v>1072</v>
      </c>
      <c r="HH332" s="46" t="s">
        <v>1072</v>
      </c>
      <c r="HI332" s="46" t="s">
        <v>1072</v>
      </c>
      <c r="HJ332" s="46" t="s">
        <v>1072</v>
      </c>
      <c r="HK332" s="46" t="s">
        <v>1072</v>
      </c>
      <c r="HL332" s="46" t="s">
        <v>1072</v>
      </c>
      <c r="HM332" s="46" t="s">
        <v>1072</v>
      </c>
      <c r="HN332" s="46" t="s">
        <v>1072</v>
      </c>
      <c r="HO332" s="51">
        <v>1000</v>
      </c>
      <c r="HP332" s="55">
        <v>1000</v>
      </c>
      <c r="HQ332" s="46" t="s">
        <v>1072</v>
      </c>
      <c r="HR332" s="46" t="s">
        <v>1072</v>
      </c>
      <c r="HS332" s="60" t="s">
        <v>1072</v>
      </c>
      <c r="HT332" s="60" t="s">
        <v>1072</v>
      </c>
      <c r="HU332" s="60" t="s">
        <v>1072</v>
      </c>
      <c r="HV332" s="46" t="s">
        <v>1072</v>
      </c>
      <c r="HW332" s="51">
        <v>850</v>
      </c>
      <c r="HX332" s="46" t="s">
        <v>1072</v>
      </c>
      <c r="HY332" s="46" t="s">
        <v>1072</v>
      </c>
      <c r="HZ332" s="46" t="s">
        <v>1072</v>
      </c>
      <c r="IA332" s="46" t="s">
        <v>1072</v>
      </c>
      <c r="IB332" s="46" t="s">
        <v>1072</v>
      </c>
      <c r="IC332" s="46" t="s">
        <v>1072</v>
      </c>
      <c r="ID332" s="46" t="s">
        <v>1072</v>
      </c>
      <c r="IE332" s="51">
        <v>1300</v>
      </c>
      <c r="IF332" s="51">
        <v>1000</v>
      </c>
      <c r="IG332" s="51">
        <v>1275</v>
      </c>
      <c r="IH332" s="51">
        <v>1000</v>
      </c>
      <c r="II332" s="51">
        <v>1250</v>
      </c>
      <c r="IJ332" s="51">
        <v>1500</v>
      </c>
      <c r="IK332" s="51">
        <v>1500</v>
      </c>
      <c r="IL332" s="51">
        <v>1500</v>
      </c>
      <c r="IM332" s="51">
        <v>1375</v>
      </c>
      <c r="IN332" s="51">
        <v>1250</v>
      </c>
      <c r="IO332" s="50">
        <v>1300</v>
      </c>
      <c r="IP332" s="52">
        <v>1250</v>
      </c>
      <c r="IQ332" s="52">
        <v>1250</v>
      </c>
      <c r="IR332" s="39">
        <v>1500</v>
      </c>
      <c r="IS332" s="300" t="s">
        <v>1072</v>
      </c>
      <c r="IT332" s="39">
        <f>'Prix médians'!X17</f>
        <v>1625</v>
      </c>
    </row>
    <row r="333" spans="1:254" ht="14.4" customHeight="1" x14ac:dyDescent="0.3">
      <c r="A333" s="11" t="s">
        <v>1083</v>
      </c>
      <c r="B333" s="46" t="s">
        <v>1072</v>
      </c>
      <c r="C333" s="46" t="s">
        <v>1072</v>
      </c>
      <c r="D333" s="46" t="s">
        <v>1072</v>
      </c>
      <c r="E333" s="46" t="s">
        <v>1072</v>
      </c>
      <c r="F333" s="46" t="s">
        <v>1072</v>
      </c>
      <c r="G333" s="46" t="s">
        <v>1072</v>
      </c>
      <c r="H333" s="46" t="s">
        <v>1072</v>
      </c>
      <c r="I333" s="46" t="s">
        <v>1072</v>
      </c>
      <c r="J333" s="51">
        <v>6500</v>
      </c>
      <c r="K333" s="113"/>
      <c r="L333" s="46" t="s">
        <v>1072</v>
      </c>
      <c r="M333" s="113"/>
      <c r="N333" s="46" t="s">
        <v>1072</v>
      </c>
      <c r="O333" s="113"/>
      <c r="P333" s="46" t="s">
        <v>1072</v>
      </c>
      <c r="Q333" s="46" t="s">
        <v>1072</v>
      </c>
      <c r="R333" s="58">
        <v>7000</v>
      </c>
      <c r="S333" s="46" t="s">
        <v>1072</v>
      </c>
      <c r="T333" s="51">
        <v>6500</v>
      </c>
      <c r="U333" s="46" t="s">
        <v>1072</v>
      </c>
      <c r="V333" s="387"/>
      <c r="W333" s="46" t="s">
        <v>1072</v>
      </c>
      <c r="X333" s="46" t="s">
        <v>1072</v>
      </c>
      <c r="Y333" s="46" t="s">
        <v>1072</v>
      </c>
      <c r="Z333" s="46" t="s">
        <v>1072</v>
      </c>
      <c r="AA333" s="46" t="s">
        <v>1072</v>
      </c>
      <c r="AB333" s="387"/>
      <c r="AC333" s="46" t="s">
        <v>1072</v>
      </c>
      <c r="AD333" s="46" t="s">
        <v>1072</v>
      </c>
      <c r="AE333" s="46" t="s">
        <v>1072</v>
      </c>
      <c r="AF333" s="46" t="s">
        <v>1072</v>
      </c>
      <c r="AG333" s="50">
        <v>4500</v>
      </c>
      <c r="AH333" s="51">
        <v>5000</v>
      </c>
      <c r="AI333" s="46" t="s">
        <v>1072</v>
      </c>
      <c r="AJ333" s="51">
        <v>5000</v>
      </c>
      <c r="AK333" s="51">
        <v>3750</v>
      </c>
      <c r="AL333" s="51">
        <v>3000</v>
      </c>
      <c r="AM333" s="51">
        <v>3500</v>
      </c>
      <c r="AN333" s="51">
        <v>3000</v>
      </c>
      <c r="AO333" s="50">
        <v>4500</v>
      </c>
      <c r="AP333" s="50">
        <v>4000</v>
      </c>
      <c r="AQ333" s="47">
        <v>4000</v>
      </c>
      <c r="AR333" s="46" t="s">
        <v>1072</v>
      </c>
      <c r="AS333" s="46" t="s">
        <v>1072</v>
      </c>
      <c r="AT333" s="38" t="s">
        <v>1072</v>
      </c>
      <c r="AU333" s="38" t="s">
        <v>1072</v>
      </c>
      <c r="AV333" s="38" t="s">
        <v>1072</v>
      </c>
      <c r="AW333" s="38" t="s">
        <v>1072</v>
      </c>
      <c r="AX333" s="38" t="s">
        <v>1072</v>
      </c>
      <c r="AY333" s="38" t="s">
        <v>1072</v>
      </c>
      <c r="BA333" s="11" t="s">
        <v>1083</v>
      </c>
      <c r="BB333" s="46" t="s">
        <v>1072</v>
      </c>
      <c r="BC333" s="46" t="s">
        <v>1072</v>
      </c>
      <c r="BD333" s="46" t="s">
        <v>1072</v>
      </c>
      <c r="BE333" s="46" t="s">
        <v>1072</v>
      </c>
      <c r="BF333" s="46" t="s">
        <v>1072</v>
      </c>
      <c r="BG333" s="46" t="s">
        <v>1072</v>
      </c>
      <c r="BH333" s="46" t="s">
        <v>1072</v>
      </c>
      <c r="BI333" s="46" t="s">
        <v>1072</v>
      </c>
      <c r="BJ333" s="51">
        <v>5500</v>
      </c>
      <c r="BK333" s="56"/>
      <c r="BL333" s="46" t="s">
        <v>1072</v>
      </c>
      <c r="BM333" s="113"/>
      <c r="BN333" s="46" t="s">
        <v>1072</v>
      </c>
      <c r="BO333" s="113"/>
      <c r="BP333" s="46" t="s">
        <v>1072</v>
      </c>
      <c r="BQ333" s="46" t="s">
        <v>1072</v>
      </c>
      <c r="BR333" s="58">
        <v>6000</v>
      </c>
      <c r="BS333" s="46" t="s">
        <v>1072</v>
      </c>
      <c r="BT333" s="50">
        <v>6000</v>
      </c>
      <c r="BU333" s="46" t="s">
        <v>1072</v>
      </c>
      <c r="BV333" s="113"/>
      <c r="BW333" s="46" t="s">
        <v>1072</v>
      </c>
      <c r="BX333" s="46" t="s">
        <v>1072</v>
      </c>
      <c r="BY333" s="46" t="s">
        <v>1072</v>
      </c>
      <c r="BZ333" s="46" t="s">
        <v>1072</v>
      </c>
      <c r="CA333" s="46" t="s">
        <v>1072</v>
      </c>
      <c r="CB333" s="113"/>
      <c r="CC333" s="46" t="s">
        <v>1072</v>
      </c>
      <c r="CD333" s="46" t="s">
        <v>1072</v>
      </c>
      <c r="CE333" s="46" t="s">
        <v>1072</v>
      </c>
      <c r="CF333" s="46" t="s">
        <v>1072</v>
      </c>
      <c r="CG333" s="50">
        <v>6750</v>
      </c>
      <c r="CH333" s="51">
        <v>4500</v>
      </c>
      <c r="CI333" s="46" t="s">
        <v>1072</v>
      </c>
      <c r="CJ333" s="51">
        <v>5000</v>
      </c>
      <c r="CK333" s="51">
        <v>5000</v>
      </c>
      <c r="CL333" s="51">
        <v>5000</v>
      </c>
      <c r="CM333" s="51">
        <v>5000</v>
      </c>
      <c r="CN333" s="51">
        <v>7000</v>
      </c>
      <c r="CO333" s="47">
        <v>7500</v>
      </c>
      <c r="CP333" s="47">
        <v>7000</v>
      </c>
      <c r="CQ333" s="47">
        <v>7000</v>
      </c>
      <c r="CR333" s="46" t="s">
        <v>1072</v>
      </c>
      <c r="CS333" s="46" t="s">
        <v>1072</v>
      </c>
      <c r="CT333" s="38" t="s">
        <v>1072</v>
      </c>
      <c r="CU333" s="38" t="s">
        <v>1072</v>
      </c>
      <c r="CV333" s="38" t="s">
        <v>1072</v>
      </c>
      <c r="CW333" s="38" t="s">
        <v>1072</v>
      </c>
      <c r="CX333" s="300" t="s">
        <v>1072</v>
      </c>
      <c r="CY333" s="300" t="s">
        <v>1072</v>
      </c>
      <c r="DA333" s="11" t="s">
        <v>1083</v>
      </c>
      <c r="DB333" s="46" t="s">
        <v>1072</v>
      </c>
      <c r="DC333" s="46" t="s">
        <v>1072</v>
      </c>
      <c r="DD333" s="46" t="s">
        <v>1072</v>
      </c>
      <c r="DE333" s="46" t="s">
        <v>1072</v>
      </c>
      <c r="DF333" s="46" t="s">
        <v>1072</v>
      </c>
      <c r="DG333" s="46" t="s">
        <v>1072</v>
      </c>
      <c r="DH333" s="46" t="s">
        <v>1072</v>
      </c>
      <c r="DI333" s="46" t="s">
        <v>1072</v>
      </c>
      <c r="DJ333" s="51">
        <v>1250</v>
      </c>
      <c r="DK333" s="113"/>
      <c r="DL333" s="46" t="s">
        <v>1072</v>
      </c>
      <c r="DM333" s="113"/>
      <c r="DN333" s="46" t="s">
        <v>1072</v>
      </c>
      <c r="DO333" s="113"/>
      <c r="DP333" s="46" t="s">
        <v>1072</v>
      </c>
      <c r="DQ333" s="46" t="s">
        <v>1072</v>
      </c>
      <c r="DR333" s="58">
        <v>1250</v>
      </c>
      <c r="DS333" s="46" t="s">
        <v>1072</v>
      </c>
      <c r="DT333" s="51">
        <v>1000</v>
      </c>
      <c r="DU333" s="46" t="s">
        <v>1072</v>
      </c>
      <c r="DV333" s="113"/>
      <c r="DW333" s="46" t="s">
        <v>1072</v>
      </c>
      <c r="DX333" s="46" t="s">
        <v>1072</v>
      </c>
      <c r="DY333" s="46" t="s">
        <v>1072</v>
      </c>
      <c r="DZ333" s="46" t="s">
        <v>1072</v>
      </c>
      <c r="EA333" s="46" t="s">
        <v>1072</v>
      </c>
      <c r="EB333" s="113"/>
      <c r="EC333" s="46" t="s">
        <v>1072</v>
      </c>
      <c r="ED333" s="46" t="s">
        <v>1072</v>
      </c>
      <c r="EE333" s="46" t="s">
        <v>1072</v>
      </c>
      <c r="EF333" s="46" t="s">
        <v>1072</v>
      </c>
      <c r="EG333" s="51">
        <v>1250</v>
      </c>
      <c r="EH333" s="51">
        <v>1250</v>
      </c>
      <c r="EI333" s="46" t="s">
        <v>1072</v>
      </c>
      <c r="EJ333" s="51">
        <v>1250</v>
      </c>
      <c r="EK333" s="51">
        <v>1250</v>
      </c>
      <c r="EL333" s="51">
        <v>1250</v>
      </c>
      <c r="EM333" s="51">
        <v>1250</v>
      </c>
      <c r="EN333" s="51">
        <v>1500</v>
      </c>
      <c r="EO333" s="47">
        <v>1500</v>
      </c>
      <c r="EP333" s="51">
        <v>1500</v>
      </c>
      <c r="EQ333" s="47">
        <v>1500</v>
      </c>
      <c r="ER333" s="46" t="s">
        <v>1072</v>
      </c>
      <c r="ES333" s="46" t="s">
        <v>1072</v>
      </c>
      <c r="ET333" s="38" t="s">
        <v>1072</v>
      </c>
      <c r="EU333" s="38" t="s">
        <v>1072</v>
      </c>
      <c r="EV333" s="38" t="s">
        <v>1072</v>
      </c>
      <c r="EW333" s="38" t="s">
        <v>1072</v>
      </c>
      <c r="EX333" s="300" t="s">
        <v>1072</v>
      </c>
      <c r="EY333" s="300" t="s">
        <v>1072</v>
      </c>
      <c r="EZ333"/>
      <c r="FA333" s="46" t="s">
        <v>1072</v>
      </c>
      <c r="FB333" s="46" t="s">
        <v>1072</v>
      </c>
      <c r="FC333" s="46" t="s">
        <v>1072</v>
      </c>
      <c r="FD333" s="46" t="s">
        <v>1072</v>
      </c>
      <c r="FE333" s="51">
        <v>50</v>
      </c>
      <c r="FF333" s="113"/>
      <c r="FG333" s="46" t="s">
        <v>1072</v>
      </c>
      <c r="FH333" s="113"/>
      <c r="FI333" s="46" t="s">
        <v>1072</v>
      </c>
      <c r="FJ333" s="113"/>
      <c r="FK333" s="46" t="s">
        <v>1072</v>
      </c>
      <c r="FL333" s="46" t="s">
        <v>1072</v>
      </c>
      <c r="FM333" s="47">
        <v>100</v>
      </c>
      <c r="FN333" s="46" t="s">
        <v>1072</v>
      </c>
      <c r="FO333" s="50">
        <v>50</v>
      </c>
      <c r="FP333" s="46" t="s">
        <v>1072</v>
      </c>
      <c r="FQ333" s="113"/>
      <c r="FR333" s="46" t="s">
        <v>1072</v>
      </c>
      <c r="FS333" s="60" t="s">
        <v>1072</v>
      </c>
      <c r="FT333" s="60" t="s">
        <v>1072</v>
      </c>
      <c r="FU333" s="60" t="s">
        <v>1072</v>
      </c>
      <c r="FV333" s="46" t="s">
        <v>1072</v>
      </c>
      <c r="FW333" s="113"/>
      <c r="FX333" s="46" t="s">
        <v>1072</v>
      </c>
      <c r="FY333" s="46" t="s">
        <v>1072</v>
      </c>
      <c r="FZ333" s="46" t="s">
        <v>1072</v>
      </c>
      <c r="GA333" s="46" t="s">
        <v>1072</v>
      </c>
      <c r="GB333" s="39">
        <v>50</v>
      </c>
      <c r="GC333" s="51">
        <v>50</v>
      </c>
      <c r="GD333" s="46" t="s">
        <v>1072</v>
      </c>
      <c r="GE333" s="51">
        <v>50</v>
      </c>
      <c r="GF333" s="51">
        <v>50</v>
      </c>
      <c r="GG333" s="51">
        <v>50</v>
      </c>
      <c r="GH333" s="51">
        <v>75</v>
      </c>
      <c r="GI333" s="51">
        <v>50</v>
      </c>
      <c r="GJ333" s="51">
        <v>50</v>
      </c>
      <c r="GK333" s="51">
        <v>50</v>
      </c>
      <c r="GL333" s="51">
        <v>50</v>
      </c>
      <c r="GM333" s="46" t="s">
        <v>1072</v>
      </c>
      <c r="GN333" s="46" t="s">
        <v>1072</v>
      </c>
      <c r="GO333" s="38" t="s">
        <v>1072</v>
      </c>
      <c r="GP333" s="38" t="s">
        <v>1072</v>
      </c>
      <c r="GQ333" s="38" t="s">
        <v>1072</v>
      </c>
      <c r="GR333" s="38" t="s">
        <v>1072</v>
      </c>
      <c r="GS333" s="300" t="s">
        <v>1072</v>
      </c>
      <c r="GT333" s="38" t="s">
        <v>1072</v>
      </c>
      <c r="GU333"/>
      <c r="GV333" s="11" t="s">
        <v>1083</v>
      </c>
      <c r="GW333" s="46" t="s">
        <v>1072</v>
      </c>
      <c r="GX333" s="46" t="s">
        <v>1072</v>
      </c>
      <c r="GY333" s="46" t="s">
        <v>1072</v>
      </c>
      <c r="GZ333" s="46" t="s">
        <v>1072</v>
      </c>
      <c r="HA333" s="46" t="s">
        <v>1072</v>
      </c>
      <c r="HB333" s="46" t="s">
        <v>1072</v>
      </c>
      <c r="HC333" s="46" t="s">
        <v>1072</v>
      </c>
      <c r="HD333" s="46" t="s">
        <v>1072</v>
      </c>
      <c r="HE333" s="51">
        <v>1000</v>
      </c>
      <c r="HF333" s="46" t="s">
        <v>1072</v>
      </c>
      <c r="HG333" s="46" t="s">
        <v>1072</v>
      </c>
      <c r="HH333" s="46" t="s">
        <v>1072</v>
      </c>
      <c r="HI333" s="46" t="s">
        <v>1072</v>
      </c>
      <c r="HJ333" s="46" t="s">
        <v>1072</v>
      </c>
      <c r="HK333" s="46" t="s">
        <v>1072</v>
      </c>
      <c r="HL333" s="46" t="s">
        <v>1072</v>
      </c>
      <c r="HM333" s="58">
        <v>1000</v>
      </c>
      <c r="HN333" s="46" t="s">
        <v>1072</v>
      </c>
      <c r="HO333" s="51">
        <v>1000</v>
      </c>
      <c r="HP333" s="46" t="s">
        <v>1072</v>
      </c>
      <c r="HQ333" s="46" t="s">
        <v>1072</v>
      </c>
      <c r="HR333" s="46" t="s">
        <v>1072</v>
      </c>
      <c r="HS333" s="60" t="s">
        <v>1072</v>
      </c>
      <c r="HT333" s="60" t="s">
        <v>1072</v>
      </c>
      <c r="HU333" s="60" t="s">
        <v>1072</v>
      </c>
      <c r="HV333" s="46" t="s">
        <v>1072</v>
      </c>
      <c r="HW333" s="46" t="s">
        <v>1072</v>
      </c>
      <c r="HX333" s="46" t="s">
        <v>1072</v>
      </c>
      <c r="HY333" s="46" t="s">
        <v>1072</v>
      </c>
      <c r="HZ333" s="46" t="s">
        <v>1072</v>
      </c>
      <c r="IA333" s="46" t="s">
        <v>1072</v>
      </c>
      <c r="IB333" s="39">
        <v>1200</v>
      </c>
      <c r="IC333" s="51">
        <v>1000</v>
      </c>
      <c r="ID333" s="46" t="s">
        <v>1072</v>
      </c>
      <c r="IE333" s="51">
        <v>1000</v>
      </c>
      <c r="IF333" s="51">
        <v>1000</v>
      </c>
      <c r="IG333" s="51">
        <v>1100</v>
      </c>
      <c r="IH333" s="51">
        <v>1200</v>
      </c>
      <c r="II333" s="51">
        <v>1000</v>
      </c>
      <c r="IJ333" s="51">
        <v>1100</v>
      </c>
      <c r="IK333" s="51">
        <v>1100</v>
      </c>
      <c r="IL333" s="51">
        <v>1100</v>
      </c>
      <c r="IM333" s="46" t="s">
        <v>1072</v>
      </c>
      <c r="IN333" s="46" t="s">
        <v>1072</v>
      </c>
      <c r="IO333" s="38" t="s">
        <v>1072</v>
      </c>
      <c r="IP333" s="38" t="s">
        <v>1072</v>
      </c>
      <c r="IQ333" s="38" t="s">
        <v>1072</v>
      </c>
      <c r="IR333" s="38" t="s">
        <v>1072</v>
      </c>
      <c r="IS333" s="300" t="s">
        <v>1072</v>
      </c>
      <c r="IT333" s="38" t="s">
        <v>1072</v>
      </c>
    </row>
    <row r="334" spans="1:254" ht="14.4" customHeight="1" x14ac:dyDescent="0.3">
      <c r="A334" s="11" t="s">
        <v>1084</v>
      </c>
      <c r="B334" s="46" t="s">
        <v>1072</v>
      </c>
      <c r="C334" s="46" t="s">
        <v>1072</v>
      </c>
      <c r="D334" s="46" t="s">
        <v>1072</v>
      </c>
      <c r="E334" s="46" t="s">
        <v>1072</v>
      </c>
      <c r="F334" s="46" t="s">
        <v>1072</v>
      </c>
      <c r="G334" s="46" t="s">
        <v>1072</v>
      </c>
      <c r="H334" s="46" t="s">
        <v>1072</v>
      </c>
      <c r="I334" s="46" t="s">
        <v>1072</v>
      </c>
      <c r="J334" s="46" t="s">
        <v>1072</v>
      </c>
      <c r="K334" s="113"/>
      <c r="L334" s="46" t="s">
        <v>1072</v>
      </c>
      <c r="M334" s="113"/>
      <c r="N334" s="58">
        <v>6500</v>
      </c>
      <c r="O334" s="113"/>
      <c r="P334" s="46" t="s">
        <v>1072</v>
      </c>
      <c r="Q334" s="51">
        <v>6000</v>
      </c>
      <c r="R334" s="58">
        <v>7000</v>
      </c>
      <c r="S334" s="51">
        <v>7000</v>
      </c>
      <c r="T334" s="51">
        <v>7000</v>
      </c>
      <c r="U334" s="55">
        <v>6500</v>
      </c>
      <c r="V334" s="387"/>
      <c r="W334" s="55">
        <v>7250</v>
      </c>
      <c r="X334" s="46" t="s">
        <v>1072</v>
      </c>
      <c r="Y334" s="46" t="s">
        <v>1072</v>
      </c>
      <c r="Z334" s="46" t="s">
        <v>1072</v>
      </c>
      <c r="AA334" s="46" t="s">
        <v>1072</v>
      </c>
      <c r="AB334" s="387"/>
      <c r="AC334" s="46" t="s">
        <v>1072</v>
      </c>
      <c r="AD334" s="46" t="s">
        <v>1072</v>
      </c>
      <c r="AE334" s="46" t="s">
        <v>1072</v>
      </c>
      <c r="AF334" s="46" t="s">
        <v>1072</v>
      </c>
      <c r="AG334" s="46" t="s">
        <v>1072</v>
      </c>
      <c r="AH334" s="46" t="s">
        <v>1072</v>
      </c>
      <c r="AI334" s="46" t="s">
        <v>1072</v>
      </c>
      <c r="AJ334" s="46" t="s">
        <v>1072</v>
      </c>
      <c r="AK334" s="46" t="s">
        <v>1072</v>
      </c>
      <c r="AL334" s="46" t="s">
        <v>1072</v>
      </c>
      <c r="AM334" s="46" t="s">
        <v>1072</v>
      </c>
      <c r="AN334" s="46" t="s">
        <v>1072</v>
      </c>
      <c r="AO334" s="46" t="s">
        <v>1072</v>
      </c>
      <c r="AP334" s="46" t="s">
        <v>1072</v>
      </c>
      <c r="AQ334" s="46" t="s">
        <v>1072</v>
      </c>
      <c r="AR334" s="46" t="s">
        <v>1072</v>
      </c>
      <c r="AS334" s="46" t="s">
        <v>1072</v>
      </c>
      <c r="AT334" s="38" t="s">
        <v>1072</v>
      </c>
      <c r="AU334" s="38" t="s">
        <v>1072</v>
      </c>
      <c r="AV334" s="38" t="s">
        <v>1072</v>
      </c>
      <c r="AW334" s="38" t="s">
        <v>1072</v>
      </c>
      <c r="AX334" s="38" t="s">
        <v>1072</v>
      </c>
      <c r="AY334" s="38" t="s">
        <v>1072</v>
      </c>
      <c r="BA334" s="11" t="s">
        <v>1084</v>
      </c>
      <c r="BB334" s="46" t="s">
        <v>1072</v>
      </c>
      <c r="BC334" s="46" t="s">
        <v>1072</v>
      </c>
      <c r="BD334" s="46" t="s">
        <v>1072</v>
      </c>
      <c r="BE334" s="46" t="s">
        <v>1072</v>
      </c>
      <c r="BF334" s="46" t="s">
        <v>1072</v>
      </c>
      <c r="BG334" s="46" t="s">
        <v>1072</v>
      </c>
      <c r="BH334" s="46" t="s">
        <v>1072</v>
      </c>
      <c r="BI334" s="46" t="s">
        <v>1072</v>
      </c>
      <c r="BJ334" s="46" t="s">
        <v>1072</v>
      </c>
      <c r="BK334" s="56"/>
      <c r="BL334" s="46" t="s">
        <v>1072</v>
      </c>
      <c r="BM334" s="113"/>
      <c r="BN334" s="58">
        <v>7000</v>
      </c>
      <c r="BO334" s="113"/>
      <c r="BP334" s="46" t="s">
        <v>1072</v>
      </c>
      <c r="BQ334" s="51">
        <v>7000</v>
      </c>
      <c r="BR334" s="58">
        <v>6000</v>
      </c>
      <c r="BS334" s="51">
        <v>6000</v>
      </c>
      <c r="BT334" s="51">
        <v>7000</v>
      </c>
      <c r="BU334" s="55">
        <v>7000</v>
      </c>
      <c r="BV334" s="113"/>
      <c r="BW334" s="55">
        <v>7500</v>
      </c>
      <c r="BX334" s="46" t="s">
        <v>1072</v>
      </c>
      <c r="BY334" s="46" t="s">
        <v>1072</v>
      </c>
      <c r="BZ334" s="46" t="s">
        <v>1072</v>
      </c>
      <c r="CA334" s="46" t="s">
        <v>1072</v>
      </c>
      <c r="CB334" s="113"/>
      <c r="CC334" s="46" t="s">
        <v>1072</v>
      </c>
      <c r="CD334" s="46" t="s">
        <v>1072</v>
      </c>
      <c r="CE334" s="46" t="s">
        <v>1072</v>
      </c>
      <c r="CF334" s="46" t="s">
        <v>1072</v>
      </c>
      <c r="CG334" s="46" t="s">
        <v>1072</v>
      </c>
      <c r="CH334" s="46" t="s">
        <v>1072</v>
      </c>
      <c r="CI334" s="46" t="s">
        <v>1072</v>
      </c>
      <c r="CJ334" s="46" t="s">
        <v>1072</v>
      </c>
      <c r="CK334" s="46" t="s">
        <v>1072</v>
      </c>
      <c r="CL334" s="46" t="s">
        <v>1072</v>
      </c>
      <c r="CM334" s="46" t="s">
        <v>1072</v>
      </c>
      <c r="CN334" s="46" t="s">
        <v>1072</v>
      </c>
      <c r="CO334" s="46" t="s">
        <v>1072</v>
      </c>
      <c r="CP334" s="46" t="s">
        <v>1072</v>
      </c>
      <c r="CQ334" s="46" t="s">
        <v>1072</v>
      </c>
      <c r="CR334" s="46" t="s">
        <v>1072</v>
      </c>
      <c r="CS334" s="46" t="s">
        <v>1072</v>
      </c>
      <c r="CT334" s="38" t="s">
        <v>1072</v>
      </c>
      <c r="CU334" s="38" t="s">
        <v>1072</v>
      </c>
      <c r="CV334" s="38" t="s">
        <v>1072</v>
      </c>
      <c r="CW334" s="38" t="s">
        <v>1072</v>
      </c>
      <c r="CX334" s="300" t="s">
        <v>1072</v>
      </c>
      <c r="CY334" s="300" t="s">
        <v>1072</v>
      </c>
      <c r="DA334" s="11" t="s">
        <v>1084</v>
      </c>
      <c r="DB334" s="46" t="s">
        <v>1072</v>
      </c>
      <c r="DC334" s="46" t="s">
        <v>1072</v>
      </c>
      <c r="DD334" s="46" t="s">
        <v>1072</v>
      </c>
      <c r="DE334" s="46" t="s">
        <v>1072</v>
      </c>
      <c r="DF334" s="46" t="s">
        <v>1072</v>
      </c>
      <c r="DG334" s="46" t="s">
        <v>1072</v>
      </c>
      <c r="DH334" s="46" t="s">
        <v>1072</v>
      </c>
      <c r="DI334" s="46" t="s">
        <v>1072</v>
      </c>
      <c r="DJ334" s="46" t="s">
        <v>1072</v>
      </c>
      <c r="DK334" s="113"/>
      <c r="DL334" s="46" t="s">
        <v>1072</v>
      </c>
      <c r="DM334" s="113"/>
      <c r="DN334" s="58">
        <v>1500</v>
      </c>
      <c r="DO334" s="113"/>
      <c r="DP334" s="46" t="s">
        <v>1072</v>
      </c>
      <c r="DQ334" s="51">
        <v>1500</v>
      </c>
      <c r="DR334" s="58">
        <v>2000</v>
      </c>
      <c r="DS334" s="51">
        <v>2000</v>
      </c>
      <c r="DT334" s="51">
        <v>1750</v>
      </c>
      <c r="DU334" s="55">
        <v>1750</v>
      </c>
      <c r="DV334" s="113"/>
      <c r="DW334" s="55">
        <v>1500</v>
      </c>
      <c r="DX334" s="46" t="s">
        <v>1072</v>
      </c>
      <c r="DY334" s="46" t="s">
        <v>1072</v>
      </c>
      <c r="DZ334" s="46" t="s">
        <v>1072</v>
      </c>
      <c r="EA334" s="46" t="s">
        <v>1072</v>
      </c>
      <c r="EB334" s="113"/>
      <c r="EC334" s="46" t="s">
        <v>1072</v>
      </c>
      <c r="ED334" s="46" t="s">
        <v>1072</v>
      </c>
      <c r="EE334" s="46" t="s">
        <v>1072</v>
      </c>
      <c r="EF334" s="46" t="s">
        <v>1072</v>
      </c>
      <c r="EG334" s="46" t="s">
        <v>1072</v>
      </c>
      <c r="EH334" s="46" t="s">
        <v>1072</v>
      </c>
      <c r="EI334" s="46" t="s">
        <v>1072</v>
      </c>
      <c r="EJ334" s="46" t="s">
        <v>1072</v>
      </c>
      <c r="EK334" s="46" t="s">
        <v>1072</v>
      </c>
      <c r="EL334" s="46" t="s">
        <v>1072</v>
      </c>
      <c r="EM334" s="46" t="s">
        <v>1072</v>
      </c>
      <c r="EN334" s="46" t="s">
        <v>1072</v>
      </c>
      <c r="EO334" s="46" t="s">
        <v>1072</v>
      </c>
      <c r="EP334" s="46" t="s">
        <v>1072</v>
      </c>
      <c r="EQ334" s="46" t="s">
        <v>1072</v>
      </c>
      <c r="ER334" s="46" t="s">
        <v>1072</v>
      </c>
      <c r="ES334" s="46" t="s">
        <v>1072</v>
      </c>
      <c r="ET334" s="38" t="s">
        <v>1072</v>
      </c>
      <c r="EU334" s="38" t="s">
        <v>1072</v>
      </c>
      <c r="EV334" s="38" t="s">
        <v>1072</v>
      </c>
      <c r="EW334" s="38" t="s">
        <v>1072</v>
      </c>
      <c r="EX334" s="300" t="s">
        <v>1072</v>
      </c>
      <c r="EY334" s="300" t="s">
        <v>1072</v>
      </c>
      <c r="EZ334"/>
      <c r="FA334" s="46" t="s">
        <v>1072</v>
      </c>
      <c r="FB334" s="46" t="s">
        <v>1072</v>
      </c>
      <c r="FC334" s="46" t="s">
        <v>1072</v>
      </c>
      <c r="FD334" s="46" t="s">
        <v>1072</v>
      </c>
      <c r="FE334" s="46" t="s">
        <v>1072</v>
      </c>
      <c r="FF334" s="113"/>
      <c r="FG334" s="46" t="s">
        <v>1072</v>
      </c>
      <c r="FH334" s="113"/>
      <c r="FI334" s="50">
        <v>100</v>
      </c>
      <c r="FJ334" s="113"/>
      <c r="FK334" s="46" t="s">
        <v>1072</v>
      </c>
      <c r="FL334" s="51">
        <v>100</v>
      </c>
      <c r="FM334" s="47">
        <v>100</v>
      </c>
      <c r="FN334" s="51">
        <v>100</v>
      </c>
      <c r="FO334" s="50">
        <v>50</v>
      </c>
      <c r="FP334" s="55">
        <v>100</v>
      </c>
      <c r="FQ334" s="113"/>
      <c r="FR334" s="55">
        <v>100</v>
      </c>
      <c r="FS334" s="60" t="s">
        <v>1072</v>
      </c>
      <c r="FT334" s="60" t="s">
        <v>1072</v>
      </c>
      <c r="FU334" s="60" t="s">
        <v>1072</v>
      </c>
      <c r="FV334" s="46" t="s">
        <v>1072</v>
      </c>
      <c r="FW334" s="113"/>
      <c r="FX334" s="46" t="s">
        <v>1072</v>
      </c>
      <c r="FY334" s="46" t="s">
        <v>1072</v>
      </c>
      <c r="FZ334" s="46" t="s">
        <v>1072</v>
      </c>
      <c r="GA334" s="46" t="s">
        <v>1072</v>
      </c>
      <c r="GB334" s="46" t="s">
        <v>1072</v>
      </c>
      <c r="GC334" s="46" t="s">
        <v>1072</v>
      </c>
      <c r="GD334" s="46" t="s">
        <v>1072</v>
      </c>
      <c r="GE334" s="46" t="s">
        <v>1072</v>
      </c>
      <c r="GF334" s="46" t="s">
        <v>1072</v>
      </c>
      <c r="GG334" s="46" t="s">
        <v>1072</v>
      </c>
      <c r="GH334" s="46" t="s">
        <v>1072</v>
      </c>
      <c r="GI334" s="46" t="s">
        <v>1072</v>
      </c>
      <c r="GJ334" s="46" t="s">
        <v>1072</v>
      </c>
      <c r="GK334" s="46" t="s">
        <v>1072</v>
      </c>
      <c r="GL334" s="46" t="s">
        <v>1072</v>
      </c>
      <c r="GM334" s="46" t="s">
        <v>1072</v>
      </c>
      <c r="GN334" s="46" t="s">
        <v>1072</v>
      </c>
      <c r="GO334" s="38" t="s">
        <v>1072</v>
      </c>
      <c r="GP334" s="38" t="s">
        <v>1072</v>
      </c>
      <c r="GQ334" s="38" t="s">
        <v>1072</v>
      </c>
      <c r="GR334" s="38" t="s">
        <v>1072</v>
      </c>
      <c r="GS334" s="300" t="s">
        <v>1072</v>
      </c>
      <c r="GT334" s="38" t="s">
        <v>1072</v>
      </c>
      <c r="GU334"/>
      <c r="GV334" s="11" t="s">
        <v>1084</v>
      </c>
      <c r="GW334" s="46" t="s">
        <v>1072</v>
      </c>
      <c r="GX334" s="46" t="s">
        <v>1072</v>
      </c>
      <c r="GY334" s="46" t="s">
        <v>1072</v>
      </c>
      <c r="GZ334" s="46" t="s">
        <v>1072</v>
      </c>
      <c r="HA334" s="46" t="s">
        <v>1072</v>
      </c>
      <c r="HB334" s="46" t="s">
        <v>1072</v>
      </c>
      <c r="HC334" s="46" t="s">
        <v>1072</v>
      </c>
      <c r="HD334" s="46" t="s">
        <v>1072</v>
      </c>
      <c r="HE334" s="46" t="s">
        <v>1072</v>
      </c>
      <c r="HF334" s="46" t="s">
        <v>1072</v>
      </c>
      <c r="HG334" s="46" t="s">
        <v>1072</v>
      </c>
      <c r="HH334" s="46" t="s">
        <v>1072</v>
      </c>
      <c r="HI334" s="58">
        <v>1875</v>
      </c>
      <c r="HJ334" s="46" t="s">
        <v>1072</v>
      </c>
      <c r="HK334" s="46" t="s">
        <v>1072</v>
      </c>
      <c r="HL334" s="58">
        <v>1500</v>
      </c>
      <c r="HM334" s="58">
        <v>1500</v>
      </c>
      <c r="HN334" s="51">
        <v>4000</v>
      </c>
      <c r="HO334" s="51">
        <v>1500</v>
      </c>
      <c r="HP334" s="55">
        <v>1500</v>
      </c>
      <c r="HQ334" s="46" t="s">
        <v>1072</v>
      </c>
      <c r="HR334" s="55">
        <v>1500</v>
      </c>
      <c r="HS334" s="60" t="s">
        <v>1072</v>
      </c>
      <c r="HT334" s="60" t="s">
        <v>1072</v>
      </c>
      <c r="HU334" s="60" t="s">
        <v>1072</v>
      </c>
      <c r="HV334" s="46" t="s">
        <v>1072</v>
      </c>
      <c r="HW334" s="46" t="s">
        <v>1072</v>
      </c>
      <c r="HX334" s="46" t="s">
        <v>1072</v>
      </c>
      <c r="HY334" s="46" t="s">
        <v>1072</v>
      </c>
      <c r="HZ334" s="46" t="s">
        <v>1072</v>
      </c>
      <c r="IA334" s="46" t="s">
        <v>1072</v>
      </c>
      <c r="IB334" s="46" t="s">
        <v>1072</v>
      </c>
      <c r="IC334" s="46" t="s">
        <v>1072</v>
      </c>
      <c r="ID334" s="46" t="s">
        <v>1072</v>
      </c>
      <c r="IE334" s="46" t="s">
        <v>1072</v>
      </c>
      <c r="IF334" s="46" t="s">
        <v>1072</v>
      </c>
      <c r="IG334" s="46" t="s">
        <v>1072</v>
      </c>
      <c r="IH334" s="46" t="s">
        <v>1072</v>
      </c>
      <c r="II334" s="46" t="s">
        <v>1072</v>
      </c>
      <c r="IJ334" s="46" t="s">
        <v>1072</v>
      </c>
      <c r="IK334" s="46" t="s">
        <v>1072</v>
      </c>
      <c r="IL334" s="46" t="s">
        <v>1072</v>
      </c>
      <c r="IM334" s="46" t="s">
        <v>1072</v>
      </c>
      <c r="IN334" s="46" t="s">
        <v>1072</v>
      </c>
      <c r="IO334" s="38" t="s">
        <v>1072</v>
      </c>
      <c r="IP334" s="38" t="s">
        <v>1072</v>
      </c>
      <c r="IQ334" s="38" t="s">
        <v>1072</v>
      </c>
      <c r="IR334" s="38" t="s">
        <v>1072</v>
      </c>
      <c r="IS334" s="300" t="s">
        <v>1072</v>
      </c>
      <c r="IT334" s="38" t="s">
        <v>1072</v>
      </c>
    </row>
    <row r="335" spans="1:254" ht="14.4" customHeight="1" x14ac:dyDescent="0.3">
      <c r="A335" s="11" t="s">
        <v>913</v>
      </c>
      <c r="B335" s="46" t="s">
        <v>1072</v>
      </c>
      <c r="C335" s="46" t="s">
        <v>1072</v>
      </c>
      <c r="D335" s="46" t="s">
        <v>1072</v>
      </c>
      <c r="E335" s="46" t="s">
        <v>1072</v>
      </c>
      <c r="F335" s="46" t="s">
        <v>1072</v>
      </c>
      <c r="G335" s="46" t="s">
        <v>1072</v>
      </c>
      <c r="H335" s="46" t="s">
        <v>1072</v>
      </c>
      <c r="I335" s="46" t="s">
        <v>1072</v>
      </c>
      <c r="J335" s="46" t="s">
        <v>1072</v>
      </c>
      <c r="K335" s="113"/>
      <c r="L335" s="46" t="s">
        <v>1072</v>
      </c>
      <c r="M335" s="113"/>
      <c r="N335" s="46" t="s">
        <v>1072</v>
      </c>
      <c r="O335" s="113"/>
      <c r="P335" s="46" t="s">
        <v>1072</v>
      </c>
      <c r="Q335" s="46" t="s">
        <v>1072</v>
      </c>
      <c r="R335" s="46" t="s">
        <v>1072</v>
      </c>
      <c r="S335" s="46" t="s">
        <v>1072</v>
      </c>
      <c r="T335" s="46" t="s">
        <v>1072</v>
      </c>
      <c r="U335" s="46" t="s">
        <v>1072</v>
      </c>
      <c r="V335" s="387"/>
      <c r="W335" s="46" t="s">
        <v>1072</v>
      </c>
      <c r="X335" s="46" t="s">
        <v>1072</v>
      </c>
      <c r="Y335" s="51">
        <v>4000</v>
      </c>
      <c r="Z335" s="51">
        <v>4000</v>
      </c>
      <c r="AA335" s="51">
        <v>4500</v>
      </c>
      <c r="AB335" s="387"/>
      <c r="AC335" s="51">
        <v>5250</v>
      </c>
      <c r="AD335" s="51">
        <v>6500</v>
      </c>
      <c r="AE335" s="58">
        <v>6000</v>
      </c>
      <c r="AF335" s="58">
        <v>4000</v>
      </c>
      <c r="AG335" s="58">
        <v>4500</v>
      </c>
      <c r="AH335" s="51">
        <v>4500</v>
      </c>
      <c r="AI335" s="51">
        <v>6000</v>
      </c>
      <c r="AJ335" s="51">
        <v>7000</v>
      </c>
      <c r="AK335" s="51">
        <v>7250</v>
      </c>
      <c r="AL335" s="51">
        <v>7500</v>
      </c>
      <c r="AM335" s="115">
        <v>4375</v>
      </c>
      <c r="AN335" s="51">
        <v>4500</v>
      </c>
      <c r="AO335" s="51">
        <v>4500</v>
      </c>
      <c r="AP335" s="51">
        <v>4500</v>
      </c>
      <c r="AQ335" s="51">
        <v>4500</v>
      </c>
      <c r="AR335" s="51">
        <v>4500</v>
      </c>
      <c r="AS335" s="51">
        <v>5000</v>
      </c>
      <c r="AT335" s="52">
        <v>4500</v>
      </c>
      <c r="AU335" s="50">
        <v>4500</v>
      </c>
      <c r="AV335" s="52">
        <v>5000</v>
      </c>
      <c r="AW335" s="52">
        <v>5000</v>
      </c>
      <c r="AX335" s="52">
        <v>5000</v>
      </c>
      <c r="AY335" s="52">
        <f>'Prix médians'!F5</f>
        <v>5000</v>
      </c>
      <c r="BA335" s="11" t="s">
        <v>913</v>
      </c>
      <c r="BB335" s="46" t="s">
        <v>1072</v>
      </c>
      <c r="BC335" s="46" t="s">
        <v>1072</v>
      </c>
      <c r="BD335" s="46" t="s">
        <v>1072</v>
      </c>
      <c r="BE335" s="46" t="s">
        <v>1072</v>
      </c>
      <c r="BF335" s="46" t="s">
        <v>1072</v>
      </c>
      <c r="BG335" s="46" t="s">
        <v>1072</v>
      </c>
      <c r="BH335" s="46" t="s">
        <v>1072</v>
      </c>
      <c r="BI335" s="46" t="s">
        <v>1072</v>
      </c>
      <c r="BJ335" s="46" t="s">
        <v>1072</v>
      </c>
      <c r="BK335" s="56"/>
      <c r="BL335" s="46" t="s">
        <v>1072</v>
      </c>
      <c r="BM335" s="113"/>
      <c r="BN335" s="46" t="s">
        <v>1072</v>
      </c>
      <c r="BO335" s="113"/>
      <c r="BP335" s="46" t="s">
        <v>1072</v>
      </c>
      <c r="BQ335" s="46" t="s">
        <v>1072</v>
      </c>
      <c r="BR335" s="46" t="s">
        <v>1072</v>
      </c>
      <c r="BS335" s="46" t="s">
        <v>1072</v>
      </c>
      <c r="BT335" s="46" t="s">
        <v>1072</v>
      </c>
      <c r="BU335" s="46" t="s">
        <v>1072</v>
      </c>
      <c r="BV335" s="113"/>
      <c r="BW335" s="46" t="s">
        <v>1072</v>
      </c>
      <c r="BX335" s="46" t="s">
        <v>1072</v>
      </c>
      <c r="BY335" s="39">
        <v>6150</v>
      </c>
      <c r="BZ335" s="51">
        <v>6000</v>
      </c>
      <c r="CA335" s="51">
        <v>7500</v>
      </c>
      <c r="CB335" s="113"/>
      <c r="CC335" s="51">
        <v>8500</v>
      </c>
      <c r="CD335" s="51">
        <v>10000</v>
      </c>
      <c r="CE335" s="58">
        <v>9000</v>
      </c>
      <c r="CF335" s="51">
        <v>12500</v>
      </c>
      <c r="CG335" s="51">
        <v>9000</v>
      </c>
      <c r="CH335" s="51">
        <v>9000</v>
      </c>
      <c r="CI335" s="51">
        <v>8500</v>
      </c>
      <c r="CJ335" s="51">
        <v>9000</v>
      </c>
      <c r="CK335" s="51">
        <v>9000</v>
      </c>
      <c r="CL335" s="47">
        <v>7000</v>
      </c>
      <c r="CM335" s="73">
        <v>7000</v>
      </c>
      <c r="CN335" s="51">
        <v>7500</v>
      </c>
      <c r="CO335" s="51">
        <v>7500</v>
      </c>
      <c r="CP335" s="51">
        <v>7500</v>
      </c>
      <c r="CQ335" s="51">
        <v>7000</v>
      </c>
      <c r="CR335" s="51">
        <v>7250</v>
      </c>
      <c r="CS335" s="51">
        <v>8000</v>
      </c>
      <c r="CT335" s="52">
        <v>8000</v>
      </c>
      <c r="CU335" s="52">
        <v>9300</v>
      </c>
      <c r="CV335" s="52">
        <v>8000</v>
      </c>
      <c r="CW335" s="52">
        <v>8000</v>
      </c>
      <c r="CX335" s="299">
        <v>8000</v>
      </c>
      <c r="CY335" s="52">
        <f>'Prix médians'!J5</f>
        <v>8000</v>
      </c>
      <c r="DA335" s="11" t="s">
        <v>913</v>
      </c>
      <c r="DB335" s="46" t="s">
        <v>1072</v>
      </c>
      <c r="DC335" s="46" t="s">
        <v>1072</v>
      </c>
      <c r="DD335" s="46" t="s">
        <v>1072</v>
      </c>
      <c r="DE335" s="46" t="s">
        <v>1072</v>
      </c>
      <c r="DF335" s="46" t="s">
        <v>1072</v>
      </c>
      <c r="DG335" s="46" t="s">
        <v>1072</v>
      </c>
      <c r="DH335" s="46" t="s">
        <v>1072</v>
      </c>
      <c r="DI335" s="46" t="s">
        <v>1072</v>
      </c>
      <c r="DJ335" s="46" t="s">
        <v>1072</v>
      </c>
      <c r="DK335" s="113"/>
      <c r="DL335" s="46" t="s">
        <v>1072</v>
      </c>
      <c r="DM335" s="113"/>
      <c r="DN335" s="46" t="s">
        <v>1072</v>
      </c>
      <c r="DO335" s="113"/>
      <c r="DP335" s="46" t="s">
        <v>1072</v>
      </c>
      <c r="DQ335" s="46" t="s">
        <v>1072</v>
      </c>
      <c r="DR335" s="46" t="s">
        <v>1072</v>
      </c>
      <c r="DS335" s="46" t="s">
        <v>1072</v>
      </c>
      <c r="DT335" s="46" t="s">
        <v>1072</v>
      </c>
      <c r="DU335" s="46" t="s">
        <v>1072</v>
      </c>
      <c r="DV335" s="113"/>
      <c r="DW335" s="46" t="s">
        <v>1072</v>
      </c>
      <c r="DX335" s="46" t="s">
        <v>1072</v>
      </c>
      <c r="DY335" s="51">
        <v>1000</v>
      </c>
      <c r="DZ335" s="51">
        <v>1500</v>
      </c>
      <c r="EA335" s="51">
        <v>1500</v>
      </c>
      <c r="EB335" s="113"/>
      <c r="EC335" s="51">
        <v>1500</v>
      </c>
      <c r="ED335" s="51">
        <v>2000</v>
      </c>
      <c r="EE335" s="51">
        <v>1500</v>
      </c>
      <c r="EF335" s="51">
        <v>1500</v>
      </c>
      <c r="EG335" s="51">
        <v>1500</v>
      </c>
      <c r="EH335" s="51">
        <v>1500</v>
      </c>
      <c r="EI335" s="51">
        <v>1500</v>
      </c>
      <c r="EJ335" s="51">
        <v>1500</v>
      </c>
      <c r="EK335" s="51">
        <v>1500</v>
      </c>
      <c r="EL335" s="51">
        <v>1500</v>
      </c>
      <c r="EM335" s="73">
        <v>1500</v>
      </c>
      <c r="EN335" s="51">
        <v>1500</v>
      </c>
      <c r="EO335" s="51">
        <v>1500</v>
      </c>
      <c r="EP335" s="51">
        <v>2000</v>
      </c>
      <c r="EQ335" s="51">
        <v>2000</v>
      </c>
      <c r="ER335" s="51">
        <v>1500</v>
      </c>
      <c r="ES335" s="51">
        <v>2000</v>
      </c>
      <c r="ET335" s="52">
        <v>2000</v>
      </c>
      <c r="EU335" s="52">
        <v>2500</v>
      </c>
      <c r="EV335" s="52">
        <v>2000</v>
      </c>
      <c r="EW335" s="52">
        <v>2250</v>
      </c>
      <c r="EX335" s="299">
        <v>2000</v>
      </c>
      <c r="EY335" s="52">
        <f>'Prix médians'!U5</f>
        <v>2000</v>
      </c>
      <c r="EZ335"/>
      <c r="FA335" s="46" t="s">
        <v>1072</v>
      </c>
      <c r="FB335" s="46" t="s">
        <v>1072</v>
      </c>
      <c r="FC335" s="46" t="s">
        <v>1072</v>
      </c>
      <c r="FD335" s="46" t="s">
        <v>1072</v>
      </c>
      <c r="FE335" s="46" t="s">
        <v>1072</v>
      </c>
      <c r="FF335" s="113"/>
      <c r="FG335" s="46" t="s">
        <v>1072</v>
      </c>
      <c r="FH335" s="113"/>
      <c r="FI335" s="46" t="s">
        <v>1072</v>
      </c>
      <c r="FJ335" s="113"/>
      <c r="FK335" s="46" t="s">
        <v>1072</v>
      </c>
      <c r="FL335" s="46" t="s">
        <v>1072</v>
      </c>
      <c r="FM335" s="46" t="s">
        <v>1072</v>
      </c>
      <c r="FN335" s="46" t="s">
        <v>1072</v>
      </c>
      <c r="FO335" s="46" t="s">
        <v>1072</v>
      </c>
      <c r="FP335" s="46" t="s">
        <v>1072</v>
      </c>
      <c r="FQ335" s="113"/>
      <c r="FR335" s="46" t="s">
        <v>1072</v>
      </c>
      <c r="FS335" s="46" t="s">
        <v>1072</v>
      </c>
      <c r="FT335" s="51">
        <v>100</v>
      </c>
      <c r="FU335" s="51">
        <v>100</v>
      </c>
      <c r="FV335" s="51">
        <v>100</v>
      </c>
      <c r="FW335" s="113"/>
      <c r="FX335" s="51">
        <v>100</v>
      </c>
      <c r="FY335" s="51">
        <v>100</v>
      </c>
      <c r="FZ335" s="58">
        <v>100</v>
      </c>
      <c r="GA335" s="58">
        <v>100</v>
      </c>
      <c r="GB335" s="58">
        <v>100</v>
      </c>
      <c r="GC335" s="51">
        <v>100</v>
      </c>
      <c r="GD335" s="51">
        <v>100</v>
      </c>
      <c r="GE335" s="51">
        <v>100</v>
      </c>
      <c r="GF335" s="51">
        <v>100</v>
      </c>
      <c r="GG335" s="51">
        <v>100</v>
      </c>
      <c r="GH335" s="73">
        <v>100</v>
      </c>
      <c r="GI335" s="51">
        <v>100</v>
      </c>
      <c r="GJ335" s="55">
        <v>100</v>
      </c>
      <c r="GK335" s="51">
        <v>100</v>
      </c>
      <c r="GL335" s="51">
        <v>100</v>
      </c>
      <c r="GM335" s="51">
        <v>100</v>
      </c>
      <c r="GN335" s="51">
        <v>100</v>
      </c>
      <c r="GO335" s="52">
        <v>100</v>
      </c>
      <c r="GP335" s="52">
        <v>100</v>
      </c>
      <c r="GQ335" s="52">
        <v>100</v>
      </c>
      <c r="GR335" s="52">
        <v>100</v>
      </c>
      <c r="GS335" s="299">
        <v>100</v>
      </c>
      <c r="GT335" s="52">
        <f>'Prix médians'!W5</f>
        <v>100</v>
      </c>
      <c r="GU335"/>
      <c r="GV335" s="11" t="s">
        <v>913</v>
      </c>
      <c r="GW335" s="46" t="s">
        <v>1072</v>
      </c>
      <c r="GX335" s="46" t="s">
        <v>1072</v>
      </c>
      <c r="GY335" s="46" t="s">
        <v>1072</v>
      </c>
      <c r="GZ335" s="46" t="s">
        <v>1072</v>
      </c>
      <c r="HA335" s="46" t="s">
        <v>1072</v>
      </c>
      <c r="HB335" s="46" t="s">
        <v>1072</v>
      </c>
      <c r="HC335" s="46" t="s">
        <v>1072</v>
      </c>
      <c r="HD335" s="46" t="s">
        <v>1072</v>
      </c>
      <c r="HE335" s="46" t="s">
        <v>1072</v>
      </c>
      <c r="HF335" s="46" t="s">
        <v>1072</v>
      </c>
      <c r="HG335" s="46" t="s">
        <v>1072</v>
      </c>
      <c r="HH335" s="46" t="s">
        <v>1072</v>
      </c>
      <c r="HI335" s="46" t="s">
        <v>1072</v>
      </c>
      <c r="HJ335" s="46" t="s">
        <v>1072</v>
      </c>
      <c r="HK335" s="46" t="s">
        <v>1072</v>
      </c>
      <c r="HL335" s="46" t="s">
        <v>1072</v>
      </c>
      <c r="HM335" s="46" t="s">
        <v>1072</v>
      </c>
      <c r="HN335" s="46" t="s">
        <v>1072</v>
      </c>
      <c r="HO335" s="46" t="s">
        <v>1072</v>
      </c>
      <c r="HP335" s="46" t="s">
        <v>1072</v>
      </c>
      <c r="HQ335" s="46" t="s">
        <v>1072</v>
      </c>
      <c r="HR335" s="46" t="s">
        <v>1072</v>
      </c>
      <c r="HS335" s="46" t="s">
        <v>1072</v>
      </c>
      <c r="HT335" s="51">
        <v>1000</v>
      </c>
      <c r="HU335" s="51">
        <v>1100</v>
      </c>
      <c r="HV335" s="51">
        <v>1100</v>
      </c>
      <c r="HW335" s="46" t="s">
        <v>1072</v>
      </c>
      <c r="HX335" s="51">
        <v>1200</v>
      </c>
      <c r="HY335" s="51">
        <v>1200</v>
      </c>
      <c r="HZ335" s="58">
        <v>1100</v>
      </c>
      <c r="IA335" s="58">
        <v>1200</v>
      </c>
      <c r="IB335" s="51">
        <v>1200</v>
      </c>
      <c r="IC335" s="51">
        <v>1250</v>
      </c>
      <c r="ID335" s="51">
        <v>1000</v>
      </c>
      <c r="IE335" s="51">
        <v>950</v>
      </c>
      <c r="IF335" s="51">
        <v>1000</v>
      </c>
      <c r="IG335" s="51">
        <v>1000</v>
      </c>
      <c r="IH335" s="73">
        <v>1200</v>
      </c>
      <c r="II335" s="51">
        <v>1500</v>
      </c>
      <c r="IJ335" s="51">
        <v>1600</v>
      </c>
      <c r="IK335" s="51">
        <v>1500</v>
      </c>
      <c r="IL335" s="51">
        <v>1500</v>
      </c>
      <c r="IM335" s="51">
        <v>1500</v>
      </c>
      <c r="IN335" s="51">
        <v>1750</v>
      </c>
      <c r="IO335" s="52">
        <v>1500</v>
      </c>
      <c r="IP335" s="52">
        <v>1500</v>
      </c>
      <c r="IQ335" s="52">
        <v>1500</v>
      </c>
      <c r="IR335" s="52">
        <v>1500</v>
      </c>
      <c r="IS335" s="299">
        <v>1500</v>
      </c>
      <c r="IT335" s="52">
        <f>'Prix médians'!X5</f>
        <v>1500</v>
      </c>
    </row>
    <row r="336" spans="1:254" ht="14.4" customHeight="1" x14ac:dyDescent="0.3">
      <c r="A336" s="11" t="s">
        <v>1085</v>
      </c>
      <c r="B336" s="46" t="s">
        <v>1072</v>
      </c>
      <c r="C336" s="46" t="s">
        <v>1072</v>
      </c>
      <c r="D336" s="46" t="s">
        <v>1072</v>
      </c>
      <c r="E336" s="46" t="s">
        <v>1072</v>
      </c>
      <c r="F336" s="46" t="s">
        <v>1072</v>
      </c>
      <c r="G336" s="46" t="s">
        <v>1072</v>
      </c>
      <c r="H336" s="46" t="s">
        <v>1072</v>
      </c>
      <c r="I336" s="58">
        <v>6000</v>
      </c>
      <c r="J336" s="46" t="s">
        <v>1072</v>
      </c>
      <c r="K336" s="113"/>
      <c r="L336" s="46" t="s">
        <v>1072</v>
      </c>
      <c r="M336" s="113"/>
      <c r="N336" s="46" t="s">
        <v>1072</v>
      </c>
      <c r="O336" s="113"/>
      <c r="P336" s="46" t="s">
        <v>1072</v>
      </c>
      <c r="Q336" s="46" t="s">
        <v>1072</v>
      </c>
      <c r="R336" s="46" t="s">
        <v>1072</v>
      </c>
      <c r="S336" s="46" t="s">
        <v>1072</v>
      </c>
      <c r="T336" s="46" t="s">
        <v>1072</v>
      </c>
      <c r="U336" s="46" t="s">
        <v>1072</v>
      </c>
      <c r="V336" s="387"/>
      <c r="W336" s="46" t="s">
        <v>1072</v>
      </c>
      <c r="X336" s="46" t="s">
        <v>1072</v>
      </c>
      <c r="Y336" s="46" t="s">
        <v>1072</v>
      </c>
      <c r="Z336" s="46" t="s">
        <v>1072</v>
      </c>
      <c r="AA336" s="46" t="s">
        <v>1072</v>
      </c>
      <c r="AB336" s="387"/>
      <c r="AC336" s="46" t="s">
        <v>1072</v>
      </c>
      <c r="AD336" s="46" t="s">
        <v>1072</v>
      </c>
      <c r="AE336" s="46" t="s">
        <v>1072</v>
      </c>
      <c r="AF336" s="46" t="s">
        <v>1072</v>
      </c>
      <c r="AG336" s="46" t="s">
        <v>1072</v>
      </c>
      <c r="AH336" s="46" t="s">
        <v>1072</v>
      </c>
      <c r="AI336" s="46" t="s">
        <v>1072</v>
      </c>
      <c r="AJ336" s="46" t="s">
        <v>1072</v>
      </c>
      <c r="AK336" s="46" t="s">
        <v>1072</v>
      </c>
      <c r="AL336" s="46" t="s">
        <v>1072</v>
      </c>
      <c r="AM336" s="46" t="s">
        <v>1072</v>
      </c>
      <c r="AN336" s="46" t="s">
        <v>1072</v>
      </c>
      <c r="AO336" s="46" t="s">
        <v>1072</v>
      </c>
      <c r="AP336" s="46" t="s">
        <v>1072</v>
      </c>
      <c r="AQ336" s="46" t="s">
        <v>1072</v>
      </c>
      <c r="AR336" s="46" t="s">
        <v>1072</v>
      </c>
      <c r="AS336" s="46" t="s">
        <v>1072</v>
      </c>
      <c r="AT336" s="38" t="s">
        <v>1072</v>
      </c>
      <c r="AU336" s="38" t="s">
        <v>1072</v>
      </c>
      <c r="AV336" s="38" t="s">
        <v>1072</v>
      </c>
      <c r="AW336" s="38" t="s">
        <v>1072</v>
      </c>
      <c r="AX336" s="38" t="s">
        <v>1072</v>
      </c>
      <c r="AY336" s="38" t="s">
        <v>1072</v>
      </c>
      <c r="BA336" s="11" t="s">
        <v>1085</v>
      </c>
      <c r="BB336" s="46" t="s">
        <v>1072</v>
      </c>
      <c r="BC336" s="46" t="s">
        <v>1072</v>
      </c>
      <c r="BD336" s="46" t="s">
        <v>1072</v>
      </c>
      <c r="BE336" s="46" t="s">
        <v>1072</v>
      </c>
      <c r="BF336" s="46" t="s">
        <v>1072</v>
      </c>
      <c r="BG336" s="46" t="s">
        <v>1072</v>
      </c>
      <c r="BH336" s="46" t="s">
        <v>1072</v>
      </c>
      <c r="BI336" s="58">
        <v>6000</v>
      </c>
      <c r="BJ336" s="46" t="s">
        <v>1072</v>
      </c>
      <c r="BK336" s="56"/>
      <c r="BL336" s="46" t="s">
        <v>1072</v>
      </c>
      <c r="BM336" s="113"/>
      <c r="BN336" s="46" t="s">
        <v>1072</v>
      </c>
      <c r="BO336" s="113"/>
      <c r="BP336" s="46" t="s">
        <v>1072</v>
      </c>
      <c r="BQ336" s="46" t="s">
        <v>1072</v>
      </c>
      <c r="BR336" s="46" t="s">
        <v>1072</v>
      </c>
      <c r="BS336" s="46" t="s">
        <v>1072</v>
      </c>
      <c r="BT336" s="46" t="s">
        <v>1072</v>
      </c>
      <c r="BU336" s="46" t="s">
        <v>1072</v>
      </c>
      <c r="BV336" s="113"/>
      <c r="BW336" s="46" t="s">
        <v>1072</v>
      </c>
      <c r="BX336" s="46" t="s">
        <v>1072</v>
      </c>
      <c r="BY336" s="46" t="s">
        <v>1072</v>
      </c>
      <c r="BZ336" s="46" t="s">
        <v>1072</v>
      </c>
      <c r="CA336" s="46" t="s">
        <v>1072</v>
      </c>
      <c r="CB336" s="113"/>
      <c r="CC336" s="46" t="s">
        <v>1072</v>
      </c>
      <c r="CD336" s="46" t="s">
        <v>1072</v>
      </c>
      <c r="CE336" s="46" t="s">
        <v>1072</v>
      </c>
      <c r="CF336" s="46" t="s">
        <v>1072</v>
      </c>
      <c r="CG336" s="46" t="s">
        <v>1072</v>
      </c>
      <c r="CH336" s="46" t="s">
        <v>1072</v>
      </c>
      <c r="CI336" s="46" t="s">
        <v>1072</v>
      </c>
      <c r="CJ336" s="46" t="s">
        <v>1072</v>
      </c>
      <c r="CK336" s="46" t="s">
        <v>1072</v>
      </c>
      <c r="CL336" s="46" t="s">
        <v>1072</v>
      </c>
      <c r="CM336" s="46" t="s">
        <v>1072</v>
      </c>
      <c r="CN336" s="46" t="s">
        <v>1072</v>
      </c>
      <c r="CO336" s="46" t="s">
        <v>1072</v>
      </c>
      <c r="CP336" s="46" t="s">
        <v>1072</v>
      </c>
      <c r="CQ336" s="46" t="s">
        <v>1072</v>
      </c>
      <c r="CR336" s="46" t="s">
        <v>1072</v>
      </c>
      <c r="CS336" s="46" t="s">
        <v>1072</v>
      </c>
      <c r="CT336" s="38" t="s">
        <v>1072</v>
      </c>
      <c r="CU336" s="38" t="s">
        <v>1072</v>
      </c>
      <c r="CV336" s="38" t="s">
        <v>1072</v>
      </c>
      <c r="CW336" s="38" t="s">
        <v>1072</v>
      </c>
      <c r="CX336" s="300" t="s">
        <v>1072</v>
      </c>
      <c r="CY336" s="300" t="s">
        <v>1072</v>
      </c>
      <c r="DA336" s="11" t="s">
        <v>1085</v>
      </c>
      <c r="DB336" s="46" t="s">
        <v>1072</v>
      </c>
      <c r="DC336" s="46" t="s">
        <v>1072</v>
      </c>
      <c r="DD336" s="46" t="s">
        <v>1072</v>
      </c>
      <c r="DE336" s="46" t="s">
        <v>1072</v>
      </c>
      <c r="DF336" s="46" t="s">
        <v>1072</v>
      </c>
      <c r="DG336" s="46" t="s">
        <v>1072</v>
      </c>
      <c r="DH336" s="46" t="s">
        <v>1072</v>
      </c>
      <c r="DI336" s="58">
        <v>1500</v>
      </c>
      <c r="DJ336" s="46" t="s">
        <v>1072</v>
      </c>
      <c r="DK336" s="113"/>
      <c r="DL336" s="46" t="s">
        <v>1072</v>
      </c>
      <c r="DM336" s="113"/>
      <c r="DN336" s="46" t="s">
        <v>1072</v>
      </c>
      <c r="DO336" s="113"/>
      <c r="DP336" s="46" t="s">
        <v>1072</v>
      </c>
      <c r="DQ336" s="46" t="s">
        <v>1072</v>
      </c>
      <c r="DR336" s="46" t="s">
        <v>1072</v>
      </c>
      <c r="DS336" s="46" t="s">
        <v>1072</v>
      </c>
      <c r="DT336" s="46" t="s">
        <v>1072</v>
      </c>
      <c r="DU336" s="46" t="s">
        <v>1072</v>
      </c>
      <c r="DV336" s="113"/>
      <c r="DW336" s="46" t="s">
        <v>1072</v>
      </c>
      <c r="DX336" s="46" t="s">
        <v>1072</v>
      </c>
      <c r="DY336" s="46" t="s">
        <v>1072</v>
      </c>
      <c r="DZ336" s="46" t="s">
        <v>1072</v>
      </c>
      <c r="EA336" s="46" t="s">
        <v>1072</v>
      </c>
      <c r="EB336" s="113"/>
      <c r="EC336" s="46" t="s">
        <v>1072</v>
      </c>
      <c r="ED336" s="46" t="s">
        <v>1072</v>
      </c>
      <c r="EE336" s="46" t="s">
        <v>1072</v>
      </c>
      <c r="EF336" s="46" t="s">
        <v>1072</v>
      </c>
      <c r="EG336" s="46" t="s">
        <v>1072</v>
      </c>
      <c r="EH336" s="46" t="s">
        <v>1072</v>
      </c>
      <c r="EI336" s="46" t="s">
        <v>1072</v>
      </c>
      <c r="EJ336" s="46" t="s">
        <v>1072</v>
      </c>
      <c r="EK336" s="46" t="s">
        <v>1072</v>
      </c>
      <c r="EL336" s="46" t="s">
        <v>1072</v>
      </c>
      <c r="EM336" s="46" t="s">
        <v>1072</v>
      </c>
      <c r="EN336" s="46" t="s">
        <v>1072</v>
      </c>
      <c r="EO336" s="46" t="s">
        <v>1072</v>
      </c>
      <c r="EP336" s="46" t="s">
        <v>1072</v>
      </c>
      <c r="EQ336" s="46" t="s">
        <v>1072</v>
      </c>
      <c r="ER336" s="46" t="s">
        <v>1072</v>
      </c>
      <c r="ES336" s="46" t="s">
        <v>1072</v>
      </c>
      <c r="ET336" s="38" t="s">
        <v>1072</v>
      </c>
      <c r="EU336" s="38" t="s">
        <v>1072</v>
      </c>
      <c r="EV336" s="38" t="s">
        <v>1072</v>
      </c>
      <c r="EW336" s="38" t="s">
        <v>1072</v>
      </c>
      <c r="EX336" s="300" t="s">
        <v>1072</v>
      </c>
      <c r="EY336" s="300" t="s">
        <v>1072</v>
      </c>
      <c r="EZ336"/>
      <c r="FA336" s="46" t="s">
        <v>1072</v>
      </c>
      <c r="FB336" s="46" t="s">
        <v>1072</v>
      </c>
      <c r="FC336" s="46" t="s">
        <v>1072</v>
      </c>
      <c r="FD336" s="50">
        <v>100</v>
      </c>
      <c r="FE336" s="46" t="s">
        <v>1072</v>
      </c>
      <c r="FF336" s="113"/>
      <c r="FG336" s="46" t="s">
        <v>1072</v>
      </c>
      <c r="FH336" s="113"/>
      <c r="FI336" s="46" t="s">
        <v>1072</v>
      </c>
      <c r="FJ336" s="113"/>
      <c r="FK336" s="46" t="s">
        <v>1072</v>
      </c>
      <c r="FL336" s="46" t="s">
        <v>1072</v>
      </c>
      <c r="FM336" s="46" t="s">
        <v>1072</v>
      </c>
      <c r="FN336" s="46" t="s">
        <v>1072</v>
      </c>
      <c r="FO336" s="46" t="s">
        <v>1072</v>
      </c>
      <c r="FP336" s="46" t="s">
        <v>1072</v>
      </c>
      <c r="FQ336" s="113"/>
      <c r="FR336" s="46" t="s">
        <v>1072</v>
      </c>
      <c r="FS336" s="60" t="s">
        <v>1072</v>
      </c>
      <c r="FT336" s="60" t="s">
        <v>1072</v>
      </c>
      <c r="FU336" s="60" t="s">
        <v>1072</v>
      </c>
      <c r="FV336" s="46" t="s">
        <v>1072</v>
      </c>
      <c r="FW336" s="113"/>
      <c r="FX336" s="46" t="s">
        <v>1072</v>
      </c>
      <c r="FY336" s="46" t="s">
        <v>1072</v>
      </c>
      <c r="FZ336" s="46" t="s">
        <v>1072</v>
      </c>
      <c r="GA336" s="46" t="s">
        <v>1072</v>
      </c>
      <c r="GB336" s="46" t="s">
        <v>1072</v>
      </c>
      <c r="GC336" s="46" t="s">
        <v>1072</v>
      </c>
      <c r="GD336" s="46" t="s">
        <v>1072</v>
      </c>
      <c r="GE336" s="46" t="s">
        <v>1072</v>
      </c>
      <c r="GF336" s="46" t="s">
        <v>1072</v>
      </c>
      <c r="GG336" s="46" t="s">
        <v>1072</v>
      </c>
      <c r="GH336" s="46" t="s">
        <v>1072</v>
      </c>
      <c r="GI336" s="46" t="s">
        <v>1072</v>
      </c>
      <c r="GJ336" s="46" t="s">
        <v>1072</v>
      </c>
      <c r="GK336" s="46" t="s">
        <v>1072</v>
      </c>
      <c r="GL336" s="46" t="s">
        <v>1072</v>
      </c>
      <c r="GM336" s="46" t="s">
        <v>1072</v>
      </c>
      <c r="GN336" s="46" t="s">
        <v>1072</v>
      </c>
      <c r="GO336" s="38" t="s">
        <v>1072</v>
      </c>
      <c r="GP336" s="38" t="s">
        <v>1072</v>
      </c>
      <c r="GQ336" s="38" t="s">
        <v>1072</v>
      </c>
      <c r="GR336" s="38" t="s">
        <v>1072</v>
      </c>
      <c r="GS336" s="300" t="s">
        <v>1072</v>
      </c>
      <c r="GT336" s="300" t="s">
        <v>1072</v>
      </c>
      <c r="GU336"/>
      <c r="GV336" s="11" t="s">
        <v>1085</v>
      </c>
      <c r="GW336" s="46" t="s">
        <v>1072</v>
      </c>
      <c r="GX336" s="46" t="s">
        <v>1072</v>
      </c>
      <c r="GY336" s="46" t="s">
        <v>1072</v>
      </c>
      <c r="GZ336" s="46" t="s">
        <v>1072</v>
      </c>
      <c r="HA336" s="46" t="s">
        <v>1072</v>
      </c>
      <c r="HB336" s="46" t="s">
        <v>1072</v>
      </c>
      <c r="HC336" s="46" t="s">
        <v>1072</v>
      </c>
      <c r="HD336" s="58">
        <v>1250</v>
      </c>
      <c r="HE336" s="46" t="s">
        <v>1072</v>
      </c>
      <c r="HF336" s="46" t="s">
        <v>1072</v>
      </c>
      <c r="HG336" s="46" t="s">
        <v>1072</v>
      </c>
      <c r="HH336" s="46" t="s">
        <v>1072</v>
      </c>
      <c r="HI336" s="46" t="s">
        <v>1072</v>
      </c>
      <c r="HJ336" s="46" t="s">
        <v>1072</v>
      </c>
      <c r="HK336" s="46" t="s">
        <v>1072</v>
      </c>
      <c r="HL336" s="46" t="s">
        <v>1072</v>
      </c>
      <c r="HM336" s="46" t="s">
        <v>1072</v>
      </c>
      <c r="HN336" s="46" t="s">
        <v>1072</v>
      </c>
      <c r="HO336" s="46" t="s">
        <v>1072</v>
      </c>
      <c r="HP336" s="46" t="s">
        <v>1072</v>
      </c>
      <c r="HQ336" s="46" t="s">
        <v>1072</v>
      </c>
      <c r="HR336" s="46" t="s">
        <v>1072</v>
      </c>
      <c r="HS336" s="60" t="s">
        <v>1072</v>
      </c>
      <c r="HT336" s="60" t="s">
        <v>1072</v>
      </c>
      <c r="HU336" s="60" t="s">
        <v>1072</v>
      </c>
      <c r="HV336" s="46" t="s">
        <v>1072</v>
      </c>
      <c r="HW336" s="46" t="s">
        <v>1072</v>
      </c>
      <c r="HX336" s="46" t="s">
        <v>1072</v>
      </c>
      <c r="HY336" s="46" t="s">
        <v>1072</v>
      </c>
      <c r="HZ336" s="46" t="s">
        <v>1072</v>
      </c>
      <c r="IA336" s="46" t="s">
        <v>1072</v>
      </c>
      <c r="IB336" s="46" t="s">
        <v>1072</v>
      </c>
      <c r="IC336" s="46" t="s">
        <v>1072</v>
      </c>
      <c r="ID336" s="46" t="s">
        <v>1072</v>
      </c>
      <c r="IE336" s="46" t="s">
        <v>1072</v>
      </c>
      <c r="IF336" s="46" t="s">
        <v>1072</v>
      </c>
      <c r="IG336" s="46" t="s">
        <v>1072</v>
      </c>
      <c r="IH336" s="46" t="s">
        <v>1072</v>
      </c>
      <c r="II336" s="46" t="s">
        <v>1072</v>
      </c>
      <c r="IJ336" s="46" t="s">
        <v>1072</v>
      </c>
      <c r="IK336" s="46" t="s">
        <v>1072</v>
      </c>
      <c r="IL336" s="46" t="s">
        <v>1072</v>
      </c>
      <c r="IM336" s="46" t="s">
        <v>1072</v>
      </c>
      <c r="IN336" s="46" t="s">
        <v>1072</v>
      </c>
      <c r="IO336" s="38" t="s">
        <v>1072</v>
      </c>
      <c r="IP336" s="38" t="s">
        <v>1072</v>
      </c>
      <c r="IQ336" s="38" t="s">
        <v>1072</v>
      </c>
      <c r="IR336" s="38" t="s">
        <v>1072</v>
      </c>
      <c r="IS336" s="300" t="s">
        <v>1072</v>
      </c>
      <c r="IT336" s="300" t="s">
        <v>1072</v>
      </c>
    </row>
    <row r="337" spans="1:254" ht="14.4" customHeight="1" x14ac:dyDescent="0.3">
      <c r="A337" s="11" t="s">
        <v>1086</v>
      </c>
      <c r="B337" s="74">
        <v>10000</v>
      </c>
      <c r="C337" s="74">
        <v>10000</v>
      </c>
      <c r="D337" s="74">
        <v>10000</v>
      </c>
      <c r="E337" s="46" t="s">
        <v>1072</v>
      </c>
      <c r="F337" s="46" t="s">
        <v>1072</v>
      </c>
      <c r="G337" s="46" t="s">
        <v>1072</v>
      </c>
      <c r="H337" s="55">
        <v>11000</v>
      </c>
      <c r="I337" s="46" t="s">
        <v>1072</v>
      </c>
      <c r="J337" s="51">
        <v>11500</v>
      </c>
      <c r="K337" s="113"/>
      <c r="L337" s="46" t="s">
        <v>1072</v>
      </c>
      <c r="M337" s="113"/>
      <c r="N337" s="46" t="s">
        <v>1072</v>
      </c>
      <c r="O337" s="113"/>
      <c r="P337" s="46" t="s">
        <v>1072</v>
      </c>
      <c r="Q337" s="46" t="s">
        <v>1072</v>
      </c>
      <c r="R337" s="50">
        <v>5750</v>
      </c>
      <c r="S337" s="51">
        <v>12500</v>
      </c>
      <c r="T337" s="46" t="s">
        <v>1072</v>
      </c>
      <c r="U337" s="46" t="s">
        <v>1072</v>
      </c>
      <c r="V337" s="387"/>
      <c r="W337" s="55">
        <v>12000</v>
      </c>
      <c r="X337" s="55">
        <v>12000</v>
      </c>
      <c r="Y337" s="55">
        <v>10000</v>
      </c>
      <c r="Z337" s="50">
        <v>6000</v>
      </c>
      <c r="AA337" s="51">
        <v>10000</v>
      </c>
      <c r="AB337" s="387"/>
      <c r="AC337" s="51">
        <v>10000</v>
      </c>
      <c r="AD337" s="51">
        <v>10000</v>
      </c>
      <c r="AE337" s="58">
        <v>12000</v>
      </c>
      <c r="AF337" s="58">
        <v>12000</v>
      </c>
      <c r="AG337" s="58">
        <v>12000</v>
      </c>
      <c r="AH337" s="51">
        <v>12000</v>
      </c>
      <c r="AI337" s="51">
        <v>10000</v>
      </c>
      <c r="AJ337" s="51">
        <v>10000</v>
      </c>
      <c r="AK337" s="51">
        <v>10000</v>
      </c>
      <c r="AL337" s="51">
        <v>10000</v>
      </c>
      <c r="AM337" s="51">
        <v>10000</v>
      </c>
      <c r="AN337" s="51">
        <v>10000</v>
      </c>
      <c r="AO337" s="51">
        <v>10000</v>
      </c>
      <c r="AP337" s="51">
        <v>1500</v>
      </c>
      <c r="AQ337" s="51">
        <v>10000</v>
      </c>
      <c r="AR337" s="51">
        <v>5000</v>
      </c>
      <c r="AS337" s="51">
        <v>10000</v>
      </c>
      <c r="AT337" s="52">
        <v>8000</v>
      </c>
      <c r="AU337" s="52">
        <v>7500</v>
      </c>
      <c r="AV337" s="52">
        <v>5000</v>
      </c>
      <c r="AW337" s="52">
        <v>5000</v>
      </c>
      <c r="AX337" s="52">
        <v>8000</v>
      </c>
      <c r="AY337" s="52">
        <f>'Prix médians'!F8</f>
        <v>7500</v>
      </c>
      <c r="BA337" s="11" t="s">
        <v>1086</v>
      </c>
      <c r="BB337" s="74">
        <v>5000</v>
      </c>
      <c r="BC337" s="74">
        <v>15000</v>
      </c>
      <c r="BD337" s="74">
        <v>12500</v>
      </c>
      <c r="BE337" s="46" t="s">
        <v>1072</v>
      </c>
      <c r="BF337" s="46" t="s">
        <v>1072</v>
      </c>
      <c r="BG337" s="46" t="s">
        <v>1072</v>
      </c>
      <c r="BH337" s="50">
        <v>6500</v>
      </c>
      <c r="BI337" s="46" t="s">
        <v>1072</v>
      </c>
      <c r="BJ337" s="51">
        <v>5500</v>
      </c>
      <c r="BK337" s="56"/>
      <c r="BL337" s="46" t="s">
        <v>1072</v>
      </c>
      <c r="BM337" s="113"/>
      <c r="BN337" s="46" t="s">
        <v>1072</v>
      </c>
      <c r="BO337" s="113"/>
      <c r="BP337" s="46" t="s">
        <v>1072</v>
      </c>
      <c r="BQ337" s="46" t="s">
        <v>1072</v>
      </c>
      <c r="BR337" s="50">
        <v>12000</v>
      </c>
      <c r="BS337" s="51">
        <v>10000</v>
      </c>
      <c r="BT337" s="46" t="s">
        <v>1072</v>
      </c>
      <c r="BU337" s="46" t="s">
        <v>1072</v>
      </c>
      <c r="BV337" s="113"/>
      <c r="BW337" s="47">
        <v>6000</v>
      </c>
      <c r="BX337" s="47">
        <v>6000</v>
      </c>
      <c r="BY337" s="47">
        <v>6150</v>
      </c>
      <c r="BZ337" s="47">
        <v>6000</v>
      </c>
      <c r="CA337" s="47">
        <v>6500</v>
      </c>
      <c r="CB337" s="113"/>
      <c r="CC337" s="47">
        <v>6500</v>
      </c>
      <c r="CD337" s="39">
        <v>7000</v>
      </c>
      <c r="CE337" s="39">
        <v>7250</v>
      </c>
      <c r="CF337" s="39">
        <v>6500</v>
      </c>
      <c r="CG337" s="50">
        <v>6750</v>
      </c>
      <c r="CH337" s="47">
        <v>6500</v>
      </c>
      <c r="CI337" s="47">
        <v>7000</v>
      </c>
      <c r="CJ337" s="47">
        <v>7000</v>
      </c>
      <c r="CK337" s="47">
        <v>7000</v>
      </c>
      <c r="CL337" s="47">
        <v>7000</v>
      </c>
      <c r="CM337" s="47">
        <v>7000</v>
      </c>
      <c r="CN337" s="47">
        <v>7500</v>
      </c>
      <c r="CO337" s="47">
        <v>7500</v>
      </c>
      <c r="CP337" s="47">
        <v>7000</v>
      </c>
      <c r="CQ337" s="51">
        <v>10000</v>
      </c>
      <c r="CR337" s="51">
        <v>12000</v>
      </c>
      <c r="CS337" s="51">
        <v>12000</v>
      </c>
      <c r="CT337" s="52">
        <v>12250</v>
      </c>
      <c r="CU337" s="50">
        <v>7500</v>
      </c>
      <c r="CV337" s="52">
        <v>30000</v>
      </c>
      <c r="CW337" s="52">
        <v>7500</v>
      </c>
      <c r="CX337" s="39">
        <v>7500</v>
      </c>
      <c r="CY337" s="52">
        <f>'Prix médians'!J8</f>
        <v>13500</v>
      </c>
      <c r="DA337" s="11" t="s">
        <v>1086</v>
      </c>
      <c r="DB337" s="74">
        <v>2500</v>
      </c>
      <c r="DC337" s="74">
        <v>2500</v>
      </c>
      <c r="DD337" s="74">
        <v>3250</v>
      </c>
      <c r="DE337" s="46" t="s">
        <v>1072</v>
      </c>
      <c r="DF337" s="46" t="s">
        <v>1072</v>
      </c>
      <c r="DG337" s="46" t="s">
        <v>1072</v>
      </c>
      <c r="DH337" s="55">
        <v>3000</v>
      </c>
      <c r="DI337" s="46" t="s">
        <v>1072</v>
      </c>
      <c r="DJ337" s="51">
        <v>3000</v>
      </c>
      <c r="DK337" s="113"/>
      <c r="DL337" s="46" t="s">
        <v>1072</v>
      </c>
      <c r="DM337" s="113"/>
      <c r="DN337" s="46" t="s">
        <v>1072</v>
      </c>
      <c r="DO337" s="113"/>
      <c r="DP337" s="46" t="s">
        <v>1072</v>
      </c>
      <c r="DQ337" s="46" t="s">
        <v>1072</v>
      </c>
      <c r="DR337" s="50">
        <v>1500</v>
      </c>
      <c r="DS337" s="51">
        <v>1500</v>
      </c>
      <c r="DT337" s="46" t="s">
        <v>1072</v>
      </c>
      <c r="DU337" s="46" t="s">
        <v>1072</v>
      </c>
      <c r="DV337" s="113"/>
      <c r="DW337" s="50">
        <v>1500</v>
      </c>
      <c r="DX337" s="55">
        <v>1500</v>
      </c>
      <c r="DY337" s="47">
        <v>1500</v>
      </c>
      <c r="DZ337" s="47">
        <v>1500</v>
      </c>
      <c r="EA337" s="47">
        <v>1500</v>
      </c>
      <c r="EB337" s="113"/>
      <c r="EC337" s="47">
        <v>1500</v>
      </c>
      <c r="ED337" s="39">
        <v>1375</v>
      </c>
      <c r="EE337" s="39">
        <v>1500</v>
      </c>
      <c r="EF337" s="39">
        <v>1500</v>
      </c>
      <c r="EG337" s="39">
        <v>1500</v>
      </c>
      <c r="EH337" s="47">
        <v>1500</v>
      </c>
      <c r="EI337" s="47">
        <v>1500</v>
      </c>
      <c r="EJ337" s="47">
        <v>1475</v>
      </c>
      <c r="EK337" s="47">
        <v>1500</v>
      </c>
      <c r="EL337" s="47">
        <v>1500</v>
      </c>
      <c r="EM337" s="47">
        <v>1400</v>
      </c>
      <c r="EN337" s="47">
        <v>1500</v>
      </c>
      <c r="EO337" s="47">
        <v>1500</v>
      </c>
      <c r="EP337" s="47">
        <v>1500</v>
      </c>
      <c r="EQ337" s="51">
        <v>3000</v>
      </c>
      <c r="ER337" s="51">
        <v>1500</v>
      </c>
      <c r="ES337" s="50">
        <v>1500</v>
      </c>
      <c r="ET337" s="52">
        <v>3000</v>
      </c>
      <c r="EU337" s="52">
        <v>10000</v>
      </c>
      <c r="EV337" s="52">
        <v>3000</v>
      </c>
      <c r="EW337" s="39">
        <v>1500</v>
      </c>
      <c r="EX337" s="39">
        <v>1500</v>
      </c>
      <c r="EY337" s="39">
        <f>'Prix médians'!U8</f>
        <v>1500</v>
      </c>
      <c r="EZ337"/>
      <c r="FA337" s="46" t="s">
        <v>1072</v>
      </c>
      <c r="FB337" s="46" t="s">
        <v>1072</v>
      </c>
      <c r="FC337" s="50">
        <v>100</v>
      </c>
      <c r="FD337" s="46" t="s">
        <v>1072</v>
      </c>
      <c r="FE337" s="50">
        <v>50</v>
      </c>
      <c r="FF337" s="113"/>
      <c r="FG337" s="46" t="s">
        <v>1072</v>
      </c>
      <c r="FH337" s="113"/>
      <c r="FI337" s="46" t="s">
        <v>1072</v>
      </c>
      <c r="FJ337" s="113"/>
      <c r="FK337" s="46" t="s">
        <v>1072</v>
      </c>
      <c r="FL337" s="46" t="s">
        <v>1072</v>
      </c>
      <c r="FM337" s="50">
        <v>100</v>
      </c>
      <c r="FN337" s="51">
        <v>500</v>
      </c>
      <c r="FO337" s="46" t="s">
        <v>1072</v>
      </c>
      <c r="FP337" s="46" t="s">
        <v>1072</v>
      </c>
      <c r="FQ337" s="113"/>
      <c r="FR337" s="50">
        <v>75</v>
      </c>
      <c r="FS337" s="47">
        <v>50</v>
      </c>
      <c r="FT337" s="47">
        <v>50</v>
      </c>
      <c r="FU337" s="47">
        <v>50</v>
      </c>
      <c r="FV337" s="47">
        <v>50</v>
      </c>
      <c r="FW337" s="113"/>
      <c r="FX337" s="47">
        <v>100</v>
      </c>
      <c r="FY337" s="39">
        <v>50</v>
      </c>
      <c r="FZ337" s="58">
        <v>50</v>
      </c>
      <c r="GA337" s="39">
        <v>50</v>
      </c>
      <c r="GB337" s="39">
        <v>50</v>
      </c>
      <c r="GC337" s="47">
        <v>75</v>
      </c>
      <c r="GD337" s="47">
        <v>100</v>
      </c>
      <c r="GE337" s="47">
        <v>100</v>
      </c>
      <c r="GF337" s="47">
        <v>100</v>
      </c>
      <c r="GG337" s="51">
        <v>150</v>
      </c>
      <c r="GH337" s="47">
        <v>75</v>
      </c>
      <c r="GI337" s="47">
        <v>100</v>
      </c>
      <c r="GJ337" s="47">
        <v>100</v>
      </c>
      <c r="GK337" s="47">
        <v>62.5</v>
      </c>
      <c r="GL337" s="51">
        <v>100</v>
      </c>
      <c r="GM337" s="51">
        <v>100</v>
      </c>
      <c r="GN337" s="51">
        <v>100</v>
      </c>
      <c r="GO337" s="52">
        <v>100</v>
      </c>
      <c r="GP337" s="52">
        <v>100</v>
      </c>
      <c r="GQ337" s="52">
        <v>100</v>
      </c>
      <c r="GR337" s="52">
        <v>100</v>
      </c>
      <c r="GS337" s="299">
        <v>100</v>
      </c>
      <c r="GT337" s="52">
        <f>'Prix médians'!W8</f>
        <v>100</v>
      </c>
      <c r="GU337"/>
      <c r="GV337" s="11" t="s">
        <v>1086</v>
      </c>
      <c r="GW337" s="74">
        <v>2500</v>
      </c>
      <c r="GX337" s="74">
        <v>1750</v>
      </c>
      <c r="GY337" s="74">
        <v>2200</v>
      </c>
      <c r="GZ337" s="46" t="s">
        <v>1072</v>
      </c>
      <c r="HA337" s="46" t="s">
        <v>1072</v>
      </c>
      <c r="HB337" s="46" t="s">
        <v>1072</v>
      </c>
      <c r="HC337" s="55">
        <v>2500</v>
      </c>
      <c r="HD337" s="46" t="s">
        <v>1072</v>
      </c>
      <c r="HE337" s="51">
        <v>2000</v>
      </c>
      <c r="HF337" s="46" t="s">
        <v>1072</v>
      </c>
      <c r="HG337" s="46" t="s">
        <v>1072</v>
      </c>
      <c r="HH337" s="75" t="s">
        <v>1173</v>
      </c>
      <c r="HI337" s="46" t="s">
        <v>1072</v>
      </c>
      <c r="HJ337" s="46" t="s">
        <v>1072</v>
      </c>
      <c r="HK337" s="46" t="s">
        <v>1072</v>
      </c>
      <c r="HL337" s="46" t="s">
        <v>1072</v>
      </c>
      <c r="HM337" s="58">
        <v>3000</v>
      </c>
      <c r="HN337" s="51">
        <v>1125</v>
      </c>
      <c r="HO337" s="46" t="s">
        <v>1072</v>
      </c>
      <c r="HP337" s="46" t="s">
        <v>1072</v>
      </c>
      <c r="HQ337" s="46" t="s">
        <v>1072</v>
      </c>
      <c r="HR337" s="55">
        <v>3000</v>
      </c>
      <c r="HS337" s="55">
        <v>2500</v>
      </c>
      <c r="HT337" s="55">
        <v>2000</v>
      </c>
      <c r="HU337" s="51">
        <v>2000</v>
      </c>
      <c r="HV337" s="51">
        <v>2000</v>
      </c>
      <c r="HW337" s="46" t="s">
        <v>1072</v>
      </c>
      <c r="HX337" s="51">
        <v>2000</v>
      </c>
      <c r="HY337" s="51">
        <v>2000</v>
      </c>
      <c r="HZ337" s="58">
        <v>3000</v>
      </c>
      <c r="IA337" s="58">
        <v>3500</v>
      </c>
      <c r="IB337" s="51">
        <v>3500</v>
      </c>
      <c r="IC337" s="51">
        <v>3500</v>
      </c>
      <c r="ID337" s="51">
        <v>3000</v>
      </c>
      <c r="IE337" s="51">
        <v>3000</v>
      </c>
      <c r="IF337" s="47">
        <v>1000</v>
      </c>
      <c r="IG337" s="51">
        <v>2750</v>
      </c>
      <c r="IH337" s="51">
        <v>3000</v>
      </c>
      <c r="II337" s="51">
        <v>3000</v>
      </c>
      <c r="IJ337" s="51">
        <v>3000</v>
      </c>
      <c r="IK337" s="51">
        <v>3000</v>
      </c>
      <c r="IL337" s="51">
        <v>3000</v>
      </c>
      <c r="IM337" s="51">
        <v>4000</v>
      </c>
      <c r="IN337" s="51">
        <v>4000</v>
      </c>
      <c r="IO337" s="52">
        <v>2750</v>
      </c>
      <c r="IP337" s="52">
        <v>2750</v>
      </c>
      <c r="IQ337" s="52">
        <v>2500</v>
      </c>
      <c r="IR337" s="52">
        <v>2500</v>
      </c>
      <c r="IS337" s="299">
        <v>3000</v>
      </c>
      <c r="IT337" s="52">
        <f>'Prix médians'!X8</f>
        <v>3000</v>
      </c>
    </row>
    <row r="338" spans="1:254" ht="14.4" customHeight="1" x14ac:dyDescent="0.3">
      <c r="A338" s="11" t="s">
        <v>1087</v>
      </c>
      <c r="B338" s="74">
        <v>3000</v>
      </c>
      <c r="C338" s="74">
        <v>3000</v>
      </c>
      <c r="D338" s="74">
        <v>3000</v>
      </c>
      <c r="E338" s="51">
        <v>3000</v>
      </c>
      <c r="F338" s="46" t="s">
        <v>1072</v>
      </c>
      <c r="G338" s="46" t="s">
        <v>1072</v>
      </c>
      <c r="H338" s="46" t="s">
        <v>1072</v>
      </c>
      <c r="I338" s="46" t="s">
        <v>1072</v>
      </c>
      <c r="J338" s="46" t="s">
        <v>1072</v>
      </c>
      <c r="K338" s="113"/>
      <c r="L338" s="46" t="s">
        <v>1072</v>
      </c>
      <c r="M338" s="113"/>
      <c r="N338" s="46" t="s">
        <v>1072</v>
      </c>
      <c r="O338" s="113"/>
      <c r="P338" s="46" t="s">
        <v>1072</v>
      </c>
      <c r="Q338" s="46" t="s">
        <v>1072</v>
      </c>
      <c r="R338" s="58">
        <v>3000</v>
      </c>
      <c r="S338" s="51">
        <v>3000</v>
      </c>
      <c r="T338" s="46" t="s">
        <v>1072</v>
      </c>
      <c r="U338" s="55">
        <v>3000</v>
      </c>
      <c r="V338" s="387"/>
      <c r="W338" s="55">
        <v>3000</v>
      </c>
      <c r="X338" s="55">
        <v>3000</v>
      </c>
      <c r="Y338" s="55">
        <v>3000</v>
      </c>
      <c r="Z338" s="46" t="s">
        <v>1072</v>
      </c>
      <c r="AA338" s="51">
        <v>3000</v>
      </c>
      <c r="AB338" s="387"/>
      <c r="AC338" s="51">
        <v>3000</v>
      </c>
      <c r="AD338" s="51">
        <v>3000</v>
      </c>
      <c r="AE338" s="58">
        <v>3500</v>
      </c>
      <c r="AF338" s="58">
        <v>3000</v>
      </c>
      <c r="AG338" s="58">
        <v>3000</v>
      </c>
      <c r="AH338" s="51">
        <v>3000</v>
      </c>
      <c r="AI338" s="51">
        <v>3000</v>
      </c>
      <c r="AJ338" s="51">
        <v>3000</v>
      </c>
      <c r="AK338" s="51">
        <v>3000</v>
      </c>
      <c r="AL338" s="51">
        <v>3000</v>
      </c>
      <c r="AM338" s="51">
        <v>3000</v>
      </c>
      <c r="AN338" s="51">
        <v>3000</v>
      </c>
      <c r="AO338" s="51">
        <v>3500</v>
      </c>
      <c r="AP338" s="51">
        <v>2000</v>
      </c>
      <c r="AQ338" s="51">
        <v>3000</v>
      </c>
      <c r="AR338" s="51">
        <v>3000</v>
      </c>
      <c r="AS338" s="51">
        <v>3000</v>
      </c>
      <c r="AT338" s="52">
        <v>3000</v>
      </c>
      <c r="AU338" s="38" t="s">
        <v>1072</v>
      </c>
      <c r="AV338" s="38" t="s">
        <v>1072</v>
      </c>
      <c r="AW338" s="38" t="s">
        <v>1072</v>
      </c>
      <c r="AX338" s="52">
        <v>6000</v>
      </c>
      <c r="AY338" s="38" t="s">
        <v>1072</v>
      </c>
      <c r="BA338" s="11" t="s">
        <v>1087</v>
      </c>
      <c r="BB338" s="74">
        <v>6000</v>
      </c>
      <c r="BC338" s="74">
        <v>6000</v>
      </c>
      <c r="BD338" s="74">
        <v>6000</v>
      </c>
      <c r="BE338" s="51">
        <v>6000</v>
      </c>
      <c r="BF338" s="46" t="s">
        <v>1072</v>
      </c>
      <c r="BG338" s="46" t="s">
        <v>1072</v>
      </c>
      <c r="BH338" s="46" t="s">
        <v>1072</v>
      </c>
      <c r="BI338" s="46" t="s">
        <v>1072</v>
      </c>
      <c r="BJ338" s="46" t="s">
        <v>1072</v>
      </c>
      <c r="BK338" s="56"/>
      <c r="BL338" s="46" t="s">
        <v>1072</v>
      </c>
      <c r="BM338" s="113"/>
      <c r="BN338" s="46" t="s">
        <v>1072</v>
      </c>
      <c r="BO338" s="113"/>
      <c r="BP338" s="46" t="s">
        <v>1072</v>
      </c>
      <c r="BQ338" s="46" t="s">
        <v>1072</v>
      </c>
      <c r="BR338" s="58">
        <v>3000</v>
      </c>
      <c r="BS338" s="51">
        <v>3000</v>
      </c>
      <c r="BT338" s="46" t="s">
        <v>1072</v>
      </c>
      <c r="BU338" s="55">
        <v>2900</v>
      </c>
      <c r="BV338" s="113"/>
      <c r="BW338" s="55">
        <v>3000</v>
      </c>
      <c r="BX338" s="47">
        <v>6000</v>
      </c>
      <c r="BY338" s="47">
        <v>6150</v>
      </c>
      <c r="BZ338" s="46" t="s">
        <v>1072</v>
      </c>
      <c r="CA338" s="51">
        <v>6500</v>
      </c>
      <c r="CB338" s="113"/>
      <c r="CC338" s="51">
        <v>7250</v>
      </c>
      <c r="CD338" s="39">
        <v>7000</v>
      </c>
      <c r="CE338" s="58">
        <v>6500</v>
      </c>
      <c r="CF338" s="51">
        <v>4125</v>
      </c>
      <c r="CG338" s="51">
        <v>4000</v>
      </c>
      <c r="CH338" s="51">
        <v>5000</v>
      </c>
      <c r="CI338" s="51">
        <v>4750</v>
      </c>
      <c r="CJ338" s="51">
        <v>5500</v>
      </c>
      <c r="CK338" s="51">
        <v>7000</v>
      </c>
      <c r="CL338" s="51">
        <v>7000</v>
      </c>
      <c r="CM338" s="51">
        <v>7000</v>
      </c>
      <c r="CN338" s="51">
        <v>7000</v>
      </c>
      <c r="CO338" s="51">
        <v>7500</v>
      </c>
      <c r="CP338" s="51">
        <v>7000</v>
      </c>
      <c r="CQ338" s="51">
        <v>7000</v>
      </c>
      <c r="CR338" s="50">
        <v>7000</v>
      </c>
      <c r="CS338" s="51">
        <v>7000</v>
      </c>
      <c r="CT338" s="52">
        <v>7500</v>
      </c>
      <c r="CU338" s="38" t="s">
        <v>1072</v>
      </c>
      <c r="CV338" s="38" t="s">
        <v>1072</v>
      </c>
      <c r="CW338" s="38" t="s">
        <v>1072</v>
      </c>
      <c r="CX338" s="299">
        <v>5000</v>
      </c>
      <c r="CY338" s="300" t="s">
        <v>1072</v>
      </c>
      <c r="DA338" s="11" t="s">
        <v>1087</v>
      </c>
      <c r="DB338" s="74">
        <v>1000</v>
      </c>
      <c r="DC338" s="74">
        <v>1000</v>
      </c>
      <c r="DD338" s="74">
        <v>1000</v>
      </c>
      <c r="DE338" s="51">
        <v>1000</v>
      </c>
      <c r="DF338" s="46" t="s">
        <v>1072</v>
      </c>
      <c r="DG338" s="46" t="s">
        <v>1072</v>
      </c>
      <c r="DH338" s="46" t="s">
        <v>1072</v>
      </c>
      <c r="DI338" s="46" t="s">
        <v>1072</v>
      </c>
      <c r="DJ338" s="46" t="s">
        <v>1072</v>
      </c>
      <c r="DK338" s="113"/>
      <c r="DL338" s="46" t="s">
        <v>1072</v>
      </c>
      <c r="DM338" s="113"/>
      <c r="DN338" s="46" t="s">
        <v>1072</v>
      </c>
      <c r="DO338" s="113"/>
      <c r="DP338" s="46" t="s">
        <v>1072</v>
      </c>
      <c r="DQ338" s="46" t="s">
        <v>1072</v>
      </c>
      <c r="DR338" s="58">
        <v>1000</v>
      </c>
      <c r="DS338" s="51">
        <v>1000</v>
      </c>
      <c r="DT338" s="46" t="s">
        <v>1072</v>
      </c>
      <c r="DU338" s="55">
        <v>1000</v>
      </c>
      <c r="DV338" s="113"/>
      <c r="DW338" s="55">
        <v>1000</v>
      </c>
      <c r="DX338" s="55">
        <v>1000</v>
      </c>
      <c r="DY338" s="55">
        <v>1000</v>
      </c>
      <c r="DZ338" s="46" t="s">
        <v>1072</v>
      </c>
      <c r="EA338" s="51">
        <v>1000</v>
      </c>
      <c r="EB338" s="113"/>
      <c r="EC338" s="51">
        <v>1000</v>
      </c>
      <c r="ED338" s="51">
        <v>1000</v>
      </c>
      <c r="EE338" s="51">
        <v>1000</v>
      </c>
      <c r="EF338" s="51">
        <v>1000</v>
      </c>
      <c r="EG338" s="51">
        <v>1000</v>
      </c>
      <c r="EH338" s="51">
        <v>1000</v>
      </c>
      <c r="EI338" s="51">
        <v>1000</v>
      </c>
      <c r="EJ338" s="51">
        <v>1000</v>
      </c>
      <c r="EK338" s="51">
        <v>1000</v>
      </c>
      <c r="EL338" s="51">
        <v>1000</v>
      </c>
      <c r="EM338" s="51">
        <v>1000</v>
      </c>
      <c r="EN338" s="51">
        <v>1000</v>
      </c>
      <c r="EO338" s="51">
        <v>1000</v>
      </c>
      <c r="EP338" s="51">
        <v>1000</v>
      </c>
      <c r="EQ338" s="51">
        <v>1000</v>
      </c>
      <c r="ER338" s="51">
        <v>1000</v>
      </c>
      <c r="ES338" s="51">
        <v>1000</v>
      </c>
      <c r="ET338" s="52">
        <v>1000</v>
      </c>
      <c r="EU338" s="38" t="s">
        <v>1072</v>
      </c>
      <c r="EV338" s="38" t="s">
        <v>1072</v>
      </c>
      <c r="EW338" s="38" t="s">
        <v>1072</v>
      </c>
      <c r="EX338" s="299">
        <v>1000</v>
      </c>
      <c r="EY338" s="300" t="s">
        <v>1072</v>
      </c>
      <c r="EZ338"/>
      <c r="FA338" s="46" t="s">
        <v>1072</v>
      </c>
      <c r="FB338" s="46" t="s">
        <v>1072</v>
      </c>
      <c r="FC338" s="46" t="s">
        <v>1072</v>
      </c>
      <c r="FD338" s="46" t="s">
        <v>1072</v>
      </c>
      <c r="FE338" s="46" t="s">
        <v>1072</v>
      </c>
      <c r="FF338" s="113"/>
      <c r="FG338" s="46" t="s">
        <v>1072</v>
      </c>
      <c r="FH338" s="113"/>
      <c r="FI338" s="46" t="s">
        <v>1072</v>
      </c>
      <c r="FJ338" s="113"/>
      <c r="FK338" s="46" t="s">
        <v>1072</v>
      </c>
      <c r="FL338" s="46" t="s">
        <v>1072</v>
      </c>
      <c r="FM338" s="58">
        <v>100</v>
      </c>
      <c r="FN338" s="50">
        <v>50</v>
      </c>
      <c r="FO338" s="46" t="s">
        <v>1072</v>
      </c>
      <c r="FP338" s="55">
        <v>100</v>
      </c>
      <c r="FQ338" s="113"/>
      <c r="FR338" s="55">
        <v>100</v>
      </c>
      <c r="FS338" s="55">
        <v>100</v>
      </c>
      <c r="FT338" s="55">
        <v>100</v>
      </c>
      <c r="FU338" s="60" t="s">
        <v>1072</v>
      </c>
      <c r="FV338" s="51">
        <v>50</v>
      </c>
      <c r="FW338" s="113"/>
      <c r="FX338" s="51">
        <v>50</v>
      </c>
      <c r="FY338" s="51">
        <v>100</v>
      </c>
      <c r="FZ338" s="58">
        <v>100</v>
      </c>
      <c r="GA338" s="58">
        <v>100</v>
      </c>
      <c r="GB338" s="58">
        <v>100</v>
      </c>
      <c r="GC338" s="51">
        <v>100</v>
      </c>
      <c r="GD338" s="51">
        <v>100</v>
      </c>
      <c r="GE338" s="51">
        <v>100</v>
      </c>
      <c r="GF338" s="51">
        <v>100</v>
      </c>
      <c r="GG338" s="51">
        <v>250</v>
      </c>
      <c r="GH338" s="51">
        <v>250</v>
      </c>
      <c r="GI338" s="51">
        <v>300</v>
      </c>
      <c r="GJ338" s="51">
        <v>250</v>
      </c>
      <c r="GK338" s="51">
        <v>250</v>
      </c>
      <c r="GL338" s="51">
        <v>250</v>
      </c>
      <c r="GM338" s="51">
        <v>250</v>
      </c>
      <c r="GN338" s="51">
        <v>250</v>
      </c>
      <c r="GO338" s="52">
        <v>250</v>
      </c>
      <c r="GP338" s="38" t="s">
        <v>1072</v>
      </c>
      <c r="GQ338" s="38" t="s">
        <v>1072</v>
      </c>
      <c r="GR338" s="38" t="s">
        <v>1072</v>
      </c>
      <c r="GS338" s="299">
        <v>250</v>
      </c>
      <c r="GT338" s="300" t="s">
        <v>1072</v>
      </c>
      <c r="GU338"/>
      <c r="GV338" s="11" t="s">
        <v>1087</v>
      </c>
      <c r="GW338" s="74">
        <v>800</v>
      </c>
      <c r="GX338" s="74">
        <v>700</v>
      </c>
      <c r="GY338" s="74">
        <v>800</v>
      </c>
      <c r="GZ338" s="74">
        <v>700</v>
      </c>
      <c r="HA338" s="46" t="s">
        <v>1072</v>
      </c>
      <c r="HB338" s="46" t="s">
        <v>1072</v>
      </c>
      <c r="HC338" s="46" t="s">
        <v>1072</v>
      </c>
      <c r="HD338" s="46" t="s">
        <v>1072</v>
      </c>
      <c r="HE338" s="46" t="s">
        <v>1072</v>
      </c>
      <c r="HF338" s="46" t="s">
        <v>1072</v>
      </c>
      <c r="HG338" s="46" t="s">
        <v>1072</v>
      </c>
      <c r="HH338" s="46" t="s">
        <v>1072</v>
      </c>
      <c r="HI338" s="46" t="s">
        <v>1072</v>
      </c>
      <c r="HJ338" s="46" t="s">
        <v>1072</v>
      </c>
      <c r="HK338" s="46" t="s">
        <v>1072</v>
      </c>
      <c r="HL338" s="46" t="s">
        <v>1072</v>
      </c>
      <c r="HM338" s="58">
        <v>650</v>
      </c>
      <c r="HN338" s="50">
        <v>1250</v>
      </c>
      <c r="HO338" s="46" t="s">
        <v>1072</v>
      </c>
      <c r="HP338" s="55">
        <v>650</v>
      </c>
      <c r="HQ338" s="46" t="s">
        <v>1072</v>
      </c>
      <c r="HR338" s="55">
        <v>700</v>
      </c>
      <c r="HS338" s="55">
        <v>700</v>
      </c>
      <c r="HT338" s="55">
        <v>700</v>
      </c>
      <c r="HU338" s="60" t="s">
        <v>1072</v>
      </c>
      <c r="HV338" s="51">
        <v>700</v>
      </c>
      <c r="HW338" s="51">
        <v>800</v>
      </c>
      <c r="HX338" s="51">
        <v>1000</v>
      </c>
      <c r="HY338" s="51">
        <v>750</v>
      </c>
      <c r="HZ338" s="58">
        <v>700</v>
      </c>
      <c r="IA338" s="58">
        <v>700</v>
      </c>
      <c r="IB338" s="51">
        <v>700</v>
      </c>
      <c r="IC338" s="51">
        <v>700</v>
      </c>
      <c r="ID338" s="51">
        <v>775</v>
      </c>
      <c r="IE338" s="51">
        <v>750</v>
      </c>
      <c r="IF338" s="51">
        <v>700</v>
      </c>
      <c r="IG338" s="51">
        <v>800</v>
      </c>
      <c r="IH338" s="51">
        <v>800</v>
      </c>
      <c r="II338" s="51">
        <v>800</v>
      </c>
      <c r="IJ338" s="51">
        <v>750</v>
      </c>
      <c r="IK338" s="51">
        <v>1300</v>
      </c>
      <c r="IL338" s="51">
        <v>900</v>
      </c>
      <c r="IM338" s="51">
        <v>1000</v>
      </c>
      <c r="IN338" s="51">
        <v>1000</v>
      </c>
      <c r="IO338" s="52">
        <v>1000</v>
      </c>
      <c r="IP338" s="38" t="s">
        <v>1072</v>
      </c>
      <c r="IQ338" s="38" t="s">
        <v>1072</v>
      </c>
      <c r="IR338" s="38" t="s">
        <v>1072</v>
      </c>
      <c r="IS338" s="299">
        <v>1000</v>
      </c>
      <c r="IT338" s="300" t="s">
        <v>1072</v>
      </c>
    </row>
    <row r="339" spans="1:254" ht="14.4" customHeight="1" x14ac:dyDescent="0.3">
      <c r="A339" s="11" t="s">
        <v>1088</v>
      </c>
      <c r="B339" s="46" t="s">
        <v>1072</v>
      </c>
      <c r="C339" s="46" t="s">
        <v>1072</v>
      </c>
      <c r="D339" s="46" t="s">
        <v>1072</v>
      </c>
      <c r="E339" s="46" t="s">
        <v>1072</v>
      </c>
      <c r="F339" s="46" t="s">
        <v>1072</v>
      </c>
      <c r="G339" s="46" t="s">
        <v>1072</v>
      </c>
      <c r="H339" s="46" t="s">
        <v>1072</v>
      </c>
      <c r="I339" s="46" t="s">
        <v>1072</v>
      </c>
      <c r="J339" s="46" t="s">
        <v>1072</v>
      </c>
      <c r="K339" s="113"/>
      <c r="L339" s="46" t="s">
        <v>1072</v>
      </c>
      <c r="M339" s="113"/>
      <c r="N339" s="46" t="s">
        <v>1072</v>
      </c>
      <c r="O339" s="113"/>
      <c r="P339" s="46" t="s">
        <v>1072</v>
      </c>
      <c r="Q339" s="46" t="s">
        <v>1072</v>
      </c>
      <c r="R339" s="46" t="s">
        <v>1072</v>
      </c>
      <c r="S339" s="46" t="s">
        <v>1072</v>
      </c>
      <c r="T339" s="51">
        <v>6750</v>
      </c>
      <c r="U339" s="46" t="s">
        <v>1072</v>
      </c>
      <c r="V339" s="387"/>
      <c r="W339" s="46" t="s">
        <v>1072</v>
      </c>
      <c r="X339" s="46" t="s">
        <v>1072</v>
      </c>
      <c r="Y339" s="46" t="s">
        <v>1072</v>
      </c>
      <c r="Z339" s="46" t="s">
        <v>1072</v>
      </c>
      <c r="AA339" s="46" t="s">
        <v>1072</v>
      </c>
      <c r="AB339" s="387"/>
      <c r="AC339" s="46" t="s">
        <v>1072</v>
      </c>
      <c r="AD339" s="46" t="s">
        <v>1072</v>
      </c>
      <c r="AE339" s="46" t="s">
        <v>1072</v>
      </c>
      <c r="AF339" s="46" t="s">
        <v>1072</v>
      </c>
      <c r="AG339" s="46" t="s">
        <v>1072</v>
      </c>
      <c r="AH339" s="46" t="s">
        <v>1072</v>
      </c>
      <c r="AI339" s="46" t="s">
        <v>1072</v>
      </c>
      <c r="AJ339" s="46" t="s">
        <v>1072</v>
      </c>
      <c r="AK339" s="46" t="s">
        <v>1072</v>
      </c>
      <c r="AL339" s="46" t="s">
        <v>1072</v>
      </c>
      <c r="AM339" s="46" t="s">
        <v>1072</v>
      </c>
      <c r="AN339" s="46" t="s">
        <v>1072</v>
      </c>
      <c r="AO339" s="46" t="s">
        <v>1072</v>
      </c>
      <c r="AP339" s="46" t="s">
        <v>1072</v>
      </c>
      <c r="AQ339" s="46" t="s">
        <v>1072</v>
      </c>
      <c r="AR339" s="46" t="s">
        <v>1072</v>
      </c>
      <c r="AS339" s="46" t="s">
        <v>1072</v>
      </c>
      <c r="AT339" s="38" t="s">
        <v>1072</v>
      </c>
      <c r="AU339" s="38" t="s">
        <v>1072</v>
      </c>
      <c r="AV339" s="38" t="s">
        <v>1072</v>
      </c>
      <c r="AW339" s="38" t="s">
        <v>1072</v>
      </c>
      <c r="AX339" s="38" t="s">
        <v>1072</v>
      </c>
      <c r="AY339" s="38" t="s">
        <v>1072</v>
      </c>
      <c r="BA339" s="11" t="s">
        <v>1088</v>
      </c>
      <c r="BB339" s="46" t="s">
        <v>1072</v>
      </c>
      <c r="BC339" s="46" t="s">
        <v>1072</v>
      </c>
      <c r="BD339" s="46" t="s">
        <v>1072</v>
      </c>
      <c r="BE339" s="46" t="s">
        <v>1072</v>
      </c>
      <c r="BF339" s="46" t="s">
        <v>1072</v>
      </c>
      <c r="BG339" s="46" t="s">
        <v>1072</v>
      </c>
      <c r="BH339" s="46" t="s">
        <v>1072</v>
      </c>
      <c r="BI339" s="46" t="s">
        <v>1072</v>
      </c>
      <c r="BJ339" s="46" t="s">
        <v>1072</v>
      </c>
      <c r="BK339" s="56"/>
      <c r="BL339" s="46" t="s">
        <v>1072</v>
      </c>
      <c r="BM339" s="113"/>
      <c r="BN339" s="46" t="s">
        <v>1072</v>
      </c>
      <c r="BO339" s="113"/>
      <c r="BP339" s="46" t="s">
        <v>1072</v>
      </c>
      <c r="BQ339" s="46" t="s">
        <v>1072</v>
      </c>
      <c r="BR339" s="46" t="s">
        <v>1072</v>
      </c>
      <c r="BS339" s="46" t="s">
        <v>1072</v>
      </c>
      <c r="BT339" s="51">
        <v>6000</v>
      </c>
      <c r="BU339" s="46" t="s">
        <v>1072</v>
      </c>
      <c r="BV339" s="113"/>
      <c r="BW339" s="46" t="s">
        <v>1072</v>
      </c>
      <c r="BX339" s="46" t="s">
        <v>1072</v>
      </c>
      <c r="BY339" s="46" t="s">
        <v>1072</v>
      </c>
      <c r="BZ339" s="46" t="s">
        <v>1072</v>
      </c>
      <c r="CA339" s="46" t="s">
        <v>1072</v>
      </c>
      <c r="CB339" s="113"/>
      <c r="CC339" s="46" t="s">
        <v>1072</v>
      </c>
      <c r="CD339" s="46" t="s">
        <v>1072</v>
      </c>
      <c r="CE339" s="46" t="s">
        <v>1072</v>
      </c>
      <c r="CF339" s="46" t="s">
        <v>1072</v>
      </c>
      <c r="CG339" s="46" t="s">
        <v>1072</v>
      </c>
      <c r="CH339" s="46" t="s">
        <v>1072</v>
      </c>
      <c r="CI339" s="46" t="s">
        <v>1072</v>
      </c>
      <c r="CJ339" s="46" t="s">
        <v>1072</v>
      </c>
      <c r="CK339" s="46" t="s">
        <v>1072</v>
      </c>
      <c r="CL339" s="46" t="s">
        <v>1072</v>
      </c>
      <c r="CM339" s="46" t="s">
        <v>1072</v>
      </c>
      <c r="CN339" s="46" t="s">
        <v>1072</v>
      </c>
      <c r="CO339" s="46" t="s">
        <v>1072</v>
      </c>
      <c r="CP339" s="46" t="s">
        <v>1072</v>
      </c>
      <c r="CQ339" s="46" t="s">
        <v>1072</v>
      </c>
      <c r="CR339" s="46" t="s">
        <v>1072</v>
      </c>
      <c r="CS339" s="46" t="s">
        <v>1072</v>
      </c>
      <c r="CT339" s="38" t="s">
        <v>1072</v>
      </c>
      <c r="CU339" s="38" t="s">
        <v>1072</v>
      </c>
      <c r="CV339" s="38" t="s">
        <v>1072</v>
      </c>
      <c r="CW339" s="38" t="s">
        <v>1072</v>
      </c>
      <c r="CX339" s="300" t="s">
        <v>1072</v>
      </c>
      <c r="CY339" s="300" t="s">
        <v>1072</v>
      </c>
      <c r="DA339" s="11" t="s">
        <v>1088</v>
      </c>
      <c r="DB339" s="46" t="s">
        <v>1072</v>
      </c>
      <c r="DC339" s="46" t="s">
        <v>1072</v>
      </c>
      <c r="DD339" s="46" t="s">
        <v>1072</v>
      </c>
      <c r="DE339" s="46" t="s">
        <v>1072</v>
      </c>
      <c r="DF339" s="46" t="s">
        <v>1072</v>
      </c>
      <c r="DG339" s="46" t="s">
        <v>1072</v>
      </c>
      <c r="DH339" s="46" t="s">
        <v>1072</v>
      </c>
      <c r="DI339" s="46" t="s">
        <v>1072</v>
      </c>
      <c r="DJ339" s="46" t="s">
        <v>1072</v>
      </c>
      <c r="DK339" s="113"/>
      <c r="DL339" s="46" t="s">
        <v>1072</v>
      </c>
      <c r="DM339" s="113"/>
      <c r="DN339" s="46" t="s">
        <v>1072</v>
      </c>
      <c r="DO339" s="113"/>
      <c r="DP339" s="46" t="s">
        <v>1072</v>
      </c>
      <c r="DQ339" s="46" t="s">
        <v>1072</v>
      </c>
      <c r="DR339" s="46" t="s">
        <v>1072</v>
      </c>
      <c r="DS339" s="46" t="s">
        <v>1072</v>
      </c>
      <c r="DT339" s="51">
        <v>1250</v>
      </c>
      <c r="DU339" s="46" t="s">
        <v>1072</v>
      </c>
      <c r="DV339" s="113"/>
      <c r="DW339" s="46" t="s">
        <v>1072</v>
      </c>
      <c r="DX339" s="46" t="s">
        <v>1072</v>
      </c>
      <c r="DY339" s="46" t="s">
        <v>1072</v>
      </c>
      <c r="DZ339" s="46" t="s">
        <v>1072</v>
      </c>
      <c r="EA339" s="46" t="s">
        <v>1072</v>
      </c>
      <c r="EB339" s="113"/>
      <c r="EC339" s="46" t="s">
        <v>1072</v>
      </c>
      <c r="ED339" s="46" t="s">
        <v>1072</v>
      </c>
      <c r="EE339" s="46" t="s">
        <v>1072</v>
      </c>
      <c r="EF339" s="46" t="s">
        <v>1072</v>
      </c>
      <c r="EG339" s="46" t="s">
        <v>1072</v>
      </c>
      <c r="EH339" s="46" t="s">
        <v>1072</v>
      </c>
      <c r="EI339" s="46" t="s">
        <v>1072</v>
      </c>
      <c r="EJ339" s="46" t="s">
        <v>1072</v>
      </c>
      <c r="EK339" s="46" t="s">
        <v>1072</v>
      </c>
      <c r="EL339" s="46" t="s">
        <v>1072</v>
      </c>
      <c r="EM339" s="46" t="s">
        <v>1072</v>
      </c>
      <c r="EN339" s="46" t="s">
        <v>1072</v>
      </c>
      <c r="EO339" s="46" t="s">
        <v>1072</v>
      </c>
      <c r="EP339" s="46" t="s">
        <v>1072</v>
      </c>
      <c r="EQ339" s="46" t="s">
        <v>1072</v>
      </c>
      <c r="ER339" s="46" t="s">
        <v>1072</v>
      </c>
      <c r="ES339" s="46" t="s">
        <v>1072</v>
      </c>
      <c r="ET339" s="38" t="s">
        <v>1072</v>
      </c>
      <c r="EU339" s="38" t="s">
        <v>1072</v>
      </c>
      <c r="EV339" s="38" t="s">
        <v>1072</v>
      </c>
      <c r="EW339" s="38" t="s">
        <v>1072</v>
      </c>
      <c r="EX339" s="300" t="s">
        <v>1072</v>
      </c>
      <c r="EY339" s="300" t="s">
        <v>1072</v>
      </c>
      <c r="EZ339"/>
      <c r="FA339" s="46" t="s">
        <v>1072</v>
      </c>
      <c r="FB339" s="46" t="s">
        <v>1072</v>
      </c>
      <c r="FC339" s="46" t="s">
        <v>1072</v>
      </c>
      <c r="FD339" s="46" t="s">
        <v>1072</v>
      </c>
      <c r="FE339" s="46" t="s">
        <v>1072</v>
      </c>
      <c r="FF339" s="113"/>
      <c r="FG339" s="46" t="s">
        <v>1072</v>
      </c>
      <c r="FH339" s="113"/>
      <c r="FI339" s="46" t="s">
        <v>1072</v>
      </c>
      <c r="FJ339" s="113"/>
      <c r="FK339" s="46" t="s">
        <v>1072</v>
      </c>
      <c r="FL339" s="46" t="s">
        <v>1072</v>
      </c>
      <c r="FM339" s="46" t="s">
        <v>1072</v>
      </c>
      <c r="FN339" s="46" t="s">
        <v>1072</v>
      </c>
      <c r="FO339" s="50">
        <v>50</v>
      </c>
      <c r="FP339" s="46" t="s">
        <v>1072</v>
      </c>
      <c r="FQ339" s="113"/>
      <c r="FR339" s="46" t="s">
        <v>1072</v>
      </c>
      <c r="FS339" s="60" t="s">
        <v>1072</v>
      </c>
      <c r="FT339" s="60" t="s">
        <v>1072</v>
      </c>
      <c r="FU339" s="60" t="s">
        <v>1072</v>
      </c>
      <c r="FV339" s="46" t="s">
        <v>1072</v>
      </c>
      <c r="FW339" s="113"/>
      <c r="FX339" s="46" t="s">
        <v>1072</v>
      </c>
      <c r="FY339" s="46" t="s">
        <v>1072</v>
      </c>
      <c r="FZ339" s="46" t="s">
        <v>1072</v>
      </c>
      <c r="GA339" s="46" t="s">
        <v>1072</v>
      </c>
      <c r="GB339" s="46" t="s">
        <v>1072</v>
      </c>
      <c r="GC339" s="46" t="s">
        <v>1072</v>
      </c>
      <c r="GD339" s="46" t="s">
        <v>1072</v>
      </c>
      <c r="GE339" s="46" t="s">
        <v>1072</v>
      </c>
      <c r="GF339" s="46" t="s">
        <v>1072</v>
      </c>
      <c r="GG339" s="46" t="s">
        <v>1072</v>
      </c>
      <c r="GH339" s="46" t="s">
        <v>1072</v>
      </c>
      <c r="GI339" s="46" t="s">
        <v>1072</v>
      </c>
      <c r="GJ339" s="46" t="s">
        <v>1072</v>
      </c>
      <c r="GK339" s="46" t="s">
        <v>1072</v>
      </c>
      <c r="GL339" s="46" t="s">
        <v>1072</v>
      </c>
      <c r="GM339" s="46" t="s">
        <v>1072</v>
      </c>
      <c r="GN339" s="46" t="s">
        <v>1072</v>
      </c>
      <c r="GO339" s="38" t="s">
        <v>1072</v>
      </c>
      <c r="GP339" s="38" t="s">
        <v>1072</v>
      </c>
      <c r="GQ339" s="38" t="s">
        <v>1072</v>
      </c>
      <c r="GR339" s="38" t="s">
        <v>1072</v>
      </c>
      <c r="GS339" s="300" t="s">
        <v>1072</v>
      </c>
      <c r="GT339" s="300" t="s">
        <v>1072</v>
      </c>
      <c r="GU339"/>
      <c r="GV339" s="11" t="s">
        <v>1088</v>
      </c>
      <c r="GW339" s="46" t="s">
        <v>1072</v>
      </c>
      <c r="GX339" s="46" t="s">
        <v>1072</v>
      </c>
      <c r="GY339" s="46" t="s">
        <v>1072</v>
      </c>
      <c r="GZ339" s="46" t="s">
        <v>1072</v>
      </c>
      <c r="HA339" s="46" t="s">
        <v>1072</v>
      </c>
      <c r="HB339" s="46" t="s">
        <v>1072</v>
      </c>
      <c r="HC339" s="46" t="s">
        <v>1072</v>
      </c>
      <c r="HD339" s="46" t="s">
        <v>1072</v>
      </c>
      <c r="HE339" s="46" t="s">
        <v>1072</v>
      </c>
      <c r="HF339" s="46" t="s">
        <v>1072</v>
      </c>
      <c r="HG339" s="46" t="s">
        <v>1072</v>
      </c>
      <c r="HH339" s="46" t="s">
        <v>1072</v>
      </c>
      <c r="HI339" s="46" t="s">
        <v>1072</v>
      </c>
      <c r="HJ339" s="46" t="s">
        <v>1072</v>
      </c>
      <c r="HK339" s="46" t="s">
        <v>1072</v>
      </c>
      <c r="HL339" s="46" t="s">
        <v>1072</v>
      </c>
      <c r="HM339" s="46" t="s">
        <v>1072</v>
      </c>
      <c r="HN339" s="46" t="s">
        <v>1072</v>
      </c>
      <c r="HO339" s="51">
        <v>1000</v>
      </c>
      <c r="HP339" s="46" t="s">
        <v>1072</v>
      </c>
      <c r="HQ339" s="46" t="s">
        <v>1072</v>
      </c>
      <c r="HR339" s="46" t="s">
        <v>1072</v>
      </c>
      <c r="HS339" s="60" t="s">
        <v>1072</v>
      </c>
      <c r="HT339" s="60" t="s">
        <v>1072</v>
      </c>
      <c r="HU339" s="60" t="s">
        <v>1072</v>
      </c>
      <c r="HV339" s="46" t="s">
        <v>1072</v>
      </c>
      <c r="HW339" s="46" t="s">
        <v>1072</v>
      </c>
      <c r="HX339" s="46" t="s">
        <v>1072</v>
      </c>
      <c r="HY339" s="46" t="s">
        <v>1072</v>
      </c>
      <c r="HZ339" s="46" t="s">
        <v>1072</v>
      </c>
      <c r="IA339" s="46" t="s">
        <v>1072</v>
      </c>
      <c r="IB339" s="46" t="s">
        <v>1072</v>
      </c>
      <c r="IC339" s="46" t="s">
        <v>1072</v>
      </c>
      <c r="ID339" s="46" t="s">
        <v>1072</v>
      </c>
      <c r="IE339" s="46" t="s">
        <v>1072</v>
      </c>
      <c r="IF339" s="46" t="s">
        <v>1072</v>
      </c>
      <c r="IG339" s="46" t="s">
        <v>1072</v>
      </c>
      <c r="IH339" s="46" t="s">
        <v>1072</v>
      </c>
      <c r="II339" s="46" t="s">
        <v>1072</v>
      </c>
      <c r="IJ339" s="46" t="s">
        <v>1072</v>
      </c>
      <c r="IK339" s="46" t="s">
        <v>1072</v>
      </c>
      <c r="IL339" s="46" t="s">
        <v>1072</v>
      </c>
      <c r="IM339" s="46" t="s">
        <v>1072</v>
      </c>
      <c r="IN339" s="46" t="s">
        <v>1072</v>
      </c>
      <c r="IO339" s="38" t="s">
        <v>1072</v>
      </c>
      <c r="IP339" s="38" t="s">
        <v>1072</v>
      </c>
      <c r="IQ339" s="38" t="s">
        <v>1072</v>
      </c>
      <c r="IR339" s="38" t="s">
        <v>1072</v>
      </c>
      <c r="IS339" s="300" t="s">
        <v>1072</v>
      </c>
      <c r="IT339" s="300" t="s">
        <v>1072</v>
      </c>
    </row>
    <row r="340" spans="1:254" ht="14.4" customHeight="1" x14ac:dyDescent="0.3">
      <c r="A340" s="11" t="s">
        <v>1089</v>
      </c>
      <c r="B340" s="74">
        <v>6000</v>
      </c>
      <c r="C340" s="74">
        <v>5000</v>
      </c>
      <c r="D340" s="46" t="s">
        <v>1072</v>
      </c>
      <c r="E340" s="51">
        <v>5000</v>
      </c>
      <c r="F340" s="46" t="s">
        <v>1072</v>
      </c>
      <c r="G340" s="51">
        <v>6500</v>
      </c>
      <c r="H340" s="55">
        <v>6000</v>
      </c>
      <c r="I340" s="55">
        <v>6000</v>
      </c>
      <c r="J340" s="46" t="s">
        <v>1072</v>
      </c>
      <c r="K340" s="113"/>
      <c r="L340" s="51">
        <v>6000</v>
      </c>
      <c r="M340" s="113"/>
      <c r="N340" s="46" t="s">
        <v>1072</v>
      </c>
      <c r="O340" s="113"/>
      <c r="P340" s="46" t="s">
        <v>1072</v>
      </c>
      <c r="Q340" s="51">
        <v>6500</v>
      </c>
      <c r="R340" s="58">
        <v>6000</v>
      </c>
      <c r="S340" s="46" t="s">
        <v>1072</v>
      </c>
      <c r="T340" s="46" t="s">
        <v>1072</v>
      </c>
      <c r="U340" s="46" t="s">
        <v>1072</v>
      </c>
      <c r="V340" s="387"/>
      <c r="W340" s="46" t="s">
        <v>1072</v>
      </c>
      <c r="X340" s="46" t="s">
        <v>1072</v>
      </c>
      <c r="Y340" s="46" t="s">
        <v>1072</v>
      </c>
      <c r="Z340" s="46" t="s">
        <v>1072</v>
      </c>
      <c r="AA340" s="46" t="s">
        <v>1072</v>
      </c>
      <c r="AB340" s="387"/>
      <c r="AC340" s="46" t="s">
        <v>1072</v>
      </c>
      <c r="AD340" s="46" t="s">
        <v>1072</v>
      </c>
      <c r="AE340" s="46" t="s">
        <v>1072</v>
      </c>
      <c r="AF340" s="58">
        <v>3500</v>
      </c>
      <c r="AG340" s="58">
        <v>3500</v>
      </c>
      <c r="AH340" s="51">
        <v>3500</v>
      </c>
      <c r="AI340" s="46" t="s">
        <v>1072</v>
      </c>
      <c r="AJ340" s="51">
        <v>3900</v>
      </c>
      <c r="AK340" s="51">
        <v>3500</v>
      </c>
      <c r="AL340" s="51">
        <v>3500</v>
      </c>
      <c r="AM340" s="51">
        <v>3500</v>
      </c>
      <c r="AN340" s="51">
        <v>3500</v>
      </c>
      <c r="AO340" s="51">
        <v>3500</v>
      </c>
      <c r="AP340" s="51">
        <v>1000</v>
      </c>
      <c r="AQ340" s="51">
        <v>3500</v>
      </c>
      <c r="AR340" s="51">
        <v>3500</v>
      </c>
      <c r="AS340" s="51">
        <v>3500</v>
      </c>
      <c r="AT340" s="52">
        <v>3500</v>
      </c>
      <c r="AU340" s="52">
        <v>3500</v>
      </c>
      <c r="AV340" s="52">
        <v>3500</v>
      </c>
      <c r="AW340" s="52">
        <v>3500</v>
      </c>
      <c r="AX340" s="38" t="s">
        <v>1072</v>
      </c>
      <c r="AY340" s="38" t="s">
        <v>1072</v>
      </c>
      <c r="BA340" s="11" t="s">
        <v>1089</v>
      </c>
      <c r="BB340" s="74">
        <v>4500</v>
      </c>
      <c r="BC340" s="74">
        <v>4500</v>
      </c>
      <c r="BD340" s="46" t="s">
        <v>1072</v>
      </c>
      <c r="BE340" s="51">
        <v>4750</v>
      </c>
      <c r="BF340" s="46" t="s">
        <v>1072</v>
      </c>
      <c r="BG340" s="51">
        <v>5000</v>
      </c>
      <c r="BH340" s="55">
        <v>5000</v>
      </c>
      <c r="BI340" s="55">
        <v>5000</v>
      </c>
      <c r="BJ340" s="46" t="s">
        <v>1072</v>
      </c>
      <c r="BK340" s="56"/>
      <c r="BL340" s="51">
        <v>5750</v>
      </c>
      <c r="BM340" s="113"/>
      <c r="BN340" s="46" t="s">
        <v>1072</v>
      </c>
      <c r="BO340" s="113"/>
      <c r="BP340" s="46" t="s">
        <v>1072</v>
      </c>
      <c r="BQ340" s="51">
        <v>4750</v>
      </c>
      <c r="BR340" s="58">
        <v>6000</v>
      </c>
      <c r="BS340" s="46" t="s">
        <v>1072</v>
      </c>
      <c r="BT340" s="46" t="s">
        <v>1072</v>
      </c>
      <c r="BU340" s="46" t="s">
        <v>1072</v>
      </c>
      <c r="BV340" s="113"/>
      <c r="BW340" s="46" t="s">
        <v>1072</v>
      </c>
      <c r="BX340" s="46" t="s">
        <v>1072</v>
      </c>
      <c r="BY340" s="46" t="s">
        <v>1072</v>
      </c>
      <c r="BZ340" s="46" t="s">
        <v>1072</v>
      </c>
      <c r="CA340" s="46" t="s">
        <v>1072</v>
      </c>
      <c r="CB340" s="113"/>
      <c r="CC340" s="46" t="s">
        <v>1072</v>
      </c>
      <c r="CD340" s="46" t="s">
        <v>1072</v>
      </c>
      <c r="CE340" s="46" t="s">
        <v>1072</v>
      </c>
      <c r="CF340" s="51">
        <v>6000</v>
      </c>
      <c r="CG340" s="51">
        <v>6000</v>
      </c>
      <c r="CH340" s="51">
        <v>6000</v>
      </c>
      <c r="CI340" s="46" t="s">
        <v>1072</v>
      </c>
      <c r="CJ340" s="51">
        <v>7000</v>
      </c>
      <c r="CK340" s="51">
        <v>6000</v>
      </c>
      <c r="CL340" s="51">
        <v>6000</v>
      </c>
      <c r="CM340" s="51">
        <v>6000</v>
      </c>
      <c r="CN340" s="51">
        <v>6000</v>
      </c>
      <c r="CO340" s="51">
        <v>6000</v>
      </c>
      <c r="CP340" s="51">
        <v>6000</v>
      </c>
      <c r="CQ340" s="51">
        <v>6000</v>
      </c>
      <c r="CR340" s="51">
        <v>6000</v>
      </c>
      <c r="CS340" s="51">
        <v>6000</v>
      </c>
      <c r="CT340" s="52">
        <v>6000</v>
      </c>
      <c r="CU340" s="52">
        <v>6000</v>
      </c>
      <c r="CV340" s="52">
        <v>6000</v>
      </c>
      <c r="CW340" s="52">
        <v>6000</v>
      </c>
      <c r="CX340" s="300" t="s">
        <v>1072</v>
      </c>
      <c r="CY340" s="300" t="s">
        <v>1072</v>
      </c>
      <c r="DA340" s="11" t="s">
        <v>1089</v>
      </c>
      <c r="DB340" s="74">
        <v>1500</v>
      </c>
      <c r="DC340" s="74">
        <v>1500</v>
      </c>
      <c r="DD340" s="46" t="s">
        <v>1072</v>
      </c>
      <c r="DE340" s="51">
        <v>1500</v>
      </c>
      <c r="DF340" s="46" t="s">
        <v>1072</v>
      </c>
      <c r="DG340" s="51">
        <v>1500</v>
      </c>
      <c r="DH340" s="55">
        <v>1500</v>
      </c>
      <c r="DI340" s="55">
        <v>1500</v>
      </c>
      <c r="DJ340" s="46" t="s">
        <v>1072</v>
      </c>
      <c r="DK340" s="113"/>
      <c r="DL340" s="51">
        <v>1500</v>
      </c>
      <c r="DM340" s="113"/>
      <c r="DN340" s="46" t="s">
        <v>1072</v>
      </c>
      <c r="DO340" s="113"/>
      <c r="DP340" s="46" t="s">
        <v>1072</v>
      </c>
      <c r="DQ340" s="51">
        <v>1500</v>
      </c>
      <c r="DR340" s="58">
        <v>1500</v>
      </c>
      <c r="DS340" s="46" t="s">
        <v>1072</v>
      </c>
      <c r="DT340" s="46" t="s">
        <v>1072</v>
      </c>
      <c r="DU340" s="46" t="s">
        <v>1072</v>
      </c>
      <c r="DV340" s="113"/>
      <c r="DW340" s="46" t="s">
        <v>1072</v>
      </c>
      <c r="DX340" s="46" t="s">
        <v>1072</v>
      </c>
      <c r="DY340" s="46" t="s">
        <v>1072</v>
      </c>
      <c r="DZ340" s="46" t="s">
        <v>1072</v>
      </c>
      <c r="EA340" s="46" t="s">
        <v>1072</v>
      </c>
      <c r="EB340" s="113"/>
      <c r="EC340" s="46" t="s">
        <v>1072</v>
      </c>
      <c r="ED340" s="46" t="s">
        <v>1072</v>
      </c>
      <c r="EE340" s="46" t="s">
        <v>1072</v>
      </c>
      <c r="EF340" s="51">
        <v>1200</v>
      </c>
      <c r="EG340" s="51">
        <v>1200</v>
      </c>
      <c r="EH340" s="51">
        <v>1200</v>
      </c>
      <c r="EI340" s="46" t="s">
        <v>1072</v>
      </c>
      <c r="EJ340" s="51">
        <v>1500</v>
      </c>
      <c r="EK340" s="51">
        <v>1200</v>
      </c>
      <c r="EL340" s="51">
        <v>1200</v>
      </c>
      <c r="EM340" s="51">
        <v>1300</v>
      </c>
      <c r="EN340" s="51">
        <v>1300</v>
      </c>
      <c r="EO340" s="51">
        <v>1300</v>
      </c>
      <c r="EP340" s="51">
        <v>1300</v>
      </c>
      <c r="EQ340" s="51">
        <v>1300</v>
      </c>
      <c r="ER340" s="51">
        <v>1300</v>
      </c>
      <c r="ES340" s="51">
        <v>1300</v>
      </c>
      <c r="ET340" s="52">
        <v>1300</v>
      </c>
      <c r="EU340" s="52">
        <v>3500</v>
      </c>
      <c r="EV340" s="52">
        <v>1300</v>
      </c>
      <c r="EW340" s="52">
        <v>1300</v>
      </c>
      <c r="EX340" s="300" t="s">
        <v>1072</v>
      </c>
      <c r="EY340" s="300" t="s">
        <v>1072</v>
      </c>
      <c r="EZ340"/>
      <c r="FA340" s="46" t="s">
        <v>1072</v>
      </c>
      <c r="FB340" s="50">
        <v>100</v>
      </c>
      <c r="FC340" s="50">
        <v>100</v>
      </c>
      <c r="FD340" s="50">
        <v>100</v>
      </c>
      <c r="FE340" s="46" t="s">
        <v>1072</v>
      </c>
      <c r="FF340" s="113"/>
      <c r="FG340" s="51">
        <v>50</v>
      </c>
      <c r="FH340" s="113"/>
      <c r="FI340" s="46" t="s">
        <v>1072</v>
      </c>
      <c r="FJ340" s="113"/>
      <c r="FK340" s="46" t="s">
        <v>1072</v>
      </c>
      <c r="FL340" s="50">
        <v>75</v>
      </c>
      <c r="FM340" s="47">
        <v>100</v>
      </c>
      <c r="FN340" s="46" t="s">
        <v>1072</v>
      </c>
      <c r="FO340" s="46" t="s">
        <v>1072</v>
      </c>
      <c r="FP340" s="46" t="s">
        <v>1072</v>
      </c>
      <c r="FQ340" s="113"/>
      <c r="FR340" s="46" t="s">
        <v>1072</v>
      </c>
      <c r="FS340" s="60" t="s">
        <v>1072</v>
      </c>
      <c r="FT340" s="60" t="s">
        <v>1072</v>
      </c>
      <c r="FU340" s="60" t="s">
        <v>1072</v>
      </c>
      <c r="FV340" s="46" t="s">
        <v>1072</v>
      </c>
      <c r="FW340" s="113"/>
      <c r="FX340" s="46" t="s">
        <v>1072</v>
      </c>
      <c r="FY340" s="46" t="s">
        <v>1072</v>
      </c>
      <c r="FZ340" s="46" t="s">
        <v>1072</v>
      </c>
      <c r="GA340" s="58">
        <v>100</v>
      </c>
      <c r="GB340" s="58">
        <v>100</v>
      </c>
      <c r="GC340" s="51">
        <v>100</v>
      </c>
      <c r="GD340" s="46" t="s">
        <v>1072</v>
      </c>
      <c r="GE340" s="51">
        <v>100</v>
      </c>
      <c r="GF340" s="51">
        <v>100</v>
      </c>
      <c r="GG340" s="51">
        <v>100</v>
      </c>
      <c r="GH340" s="51">
        <v>100</v>
      </c>
      <c r="GI340" s="51">
        <v>100</v>
      </c>
      <c r="GJ340" s="51">
        <v>100</v>
      </c>
      <c r="GK340" s="47">
        <v>62.5</v>
      </c>
      <c r="GL340" s="51">
        <v>100</v>
      </c>
      <c r="GM340" s="51">
        <v>100</v>
      </c>
      <c r="GN340" s="51">
        <v>100</v>
      </c>
      <c r="GO340" s="52">
        <v>100</v>
      </c>
      <c r="GP340" s="52">
        <v>100</v>
      </c>
      <c r="GQ340" s="52">
        <v>100</v>
      </c>
      <c r="GR340" s="52">
        <v>100</v>
      </c>
      <c r="GS340" s="300" t="s">
        <v>1072</v>
      </c>
      <c r="GT340" s="300" t="s">
        <v>1072</v>
      </c>
      <c r="GU340"/>
      <c r="GV340" s="11" t="s">
        <v>1089</v>
      </c>
      <c r="GW340" s="66">
        <v>1200</v>
      </c>
      <c r="GX340" s="66">
        <v>975</v>
      </c>
      <c r="GY340" s="46" t="s">
        <v>1072</v>
      </c>
      <c r="GZ340" s="66">
        <v>1100</v>
      </c>
      <c r="HA340" s="46" t="s">
        <v>1072</v>
      </c>
      <c r="HB340" s="51">
        <v>1000</v>
      </c>
      <c r="HC340" s="55">
        <v>1000</v>
      </c>
      <c r="HD340" s="55">
        <v>1000</v>
      </c>
      <c r="HE340" s="46" t="s">
        <v>1072</v>
      </c>
      <c r="HF340" s="55">
        <v>1000</v>
      </c>
      <c r="HG340" s="51">
        <v>1000</v>
      </c>
      <c r="HH340" s="51">
        <v>1000</v>
      </c>
      <c r="HI340" s="46" t="s">
        <v>1072</v>
      </c>
      <c r="HJ340" s="46" t="s">
        <v>1072</v>
      </c>
      <c r="HK340" s="46" t="s">
        <v>1072</v>
      </c>
      <c r="HL340" s="58">
        <v>1100</v>
      </c>
      <c r="HM340" s="58">
        <v>1000</v>
      </c>
      <c r="HN340" s="46" t="s">
        <v>1072</v>
      </c>
      <c r="HO340" s="46" t="s">
        <v>1072</v>
      </c>
      <c r="HP340" s="46" t="s">
        <v>1072</v>
      </c>
      <c r="HQ340" s="46" t="s">
        <v>1072</v>
      </c>
      <c r="HR340" s="46" t="s">
        <v>1072</v>
      </c>
      <c r="HS340" s="60" t="s">
        <v>1072</v>
      </c>
      <c r="HT340" s="60" t="s">
        <v>1072</v>
      </c>
      <c r="HU340" s="60" t="s">
        <v>1072</v>
      </c>
      <c r="HV340" s="46" t="s">
        <v>1072</v>
      </c>
      <c r="HW340" s="46" t="s">
        <v>1072</v>
      </c>
      <c r="HX340" s="46" t="s">
        <v>1072</v>
      </c>
      <c r="HY340" s="46" t="s">
        <v>1072</v>
      </c>
      <c r="HZ340" s="46" t="s">
        <v>1072</v>
      </c>
      <c r="IA340" s="58">
        <v>1200</v>
      </c>
      <c r="IB340" s="51">
        <v>1150</v>
      </c>
      <c r="IC340" s="51">
        <v>1200</v>
      </c>
      <c r="ID340" s="46" t="s">
        <v>1072</v>
      </c>
      <c r="IE340" s="51">
        <v>1000</v>
      </c>
      <c r="IF340" s="51">
        <v>1000</v>
      </c>
      <c r="IG340" s="51">
        <v>1500</v>
      </c>
      <c r="IH340" s="51">
        <v>1500</v>
      </c>
      <c r="II340" s="51">
        <v>1300</v>
      </c>
      <c r="IJ340" s="51">
        <v>1500</v>
      </c>
      <c r="IK340" s="51">
        <v>1500</v>
      </c>
      <c r="IL340" s="51">
        <v>1300</v>
      </c>
      <c r="IM340" s="51">
        <v>1500</v>
      </c>
      <c r="IN340" s="51">
        <v>1500</v>
      </c>
      <c r="IO340" s="52">
        <v>1300</v>
      </c>
      <c r="IP340" s="52">
        <v>1700</v>
      </c>
      <c r="IQ340" s="52">
        <v>1500</v>
      </c>
      <c r="IR340" s="52">
        <v>1300</v>
      </c>
      <c r="IS340" s="300" t="s">
        <v>1072</v>
      </c>
      <c r="IT340" s="300" t="s">
        <v>1072</v>
      </c>
    </row>
    <row r="341" spans="1:254" ht="15" customHeight="1" thickBot="1" x14ac:dyDescent="0.35">
      <c r="A341" s="11" t="s">
        <v>1090</v>
      </c>
      <c r="B341" s="46" t="s">
        <v>1072</v>
      </c>
      <c r="C341" s="46" t="s">
        <v>1072</v>
      </c>
      <c r="D341" s="46" t="s">
        <v>1072</v>
      </c>
      <c r="E341" s="46" t="s">
        <v>1072</v>
      </c>
      <c r="F341" s="46" t="s">
        <v>1072</v>
      </c>
      <c r="G341" s="51">
        <v>10000</v>
      </c>
      <c r="H341" s="55">
        <v>8000</v>
      </c>
      <c r="I341" s="55">
        <v>10000</v>
      </c>
      <c r="J341" s="55">
        <v>9000</v>
      </c>
      <c r="K341" s="113"/>
      <c r="L341" s="55">
        <v>8000</v>
      </c>
      <c r="M341" s="113"/>
      <c r="N341" s="55">
        <v>9500</v>
      </c>
      <c r="O341" s="113"/>
      <c r="P341" s="58">
        <v>10000</v>
      </c>
      <c r="Q341" s="58">
        <v>10000</v>
      </c>
      <c r="R341" s="58">
        <v>10000</v>
      </c>
      <c r="S341" s="51">
        <v>10000</v>
      </c>
      <c r="T341" s="51">
        <v>10000</v>
      </c>
      <c r="U341" s="55">
        <v>10000</v>
      </c>
      <c r="V341" s="387"/>
      <c r="W341" s="55">
        <v>10000</v>
      </c>
      <c r="X341" s="55">
        <v>10000</v>
      </c>
      <c r="Y341" s="55">
        <v>10000</v>
      </c>
      <c r="Z341" s="51">
        <v>10000</v>
      </c>
      <c r="AA341" s="51">
        <v>10000</v>
      </c>
      <c r="AB341" s="387"/>
      <c r="AC341" s="51">
        <v>10000</v>
      </c>
      <c r="AD341" s="51">
        <v>10000</v>
      </c>
      <c r="AE341" s="58">
        <v>10000</v>
      </c>
      <c r="AF341" s="58">
        <v>10000</v>
      </c>
      <c r="AG341" s="58">
        <v>10000</v>
      </c>
      <c r="AH341" s="51">
        <v>10000</v>
      </c>
      <c r="AI341" s="51">
        <v>12000</v>
      </c>
      <c r="AJ341" s="51">
        <v>12000</v>
      </c>
      <c r="AK341" s="51">
        <v>12000</v>
      </c>
      <c r="AL341" s="51">
        <v>10000</v>
      </c>
      <c r="AM341" s="51">
        <v>10000</v>
      </c>
      <c r="AN341" s="51">
        <v>10000</v>
      </c>
      <c r="AO341" s="51">
        <v>10000</v>
      </c>
      <c r="AP341" s="46" t="s">
        <v>1072</v>
      </c>
      <c r="AQ341" s="51">
        <v>5000</v>
      </c>
      <c r="AR341" s="51">
        <v>10000</v>
      </c>
      <c r="AS341" s="51">
        <v>10000</v>
      </c>
      <c r="AT341" s="52">
        <v>10000</v>
      </c>
      <c r="AU341" s="52">
        <v>10000</v>
      </c>
      <c r="AV341" s="52">
        <v>10000</v>
      </c>
      <c r="AW341" s="52">
        <v>10000</v>
      </c>
      <c r="AX341" s="52">
        <v>10000</v>
      </c>
      <c r="AY341" s="52">
        <f>'Prix médians'!F9</f>
        <v>10000</v>
      </c>
      <c r="BA341" s="11" t="s">
        <v>1090</v>
      </c>
      <c r="BB341" s="46" t="s">
        <v>1072</v>
      </c>
      <c r="BC341" s="46" t="s">
        <v>1072</v>
      </c>
      <c r="BD341" s="46" t="s">
        <v>1072</v>
      </c>
      <c r="BE341" s="46" t="s">
        <v>1072</v>
      </c>
      <c r="BF341" s="46" t="s">
        <v>1072</v>
      </c>
      <c r="BG341" s="51">
        <v>8000</v>
      </c>
      <c r="BH341" s="55">
        <v>8000</v>
      </c>
      <c r="BI341" s="55">
        <v>8500</v>
      </c>
      <c r="BJ341" s="55">
        <v>8000</v>
      </c>
      <c r="BK341" s="182"/>
      <c r="BL341" s="55">
        <v>7500</v>
      </c>
      <c r="BM341" s="113"/>
      <c r="BN341" s="55">
        <v>8500</v>
      </c>
      <c r="BO341" s="113"/>
      <c r="BP341" s="58">
        <v>8500</v>
      </c>
      <c r="BQ341" s="58">
        <v>8000</v>
      </c>
      <c r="BR341" s="58">
        <v>8000</v>
      </c>
      <c r="BS341" s="51">
        <v>9000</v>
      </c>
      <c r="BT341" s="51">
        <v>8000</v>
      </c>
      <c r="BU341" s="50">
        <v>6000</v>
      </c>
      <c r="BV341" s="113"/>
      <c r="BW341" s="55">
        <v>10000</v>
      </c>
      <c r="BX341" s="55">
        <v>10000</v>
      </c>
      <c r="BY341" s="55">
        <v>10000</v>
      </c>
      <c r="BZ341" s="51">
        <v>10000</v>
      </c>
      <c r="CA341" s="51">
        <v>10000</v>
      </c>
      <c r="CB341" s="113"/>
      <c r="CC341" s="51">
        <v>10000</v>
      </c>
      <c r="CD341" s="51">
        <v>12000</v>
      </c>
      <c r="CE341" s="58">
        <v>8000</v>
      </c>
      <c r="CF341" s="51">
        <v>13000</v>
      </c>
      <c r="CG341" s="51">
        <v>10000</v>
      </c>
      <c r="CH341" s="51">
        <v>13000</v>
      </c>
      <c r="CI341" s="51">
        <v>10000</v>
      </c>
      <c r="CJ341" s="51">
        <v>12000</v>
      </c>
      <c r="CK341" s="51">
        <v>12000</v>
      </c>
      <c r="CL341" s="51">
        <v>10000</v>
      </c>
      <c r="CM341" s="51">
        <v>10000</v>
      </c>
      <c r="CN341" s="51">
        <v>10000</v>
      </c>
      <c r="CO341" s="51">
        <v>10000</v>
      </c>
      <c r="CP341" s="46" t="s">
        <v>1072</v>
      </c>
      <c r="CQ341" s="51">
        <v>12000</v>
      </c>
      <c r="CR341" s="51">
        <v>12000</v>
      </c>
      <c r="CS341" s="51">
        <v>11000</v>
      </c>
      <c r="CT341" s="52">
        <v>12000</v>
      </c>
      <c r="CU341" s="52">
        <v>10000</v>
      </c>
      <c r="CV341" s="52">
        <v>12000</v>
      </c>
      <c r="CW341" s="52">
        <v>5000</v>
      </c>
      <c r="CX341" s="299">
        <v>5000</v>
      </c>
      <c r="CY341" s="52">
        <f>'Prix médians'!J9</f>
        <v>12000</v>
      </c>
      <c r="DA341" s="11" t="s">
        <v>1090</v>
      </c>
      <c r="DB341" s="46" t="s">
        <v>1072</v>
      </c>
      <c r="DC341" s="46" t="s">
        <v>1072</v>
      </c>
      <c r="DD341" s="46" t="s">
        <v>1072</v>
      </c>
      <c r="DE341" s="46" t="s">
        <v>1072</v>
      </c>
      <c r="DF341" s="46" t="s">
        <v>1072</v>
      </c>
      <c r="DG341" s="51">
        <v>2500</v>
      </c>
      <c r="DH341" s="55">
        <v>2500</v>
      </c>
      <c r="DI341" s="55">
        <v>3000</v>
      </c>
      <c r="DJ341" s="55">
        <v>2500</v>
      </c>
      <c r="DK341" s="113"/>
      <c r="DL341" s="55">
        <v>2500</v>
      </c>
      <c r="DM341" s="113"/>
      <c r="DN341" s="55">
        <v>2500</v>
      </c>
      <c r="DO341" s="113"/>
      <c r="DP341" s="58">
        <v>3000</v>
      </c>
      <c r="DQ341" s="58">
        <v>3500</v>
      </c>
      <c r="DR341" s="58">
        <v>3500</v>
      </c>
      <c r="DS341" s="51">
        <v>2500</v>
      </c>
      <c r="DT341" s="51">
        <v>3500</v>
      </c>
      <c r="DU341" s="55">
        <v>3500</v>
      </c>
      <c r="DV341" s="113"/>
      <c r="DW341" s="55">
        <v>3000</v>
      </c>
      <c r="DX341" s="55">
        <v>3500</v>
      </c>
      <c r="DY341" s="55">
        <v>3500</v>
      </c>
      <c r="DZ341" s="51">
        <v>3500</v>
      </c>
      <c r="EA341" s="51">
        <v>3000</v>
      </c>
      <c r="EB341" s="113"/>
      <c r="EC341" s="51">
        <v>3000</v>
      </c>
      <c r="ED341" s="51">
        <v>3500</v>
      </c>
      <c r="EE341" s="51">
        <v>3500</v>
      </c>
      <c r="EF341" s="51">
        <v>3500</v>
      </c>
      <c r="EG341" s="51">
        <v>3000</v>
      </c>
      <c r="EH341" s="51">
        <v>3500</v>
      </c>
      <c r="EI341" s="51">
        <v>3500</v>
      </c>
      <c r="EJ341" s="51">
        <v>3500</v>
      </c>
      <c r="EK341" s="51">
        <v>3500</v>
      </c>
      <c r="EL341" s="51">
        <v>3500</v>
      </c>
      <c r="EM341" s="51">
        <v>3500</v>
      </c>
      <c r="EN341" s="51">
        <v>3500</v>
      </c>
      <c r="EO341" s="51">
        <v>3500</v>
      </c>
      <c r="EP341" s="46" t="s">
        <v>1072</v>
      </c>
      <c r="EQ341" s="51">
        <v>3000</v>
      </c>
      <c r="ER341" s="51">
        <v>3000</v>
      </c>
      <c r="ES341" s="51">
        <v>2500</v>
      </c>
      <c r="ET341" s="52">
        <v>3000</v>
      </c>
      <c r="EU341" s="52">
        <v>7000</v>
      </c>
      <c r="EV341" s="52">
        <v>3000</v>
      </c>
      <c r="EW341" s="52">
        <v>3000</v>
      </c>
      <c r="EX341" s="299">
        <v>3000</v>
      </c>
      <c r="EY341" s="52">
        <f>'Prix médians'!U9</f>
        <v>3000</v>
      </c>
      <c r="EZ341"/>
      <c r="FA341" s="46" t="s">
        <v>1072</v>
      </c>
      <c r="FB341" s="51">
        <v>100</v>
      </c>
      <c r="FC341" s="55">
        <v>500</v>
      </c>
      <c r="FD341" s="55">
        <v>100</v>
      </c>
      <c r="FE341" s="55">
        <v>250</v>
      </c>
      <c r="FF341" s="113"/>
      <c r="FG341" s="55">
        <v>250</v>
      </c>
      <c r="FH341" s="113"/>
      <c r="FI341" s="55">
        <v>250</v>
      </c>
      <c r="FJ341" s="113"/>
      <c r="FK341" s="58">
        <v>500</v>
      </c>
      <c r="FL341" s="58">
        <v>500</v>
      </c>
      <c r="FM341" s="58">
        <v>500</v>
      </c>
      <c r="FN341" s="51">
        <v>500</v>
      </c>
      <c r="FO341" s="51">
        <v>500</v>
      </c>
      <c r="FP341" s="55">
        <v>500</v>
      </c>
      <c r="FQ341" s="113"/>
      <c r="FR341" s="55">
        <v>500</v>
      </c>
      <c r="FS341" s="55">
        <v>500</v>
      </c>
      <c r="FT341" s="47">
        <v>50</v>
      </c>
      <c r="FU341" s="51">
        <v>500</v>
      </c>
      <c r="FV341" s="51">
        <v>500</v>
      </c>
      <c r="FW341" s="113"/>
      <c r="FX341" s="51">
        <v>500</v>
      </c>
      <c r="FY341" s="51">
        <v>500</v>
      </c>
      <c r="FZ341" s="58">
        <v>500</v>
      </c>
      <c r="GA341" s="58">
        <v>500</v>
      </c>
      <c r="GB341" s="58">
        <v>500</v>
      </c>
      <c r="GC341" s="51">
        <v>500</v>
      </c>
      <c r="GD341" s="51">
        <v>500</v>
      </c>
      <c r="GE341" s="51">
        <v>500</v>
      </c>
      <c r="GF341" s="51">
        <v>500</v>
      </c>
      <c r="GG341" s="126">
        <v>500</v>
      </c>
      <c r="GH341" s="51">
        <v>500</v>
      </c>
      <c r="GI341" s="51">
        <v>500</v>
      </c>
      <c r="GJ341" s="51">
        <v>500</v>
      </c>
      <c r="GK341" s="46" t="s">
        <v>1072</v>
      </c>
      <c r="GL341" s="51">
        <v>500</v>
      </c>
      <c r="GM341" s="51">
        <v>500</v>
      </c>
      <c r="GN341" s="50">
        <v>87.5</v>
      </c>
      <c r="GO341" s="52">
        <v>500</v>
      </c>
      <c r="GP341" s="52">
        <v>500</v>
      </c>
      <c r="GQ341" s="52">
        <v>500</v>
      </c>
      <c r="GR341" s="52">
        <v>500</v>
      </c>
      <c r="GS341" s="299">
        <v>500</v>
      </c>
      <c r="GT341" s="52">
        <f>'Prix médians'!W9</f>
        <v>500</v>
      </c>
      <c r="GU341"/>
      <c r="GV341" s="11" t="s">
        <v>1090</v>
      </c>
      <c r="GW341" s="46" t="s">
        <v>1072</v>
      </c>
      <c r="GX341" s="46" t="s">
        <v>1072</v>
      </c>
      <c r="GY341" s="46" t="s">
        <v>1072</v>
      </c>
      <c r="GZ341" s="46" t="s">
        <v>1072</v>
      </c>
      <c r="HA341" s="46" t="s">
        <v>1072</v>
      </c>
      <c r="HB341" s="51">
        <v>2500</v>
      </c>
      <c r="HC341" s="55">
        <v>2500</v>
      </c>
      <c r="HD341" s="55">
        <v>2500</v>
      </c>
      <c r="HE341" s="55">
        <v>2500</v>
      </c>
      <c r="HF341" s="55">
        <v>2500</v>
      </c>
      <c r="HG341" s="55">
        <v>2500</v>
      </c>
      <c r="HH341" s="55">
        <v>2000</v>
      </c>
      <c r="HI341" s="55">
        <v>2500</v>
      </c>
      <c r="HJ341" s="58">
        <v>2500</v>
      </c>
      <c r="HK341" s="58">
        <v>2500</v>
      </c>
      <c r="HL341" s="58">
        <v>2500</v>
      </c>
      <c r="HM341" s="58">
        <v>2000</v>
      </c>
      <c r="HN341" s="51">
        <v>2000</v>
      </c>
      <c r="HO341" s="51">
        <v>2000</v>
      </c>
      <c r="HP341" s="55">
        <v>2000</v>
      </c>
      <c r="HQ341" s="46" t="s">
        <v>1072</v>
      </c>
      <c r="HR341" s="55">
        <v>2500</v>
      </c>
      <c r="HS341" s="55">
        <v>2000</v>
      </c>
      <c r="HT341" s="55">
        <v>2000</v>
      </c>
      <c r="HU341" s="51">
        <v>2500</v>
      </c>
      <c r="HV341" s="51">
        <v>2000</v>
      </c>
      <c r="HW341" s="46" t="s">
        <v>1072</v>
      </c>
      <c r="HX341" s="51">
        <v>2000</v>
      </c>
      <c r="HY341" s="39">
        <v>1200</v>
      </c>
      <c r="HZ341" s="58">
        <v>2500</v>
      </c>
      <c r="IA341" s="58">
        <v>1700</v>
      </c>
      <c r="IB341" s="51">
        <v>2000</v>
      </c>
      <c r="IC341" s="51">
        <v>2000</v>
      </c>
      <c r="ID341" s="51">
        <v>2500</v>
      </c>
      <c r="IE341" s="51">
        <v>2500</v>
      </c>
      <c r="IF341" s="51">
        <v>2000</v>
      </c>
      <c r="IG341" s="51">
        <v>2000</v>
      </c>
      <c r="IH341" s="51">
        <v>2500</v>
      </c>
      <c r="II341" s="51">
        <v>2500</v>
      </c>
      <c r="IJ341" s="51">
        <v>3000</v>
      </c>
      <c r="IK341" s="46" t="s">
        <v>1072</v>
      </c>
      <c r="IL341" s="51">
        <v>3000</v>
      </c>
      <c r="IM341" s="51">
        <v>3000</v>
      </c>
      <c r="IN341" s="51">
        <v>2500</v>
      </c>
      <c r="IO341" s="52">
        <v>3000</v>
      </c>
      <c r="IP341" s="52">
        <v>3000</v>
      </c>
      <c r="IQ341" s="52">
        <v>3000</v>
      </c>
      <c r="IR341" s="52">
        <v>3000</v>
      </c>
      <c r="IS341" s="299">
        <v>3000</v>
      </c>
      <c r="IT341" s="52">
        <f>'Prix médians'!X9</f>
        <v>3000</v>
      </c>
    </row>
    <row r="342" spans="1:254" ht="15" customHeight="1" thickBot="1" x14ac:dyDescent="0.35">
      <c r="A342" s="127" t="s">
        <v>1174</v>
      </c>
      <c r="B342" s="79">
        <v>5125</v>
      </c>
      <c r="C342" s="79">
        <v>4000</v>
      </c>
      <c r="D342" s="79">
        <v>4250</v>
      </c>
      <c r="E342" s="79">
        <v>5000</v>
      </c>
      <c r="F342" s="79">
        <v>4000</v>
      </c>
      <c r="G342" s="79">
        <v>5500</v>
      </c>
      <c r="H342" s="79">
        <v>5750</v>
      </c>
      <c r="I342" s="79">
        <v>6000</v>
      </c>
      <c r="J342" s="79">
        <v>5000</v>
      </c>
      <c r="K342" s="170"/>
      <c r="L342" s="79">
        <v>5625</v>
      </c>
      <c r="M342" s="170"/>
      <c r="N342" s="79">
        <v>6000</v>
      </c>
      <c r="O342" s="170"/>
      <c r="P342" s="79">
        <v>5500</v>
      </c>
      <c r="Q342" s="79">
        <v>5000</v>
      </c>
      <c r="R342" s="79">
        <v>5750</v>
      </c>
      <c r="S342" s="79">
        <v>6000</v>
      </c>
      <c r="T342" s="79">
        <v>6000</v>
      </c>
      <c r="U342" s="79">
        <v>5500</v>
      </c>
      <c r="V342" s="388"/>
      <c r="W342" s="79">
        <v>6000</v>
      </c>
      <c r="X342" s="79">
        <v>6000</v>
      </c>
      <c r="Y342" s="79">
        <v>5000</v>
      </c>
      <c r="Z342" s="79">
        <v>6000</v>
      </c>
      <c r="AA342" s="80">
        <v>6000</v>
      </c>
      <c r="AB342" s="388"/>
      <c r="AC342" s="80">
        <v>6000</v>
      </c>
      <c r="AD342" s="80">
        <v>5000</v>
      </c>
      <c r="AE342" s="80">
        <v>5250</v>
      </c>
      <c r="AF342" s="80">
        <v>4500</v>
      </c>
      <c r="AG342" s="80">
        <v>4500</v>
      </c>
      <c r="AH342" s="79">
        <v>4500</v>
      </c>
      <c r="AI342" s="80">
        <v>4750</v>
      </c>
      <c r="AJ342" s="80">
        <v>4500</v>
      </c>
      <c r="AK342" s="80">
        <v>4500</v>
      </c>
      <c r="AL342" s="80">
        <v>4750</v>
      </c>
      <c r="AM342" s="80">
        <v>4500</v>
      </c>
      <c r="AN342" s="80">
        <v>4500</v>
      </c>
      <c r="AO342" s="80">
        <v>4500</v>
      </c>
      <c r="AP342" s="80">
        <v>4000</v>
      </c>
      <c r="AQ342" s="80">
        <v>4000</v>
      </c>
      <c r="AR342" s="80">
        <v>4500</v>
      </c>
      <c r="AS342" s="80">
        <v>4250</v>
      </c>
      <c r="AT342" s="80">
        <v>4000</v>
      </c>
      <c r="AU342" s="80">
        <v>4500</v>
      </c>
      <c r="AV342" s="80">
        <v>4500</v>
      </c>
      <c r="AW342" s="80">
        <v>5000</v>
      </c>
      <c r="AX342" s="80">
        <v>5500</v>
      </c>
      <c r="AY342" s="80">
        <f>'Prix médians'!G19</f>
        <v>3000</v>
      </c>
      <c r="BA342" s="127" t="s">
        <v>1091</v>
      </c>
      <c r="BB342" s="79">
        <v>5000</v>
      </c>
      <c r="BC342" s="79">
        <v>6000</v>
      </c>
      <c r="BD342" s="79">
        <v>6000</v>
      </c>
      <c r="BE342" s="79">
        <v>6050</v>
      </c>
      <c r="BF342" s="79">
        <v>6000</v>
      </c>
      <c r="BG342" s="79">
        <v>5750</v>
      </c>
      <c r="BH342" s="79">
        <v>6500</v>
      </c>
      <c r="BI342" s="79">
        <v>6000</v>
      </c>
      <c r="BJ342" s="79">
        <v>5500</v>
      </c>
      <c r="BK342" s="137"/>
      <c r="BL342" s="79">
        <v>6000</v>
      </c>
      <c r="BM342" s="170"/>
      <c r="BN342" s="79">
        <v>6000</v>
      </c>
      <c r="BO342" s="170"/>
      <c r="BP342" s="79">
        <v>6000</v>
      </c>
      <c r="BQ342" s="79">
        <v>7000</v>
      </c>
      <c r="BR342" s="79">
        <v>6000</v>
      </c>
      <c r="BS342" s="79">
        <v>6000</v>
      </c>
      <c r="BT342" s="79">
        <v>6000</v>
      </c>
      <c r="BU342" s="79">
        <v>6000</v>
      </c>
      <c r="BV342" s="170"/>
      <c r="BW342" s="79">
        <v>6000</v>
      </c>
      <c r="BX342" s="79">
        <v>6000</v>
      </c>
      <c r="BY342" s="79">
        <v>6150</v>
      </c>
      <c r="BZ342" s="79">
        <v>6000</v>
      </c>
      <c r="CA342" s="80">
        <v>6500</v>
      </c>
      <c r="CB342" s="170"/>
      <c r="CC342" s="80">
        <v>6500</v>
      </c>
      <c r="CD342" s="80">
        <v>7000</v>
      </c>
      <c r="CE342" s="80">
        <v>7250</v>
      </c>
      <c r="CF342" s="80">
        <v>6500</v>
      </c>
      <c r="CG342" s="80">
        <v>6750</v>
      </c>
      <c r="CH342" s="79">
        <v>6500</v>
      </c>
      <c r="CI342" s="80">
        <v>7000</v>
      </c>
      <c r="CJ342" s="80">
        <v>7000</v>
      </c>
      <c r="CK342" s="80">
        <v>7000</v>
      </c>
      <c r="CL342" s="80">
        <v>7000</v>
      </c>
      <c r="CM342" s="80">
        <v>7000</v>
      </c>
      <c r="CN342" s="80">
        <v>7500</v>
      </c>
      <c r="CO342" s="80">
        <v>7500</v>
      </c>
      <c r="CP342" s="80">
        <v>7000</v>
      </c>
      <c r="CQ342" s="80">
        <v>7000</v>
      </c>
      <c r="CR342" s="80">
        <v>7000</v>
      </c>
      <c r="CS342" s="80">
        <v>7000</v>
      </c>
      <c r="CT342" s="80">
        <v>7500</v>
      </c>
      <c r="CU342" s="80">
        <v>7500</v>
      </c>
      <c r="CV342" s="80">
        <v>7500</v>
      </c>
      <c r="CW342" s="80">
        <v>7500</v>
      </c>
      <c r="CX342" s="80">
        <v>7500</v>
      </c>
      <c r="CY342" s="80">
        <f>'Prix médians'!J19</f>
        <v>7500</v>
      </c>
      <c r="DA342" s="127" t="s">
        <v>1174</v>
      </c>
      <c r="DB342" s="79">
        <v>1500</v>
      </c>
      <c r="DC342" s="79">
        <v>1250</v>
      </c>
      <c r="DD342" s="79">
        <v>1500</v>
      </c>
      <c r="DE342" s="79">
        <v>1250</v>
      </c>
      <c r="DF342" s="79">
        <v>1500</v>
      </c>
      <c r="DG342" s="79">
        <v>1750</v>
      </c>
      <c r="DH342" s="79">
        <v>1875</v>
      </c>
      <c r="DI342" s="79">
        <v>1500</v>
      </c>
      <c r="DJ342" s="79">
        <v>1500</v>
      </c>
      <c r="DK342" s="170"/>
      <c r="DL342" s="79">
        <v>1500</v>
      </c>
      <c r="DM342" s="170"/>
      <c r="DN342" s="79">
        <v>1375</v>
      </c>
      <c r="DO342" s="170"/>
      <c r="DP342" s="79">
        <v>1350</v>
      </c>
      <c r="DQ342" s="79">
        <v>1500</v>
      </c>
      <c r="DR342" s="79">
        <v>1500</v>
      </c>
      <c r="DS342" s="79">
        <v>1500</v>
      </c>
      <c r="DT342" s="79">
        <v>1125</v>
      </c>
      <c r="DU342" s="79">
        <v>1000</v>
      </c>
      <c r="DV342" s="170"/>
      <c r="DW342" s="79">
        <v>1500</v>
      </c>
      <c r="DX342" s="79">
        <v>1500</v>
      </c>
      <c r="DY342" s="79">
        <v>1500</v>
      </c>
      <c r="DZ342" s="79">
        <v>1500</v>
      </c>
      <c r="EA342" s="80">
        <v>1500</v>
      </c>
      <c r="EB342" s="170"/>
      <c r="EC342" s="80">
        <v>1500</v>
      </c>
      <c r="ED342" s="80">
        <v>1375</v>
      </c>
      <c r="EE342" s="80">
        <v>1500</v>
      </c>
      <c r="EF342" s="80">
        <v>1500</v>
      </c>
      <c r="EG342" s="80">
        <v>1500</v>
      </c>
      <c r="EH342" s="79">
        <v>1500</v>
      </c>
      <c r="EI342" s="80">
        <v>1500</v>
      </c>
      <c r="EJ342" s="80">
        <v>1475</v>
      </c>
      <c r="EK342" s="80">
        <v>1500</v>
      </c>
      <c r="EL342" s="80">
        <v>1500</v>
      </c>
      <c r="EM342" s="80">
        <v>1400</v>
      </c>
      <c r="EN342" s="80">
        <v>1500</v>
      </c>
      <c r="EO342" s="80">
        <v>1500</v>
      </c>
      <c r="EP342" s="80">
        <v>1500</v>
      </c>
      <c r="EQ342" s="80">
        <v>1500</v>
      </c>
      <c r="ER342" s="80">
        <v>1500</v>
      </c>
      <c r="ES342" s="80">
        <v>1500</v>
      </c>
      <c r="ET342" s="80">
        <v>1500</v>
      </c>
      <c r="EU342" s="80">
        <v>2500</v>
      </c>
      <c r="EV342" s="80">
        <v>1437.5</v>
      </c>
      <c r="EW342" s="80">
        <v>1500</v>
      </c>
      <c r="EX342" s="80">
        <v>1500</v>
      </c>
      <c r="EY342" s="80">
        <f>'Prix médians'!U19</f>
        <v>1500</v>
      </c>
      <c r="EZ342"/>
      <c r="FA342" s="79">
        <v>100</v>
      </c>
      <c r="FB342" s="79">
        <v>100</v>
      </c>
      <c r="FC342" s="79">
        <v>100</v>
      </c>
      <c r="FD342" s="79">
        <v>100</v>
      </c>
      <c r="FE342" s="79">
        <v>50</v>
      </c>
      <c r="FF342" s="170"/>
      <c r="FG342" s="79">
        <v>75</v>
      </c>
      <c r="FH342" s="170"/>
      <c r="FI342" s="79">
        <v>100</v>
      </c>
      <c r="FJ342" s="170"/>
      <c r="FK342" s="79">
        <v>100</v>
      </c>
      <c r="FL342" s="79">
        <v>75</v>
      </c>
      <c r="FM342" s="79">
        <v>100</v>
      </c>
      <c r="FN342" s="79">
        <v>50</v>
      </c>
      <c r="FO342" s="79">
        <v>50</v>
      </c>
      <c r="FP342" s="79">
        <v>100</v>
      </c>
      <c r="FQ342" s="170"/>
      <c r="FR342" s="79">
        <v>75</v>
      </c>
      <c r="FS342" s="79">
        <v>50</v>
      </c>
      <c r="FT342" s="79">
        <v>50</v>
      </c>
      <c r="FU342" s="79">
        <v>50</v>
      </c>
      <c r="FV342" s="80">
        <v>50</v>
      </c>
      <c r="FW342" s="170"/>
      <c r="FX342" s="80">
        <v>100</v>
      </c>
      <c r="FY342" s="80">
        <v>50</v>
      </c>
      <c r="FZ342" s="80">
        <v>50</v>
      </c>
      <c r="GA342" s="80">
        <v>50</v>
      </c>
      <c r="GB342" s="80">
        <v>50</v>
      </c>
      <c r="GC342" s="79">
        <v>75</v>
      </c>
      <c r="GD342" s="80">
        <v>100</v>
      </c>
      <c r="GE342" s="80">
        <v>100</v>
      </c>
      <c r="GF342" s="80">
        <v>100</v>
      </c>
      <c r="GG342" s="138">
        <v>87.5</v>
      </c>
      <c r="GH342" s="80">
        <v>75</v>
      </c>
      <c r="GI342" s="79">
        <v>100</v>
      </c>
      <c r="GJ342" s="80">
        <v>100</v>
      </c>
      <c r="GK342" s="80">
        <v>62.5</v>
      </c>
      <c r="GL342" s="80">
        <v>100</v>
      </c>
      <c r="GM342" s="80">
        <v>100</v>
      </c>
      <c r="GN342" s="80">
        <v>87.5</v>
      </c>
      <c r="GO342" s="80">
        <v>100</v>
      </c>
      <c r="GP342" s="80">
        <v>100</v>
      </c>
      <c r="GQ342" s="80">
        <v>100</v>
      </c>
      <c r="GR342" s="80">
        <v>100</v>
      </c>
      <c r="GS342" s="80">
        <v>100</v>
      </c>
      <c r="GT342" s="80">
        <f>'Prix médians'!W19</f>
        <v>100</v>
      </c>
      <c r="GU342"/>
      <c r="GV342" s="127" t="s">
        <v>1174</v>
      </c>
      <c r="GW342" s="79">
        <v>1100</v>
      </c>
      <c r="GX342" s="79">
        <v>912.5</v>
      </c>
      <c r="GY342" s="79">
        <v>800</v>
      </c>
      <c r="GZ342" s="79">
        <v>1100</v>
      </c>
      <c r="HA342" s="79">
        <v>1175</v>
      </c>
      <c r="HB342" s="79">
        <v>1250</v>
      </c>
      <c r="HC342" s="79">
        <v>1000</v>
      </c>
      <c r="HD342" s="79">
        <v>1250</v>
      </c>
      <c r="HE342" s="79">
        <v>1100</v>
      </c>
      <c r="HF342" s="79">
        <v>1100</v>
      </c>
      <c r="HG342" s="79">
        <v>1200</v>
      </c>
      <c r="HH342" s="79">
        <v>1200</v>
      </c>
      <c r="HI342" s="79">
        <v>1200</v>
      </c>
      <c r="HJ342" s="79">
        <v>1100</v>
      </c>
      <c r="HK342" s="79">
        <v>1225</v>
      </c>
      <c r="HL342" s="79">
        <v>1000</v>
      </c>
      <c r="HM342" s="79">
        <v>1000</v>
      </c>
      <c r="HN342" s="79">
        <v>1250</v>
      </c>
      <c r="HO342" s="79">
        <v>1000</v>
      </c>
      <c r="HP342" s="79">
        <v>1100</v>
      </c>
      <c r="HQ342" s="79">
        <v>1200</v>
      </c>
      <c r="HR342" s="79">
        <v>1500</v>
      </c>
      <c r="HS342" s="79">
        <v>1100</v>
      </c>
      <c r="HT342" s="79">
        <v>1075</v>
      </c>
      <c r="HU342" s="79">
        <v>1100</v>
      </c>
      <c r="HV342" s="80">
        <v>1200</v>
      </c>
      <c r="HW342" s="79">
        <v>1000</v>
      </c>
      <c r="HX342" s="80">
        <v>1200</v>
      </c>
      <c r="HY342" s="80">
        <v>1200</v>
      </c>
      <c r="HZ342" s="79">
        <v>1212.5</v>
      </c>
      <c r="IA342" s="79">
        <v>1200</v>
      </c>
      <c r="IB342" s="79">
        <v>1200</v>
      </c>
      <c r="IC342" s="79">
        <v>1200</v>
      </c>
      <c r="ID342" s="80">
        <v>1000</v>
      </c>
      <c r="IE342" s="80">
        <v>1000</v>
      </c>
      <c r="IF342" s="80">
        <v>1000</v>
      </c>
      <c r="IG342" s="80">
        <v>1275</v>
      </c>
      <c r="IH342" s="80">
        <v>1500</v>
      </c>
      <c r="II342" s="80">
        <v>1400</v>
      </c>
      <c r="IJ342" s="80">
        <v>1475</v>
      </c>
      <c r="IK342" s="80">
        <v>1500</v>
      </c>
      <c r="IL342" s="80">
        <v>1500</v>
      </c>
      <c r="IM342" s="80">
        <v>1500</v>
      </c>
      <c r="IN342" s="80">
        <v>1400</v>
      </c>
      <c r="IO342" s="80">
        <v>1300</v>
      </c>
      <c r="IP342" s="80">
        <v>1700</v>
      </c>
      <c r="IQ342" s="80">
        <v>1500</v>
      </c>
      <c r="IR342" s="80">
        <v>1500</v>
      </c>
      <c r="IS342" s="80">
        <v>1625</v>
      </c>
      <c r="IT342" s="80">
        <f>'Prix médians'!X19</f>
        <v>1625</v>
      </c>
    </row>
    <row r="343" spans="1:254" x14ac:dyDescent="0.3">
      <c r="EZ343"/>
      <c r="GQ343" s="11"/>
      <c r="GR343" s="11"/>
      <c r="GU343"/>
    </row>
    <row r="344" spans="1:254" x14ac:dyDescent="0.3">
      <c r="EZ344"/>
      <c r="GQ344" s="11"/>
      <c r="GR344" s="11"/>
      <c r="GU344"/>
    </row>
    <row r="345" spans="1:254" ht="65.5" customHeight="1" x14ac:dyDescent="0.3">
      <c r="A345" s="31" t="s">
        <v>984</v>
      </c>
      <c r="B345" s="31" t="s">
        <v>1030</v>
      </c>
      <c r="C345" s="31" t="s">
        <v>1031</v>
      </c>
      <c r="D345" s="31" t="s">
        <v>1032</v>
      </c>
      <c r="E345" s="31" t="s">
        <v>1033</v>
      </c>
      <c r="F345" s="31" t="s">
        <v>1283</v>
      </c>
      <c r="G345" s="83" t="s">
        <v>1175</v>
      </c>
      <c r="H345" s="31" t="s">
        <v>1284</v>
      </c>
      <c r="I345" s="31" t="s">
        <v>1177</v>
      </c>
      <c r="J345" s="84" t="s">
        <v>1178</v>
      </c>
      <c r="K345" s="31" t="s">
        <v>1285</v>
      </c>
      <c r="L345" s="84" t="s">
        <v>1180</v>
      </c>
      <c r="M345" s="31" t="s">
        <v>1039</v>
      </c>
      <c r="N345" s="84" t="s">
        <v>1286</v>
      </c>
      <c r="O345" s="136" t="s">
        <v>1214</v>
      </c>
      <c r="P345" s="31" t="s">
        <v>1279</v>
      </c>
      <c r="Q345" s="31" t="s">
        <v>1185</v>
      </c>
      <c r="R345" s="31" t="s">
        <v>1186</v>
      </c>
      <c r="S345" s="31" t="s">
        <v>1187</v>
      </c>
      <c r="T345" s="31" t="s">
        <v>1188</v>
      </c>
      <c r="U345" s="84" t="s">
        <v>1215</v>
      </c>
      <c r="V345" s="31" t="s">
        <v>1216</v>
      </c>
      <c r="W345" s="31" t="s">
        <v>1191</v>
      </c>
      <c r="X345" s="31" t="s">
        <v>1192</v>
      </c>
      <c r="Y345" s="31" t="s">
        <v>1193</v>
      </c>
      <c r="Z345" s="31" t="s">
        <v>1194</v>
      </c>
      <c r="AA345" s="84" t="s">
        <v>1195</v>
      </c>
      <c r="AB345" s="31" t="s">
        <v>1217</v>
      </c>
      <c r="AC345" s="31" t="s">
        <v>1196</v>
      </c>
      <c r="AD345" s="31" t="s">
        <v>1197</v>
      </c>
      <c r="AE345" s="31" t="s">
        <v>1198</v>
      </c>
      <c r="AF345" s="31" t="s">
        <v>1273</v>
      </c>
      <c r="AG345" s="31" t="s">
        <v>1200</v>
      </c>
      <c r="AH345" s="31" t="s">
        <v>1278</v>
      </c>
      <c r="AI345" s="86" t="s">
        <v>1202</v>
      </c>
      <c r="AJ345" s="86" t="s">
        <v>1203</v>
      </c>
      <c r="AK345" s="31" t="s">
        <v>1204</v>
      </c>
      <c r="AL345" s="31" t="s">
        <v>1205</v>
      </c>
      <c r="AM345" s="31" t="s">
        <v>1206</v>
      </c>
      <c r="AN345" s="31" t="s">
        <v>1207</v>
      </c>
      <c r="AO345" s="31" t="s">
        <v>1208</v>
      </c>
      <c r="AP345" s="31" t="s">
        <v>1209</v>
      </c>
      <c r="AQ345" s="31" t="s">
        <v>1210</v>
      </c>
      <c r="AR345" s="31" t="s">
        <v>1211</v>
      </c>
      <c r="AS345" s="31" t="s">
        <v>1212</v>
      </c>
      <c r="AT345" s="31" t="s">
        <v>1213</v>
      </c>
      <c r="AU345" s="31" t="s">
        <v>1219</v>
      </c>
      <c r="AV345" s="31" t="s">
        <v>2156</v>
      </c>
      <c r="AW345" s="31" t="s">
        <v>2192</v>
      </c>
      <c r="AX345" s="31" t="s">
        <v>2249</v>
      </c>
      <c r="BA345" s="31" t="s">
        <v>984</v>
      </c>
      <c r="BB345" s="31" t="s">
        <v>1030</v>
      </c>
      <c r="BC345" s="31" t="s">
        <v>1031</v>
      </c>
      <c r="BD345" s="31" t="s">
        <v>1032</v>
      </c>
      <c r="BE345" s="31" t="s">
        <v>1033</v>
      </c>
      <c r="BF345" s="31" t="s">
        <v>1034</v>
      </c>
      <c r="BG345" s="83" t="s">
        <v>1035</v>
      </c>
      <c r="BH345" s="31" t="s">
        <v>1176</v>
      </c>
      <c r="BI345" s="31" t="s">
        <v>1177</v>
      </c>
      <c r="BJ345" s="84" t="s">
        <v>1178</v>
      </c>
      <c r="BK345" s="31" t="s">
        <v>1285</v>
      </c>
      <c r="BL345" s="84" t="s">
        <v>1180</v>
      </c>
      <c r="BM345" s="31" t="s">
        <v>1039</v>
      </c>
      <c r="BN345" s="84" t="s">
        <v>1286</v>
      </c>
      <c r="BO345" s="136" t="s">
        <v>1214</v>
      </c>
      <c r="BP345" s="31" t="s">
        <v>1279</v>
      </c>
      <c r="BQ345" s="31" t="s">
        <v>1185</v>
      </c>
      <c r="BR345" s="31" t="s">
        <v>1186</v>
      </c>
      <c r="BS345" s="31" t="s">
        <v>1187</v>
      </c>
      <c r="BT345" s="31" t="s">
        <v>1188</v>
      </c>
      <c r="BU345" s="84" t="s">
        <v>1215</v>
      </c>
      <c r="BV345" s="31" t="s">
        <v>1216</v>
      </c>
      <c r="BW345" s="31" t="s">
        <v>1191</v>
      </c>
      <c r="BX345" s="31" t="s">
        <v>1192</v>
      </c>
      <c r="BY345" s="31" t="s">
        <v>1193</v>
      </c>
      <c r="BZ345" s="31" t="s">
        <v>1194</v>
      </c>
      <c r="CA345" s="84" t="s">
        <v>1195</v>
      </c>
      <c r="CB345" s="31" t="s">
        <v>1217</v>
      </c>
      <c r="CC345" s="85" t="s">
        <v>1196</v>
      </c>
      <c r="CD345" s="31" t="s">
        <v>1197</v>
      </c>
      <c r="CE345" s="31" t="s">
        <v>1198</v>
      </c>
      <c r="CF345" s="31" t="s">
        <v>1273</v>
      </c>
      <c r="CG345" s="31" t="s">
        <v>1200</v>
      </c>
      <c r="CH345" s="31" t="s">
        <v>1278</v>
      </c>
      <c r="CI345" s="86" t="s">
        <v>1202</v>
      </c>
      <c r="CJ345" s="86" t="s">
        <v>1203</v>
      </c>
      <c r="CK345" s="31" t="s">
        <v>1204</v>
      </c>
      <c r="CL345" s="31" t="s">
        <v>1205</v>
      </c>
      <c r="CM345" s="31" t="s">
        <v>1206</v>
      </c>
      <c r="CN345" s="31" t="s">
        <v>1207</v>
      </c>
      <c r="CO345" s="31" t="s">
        <v>1208</v>
      </c>
      <c r="CP345" s="31" t="s">
        <v>1209</v>
      </c>
      <c r="CQ345" s="120" t="s">
        <v>1210</v>
      </c>
      <c r="CR345" s="31" t="s">
        <v>1211</v>
      </c>
      <c r="CS345" s="31" t="s">
        <v>1212</v>
      </c>
      <c r="CT345" s="31" t="s">
        <v>1213</v>
      </c>
      <c r="CU345" s="31" t="s">
        <v>1219</v>
      </c>
      <c r="CV345" s="31" t="s">
        <v>2156</v>
      </c>
      <c r="CW345" s="31" t="s">
        <v>2192</v>
      </c>
      <c r="CX345" s="31" t="s">
        <v>2249</v>
      </c>
      <c r="DA345" s="31" t="s">
        <v>984</v>
      </c>
      <c r="DB345" s="31" t="s">
        <v>1030</v>
      </c>
      <c r="DC345" s="31" t="s">
        <v>1031</v>
      </c>
      <c r="DD345" s="31" t="s">
        <v>1032</v>
      </c>
      <c r="DE345" s="31" t="s">
        <v>1033</v>
      </c>
      <c r="DF345" s="31" t="s">
        <v>1034</v>
      </c>
      <c r="DG345" s="83" t="s">
        <v>1287</v>
      </c>
      <c r="DH345" s="31" t="s">
        <v>1176</v>
      </c>
      <c r="DI345" s="31" t="s">
        <v>1177</v>
      </c>
      <c r="DJ345" s="84" t="s">
        <v>1178</v>
      </c>
      <c r="DK345" s="31" t="s">
        <v>1285</v>
      </c>
      <c r="DL345" s="84" t="s">
        <v>1180</v>
      </c>
      <c r="DM345" s="31" t="s">
        <v>1039</v>
      </c>
      <c r="DN345" s="84" t="s">
        <v>1286</v>
      </c>
      <c r="DO345" s="136" t="s">
        <v>1214</v>
      </c>
      <c r="DP345" s="31" t="s">
        <v>1279</v>
      </c>
      <c r="DQ345" s="31" t="s">
        <v>1185</v>
      </c>
      <c r="DR345" s="31" t="s">
        <v>1186</v>
      </c>
      <c r="DS345" s="31" t="s">
        <v>1187</v>
      </c>
      <c r="DT345" s="31" t="s">
        <v>1188</v>
      </c>
      <c r="DU345" s="84" t="s">
        <v>1258</v>
      </c>
      <c r="DV345" s="31" t="s">
        <v>1190</v>
      </c>
      <c r="DW345" s="31" t="s">
        <v>1191</v>
      </c>
      <c r="DX345" s="31" t="s">
        <v>1192</v>
      </c>
      <c r="DY345" s="31" t="s">
        <v>1193</v>
      </c>
      <c r="DZ345" s="31" t="s">
        <v>1194</v>
      </c>
      <c r="EA345" s="84" t="s">
        <v>1195</v>
      </c>
      <c r="EB345" s="31" t="s">
        <v>1217</v>
      </c>
      <c r="EC345" s="31" t="s">
        <v>1196</v>
      </c>
      <c r="ED345" s="31" t="s">
        <v>1197</v>
      </c>
      <c r="EE345" s="31" t="s">
        <v>1198</v>
      </c>
      <c r="EF345" s="31" t="s">
        <v>1273</v>
      </c>
      <c r="EG345" s="31" t="s">
        <v>1200</v>
      </c>
      <c r="EH345" s="31" t="s">
        <v>1278</v>
      </c>
      <c r="EI345" s="86" t="s">
        <v>1202</v>
      </c>
      <c r="EJ345" s="86" t="s">
        <v>1203</v>
      </c>
      <c r="EK345" s="86" t="s">
        <v>1204</v>
      </c>
      <c r="EL345" s="31" t="s">
        <v>1205</v>
      </c>
      <c r="EM345" s="31" t="s">
        <v>1206</v>
      </c>
      <c r="EN345" s="31" t="s">
        <v>1207</v>
      </c>
      <c r="EO345" s="31" t="s">
        <v>1208</v>
      </c>
      <c r="EP345" s="31" t="s">
        <v>1209</v>
      </c>
      <c r="EQ345" s="31" t="s">
        <v>1210</v>
      </c>
      <c r="ER345" s="31" t="s">
        <v>1211</v>
      </c>
      <c r="ES345" s="31" t="s">
        <v>1212</v>
      </c>
      <c r="ET345" s="31" t="s">
        <v>1213</v>
      </c>
      <c r="EU345" s="86" t="s">
        <v>1219</v>
      </c>
      <c r="EV345" s="31" t="s">
        <v>2193</v>
      </c>
      <c r="EW345" s="31" t="s">
        <v>2192</v>
      </c>
      <c r="EX345" s="31" t="s">
        <v>2249</v>
      </c>
      <c r="EZ345"/>
      <c r="FA345" s="31" t="s">
        <v>1034</v>
      </c>
      <c r="FB345" s="83" t="s">
        <v>1222</v>
      </c>
      <c r="FC345" s="31" t="s">
        <v>1176</v>
      </c>
      <c r="FD345" s="31" t="s">
        <v>1177</v>
      </c>
      <c r="FE345" s="84" t="s">
        <v>1178</v>
      </c>
      <c r="FF345" s="31" t="s">
        <v>1285</v>
      </c>
      <c r="FG345" s="84" t="s">
        <v>1180</v>
      </c>
      <c r="FH345" s="31" t="s">
        <v>1039</v>
      </c>
      <c r="FI345" s="84" t="s">
        <v>1286</v>
      </c>
      <c r="FJ345" s="136" t="s">
        <v>1214</v>
      </c>
      <c r="FK345" s="31" t="s">
        <v>1279</v>
      </c>
      <c r="FL345" s="31" t="s">
        <v>1185</v>
      </c>
      <c r="FM345" s="31" t="s">
        <v>1186</v>
      </c>
      <c r="FN345" s="31" t="s">
        <v>1187</v>
      </c>
      <c r="FO345" s="31" t="s">
        <v>1188</v>
      </c>
      <c r="FP345" s="84" t="s">
        <v>1215</v>
      </c>
      <c r="FQ345" s="31" t="s">
        <v>1190</v>
      </c>
      <c r="FR345" s="31" t="s">
        <v>1191</v>
      </c>
      <c r="FS345" s="31" t="s">
        <v>1192</v>
      </c>
      <c r="FT345" s="31" t="s">
        <v>1193</v>
      </c>
      <c r="FU345" s="31" t="s">
        <v>1194</v>
      </c>
      <c r="FV345" s="84" t="s">
        <v>1195</v>
      </c>
      <c r="FW345" s="31" t="s">
        <v>1217</v>
      </c>
      <c r="FX345" s="31" t="s">
        <v>1196</v>
      </c>
      <c r="FY345" s="31" t="s">
        <v>1197</v>
      </c>
      <c r="FZ345" s="31" t="s">
        <v>1198</v>
      </c>
      <c r="GA345" s="31" t="s">
        <v>1273</v>
      </c>
      <c r="GB345" s="31" t="s">
        <v>1200</v>
      </c>
      <c r="GC345" s="31" t="s">
        <v>1278</v>
      </c>
      <c r="GD345" s="86" t="s">
        <v>1202</v>
      </c>
      <c r="GE345" s="86" t="s">
        <v>1203</v>
      </c>
      <c r="GF345" s="86" t="s">
        <v>1204</v>
      </c>
      <c r="GG345" s="31" t="s">
        <v>1205</v>
      </c>
      <c r="GH345" s="31" t="s">
        <v>1206</v>
      </c>
      <c r="GI345" s="31" t="s">
        <v>1207</v>
      </c>
      <c r="GJ345" s="31" t="s">
        <v>1208</v>
      </c>
      <c r="GK345" s="31" t="s">
        <v>1209</v>
      </c>
      <c r="GL345" s="31" t="s">
        <v>1210</v>
      </c>
      <c r="GM345" s="31" t="s">
        <v>1211</v>
      </c>
      <c r="GN345" s="31" t="s">
        <v>1212</v>
      </c>
      <c r="GO345" s="31" t="s">
        <v>1213</v>
      </c>
      <c r="GP345" s="31" t="s">
        <v>1219</v>
      </c>
      <c r="GQ345" s="31" t="s">
        <v>2156</v>
      </c>
      <c r="GR345" s="31" t="s">
        <v>2192</v>
      </c>
      <c r="GS345" s="31" t="s">
        <v>2249</v>
      </c>
      <c r="GU345"/>
      <c r="GV345" s="31" t="s">
        <v>984</v>
      </c>
      <c r="GW345" s="31" t="s">
        <v>1030</v>
      </c>
      <c r="GX345" s="31" t="s">
        <v>1031</v>
      </c>
      <c r="GY345" s="31" t="s">
        <v>1032</v>
      </c>
      <c r="GZ345" s="31" t="s">
        <v>1033</v>
      </c>
      <c r="HA345" s="31" t="s">
        <v>1034</v>
      </c>
      <c r="HB345" s="83" t="s">
        <v>1288</v>
      </c>
      <c r="HC345" s="31" t="s">
        <v>1176</v>
      </c>
      <c r="HD345" s="31" t="s">
        <v>1177</v>
      </c>
      <c r="HE345" s="84" t="s">
        <v>1178</v>
      </c>
      <c r="HF345" s="31" t="s">
        <v>1285</v>
      </c>
      <c r="HG345" s="84" t="s">
        <v>1180</v>
      </c>
      <c r="HH345" s="31" t="s">
        <v>1039</v>
      </c>
      <c r="HI345" s="84" t="s">
        <v>1286</v>
      </c>
      <c r="HJ345" s="136" t="s">
        <v>1214</v>
      </c>
      <c r="HK345" s="31" t="s">
        <v>1279</v>
      </c>
      <c r="HL345" s="31" t="s">
        <v>1185</v>
      </c>
      <c r="HM345" s="31" t="s">
        <v>1186</v>
      </c>
      <c r="HN345" s="31" t="s">
        <v>1187</v>
      </c>
      <c r="HO345" s="31" t="s">
        <v>1188</v>
      </c>
      <c r="HP345" s="84" t="s">
        <v>1215</v>
      </c>
      <c r="HQ345" s="31" t="s">
        <v>1250</v>
      </c>
      <c r="HR345" s="31" t="s">
        <v>1191</v>
      </c>
      <c r="HS345" s="31" t="s">
        <v>1192</v>
      </c>
      <c r="HT345" s="31" t="s">
        <v>1193</v>
      </c>
      <c r="HU345" s="31" t="s">
        <v>1194</v>
      </c>
      <c r="HV345" s="84" t="s">
        <v>1195</v>
      </c>
      <c r="HW345" s="31" t="s">
        <v>1217</v>
      </c>
      <c r="HX345" s="31" t="s">
        <v>1196</v>
      </c>
      <c r="HY345" s="31" t="s">
        <v>1197</v>
      </c>
      <c r="HZ345" s="31" t="s">
        <v>1198</v>
      </c>
      <c r="IA345" s="31" t="s">
        <v>1273</v>
      </c>
      <c r="IB345" s="31" t="s">
        <v>1200</v>
      </c>
      <c r="IC345" s="31" t="s">
        <v>1278</v>
      </c>
      <c r="ID345" s="86" t="s">
        <v>1202</v>
      </c>
      <c r="IE345" s="86" t="s">
        <v>1203</v>
      </c>
      <c r="IF345" s="86" t="s">
        <v>1204</v>
      </c>
      <c r="IG345" s="31" t="s">
        <v>1205</v>
      </c>
      <c r="IH345" s="31" t="s">
        <v>1206</v>
      </c>
      <c r="II345" s="31" t="s">
        <v>1207</v>
      </c>
      <c r="IJ345" s="31" t="s">
        <v>1208</v>
      </c>
      <c r="IK345" s="31" t="s">
        <v>1209</v>
      </c>
      <c r="IL345" s="31" t="s">
        <v>1210</v>
      </c>
      <c r="IM345" s="31" t="s">
        <v>1211</v>
      </c>
      <c r="IN345" s="31" t="s">
        <v>1212</v>
      </c>
      <c r="IO345" s="31" t="s">
        <v>1213</v>
      </c>
      <c r="IP345" s="31" t="s">
        <v>1219</v>
      </c>
      <c r="IQ345" s="31" t="s">
        <v>2156</v>
      </c>
      <c r="IR345" s="31" t="s">
        <v>2192</v>
      </c>
      <c r="IS345" s="31" t="s">
        <v>2249</v>
      </c>
    </row>
    <row r="346" spans="1:254" ht="14" customHeight="1" x14ac:dyDescent="0.3">
      <c r="A346" s="11" t="s">
        <v>1071</v>
      </c>
      <c r="B346" s="87"/>
      <c r="C346" s="87"/>
      <c r="D346" s="87"/>
      <c r="E346" s="87"/>
      <c r="F346" s="87"/>
      <c r="G346" s="175"/>
      <c r="H346" s="36" t="s">
        <v>1074</v>
      </c>
      <c r="I346" s="36">
        <v>0</v>
      </c>
      <c r="J346" s="175" t="s">
        <v>1256</v>
      </c>
      <c r="K346" s="36">
        <v>0</v>
      </c>
      <c r="L346" s="175" t="s">
        <v>1256</v>
      </c>
      <c r="M346" s="36">
        <v>0</v>
      </c>
      <c r="N346" s="175" t="s">
        <v>1256</v>
      </c>
      <c r="O346" s="36">
        <v>0</v>
      </c>
      <c r="P346" s="36">
        <v>0</v>
      </c>
      <c r="Q346" s="36">
        <v>0</v>
      </c>
      <c r="R346" s="36">
        <v>0</v>
      </c>
      <c r="S346" s="36">
        <v>0.625</v>
      </c>
      <c r="T346" s="36">
        <v>-0.38461538461538458</v>
      </c>
      <c r="U346" s="175" t="s">
        <v>1256</v>
      </c>
      <c r="V346" s="36">
        <v>0</v>
      </c>
      <c r="W346" s="36">
        <v>-1</v>
      </c>
      <c r="X346" s="36">
        <v>0</v>
      </c>
      <c r="Y346" s="36">
        <v>0</v>
      </c>
      <c r="Z346" s="36">
        <v>0</v>
      </c>
      <c r="AA346" s="175" t="s">
        <v>1256</v>
      </c>
      <c r="AB346" s="36"/>
      <c r="AC346" s="36"/>
      <c r="AD346" s="91"/>
      <c r="AE346" s="91">
        <v>0</v>
      </c>
      <c r="AF346" s="91">
        <v>0</v>
      </c>
      <c r="AG346" s="36">
        <v>0</v>
      </c>
      <c r="AH346" s="36"/>
      <c r="AI346" s="88"/>
      <c r="AJ346" s="88">
        <v>0</v>
      </c>
      <c r="AK346" s="88">
        <v>0</v>
      </c>
      <c r="AL346" s="88">
        <v>0</v>
      </c>
      <c r="AM346" s="88">
        <v>0</v>
      </c>
      <c r="AN346" s="88">
        <v>0</v>
      </c>
      <c r="AO346" s="88">
        <v>0</v>
      </c>
      <c r="AP346" s="88"/>
      <c r="AQ346" s="88"/>
      <c r="AR346" s="88">
        <v>0</v>
      </c>
      <c r="AS346" s="88"/>
      <c r="AT346" s="89"/>
      <c r="AU346" s="23"/>
      <c r="AV346" s="89"/>
      <c r="AW346" s="89">
        <f t="shared" ref="AW346:AX377" si="56">AX311/AW311-1</f>
        <v>-4.0000000000000036E-2</v>
      </c>
      <c r="AX346" s="89">
        <f t="shared" si="56"/>
        <v>-0.41666666666666663</v>
      </c>
      <c r="BA346" s="11" t="s">
        <v>1071</v>
      </c>
      <c r="BB346" s="87"/>
      <c r="BC346" s="87"/>
      <c r="BD346" s="87"/>
      <c r="BE346" s="87"/>
      <c r="BF346" s="87"/>
      <c r="BG346" s="36" t="s">
        <v>1074</v>
      </c>
      <c r="BH346" s="36" t="s">
        <v>1074</v>
      </c>
      <c r="BI346" s="36">
        <v>0.10000000000000009</v>
      </c>
      <c r="BJ346" s="175" t="s">
        <v>1256</v>
      </c>
      <c r="BK346" s="36">
        <v>9.0909090909090828E-2</v>
      </c>
      <c r="BL346" s="175" t="s">
        <v>1256</v>
      </c>
      <c r="BM346" s="36">
        <v>0</v>
      </c>
      <c r="BN346" s="175" t="s">
        <v>1256</v>
      </c>
      <c r="BO346" s="36">
        <v>0</v>
      </c>
      <c r="BP346" s="36">
        <v>0</v>
      </c>
      <c r="BQ346" s="36">
        <v>0</v>
      </c>
      <c r="BR346" s="36">
        <v>-0.16666666666666663</v>
      </c>
      <c r="BS346" s="36">
        <v>0.10000000000000009</v>
      </c>
      <c r="BT346" s="36">
        <v>9.0909090909090828E-2</v>
      </c>
      <c r="BU346" s="175" t="s">
        <v>1256</v>
      </c>
      <c r="BV346" s="36">
        <v>0</v>
      </c>
      <c r="BW346" s="36">
        <v>0.16666666666666674</v>
      </c>
      <c r="BX346" s="36">
        <v>-0.12142857142857144</v>
      </c>
      <c r="BY346" s="36">
        <v>-2.4390243902439046E-2</v>
      </c>
      <c r="BZ346" s="36">
        <v>8.3333333333333259E-2</v>
      </c>
      <c r="CA346" s="175" t="s">
        <v>1256</v>
      </c>
      <c r="CB346" s="36"/>
      <c r="CC346" s="36"/>
      <c r="CD346" s="91"/>
      <c r="CE346" s="91">
        <v>3.4482758620689724E-2</v>
      </c>
      <c r="CF346" s="91">
        <v>6.6666666666666652E-2</v>
      </c>
      <c r="CG346" s="36">
        <v>0</v>
      </c>
      <c r="CH346" s="36"/>
      <c r="CI346" s="88"/>
      <c r="CJ346" s="88">
        <v>-6.6666666666666652E-2</v>
      </c>
      <c r="CK346" s="88">
        <v>7.1428571428571397E-2</v>
      </c>
      <c r="CL346" s="88">
        <v>-6.6666666666666652E-2</v>
      </c>
      <c r="CM346" s="88">
        <v>7.1428571428571397E-2</v>
      </c>
      <c r="CN346" s="88">
        <v>-6.6666666666666652E-2</v>
      </c>
      <c r="CO346" s="88">
        <v>7.1428571428571397E-2</v>
      </c>
      <c r="CP346" s="88"/>
      <c r="CQ346" s="88"/>
      <c r="CR346" s="88">
        <v>0</v>
      </c>
      <c r="CS346" s="88"/>
      <c r="CT346" s="88"/>
      <c r="CU346" s="23"/>
      <c r="CV346" s="89"/>
      <c r="CW346" s="89">
        <f t="shared" ref="CW346:CX377" si="57">CX311/CW311-1</f>
        <v>0</v>
      </c>
      <c r="CX346" s="89">
        <f t="shared" si="57"/>
        <v>1.3333333333333335</v>
      </c>
      <c r="DA346" s="11" t="s">
        <v>1071</v>
      </c>
      <c r="DB346" s="87"/>
      <c r="DC346" s="87"/>
      <c r="DD346" s="87"/>
      <c r="DE346" s="87"/>
      <c r="DF346" s="87"/>
      <c r="DG346" s="36" t="s">
        <v>1074</v>
      </c>
      <c r="DH346" s="36" t="s">
        <v>1074</v>
      </c>
      <c r="DI346" s="36">
        <v>-0.125</v>
      </c>
      <c r="DJ346" s="175" t="s">
        <v>1256</v>
      </c>
      <c r="DK346" s="36">
        <v>0.14285714285714279</v>
      </c>
      <c r="DL346" s="175" t="s">
        <v>1256</v>
      </c>
      <c r="DM346" s="36">
        <v>0</v>
      </c>
      <c r="DN346" s="175" t="s">
        <v>1256</v>
      </c>
      <c r="DO346" s="36">
        <v>0</v>
      </c>
      <c r="DP346" s="36">
        <v>-0.25</v>
      </c>
      <c r="DQ346" s="36">
        <v>0.33333333333333326</v>
      </c>
      <c r="DR346" s="36">
        <v>-0.25</v>
      </c>
      <c r="DS346" s="36">
        <v>0</v>
      </c>
      <c r="DT346" s="36">
        <v>0</v>
      </c>
      <c r="DU346" s="175" t="s">
        <v>1256</v>
      </c>
      <c r="DV346" s="36">
        <v>0.33333333333333326</v>
      </c>
      <c r="DW346" s="36">
        <v>0</v>
      </c>
      <c r="DX346" s="36">
        <v>-0.125</v>
      </c>
      <c r="DY346" s="36">
        <v>0</v>
      </c>
      <c r="DZ346" s="36">
        <v>0.14285714285714279</v>
      </c>
      <c r="EA346" s="175" t="s">
        <v>1256</v>
      </c>
      <c r="EB346" s="36"/>
      <c r="EC346" s="36"/>
      <c r="ED346" s="36"/>
      <c r="EE346" s="36">
        <v>0</v>
      </c>
      <c r="EF346" s="36">
        <v>0</v>
      </c>
      <c r="EG346" s="36">
        <v>0</v>
      </c>
      <c r="EH346" s="36"/>
      <c r="EI346" s="88"/>
      <c r="EJ346" s="88">
        <v>0</v>
      </c>
      <c r="EK346" s="88">
        <v>0.33333333333333326</v>
      </c>
      <c r="EL346" s="88">
        <v>0</v>
      </c>
      <c r="EM346" s="88">
        <v>-0.25</v>
      </c>
      <c r="EN346" s="88">
        <v>0</v>
      </c>
      <c r="EO346" s="88">
        <v>0</v>
      </c>
      <c r="EP346" s="88"/>
      <c r="EQ346" s="88"/>
      <c r="ER346" s="88">
        <v>0</v>
      </c>
      <c r="ES346" s="88"/>
      <c r="ET346" s="89"/>
      <c r="EU346" s="23"/>
      <c r="EV346" s="89"/>
      <c r="EW346" s="89">
        <f>EX311/EW311-1</f>
        <v>-0.25</v>
      </c>
      <c r="EX346" s="89">
        <f>EY311/EX311-1</f>
        <v>1.3333333333333335</v>
      </c>
      <c r="EZ346"/>
      <c r="FA346" s="87"/>
      <c r="FB346" s="36" t="s">
        <v>1074</v>
      </c>
      <c r="FC346" s="36" t="s">
        <v>1074</v>
      </c>
      <c r="FD346" s="36">
        <v>0</v>
      </c>
      <c r="FE346" s="175" t="s">
        <v>1256</v>
      </c>
      <c r="FF346" s="36">
        <v>0</v>
      </c>
      <c r="FG346" s="175" t="s">
        <v>1256</v>
      </c>
      <c r="FH346" s="36">
        <v>0</v>
      </c>
      <c r="FI346" s="175" t="s">
        <v>1256</v>
      </c>
      <c r="FJ346" s="36">
        <v>0</v>
      </c>
      <c r="FK346" s="36">
        <v>0</v>
      </c>
      <c r="FL346" s="36">
        <v>0</v>
      </c>
      <c r="FM346" s="36">
        <v>0</v>
      </c>
      <c r="FN346" s="36">
        <v>0</v>
      </c>
      <c r="FO346" s="36">
        <v>0</v>
      </c>
      <c r="FP346" s="175" t="s">
        <v>1256</v>
      </c>
      <c r="FQ346" s="36">
        <v>0</v>
      </c>
      <c r="FR346" s="36">
        <v>0</v>
      </c>
      <c r="FS346" s="91">
        <v>0</v>
      </c>
      <c r="FT346" s="36">
        <v>0</v>
      </c>
      <c r="FU346" s="36">
        <v>0</v>
      </c>
      <c r="FV346" s="175" t="s">
        <v>1256</v>
      </c>
      <c r="FW346" s="36"/>
      <c r="FX346" s="36"/>
      <c r="FY346" s="36"/>
      <c r="FZ346" s="36">
        <v>0</v>
      </c>
      <c r="GA346" s="36">
        <v>0</v>
      </c>
      <c r="GB346" s="36">
        <v>0</v>
      </c>
      <c r="GC346" s="36"/>
      <c r="GD346" s="88"/>
      <c r="GE346" s="88">
        <v>0</v>
      </c>
      <c r="GF346" s="88">
        <v>-0.5</v>
      </c>
      <c r="GG346" s="88">
        <v>0.5</v>
      </c>
      <c r="GH346" s="88">
        <v>-0.33333333333333337</v>
      </c>
      <c r="GI346" s="88">
        <v>1</v>
      </c>
      <c r="GJ346" s="88">
        <v>-0.375</v>
      </c>
      <c r="GK346" s="88"/>
      <c r="GL346" s="88"/>
      <c r="GM346" s="88">
        <v>0</v>
      </c>
      <c r="GN346" s="88"/>
      <c r="GO346" s="88"/>
      <c r="GP346" s="23"/>
      <c r="GQ346" s="89"/>
      <c r="GR346" s="89">
        <f t="shared" ref="GR346:GR377" si="58">GS311/GR311-1</f>
        <v>-0.6</v>
      </c>
      <c r="GS346" s="89">
        <f t="shared" ref="GS346:GS377" si="59">GT311/GS311-1</f>
        <v>0</v>
      </c>
      <c r="GU346"/>
      <c r="GV346" s="11" t="s">
        <v>1071</v>
      </c>
      <c r="GW346" s="87"/>
      <c r="GX346" s="87"/>
      <c r="GY346" s="87"/>
      <c r="GZ346" s="87"/>
      <c r="HA346" s="87"/>
      <c r="HB346" s="36" t="s">
        <v>1074</v>
      </c>
      <c r="HC346" s="36" t="s">
        <v>1074</v>
      </c>
      <c r="HD346" s="36">
        <v>-0.1071428571428571</v>
      </c>
      <c r="HE346" s="36">
        <v>0</v>
      </c>
      <c r="HF346" s="36">
        <v>0</v>
      </c>
      <c r="HG346" s="36">
        <v>0</v>
      </c>
      <c r="HH346" s="36">
        <v>0</v>
      </c>
      <c r="HI346" s="36">
        <v>0</v>
      </c>
      <c r="HJ346" s="36">
        <v>0</v>
      </c>
      <c r="HK346" s="36">
        <v>0</v>
      </c>
      <c r="HL346" s="36">
        <v>0</v>
      </c>
      <c r="HM346" s="36">
        <v>0</v>
      </c>
      <c r="HN346" s="36">
        <v>0</v>
      </c>
      <c r="HO346" s="36">
        <v>0</v>
      </c>
      <c r="HP346" s="36">
        <v>-4.0000000000000036E-2</v>
      </c>
      <c r="HQ346" s="36">
        <v>0.19999999999999996</v>
      </c>
      <c r="HR346" s="93">
        <v>0</v>
      </c>
      <c r="HS346" s="36">
        <v>-0.1333333333333333</v>
      </c>
      <c r="HT346" s="36">
        <v>-7.6923076923076872E-2</v>
      </c>
      <c r="HU346" s="36">
        <v>0</v>
      </c>
      <c r="HV346" s="36"/>
      <c r="HW346" s="36"/>
      <c r="HX346" s="36"/>
      <c r="HY346" s="36"/>
      <c r="HZ346" s="36">
        <v>0</v>
      </c>
      <c r="IA346" s="36">
        <v>0</v>
      </c>
      <c r="IB346" s="88">
        <v>7.6923076923076872E-2</v>
      </c>
      <c r="IC346" s="88"/>
      <c r="ID346" s="88"/>
      <c r="IE346" s="88">
        <v>-0.19999999999999996</v>
      </c>
      <c r="IF346" s="88">
        <v>0.25</v>
      </c>
      <c r="IG346" s="88">
        <v>0</v>
      </c>
      <c r="IH346" s="88">
        <v>0</v>
      </c>
      <c r="II346" s="88">
        <v>0</v>
      </c>
      <c r="IJ346" s="88">
        <v>0.33333333333333326</v>
      </c>
      <c r="IK346" s="88"/>
      <c r="IL346" s="88"/>
      <c r="IM346" s="88">
        <v>-0.25</v>
      </c>
      <c r="IN346" s="88"/>
      <c r="IO346" s="89"/>
      <c r="IP346" s="23"/>
      <c r="IQ346" s="89"/>
      <c r="IR346" s="89">
        <f t="shared" ref="IR346:IR377" si="60">IS311/IR311-1</f>
        <v>-6.6666666666666652E-2</v>
      </c>
      <c r="IS346" s="89">
        <f t="shared" ref="IS346:IS377" si="61">IT311/IS311-1</f>
        <v>-7.1428571428571397E-2</v>
      </c>
    </row>
    <row r="347" spans="1:254" ht="14.4" customHeight="1" x14ac:dyDescent="0.3">
      <c r="A347" s="11" t="s">
        <v>933</v>
      </c>
      <c r="B347" s="36">
        <v>-0.40909090909090906</v>
      </c>
      <c r="C347" s="36">
        <v>-7.6923076923076872E-2</v>
      </c>
      <c r="D347" s="36">
        <v>1</v>
      </c>
      <c r="E347" s="36">
        <v>-0.33333333333333337</v>
      </c>
      <c r="F347" s="36" t="s">
        <v>1074</v>
      </c>
      <c r="G347" s="131"/>
      <c r="H347" s="36">
        <v>-0.13043478260869568</v>
      </c>
      <c r="I347" s="36">
        <v>-0.35</v>
      </c>
      <c r="J347" s="131"/>
      <c r="K347" s="36">
        <v>-7.6923076923076872E-2</v>
      </c>
      <c r="L347" s="131"/>
      <c r="M347" s="36">
        <v>0.16666666666666674</v>
      </c>
      <c r="N347" s="131"/>
      <c r="O347" s="36" t="s">
        <v>1074</v>
      </c>
      <c r="P347" s="36" t="s">
        <v>1074</v>
      </c>
      <c r="Q347" s="36">
        <v>-0.25</v>
      </c>
      <c r="R347" s="36">
        <v>0.33333333333333326</v>
      </c>
      <c r="S347" s="36">
        <v>0</v>
      </c>
      <c r="T347" s="36">
        <v>0</v>
      </c>
      <c r="U347" s="131"/>
      <c r="V347" s="36">
        <v>0</v>
      </c>
      <c r="W347" s="36">
        <v>0</v>
      </c>
      <c r="X347" s="36">
        <v>0</v>
      </c>
      <c r="Y347" s="36">
        <v>0</v>
      </c>
      <c r="Z347" s="36">
        <v>0</v>
      </c>
      <c r="AA347" s="131"/>
      <c r="AB347" s="36"/>
      <c r="AC347" s="36"/>
      <c r="AD347" s="91">
        <v>-4.0000000000000036E-2</v>
      </c>
      <c r="AE347" s="91">
        <v>0</v>
      </c>
      <c r="AF347" s="91">
        <v>0</v>
      </c>
      <c r="AG347" s="36">
        <v>0</v>
      </c>
      <c r="AH347" s="36"/>
      <c r="AI347" s="88"/>
      <c r="AJ347" s="88">
        <v>8.3333333333333259E-2</v>
      </c>
      <c r="AK347" s="88">
        <v>-7.6923076923076872E-2</v>
      </c>
      <c r="AL347" s="88">
        <v>9.1666666666666563E-2</v>
      </c>
      <c r="AM347" s="88">
        <v>6.8702290076335881E-2</v>
      </c>
      <c r="AN347" s="88">
        <v>0</v>
      </c>
      <c r="AO347" s="88">
        <v>-0.1428571428571429</v>
      </c>
      <c r="AP347" s="88">
        <v>0</v>
      </c>
      <c r="AQ347" s="88">
        <v>0</v>
      </c>
      <c r="AR347" s="88">
        <v>0</v>
      </c>
      <c r="AS347" s="88">
        <v>0.33333333333333326</v>
      </c>
      <c r="AT347" s="89">
        <v>-0.25</v>
      </c>
      <c r="AU347" s="23">
        <v>0</v>
      </c>
      <c r="AV347" s="89">
        <f>AW312/AV312-1</f>
        <v>0</v>
      </c>
      <c r="AW347" s="89"/>
      <c r="AX347" s="89"/>
      <c r="BA347" s="11" t="s">
        <v>933</v>
      </c>
      <c r="BB347" s="36">
        <v>-0.19999999999999996</v>
      </c>
      <c r="BC347" s="36">
        <v>0.25</v>
      </c>
      <c r="BD347" s="36">
        <v>0.21999999999999997</v>
      </c>
      <c r="BE347" s="36">
        <v>-1.6393442622950838E-2</v>
      </c>
      <c r="BF347" s="36" t="s">
        <v>1074</v>
      </c>
      <c r="BG347" s="36" t="s">
        <v>1074</v>
      </c>
      <c r="BH347" s="36">
        <v>-0.14040114613180521</v>
      </c>
      <c r="BI347" s="36">
        <v>-0.16666666666666663</v>
      </c>
      <c r="BJ347" s="131"/>
      <c r="BK347" s="36">
        <v>0</v>
      </c>
      <c r="BL347" s="131"/>
      <c r="BM347" s="36">
        <v>0.10000000000000009</v>
      </c>
      <c r="BN347" s="131"/>
      <c r="BO347" s="36" t="s">
        <v>1074</v>
      </c>
      <c r="BP347" s="36" t="s">
        <v>1074</v>
      </c>
      <c r="BQ347" s="36">
        <v>-0.26666666666666672</v>
      </c>
      <c r="BR347" s="36">
        <v>0</v>
      </c>
      <c r="BS347" s="36">
        <v>0</v>
      </c>
      <c r="BT347" s="36">
        <v>0</v>
      </c>
      <c r="BU347" s="175"/>
      <c r="BV347" s="36">
        <v>9.0909090909090828E-2</v>
      </c>
      <c r="BW347" s="36">
        <v>-8.333333333333337E-2</v>
      </c>
      <c r="BX347" s="36">
        <v>-9.0909090909090939E-2</v>
      </c>
      <c r="BY347" s="36">
        <v>0.19999999999999996</v>
      </c>
      <c r="BZ347" s="36">
        <v>0</v>
      </c>
      <c r="CA347" s="131"/>
      <c r="CB347" s="36"/>
      <c r="CC347" s="36"/>
      <c r="CD347" s="91">
        <v>0.18181818181818188</v>
      </c>
      <c r="CE347" s="91">
        <v>7.6923076923076872E-2</v>
      </c>
      <c r="CF347" s="91">
        <v>0.14285714285714279</v>
      </c>
      <c r="CG347" s="36">
        <v>0</v>
      </c>
      <c r="CH347" s="36"/>
      <c r="CI347" s="88"/>
      <c r="CJ347" s="88">
        <v>-2.7833333333333377E-2</v>
      </c>
      <c r="CK347" s="88">
        <v>2.8630207440425215E-2</v>
      </c>
      <c r="CL347" s="88">
        <v>4.3749999999999956E-2</v>
      </c>
      <c r="CM347" s="88">
        <v>-4.1916167664670656E-2</v>
      </c>
      <c r="CN347" s="88">
        <v>-5.0000000000000044E-2</v>
      </c>
      <c r="CO347" s="88">
        <v>5.2631578947368363E-2</v>
      </c>
      <c r="CP347" s="88">
        <v>0</v>
      </c>
      <c r="CQ347" s="88">
        <v>0</v>
      </c>
      <c r="CR347" s="88">
        <v>0</v>
      </c>
      <c r="CS347" s="88">
        <v>0.33333333333333326</v>
      </c>
      <c r="CT347" s="88">
        <v>0.125</v>
      </c>
      <c r="CU347" s="23">
        <v>-0.16666666666666663</v>
      </c>
      <c r="CV347" s="89">
        <f>CW312/CV312-1</f>
        <v>0</v>
      </c>
      <c r="CW347" s="89"/>
      <c r="CX347" s="89"/>
      <c r="DA347" s="11" t="s">
        <v>933</v>
      </c>
      <c r="DB347" s="36">
        <v>0</v>
      </c>
      <c r="DC347" s="36">
        <v>0</v>
      </c>
      <c r="DD347" s="36">
        <v>0</v>
      </c>
      <c r="DE347" s="36">
        <v>0</v>
      </c>
      <c r="DF347" s="36" t="s">
        <v>1074</v>
      </c>
      <c r="DG347" s="36" t="s">
        <v>1074</v>
      </c>
      <c r="DH347" s="36">
        <v>-0.3571428571428571</v>
      </c>
      <c r="DI347" s="36">
        <v>0.11111111111111116</v>
      </c>
      <c r="DJ347" s="131"/>
      <c r="DK347" s="36">
        <v>0</v>
      </c>
      <c r="DL347" s="131"/>
      <c r="DM347" s="36">
        <v>0</v>
      </c>
      <c r="DN347" s="131"/>
      <c r="DO347" s="36" t="s">
        <v>1074</v>
      </c>
      <c r="DP347" s="36" t="s">
        <v>1074</v>
      </c>
      <c r="DQ347" s="36">
        <v>0</v>
      </c>
      <c r="DR347" s="36">
        <v>-0.33333333333333337</v>
      </c>
      <c r="DS347" s="36">
        <v>0</v>
      </c>
      <c r="DT347" s="36">
        <v>0</v>
      </c>
      <c r="DU347" s="131"/>
      <c r="DV347" s="36">
        <v>0</v>
      </c>
      <c r="DW347" s="36">
        <v>0</v>
      </c>
      <c r="DX347" s="36">
        <v>0</v>
      </c>
      <c r="DY347" s="36">
        <v>0</v>
      </c>
      <c r="DZ347" s="36">
        <v>0</v>
      </c>
      <c r="EA347" s="131"/>
      <c r="EB347" s="36"/>
      <c r="EC347" s="36"/>
      <c r="ED347" s="36">
        <v>0</v>
      </c>
      <c r="EE347" s="36">
        <v>0</v>
      </c>
      <c r="EF347" s="36">
        <v>0.5</v>
      </c>
      <c r="EG347" s="36">
        <v>-9.9999999999999978E-2</v>
      </c>
      <c r="EH347" s="36"/>
      <c r="EI347" s="88"/>
      <c r="EJ347" s="88">
        <v>0.5</v>
      </c>
      <c r="EK347" s="88">
        <v>-0.33333333333333337</v>
      </c>
      <c r="EL347" s="88">
        <v>0</v>
      </c>
      <c r="EM347" s="88">
        <v>0.75</v>
      </c>
      <c r="EN347" s="88">
        <v>0</v>
      </c>
      <c r="EO347" s="88">
        <v>0</v>
      </c>
      <c r="EP347" s="88">
        <v>0</v>
      </c>
      <c r="EQ347" s="88">
        <v>-0.1428571428571429</v>
      </c>
      <c r="ER347" s="88">
        <v>0</v>
      </c>
      <c r="ES347" s="88">
        <v>0</v>
      </c>
      <c r="ET347" s="89">
        <v>0.33333333333333326</v>
      </c>
      <c r="EU347" s="23">
        <v>-0.25</v>
      </c>
      <c r="EV347" s="89">
        <f>EW312/EV312-1</f>
        <v>0</v>
      </c>
      <c r="EW347" s="89"/>
      <c r="EX347" s="89"/>
      <c r="EZ347"/>
      <c r="FA347" s="36" t="s">
        <v>1074</v>
      </c>
      <c r="FB347" s="36" t="s">
        <v>1074</v>
      </c>
      <c r="FC347" s="36">
        <v>-0.5</v>
      </c>
      <c r="FD347" s="36">
        <v>4</v>
      </c>
      <c r="FE347" s="131"/>
      <c r="FF347" s="36">
        <v>-0.8</v>
      </c>
      <c r="FG347" s="131"/>
      <c r="FH347" s="36">
        <v>0</v>
      </c>
      <c r="FI347" s="131"/>
      <c r="FJ347" s="36" t="s">
        <v>1074</v>
      </c>
      <c r="FK347" s="36" t="s">
        <v>1074</v>
      </c>
      <c r="FL347" s="36">
        <v>1</v>
      </c>
      <c r="FM347" s="36">
        <v>-0.5</v>
      </c>
      <c r="FN347" s="36">
        <v>0</v>
      </c>
      <c r="FO347" s="36">
        <v>0</v>
      </c>
      <c r="FP347" s="131"/>
      <c r="FQ347" s="36">
        <v>0</v>
      </c>
      <c r="FR347" s="36">
        <v>0</v>
      </c>
      <c r="FS347" s="91">
        <v>0</v>
      </c>
      <c r="FT347" s="36">
        <v>0</v>
      </c>
      <c r="FU347" s="36">
        <v>0</v>
      </c>
      <c r="FV347" s="131"/>
      <c r="FW347" s="36"/>
      <c r="FX347" s="36"/>
      <c r="FY347" s="36">
        <v>0</v>
      </c>
      <c r="FZ347" s="36">
        <v>0</v>
      </c>
      <c r="GA347" s="36">
        <v>0</v>
      </c>
      <c r="GB347" s="36">
        <v>0</v>
      </c>
      <c r="GC347" s="36"/>
      <c r="GD347" s="88"/>
      <c r="GE347" s="88">
        <v>1</v>
      </c>
      <c r="GF347" s="88">
        <v>-0.5</v>
      </c>
      <c r="GG347" s="88">
        <v>0</v>
      </c>
      <c r="GH347" s="88">
        <v>0.5</v>
      </c>
      <c r="GI347" s="88">
        <v>0</v>
      </c>
      <c r="GJ347" s="88">
        <v>0</v>
      </c>
      <c r="GK347" s="88">
        <v>0</v>
      </c>
      <c r="GL347" s="88">
        <v>-0.33333333333333337</v>
      </c>
      <c r="GM347" s="88">
        <v>0</v>
      </c>
      <c r="GN347" s="88">
        <v>0</v>
      </c>
      <c r="GO347" s="88">
        <v>0</v>
      </c>
      <c r="GP347" s="23">
        <v>0</v>
      </c>
      <c r="GQ347" s="89">
        <f>GR312/GQ312-1</f>
        <v>0</v>
      </c>
      <c r="GR347" s="89"/>
      <c r="GS347" s="89"/>
      <c r="GU347"/>
      <c r="GV347" s="11" t="s">
        <v>933</v>
      </c>
      <c r="GW347" s="36">
        <v>-0.5</v>
      </c>
      <c r="GX347" s="36">
        <v>1</v>
      </c>
      <c r="GY347" s="36">
        <v>-0.25</v>
      </c>
      <c r="GZ347" s="36">
        <v>0.33333333333333326</v>
      </c>
      <c r="HA347" s="36" t="s">
        <v>1074</v>
      </c>
      <c r="HB347" s="36" t="s">
        <v>1074</v>
      </c>
      <c r="HC347" s="36">
        <v>0</v>
      </c>
      <c r="HD347" s="36">
        <v>0</v>
      </c>
      <c r="HE347" s="36">
        <v>0</v>
      </c>
      <c r="HF347" s="36">
        <v>0</v>
      </c>
      <c r="HG347" s="36" t="s">
        <v>1074</v>
      </c>
      <c r="HH347" s="36" t="s">
        <v>1074</v>
      </c>
      <c r="HI347" s="36">
        <v>0</v>
      </c>
      <c r="HJ347" s="36" t="s">
        <v>1074</v>
      </c>
      <c r="HK347" s="36" t="s">
        <v>1074</v>
      </c>
      <c r="HL347" s="36">
        <v>0</v>
      </c>
      <c r="HM347" s="36">
        <v>0</v>
      </c>
      <c r="HN347" s="36">
        <v>0.19999999999999996</v>
      </c>
      <c r="HO347" s="36">
        <v>-0.16666666666666663</v>
      </c>
      <c r="HP347" s="36">
        <v>0.5</v>
      </c>
      <c r="HQ347" s="36">
        <v>0.5</v>
      </c>
      <c r="HR347" s="93">
        <v>-0.33333333333333337</v>
      </c>
      <c r="HS347" s="36">
        <v>0</v>
      </c>
      <c r="HT347" s="36">
        <v>0</v>
      </c>
      <c r="HU347" s="36">
        <v>0.5</v>
      </c>
      <c r="HV347" s="36"/>
      <c r="HW347" s="36"/>
      <c r="HX347" s="36"/>
      <c r="HY347" s="36">
        <v>-9.0909090909090939E-2</v>
      </c>
      <c r="HZ347" s="36">
        <v>0</v>
      </c>
      <c r="IA347" s="36">
        <v>0.10000000000000009</v>
      </c>
      <c r="IB347" s="88">
        <v>-9.0909090909090939E-2</v>
      </c>
      <c r="IC347" s="88"/>
      <c r="ID347" s="88"/>
      <c r="IE347" s="88">
        <v>0.14999999999999991</v>
      </c>
      <c r="IF347" s="88">
        <v>0.21739130434782616</v>
      </c>
      <c r="IG347" s="88">
        <v>0</v>
      </c>
      <c r="IH347" s="88">
        <v>0</v>
      </c>
      <c r="II347" s="88">
        <v>3.5714285714285809E-2</v>
      </c>
      <c r="IJ347" s="88">
        <v>3.4482758620689724E-2</v>
      </c>
      <c r="IK347" s="88">
        <v>0</v>
      </c>
      <c r="IL347" s="88">
        <v>-6.6666666666666652E-2</v>
      </c>
      <c r="IM347" s="88">
        <v>0.25</v>
      </c>
      <c r="IN347" s="88">
        <v>-0.2857142857142857</v>
      </c>
      <c r="IO347" s="89">
        <v>0.19999999999999996</v>
      </c>
      <c r="IP347" s="23">
        <v>-6.6666666666666652E-2</v>
      </c>
      <c r="IQ347" s="89">
        <f>IR312/IQ312-1</f>
        <v>-0.1071428571428571</v>
      </c>
      <c r="IR347" s="89"/>
      <c r="IS347" s="89"/>
    </row>
    <row r="348" spans="1:254" ht="14.4" customHeight="1" x14ac:dyDescent="0.3">
      <c r="A348" s="11" t="s">
        <v>926</v>
      </c>
      <c r="B348" s="36">
        <v>1.6666666666666665</v>
      </c>
      <c r="C348" s="94" t="s">
        <v>1074</v>
      </c>
      <c r="D348" s="94" t="s">
        <v>1074</v>
      </c>
      <c r="E348" s="36">
        <v>7.1428571428571397E-2</v>
      </c>
      <c r="F348" s="36">
        <v>-0.26666666666666672</v>
      </c>
      <c r="G348" s="131"/>
      <c r="H348" s="36">
        <v>-6.25E-2</v>
      </c>
      <c r="I348" s="36">
        <v>-6.6666666666666652E-2</v>
      </c>
      <c r="J348" s="131"/>
      <c r="K348" s="36">
        <v>7.1428571428571397E-2</v>
      </c>
      <c r="L348" s="131"/>
      <c r="M348" s="36">
        <v>0</v>
      </c>
      <c r="N348" s="131"/>
      <c r="O348" s="36">
        <v>-3.3333333333333326E-2</v>
      </c>
      <c r="P348" s="36">
        <v>0.13793103448275867</v>
      </c>
      <c r="Q348" s="36">
        <v>-0.15151515151515149</v>
      </c>
      <c r="R348" s="36">
        <v>0.14285714285714279</v>
      </c>
      <c r="S348" s="36">
        <v>-0.25</v>
      </c>
      <c r="T348" s="36">
        <v>0.16666666666666674</v>
      </c>
      <c r="U348" s="131"/>
      <c r="V348" s="36">
        <v>-0.6607142857142857</v>
      </c>
      <c r="W348" s="36">
        <v>1.5263157894736841</v>
      </c>
      <c r="X348" s="36">
        <v>-0.16666666666666663</v>
      </c>
      <c r="Y348" s="36"/>
      <c r="Z348" s="36"/>
      <c r="AA348" s="131"/>
      <c r="AB348" s="36"/>
      <c r="AC348" s="36">
        <v>0</v>
      </c>
      <c r="AD348" s="91">
        <v>-0.25</v>
      </c>
      <c r="AE348" s="91">
        <v>0</v>
      </c>
      <c r="AF348" s="91">
        <v>0</v>
      </c>
      <c r="AG348" s="36">
        <v>0.77777777777777768</v>
      </c>
      <c r="AH348" s="36">
        <v>-0.40625</v>
      </c>
      <c r="AI348" s="88">
        <v>-5.2631578947368474E-2</v>
      </c>
      <c r="AJ348" s="88">
        <v>0</v>
      </c>
      <c r="AK348" s="88">
        <v>0</v>
      </c>
      <c r="AL348" s="88">
        <v>0</v>
      </c>
      <c r="AM348" s="88">
        <v>0</v>
      </c>
      <c r="AN348" s="88">
        <v>-0.11111111111111116</v>
      </c>
      <c r="AO348" s="88">
        <v>0</v>
      </c>
      <c r="AP348" s="88">
        <v>0</v>
      </c>
      <c r="AQ348" s="88">
        <v>0.125</v>
      </c>
      <c r="AR348" s="88">
        <v>0</v>
      </c>
      <c r="AS348" s="88">
        <v>0</v>
      </c>
      <c r="AT348" s="89">
        <v>0</v>
      </c>
      <c r="AU348" s="23">
        <v>0</v>
      </c>
      <c r="AV348" s="89">
        <f t="shared" ref="AV348:AV377" si="62">AW313/AV313-1</f>
        <v>0</v>
      </c>
      <c r="AW348" s="89">
        <f t="shared" si="56"/>
        <v>0</v>
      </c>
      <c r="AX348" s="89">
        <f t="shared" si="56"/>
        <v>0</v>
      </c>
      <c r="BA348" s="11" t="s">
        <v>926</v>
      </c>
      <c r="BB348" s="36">
        <v>-0.25</v>
      </c>
      <c r="BC348" s="94" t="s">
        <v>1074</v>
      </c>
      <c r="BD348" s="94" t="s">
        <v>1074</v>
      </c>
      <c r="BE348" s="36">
        <v>-7.6923076923076872E-2</v>
      </c>
      <c r="BF348" s="36">
        <v>0.16666666666666674</v>
      </c>
      <c r="BG348" s="36" t="s">
        <v>1074</v>
      </c>
      <c r="BH348" s="36">
        <v>1.25</v>
      </c>
      <c r="BI348" s="36">
        <v>-0.55555555555555558</v>
      </c>
      <c r="BJ348" s="131"/>
      <c r="BK348" s="36">
        <v>8.3333333333333259E-2</v>
      </c>
      <c r="BL348" s="131"/>
      <c r="BM348" s="36">
        <v>0.10769230769230775</v>
      </c>
      <c r="BN348" s="131"/>
      <c r="BO348" s="36">
        <v>-9.722222222222221E-2</v>
      </c>
      <c r="BP348" s="36">
        <v>7.6923076923076872E-2</v>
      </c>
      <c r="BQ348" s="36">
        <v>-0.1071428571428571</v>
      </c>
      <c r="BR348" s="36">
        <v>-4.0000000000000036E-2</v>
      </c>
      <c r="BS348" s="36">
        <v>0.16666666666666674</v>
      </c>
      <c r="BT348" s="36">
        <v>1.1428571428571428</v>
      </c>
      <c r="BU348" s="175"/>
      <c r="BV348" s="36">
        <v>-0.6</v>
      </c>
      <c r="BW348" s="36">
        <v>0</v>
      </c>
      <c r="BX348" s="36">
        <v>2.4999999999999911E-2</v>
      </c>
      <c r="BY348" s="36"/>
      <c r="BZ348" s="36"/>
      <c r="CA348" s="131"/>
      <c r="CB348" s="36"/>
      <c r="CC348" s="36"/>
      <c r="CD348" s="91">
        <v>0.71428571428571419</v>
      </c>
      <c r="CE348" s="91">
        <v>2.0833333333333259E-2</v>
      </c>
      <c r="CF348" s="91">
        <v>-2.0408163265306145E-2</v>
      </c>
      <c r="CG348" s="36">
        <v>0</v>
      </c>
      <c r="CH348" s="36">
        <v>-8.333333333333337E-2</v>
      </c>
      <c r="CI348" s="88">
        <v>-4.5454545454545414E-2</v>
      </c>
      <c r="CJ348" s="88">
        <v>-4.7619047619047672E-2</v>
      </c>
      <c r="CK348" s="88">
        <v>0</v>
      </c>
      <c r="CL348" s="88">
        <v>0</v>
      </c>
      <c r="CM348" s="88">
        <v>0</v>
      </c>
      <c r="CN348" s="88">
        <v>-9.9999999999999978E-2</v>
      </c>
      <c r="CO348" s="88">
        <v>5.555555555555558E-2</v>
      </c>
      <c r="CP348" s="88">
        <v>5.2631578947368363E-2</v>
      </c>
      <c r="CQ348" s="88">
        <v>0</v>
      </c>
      <c r="CR348" s="88">
        <v>0</v>
      </c>
      <c r="CS348" s="88">
        <v>0</v>
      </c>
      <c r="CT348" s="88">
        <v>0</v>
      </c>
      <c r="CU348" s="23">
        <v>5.0000000000000044E-2</v>
      </c>
      <c r="CV348" s="89">
        <f t="shared" ref="CV348:CV377" si="63">CW313/CV313-1</f>
        <v>-4.7619047619047672E-2</v>
      </c>
      <c r="CW348" s="89">
        <f t="shared" si="57"/>
        <v>0</v>
      </c>
      <c r="CX348" s="89">
        <f t="shared" si="57"/>
        <v>0</v>
      </c>
      <c r="DA348" s="11" t="s">
        <v>926</v>
      </c>
      <c r="DB348" s="36">
        <v>-0.375</v>
      </c>
      <c r="DC348" s="36" t="s">
        <v>1074</v>
      </c>
      <c r="DD348" s="36" t="s">
        <v>1074</v>
      </c>
      <c r="DE348" s="36">
        <v>0</v>
      </c>
      <c r="DF348" s="36">
        <v>0</v>
      </c>
      <c r="DG348" s="36" t="s">
        <v>1074</v>
      </c>
      <c r="DH348" s="36">
        <v>0</v>
      </c>
      <c r="DI348" s="36">
        <v>0</v>
      </c>
      <c r="DJ348" s="131"/>
      <c r="DK348" s="36">
        <v>0.25</v>
      </c>
      <c r="DL348" s="131"/>
      <c r="DM348" s="36">
        <v>-0.19999999999999996</v>
      </c>
      <c r="DN348" s="131"/>
      <c r="DO348" s="36">
        <v>0.25</v>
      </c>
      <c r="DP348" s="36">
        <v>0</v>
      </c>
      <c r="DQ348" s="36">
        <v>0</v>
      </c>
      <c r="DR348" s="36">
        <v>0</v>
      </c>
      <c r="DS348" s="36">
        <v>-0.15000000000000002</v>
      </c>
      <c r="DT348" s="36">
        <v>-0.52941176470588236</v>
      </c>
      <c r="DU348" s="131"/>
      <c r="DV348" s="36">
        <v>0.5</v>
      </c>
      <c r="DW348" s="36">
        <v>0</v>
      </c>
      <c r="DX348" s="36">
        <v>0</v>
      </c>
      <c r="DY348" s="36"/>
      <c r="DZ348" s="36"/>
      <c r="EA348" s="131"/>
      <c r="EB348" s="36"/>
      <c r="EC348" s="36">
        <v>0.33333333333333326</v>
      </c>
      <c r="ED348" s="36">
        <v>0</v>
      </c>
      <c r="EE348" s="36">
        <v>0.125</v>
      </c>
      <c r="EF348" s="36">
        <v>-0.11111111111111116</v>
      </c>
      <c r="EG348" s="36">
        <v>0</v>
      </c>
      <c r="EH348" s="36">
        <v>0</v>
      </c>
      <c r="EI348" s="88">
        <v>0.125</v>
      </c>
      <c r="EJ348" s="88">
        <v>-0.11111111111111116</v>
      </c>
      <c r="EK348" s="88">
        <v>0</v>
      </c>
      <c r="EL348" s="88">
        <v>0</v>
      </c>
      <c r="EM348" s="88">
        <v>0</v>
      </c>
      <c r="EN348" s="88">
        <v>0</v>
      </c>
      <c r="EO348" s="88">
        <v>0</v>
      </c>
      <c r="EP348" s="88">
        <v>0</v>
      </c>
      <c r="EQ348" s="88">
        <v>0.25</v>
      </c>
      <c r="ER348" s="88">
        <v>0.19999999999999996</v>
      </c>
      <c r="ES348" s="88">
        <v>-0.16666666666666663</v>
      </c>
      <c r="ET348" s="89">
        <v>0.60000000000000009</v>
      </c>
      <c r="EU348" s="23">
        <v>-0.375</v>
      </c>
      <c r="EV348" s="89">
        <f t="shared" ref="EV348:EV377" si="64">EW313/EV313-1</f>
        <v>0</v>
      </c>
      <c r="EW348" s="89">
        <f t="shared" ref="EW348:EX377" si="65">EX313/EW313-1</f>
        <v>0</v>
      </c>
      <c r="EX348" s="89">
        <f t="shared" ref="EX348:EX376" si="66">EY313/EX313-1</f>
        <v>-9.9999999999999978E-2</v>
      </c>
      <c r="EZ348"/>
      <c r="FA348" s="36">
        <v>0</v>
      </c>
      <c r="FB348" s="36">
        <v>1</v>
      </c>
      <c r="FC348" s="36">
        <v>0</v>
      </c>
      <c r="FD348" s="36">
        <v>-0.5</v>
      </c>
      <c r="FE348" s="131"/>
      <c r="FF348" s="36">
        <v>0</v>
      </c>
      <c r="FG348" s="131"/>
      <c r="FH348" s="36">
        <v>1</v>
      </c>
      <c r="FI348" s="131"/>
      <c r="FJ348" s="36">
        <v>1.5</v>
      </c>
      <c r="FK348" s="36">
        <v>-0.7</v>
      </c>
      <c r="FL348" s="36">
        <v>1.3333333333333335</v>
      </c>
      <c r="FM348" s="36">
        <v>-0.7142857142857143</v>
      </c>
      <c r="FN348" s="36">
        <v>0</v>
      </c>
      <c r="FO348" s="36">
        <v>0</v>
      </c>
      <c r="FP348" s="131"/>
      <c r="FQ348" s="36">
        <v>0</v>
      </c>
      <c r="FR348" s="36">
        <v>0</v>
      </c>
      <c r="FS348" s="91">
        <v>0</v>
      </c>
      <c r="FT348" s="36"/>
      <c r="FU348" s="36"/>
      <c r="FV348" s="131"/>
      <c r="FW348" s="36"/>
      <c r="FX348" s="36"/>
      <c r="FY348" s="36">
        <v>0</v>
      </c>
      <c r="FZ348" s="36">
        <v>0</v>
      </c>
      <c r="GA348" s="36">
        <v>0</v>
      </c>
      <c r="GB348" s="36">
        <v>0</v>
      </c>
      <c r="GC348" s="36">
        <v>0</v>
      </c>
      <c r="GD348" s="88">
        <v>0</v>
      </c>
      <c r="GE348" s="88">
        <v>0</v>
      </c>
      <c r="GF348" s="88">
        <v>0</v>
      </c>
      <c r="GG348" s="88">
        <v>0</v>
      </c>
      <c r="GH348" s="88">
        <v>0</v>
      </c>
      <c r="GI348" s="88">
        <v>0</v>
      </c>
      <c r="GJ348" s="88">
        <v>0</v>
      </c>
      <c r="GK348" s="88">
        <v>0</v>
      </c>
      <c r="GL348" s="88">
        <v>0</v>
      </c>
      <c r="GM348" s="88">
        <v>0</v>
      </c>
      <c r="GN348" s="88">
        <v>0</v>
      </c>
      <c r="GO348" s="88">
        <v>0</v>
      </c>
      <c r="GP348" s="23">
        <v>0</v>
      </c>
      <c r="GQ348" s="89">
        <f t="shared" ref="GQ348:GQ377" si="67">GR313/GQ313-1</f>
        <v>0</v>
      </c>
      <c r="GR348" s="89">
        <f t="shared" si="58"/>
        <v>0</v>
      </c>
      <c r="GS348" s="89">
        <f t="shared" si="59"/>
        <v>0</v>
      </c>
      <c r="GU348"/>
      <c r="GV348" s="11" t="s">
        <v>926</v>
      </c>
      <c r="GW348" s="36">
        <v>9.8039215686274606E-2</v>
      </c>
      <c r="GX348" s="36" t="s">
        <v>1074</v>
      </c>
      <c r="GY348" s="36" t="s">
        <v>1074</v>
      </c>
      <c r="GZ348" s="36">
        <v>0</v>
      </c>
      <c r="HA348" s="36">
        <v>0</v>
      </c>
      <c r="HB348" s="36" t="s">
        <v>1074</v>
      </c>
      <c r="HC348" s="36">
        <v>-3.8461538461538436E-2</v>
      </c>
      <c r="HD348" s="36">
        <v>-4.0000000000000036E-2</v>
      </c>
      <c r="HE348" s="36">
        <v>0.25</v>
      </c>
      <c r="HF348" s="36">
        <v>-6.6666666666666652E-2</v>
      </c>
      <c r="HG348" s="36">
        <v>-7.1428571428571397E-2</v>
      </c>
      <c r="HH348" s="36">
        <v>-7.6923076923076872E-2</v>
      </c>
      <c r="HI348" s="36">
        <v>0</v>
      </c>
      <c r="HJ348" s="36">
        <v>4.1666666666666741E-2</v>
      </c>
      <c r="HK348" s="36">
        <v>-0.19999999999999996</v>
      </c>
      <c r="HL348" s="36">
        <v>0.5</v>
      </c>
      <c r="HM348" s="36">
        <v>-0.16666666666666663</v>
      </c>
      <c r="HN348" s="36">
        <v>-4.0000000000000036E-2</v>
      </c>
      <c r="HO348" s="36">
        <v>0</v>
      </c>
      <c r="HP348" s="36"/>
      <c r="HQ348" s="36">
        <v>0.25</v>
      </c>
      <c r="HR348" s="93">
        <v>-0.1333333333333333</v>
      </c>
      <c r="HS348" s="36">
        <v>-0.17307692307692313</v>
      </c>
      <c r="HT348" s="36"/>
      <c r="HU348" s="36"/>
      <c r="HV348" s="36"/>
      <c r="HW348" s="36"/>
      <c r="HX348" s="36">
        <v>0.15384615384615374</v>
      </c>
      <c r="HY348" s="36">
        <v>-6.6666666666666652E-2</v>
      </c>
      <c r="HZ348" s="36">
        <v>-0.1428571428571429</v>
      </c>
      <c r="IA348" s="36">
        <v>8.3333333333333259E-2</v>
      </c>
      <c r="IB348" s="88">
        <v>0</v>
      </c>
      <c r="IC348" s="88">
        <v>0.38461538461538458</v>
      </c>
      <c r="ID348" s="88">
        <v>-0.16666666666666663</v>
      </c>
      <c r="IE348" s="88">
        <v>0.19999999999999996</v>
      </c>
      <c r="IF348" s="88">
        <v>-0.16666666666666663</v>
      </c>
      <c r="IG348" s="88">
        <v>0</v>
      </c>
      <c r="IH348" s="88">
        <v>0.1333333333333333</v>
      </c>
      <c r="II348" s="88">
        <v>5.8823529411764719E-2</v>
      </c>
      <c r="IJ348" s="88">
        <v>-4.166666666666663E-2</v>
      </c>
      <c r="IK348" s="88">
        <v>1.449275362318847E-2</v>
      </c>
      <c r="IL348" s="88">
        <v>0.14285714285714279</v>
      </c>
      <c r="IM348" s="88">
        <v>0.25</v>
      </c>
      <c r="IN348" s="88">
        <v>-0.12</v>
      </c>
      <c r="IO348" s="89">
        <v>-0.18181818181818177</v>
      </c>
      <c r="IP348" s="23">
        <v>0</v>
      </c>
      <c r="IQ348" s="89">
        <f t="shared" ref="IQ348:IQ377" si="68">IR313/IQ313-1</f>
        <v>-5.555555555555558E-2</v>
      </c>
      <c r="IR348" s="89">
        <f t="shared" si="60"/>
        <v>2.9411764705882248E-2</v>
      </c>
      <c r="IS348" s="89">
        <f t="shared" si="61"/>
        <v>-2.8571428571428581E-2</v>
      </c>
    </row>
    <row r="349" spans="1:254" ht="14.4" customHeight="1" x14ac:dyDescent="0.3">
      <c r="A349" s="11" t="s">
        <v>914</v>
      </c>
      <c r="B349" s="36" t="s">
        <v>1074</v>
      </c>
      <c r="C349" s="94" t="s">
        <v>1074</v>
      </c>
      <c r="D349" s="94" t="s">
        <v>1074</v>
      </c>
      <c r="E349" s="36">
        <v>-0.11392405063291144</v>
      </c>
      <c r="F349" s="36">
        <v>0</v>
      </c>
      <c r="G349" s="131"/>
      <c r="H349" s="36" t="s">
        <v>1074</v>
      </c>
      <c r="I349" s="36" t="s">
        <v>1074</v>
      </c>
      <c r="J349" s="131"/>
      <c r="K349" s="36" t="s">
        <v>1074</v>
      </c>
      <c r="L349" s="131"/>
      <c r="M349" s="36">
        <v>4.7619047619047672E-2</v>
      </c>
      <c r="N349" s="131"/>
      <c r="O349" s="36">
        <v>0</v>
      </c>
      <c r="P349" s="36">
        <v>9.0909090909090828E-2</v>
      </c>
      <c r="Q349" s="36">
        <v>0</v>
      </c>
      <c r="R349" s="36">
        <v>0</v>
      </c>
      <c r="S349" s="36">
        <v>-0.41666666666666663</v>
      </c>
      <c r="T349" s="36">
        <v>0</v>
      </c>
      <c r="U349" s="131"/>
      <c r="V349" s="36">
        <v>0.10000000000000009</v>
      </c>
      <c r="W349" s="36">
        <v>3.8961038961038863E-2</v>
      </c>
      <c r="X349" s="36">
        <v>0</v>
      </c>
      <c r="Y349" s="36">
        <v>0.375</v>
      </c>
      <c r="Z349" s="36">
        <v>-0.27272727272727271</v>
      </c>
      <c r="AA349" s="131"/>
      <c r="AB349" s="36">
        <v>0.5</v>
      </c>
      <c r="AC349" s="36">
        <v>-0.41666666666666663</v>
      </c>
      <c r="AD349" s="91">
        <v>0</v>
      </c>
      <c r="AE349" s="91">
        <v>0</v>
      </c>
      <c r="AF349" s="91">
        <v>-0.1428571428571429</v>
      </c>
      <c r="AG349" s="36">
        <v>0</v>
      </c>
      <c r="AH349" s="36">
        <v>0</v>
      </c>
      <c r="AI349" s="88">
        <v>0</v>
      </c>
      <c r="AJ349" s="88">
        <v>0</v>
      </c>
      <c r="AK349" s="88">
        <v>0</v>
      </c>
      <c r="AL349" s="88">
        <v>0</v>
      </c>
      <c r="AM349" s="88">
        <v>0</v>
      </c>
      <c r="AN349" s="88">
        <v>0</v>
      </c>
      <c r="AO349" s="88">
        <v>0</v>
      </c>
      <c r="AP349" s="88">
        <v>0</v>
      </c>
      <c r="AQ349" s="88">
        <v>0</v>
      </c>
      <c r="AR349" s="88">
        <v>0</v>
      </c>
      <c r="AS349" s="88">
        <v>0</v>
      </c>
      <c r="AT349" s="89">
        <v>0</v>
      </c>
      <c r="AU349" s="23">
        <v>0</v>
      </c>
      <c r="AV349" s="89">
        <f t="shared" si="62"/>
        <v>0</v>
      </c>
      <c r="AW349" s="89">
        <f t="shared" si="56"/>
        <v>0</v>
      </c>
      <c r="AX349" s="89">
        <f t="shared" si="56"/>
        <v>0</v>
      </c>
      <c r="BA349" s="11" t="s">
        <v>914</v>
      </c>
      <c r="BB349" s="36" t="s">
        <v>1074</v>
      </c>
      <c r="BC349" s="94" t="s">
        <v>1074</v>
      </c>
      <c r="BD349" s="94" t="s">
        <v>1074</v>
      </c>
      <c r="BE349" s="36">
        <v>-0.25619834710743805</v>
      </c>
      <c r="BF349" s="36">
        <v>0</v>
      </c>
      <c r="BG349" s="36" t="s">
        <v>1074</v>
      </c>
      <c r="BH349" s="36" t="s">
        <v>1074</v>
      </c>
      <c r="BI349" s="36" t="s">
        <v>1074</v>
      </c>
      <c r="BJ349" s="131"/>
      <c r="BK349" s="36" t="s">
        <v>1074</v>
      </c>
      <c r="BL349" s="131"/>
      <c r="BM349" s="36">
        <v>-0.30000000000000004</v>
      </c>
      <c r="BN349" s="131"/>
      <c r="BO349" s="36">
        <v>0</v>
      </c>
      <c r="BP349" s="36">
        <v>1</v>
      </c>
      <c r="BQ349" s="36">
        <v>-7.1428571428571397E-2</v>
      </c>
      <c r="BR349" s="36">
        <v>-7.6923076923076872E-2</v>
      </c>
      <c r="BS349" s="36">
        <v>-0.33333333333333337</v>
      </c>
      <c r="BT349" s="36">
        <v>0.125</v>
      </c>
      <c r="BU349" s="175"/>
      <c r="BV349" s="36">
        <v>0.22222222222222232</v>
      </c>
      <c r="BW349" s="36">
        <v>9.0909090909090828E-2</v>
      </c>
      <c r="BX349" s="36">
        <v>0</v>
      </c>
      <c r="BY349" s="36">
        <v>0.33333333333333326</v>
      </c>
      <c r="BZ349" s="36">
        <v>-0.1875</v>
      </c>
      <c r="CA349" s="131"/>
      <c r="CB349" s="36">
        <v>0</v>
      </c>
      <c r="CC349" s="36">
        <v>7.6923076923076872E-2</v>
      </c>
      <c r="CD349" s="91">
        <v>7.1428571428571397E-2</v>
      </c>
      <c r="CE349" s="91">
        <v>-0.19999999999999996</v>
      </c>
      <c r="CF349" s="91">
        <v>8.3333333333333259E-2</v>
      </c>
      <c r="CG349" s="36">
        <v>7.6923076923076872E-2</v>
      </c>
      <c r="CH349" s="36">
        <v>-7.1428571428571397E-2</v>
      </c>
      <c r="CI349" s="88">
        <v>-7.6923076923076872E-2</v>
      </c>
      <c r="CJ349" s="88">
        <v>0</v>
      </c>
      <c r="CK349" s="88">
        <v>0</v>
      </c>
      <c r="CL349" s="88">
        <v>0</v>
      </c>
      <c r="CM349" s="88">
        <v>0.16666666666666674</v>
      </c>
      <c r="CN349" s="88">
        <v>-0.25</v>
      </c>
      <c r="CO349" s="88">
        <v>4.7619047619047672E-2</v>
      </c>
      <c r="CP349" s="88">
        <v>0</v>
      </c>
      <c r="CQ349" s="88">
        <v>4.5454545454545414E-2</v>
      </c>
      <c r="CR349" s="88">
        <v>4.3478260869565188E-2</v>
      </c>
      <c r="CS349" s="88">
        <v>0</v>
      </c>
      <c r="CT349" s="88">
        <v>0</v>
      </c>
      <c r="CU349" s="23">
        <v>0</v>
      </c>
      <c r="CV349" s="89">
        <f t="shared" si="63"/>
        <v>-8.333333333333337E-2</v>
      </c>
      <c r="CW349" s="89">
        <f t="shared" si="57"/>
        <v>0</v>
      </c>
      <c r="CX349" s="89">
        <f t="shared" si="57"/>
        <v>9.0909090909090828E-2</v>
      </c>
      <c r="DA349" s="11" t="s">
        <v>914</v>
      </c>
      <c r="DB349" s="36" t="s">
        <v>1074</v>
      </c>
      <c r="DC349" s="36" t="s">
        <v>1074</v>
      </c>
      <c r="DD349" s="36" t="s">
        <v>1074</v>
      </c>
      <c r="DE349" s="36">
        <v>0</v>
      </c>
      <c r="DF349" s="36">
        <v>0</v>
      </c>
      <c r="DG349" s="36" t="s">
        <v>1074</v>
      </c>
      <c r="DH349" s="36" t="s">
        <v>1074</v>
      </c>
      <c r="DI349" s="36" t="s">
        <v>1074</v>
      </c>
      <c r="DJ349" s="131"/>
      <c r="DK349" s="36" t="s">
        <v>1074</v>
      </c>
      <c r="DL349" s="131"/>
      <c r="DM349" s="36">
        <v>0</v>
      </c>
      <c r="DN349" s="131"/>
      <c r="DO349" s="36">
        <v>0</v>
      </c>
      <c r="DP349" s="36">
        <v>0.5</v>
      </c>
      <c r="DQ349" s="36">
        <v>-6.6666666666666652E-2</v>
      </c>
      <c r="DR349" s="36">
        <v>7.1428571428571397E-2</v>
      </c>
      <c r="DS349" s="36">
        <v>-0.33333333333333337</v>
      </c>
      <c r="DT349" s="36">
        <v>0</v>
      </c>
      <c r="DU349" s="131"/>
      <c r="DV349" s="36">
        <v>0</v>
      </c>
      <c r="DW349" s="36">
        <v>0</v>
      </c>
      <c r="DX349" s="36">
        <v>0</v>
      </c>
      <c r="DY349" s="36">
        <v>0</v>
      </c>
      <c r="DZ349" s="36">
        <v>0</v>
      </c>
      <c r="EA349" s="131"/>
      <c r="EB349" s="36">
        <v>0</v>
      </c>
      <c r="EC349" s="36">
        <v>0</v>
      </c>
      <c r="ED349" s="36">
        <v>0</v>
      </c>
      <c r="EE349" s="36">
        <v>0</v>
      </c>
      <c r="EF349" s="36">
        <v>0</v>
      </c>
      <c r="EG349" s="36">
        <v>0</v>
      </c>
      <c r="EH349" s="36">
        <v>0</v>
      </c>
      <c r="EI349" s="88">
        <v>0</v>
      </c>
      <c r="EJ349" s="88">
        <v>0</v>
      </c>
      <c r="EK349" s="88">
        <v>0</v>
      </c>
      <c r="EL349" s="88">
        <v>0</v>
      </c>
      <c r="EM349" s="88">
        <v>0</v>
      </c>
      <c r="EN349" s="88">
        <v>0</v>
      </c>
      <c r="EO349" s="88">
        <v>0</v>
      </c>
      <c r="EP349" s="88">
        <v>0</v>
      </c>
      <c r="EQ349" s="88">
        <v>0</v>
      </c>
      <c r="ER349" s="88">
        <v>0</v>
      </c>
      <c r="ES349" s="88">
        <v>0</v>
      </c>
      <c r="ET349" s="89">
        <v>0.5</v>
      </c>
      <c r="EU349" s="23">
        <v>-0.33333333333333337</v>
      </c>
      <c r="EV349" s="89">
        <f t="shared" si="64"/>
        <v>0</v>
      </c>
      <c r="EW349" s="89">
        <f t="shared" si="65"/>
        <v>0</v>
      </c>
      <c r="EX349" s="89">
        <f t="shared" si="66"/>
        <v>0</v>
      </c>
      <c r="EZ349"/>
      <c r="FA349" s="36">
        <v>0</v>
      </c>
      <c r="FB349" s="36">
        <v>0</v>
      </c>
      <c r="FC349" s="36" t="s">
        <v>1074</v>
      </c>
      <c r="FD349" s="36" t="s">
        <v>1074</v>
      </c>
      <c r="FE349" s="131"/>
      <c r="FF349" s="36" t="s">
        <v>1074</v>
      </c>
      <c r="FG349" s="131"/>
      <c r="FH349" s="36">
        <v>0</v>
      </c>
      <c r="FI349" s="131"/>
      <c r="FJ349" s="36">
        <v>-0.6</v>
      </c>
      <c r="FK349" s="36">
        <v>1.5</v>
      </c>
      <c r="FL349" s="36">
        <v>-0.6</v>
      </c>
      <c r="FM349" s="36">
        <v>1.5</v>
      </c>
      <c r="FN349" s="36">
        <v>-0.44799999999999995</v>
      </c>
      <c r="FO349" s="36">
        <v>-0.27536231884057971</v>
      </c>
      <c r="FP349" s="131"/>
      <c r="FQ349" s="36">
        <v>-0.25</v>
      </c>
      <c r="FR349" s="36">
        <v>0.33333333333333326</v>
      </c>
      <c r="FS349" s="91">
        <v>0</v>
      </c>
      <c r="FT349" s="36">
        <v>-0.5</v>
      </c>
      <c r="FU349" s="36">
        <v>0</v>
      </c>
      <c r="FV349" s="131"/>
      <c r="FW349" s="36">
        <v>1</v>
      </c>
      <c r="FX349" s="36">
        <v>0</v>
      </c>
      <c r="FY349" s="36">
        <v>0</v>
      </c>
      <c r="FZ349" s="36">
        <v>0</v>
      </c>
      <c r="GA349" s="36">
        <v>0</v>
      </c>
      <c r="GB349" s="36">
        <v>0</v>
      </c>
      <c r="GC349" s="36">
        <v>0</v>
      </c>
      <c r="GD349" s="88">
        <v>0</v>
      </c>
      <c r="GE349" s="88">
        <v>0</v>
      </c>
      <c r="GF349" s="88">
        <v>-0.125</v>
      </c>
      <c r="GG349" s="88">
        <v>-0.1428571428571429</v>
      </c>
      <c r="GH349" s="88">
        <v>0.33333333333333326</v>
      </c>
      <c r="GI349" s="88">
        <v>0</v>
      </c>
      <c r="GJ349" s="88">
        <v>0</v>
      </c>
      <c r="GK349" s="88">
        <v>0</v>
      </c>
      <c r="GL349" s="88">
        <v>0</v>
      </c>
      <c r="GM349" s="88">
        <v>-0.25</v>
      </c>
      <c r="GN349" s="88">
        <v>0.33333333333333326</v>
      </c>
      <c r="GO349" s="88">
        <v>-0.5</v>
      </c>
      <c r="GP349" s="23">
        <v>0</v>
      </c>
      <c r="GQ349" s="89">
        <f t="shared" si="67"/>
        <v>1</v>
      </c>
      <c r="GR349" s="89">
        <f t="shared" si="58"/>
        <v>0</v>
      </c>
      <c r="GS349" s="89">
        <f t="shared" si="59"/>
        <v>0</v>
      </c>
      <c r="GU349"/>
      <c r="GV349" s="11" t="s">
        <v>914</v>
      </c>
      <c r="GW349" s="36" t="s">
        <v>1074</v>
      </c>
      <c r="GX349" s="36" t="s">
        <v>1074</v>
      </c>
      <c r="GY349" s="36" t="s">
        <v>1074</v>
      </c>
      <c r="GZ349" s="36">
        <v>6.8181818181818121E-2</v>
      </c>
      <c r="HA349" s="36">
        <v>-0.14893617021276595</v>
      </c>
      <c r="HB349" s="36" t="s">
        <v>1074</v>
      </c>
      <c r="HC349" s="36" t="s">
        <v>1074</v>
      </c>
      <c r="HD349" s="36" t="s">
        <v>1074</v>
      </c>
      <c r="HE349" s="36" t="s">
        <v>1074</v>
      </c>
      <c r="HF349" s="36" t="s">
        <v>1074</v>
      </c>
      <c r="HG349" s="36">
        <v>0</v>
      </c>
      <c r="HH349" s="36">
        <v>0</v>
      </c>
      <c r="HI349" s="36">
        <v>0</v>
      </c>
      <c r="HJ349" s="36">
        <v>0</v>
      </c>
      <c r="HK349" s="36">
        <v>0</v>
      </c>
      <c r="HL349" s="36">
        <v>0</v>
      </c>
      <c r="HM349" s="36">
        <v>0</v>
      </c>
      <c r="HN349" s="36">
        <v>0</v>
      </c>
      <c r="HO349" s="36">
        <v>0.10000000000000009</v>
      </c>
      <c r="HP349" s="36"/>
      <c r="HQ349" s="36">
        <v>-9.0909090909090939E-2</v>
      </c>
      <c r="HR349" s="93">
        <v>-9.9999999999999978E-2</v>
      </c>
      <c r="HS349" s="36">
        <v>0</v>
      </c>
      <c r="HT349" s="36">
        <v>-3.8888888888888862E-2</v>
      </c>
      <c r="HU349" s="36">
        <v>0.27167630057803471</v>
      </c>
      <c r="HV349" s="36"/>
      <c r="HW349" s="36">
        <v>9.0909090909090828E-2</v>
      </c>
      <c r="HX349" s="36">
        <v>-4.166666666666663E-2</v>
      </c>
      <c r="HY349" s="36">
        <v>4.3478260869565188E-2</v>
      </c>
      <c r="HZ349" s="36">
        <v>-0.16666666666666663</v>
      </c>
      <c r="IA349" s="36">
        <v>0</v>
      </c>
      <c r="IB349" s="88">
        <v>0</v>
      </c>
      <c r="IC349" s="88">
        <v>0</v>
      </c>
      <c r="ID349" s="88">
        <v>0</v>
      </c>
      <c r="IE349" s="88">
        <v>0</v>
      </c>
      <c r="IF349" s="88">
        <v>0.10000000000000009</v>
      </c>
      <c r="IG349" s="88">
        <v>0.36363636363636354</v>
      </c>
      <c r="IH349" s="88">
        <v>-6.6666666666666652E-2</v>
      </c>
      <c r="II349" s="88">
        <v>-0.1071428571428571</v>
      </c>
      <c r="IJ349" s="88">
        <v>-4.0000000000000036E-2</v>
      </c>
      <c r="IK349" s="88">
        <v>-8.333333333333337E-2</v>
      </c>
      <c r="IL349" s="88">
        <v>0</v>
      </c>
      <c r="IM349" s="88">
        <v>-9.0909090909090939E-2</v>
      </c>
      <c r="IN349" s="88">
        <v>0</v>
      </c>
      <c r="IO349" s="89">
        <v>0.30000000000000004</v>
      </c>
      <c r="IP349" s="23">
        <v>-0.15384615384615385</v>
      </c>
      <c r="IQ349" s="89">
        <f t="shared" si="68"/>
        <v>9.0909090909090828E-2</v>
      </c>
      <c r="IR349" s="89">
        <f t="shared" si="60"/>
        <v>0.5</v>
      </c>
      <c r="IS349" s="89">
        <f t="shared" si="61"/>
        <v>-0.13888888888888884</v>
      </c>
    </row>
    <row r="350" spans="1:254" ht="14.4" customHeight="1" x14ac:dyDescent="0.3">
      <c r="A350" s="11" t="s">
        <v>1076</v>
      </c>
      <c r="B350" s="36"/>
      <c r="C350" s="94"/>
      <c r="D350" s="94"/>
      <c r="E350" s="36"/>
      <c r="F350" s="36"/>
      <c r="G350" s="131"/>
      <c r="H350" s="36"/>
      <c r="I350" s="36"/>
      <c r="J350" s="131"/>
      <c r="K350" s="36"/>
      <c r="L350" s="131"/>
      <c r="M350" s="36"/>
      <c r="N350" s="131"/>
      <c r="O350" s="36"/>
      <c r="P350" s="36"/>
      <c r="Q350" s="36"/>
      <c r="R350" s="36"/>
      <c r="S350" s="36"/>
      <c r="T350" s="36"/>
      <c r="U350" s="131"/>
      <c r="V350" s="36"/>
      <c r="W350" s="36"/>
      <c r="X350" s="36"/>
      <c r="Y350" s="36"/>
      <c r="Z350" s="36"/>
      <c r="AA350" s="131"/>
      <c r="AB350" s="36"/>
      <c r="AC350" s="36">
        <v>-0.25</v>
      </c>
      <c r="AD350" s="91">
        <v>0.5</v>
      </c>
      <c r="AE350" s="91">
        <v>0</v>
      </c>
      <c r="AF350" s="91">
        <v>0</v>
      </c>
      <c r="AG350" s="36">
        <v>0</v>
      </c>
      <c r="AH350" s="36"/>
      <c r="AI350" s="88"/>
      <c r="AJ350" s="88">
        <v>0</v>
      </c>
      <c r="AK350" s="88">
        <v>0</v>
      </c>
      <c r="AL350" s="88">
        <v>0</v>
      </c>
      <c r="AM350" s="88">
        <v>0</v>
      </c>
      <c r="AN350" s="88">
        <v>0</v>
      </c>
      <c r="AO350" s="88">
        <v>0</v>
      </c>
      <c r="AP350" s="88">
        <v>0</v>
      </c>
      <c r="AQ350" s="88">
        <v>0</v>
      </c>
      <c r="AR350" s="88">
        <v>0</v>
      </c>
      <c r="AS350" s="88"/>
      <c r="AT350" s="89"/>
      <c r="AU350" s="23"/>
      <c r="AV350" s="89"/>
      <c r="AW350" s="89">
        <f t="shared" si="56"/>
        <v>0</v>
      </c>
      <c r="AX350" s="89"/>
      <c r="BA350" s="11" t="s">
        <v>1076</v>
      </c>
      <c r="BB350" s="36"/>
      <c r="BC350" s="94"/>
      <c r="BD350" s="94"/>
      <c r="BE350" s="36"/>
      <c r="BF350" s="36"/>
      <c r="BG350" s="36"/>
      <c r="BH350" s="36"/>
      <c r="BI350" s="36"/>
      <c r="BJ350" s="131"/>
      <c r="BK350" s="36"/>
      <c r="BL350" s="131"/>
      <c r="BM350" s="36"/>
      <c r="BN350" s="131"/>
      <c r="BO350" s="36"/>
      <c r="BP350" s="36"/>
      <c r="BQ350" s="36"/>
      <c r="BR350" s="36"/>
      <c r="BS350" s="36"/>
      <c r="BT350" s="36"/>
      <c r="BU350" s="175"/>
      <c r="BV350" s="36"/>
      <c r="BW350" s="36"/>
      <c r="BX350" s="36"/>
      <c r="BY350" s="36"/>
      <c r="BZ350" s="36"/>
      <c r="CA350" s="131"/>
      <c r="CB350" s="36"/>
      <c r="CC350" s="36">
        <v>-0.22222222222222221</v>
      </c>
      <c r="CD350" s="91">
        <v>1.0714285714285716</v>
      </c>
      <c r="CE350" s="91">
        <v>0</v>
      </c>
      <c r="CF350" s="91">
        <v>-0.41379310344827591</v>
      </c>
      <c r="CG350" s="36">
        <v>0.52941176470588225</v>
      </c>
      <c r="CH350" s="36"/>
      <c r="CI350" s="88"/>
      <c r="CJ350" s="88">
        <v>0</v>
      </c>
      <c r="CK350" s="88">
        <v>0</v>
      </c>
      <c r="CL350" s="88">
        <v>0.4285714285714286</v>
      </c>
      <c r="CM350" s="88">
        <v>0</v>
      </c>
      <c r="CN350" s="88">
        <v>-0.25</v>
      </c>
      <c r="CO350" s="88">
        <v>-6.6666666666666652E-2</v>
      </c>
      <c r="CP350" s="88">
        <v>0</v>
      </c>
      <c r="CQ350" s="88">
        <v>0</v>
      </c>
      <c r="CR350" s="88">
        <v>0</v>
      </c>
      <c r="CS350" s="88"/>
      <c r="CT350" s="88"/>
      <c r="CU350" s="23"/>
      <c r="CV350" s="89"/>
      <c r="CW350" s="89">
        <f t="shared" si="57"/>
        <v>0</v>
      </c>
      <c r="CX350" s="89"/>
      <c r="DA350" s="11" t="s">
        <v>1076</v>
      </c>
      <c r="DB350" s="36"/>
      <c r="DC350" s="36"/>
      <c r="DD350" s="36"/>
      <c r="DE350" s="36"/>
      <c r="DF350" s="36"/>
      <c r="DG350" s="36"/>
      <c r="DH350" s="36"/>
      <c r="DI350" s="36"/>
      <c r="DJ350" s="131"/>
      <c r="DK350" s="36"/>
      <c r="DL350" s="131"/>
      <c r="DM350" s="36"/>
      <c r="DN350" s="131"/>
      <c r="DO350" s="36"/>
      <c r="DP350" s="36"/>
      <c r="DQ350" s="36"/>
      <c r="DR350" s="36"/>
      <c r="DS350" s="36"/>
      <c r="DT350" s="36"/>
      <c r="DU350" s="131"/>
      <c r="DV350" s="36"/>
      <c r="DW350" s="36"/>
      <c r="DX350" s="36"/>
      <c r="DY350" s="36"/>
      <c r="DZ350" s="36"/>
      <c r="EA350" s="131"/>
      <c r="EB350" s="36"/>
      <c r="EC350" s="36">
        <v>-0.33333333333333337</v>
      </c>
      <c r="ED350" s="36">
        <v>0.5</v>
      </c>
      <c r="EE350" s="36">
        <v>0</v>
      </c>
      <c r="EF350" s="36">
        <v>0</v>
      </c>
      <c r="EG350" s="36">
        <v>0</v>
      </c>
      <c r="EH350" s="36"/>
      <c r="EI350" s="88"/>
      <c r="EJ350" s="88">
        <v>1.6949152542372836E-2</v>
      </c>
      <c r="EK350" s="88">
        <v>0</v>
      </c>
      <c r="EL350" s="88">
        <v>0</v>
      </c>
      <c r="EM350" s="88">
        <v>0.33333333333333326</v>
      </c>
      <c r="EN350" s="88">
        <v>0</v>
      </c>
      <c r="EO350" s="88">
        <v>0.25</v>
      </c>
      <c r="EP350" s="88">
        <v>0</v>
      </c>
      <c r="EQ350" s="88">
        <v>-0.4</v>
      </c>
      <c r="ER350" s="88">
        <v>0</v>
      </c>
      <c r="ES350" s="88"/>
      <c r="ET350" s="89"/>
      <c r="EU350" s="23"/>
      <c r="EV350" s="89"/>
      <c r="EW350" s="89">
        <f t="shared" si="65"/>
        <v>0</v>
      </c>
      <c r="EX350" s="89"/>
      <c r="EZ350"/>
      <c r="FA350" s="36"/>
      <c r="FB350" s="36"/>
      <c r="FC350" s="36"/>
      <c r="FD350" s="36"/>
      <c r="FE350" s="131"/>
      <c r="FF350" s="36"/>
      <c r="FG350" s="131"/>
      <c r="FH350" s="36"/>
      <c r="FI350" s="131"/>
      <c r="FJ350" s="36"/>
      <c r="FK350" s="36"/>
      <c r="FL350" s="36"/>
      <c r="FM350" s="36"/>
      <c r="FN350" s="36"/>
      <c r="FO350" s="36"/>
      <c r="FP350" s="131"/>
      <c r="FQ350" s="36"/>
      <c r="FR350" s="36"/>
      <c r="FS350" s="91"/>
      <c r="FT350" s="36"/>
      <c r="FU350" s="36"/>
      <c r="FV350" s="131"/>
      <c r="FW350" s="36"/>
      <c r="FX350" s="36">
        <v>0</v>
      </c>
      <c r="FY350" s="36">
        <v>0</v>
      </c>
      <c r="FZ350" s="36">
        <v>0</v>
      </c>
      <c r="GA350" s="36">
        <v>0</v>
      </c>
      <c r="GB350" s="36">
        <v>0</v>
      </c>
      <c r="GC350" s="36"/>
      <c r="GD350" s="88"/>
      <c r="GE350" s="88">
        <v>0</v>
      </c>
      <c r="GF350" s="88">
        <v>0</v>
      </c>
      <c r="GG350" s="88">
        <v>0</v>
      </c>
      <c r="GH350" s="88">
        <v>0</v>
      </c>
      <c r="GI350" s="88">
        <v>0</v>
      </c>
      <c r="GJ350" s="88">
        <v>0</v>
      </c>
      <c r="GK350" s="88">
        <v>0</v>
      </c>
      <c r="GL350" s="88">
        <v>0</v>
      </c>
      <c r="GM350" s="88">
        <v>0</v>
      </c>
      <c r="GN350" s="88"/>
      <c r="GO350" s="88"/>
      <c r="GP350" s="23"/>
      <c r="GQ350" s="89"/>
      <c r="GR350" s="89">
        <f t="shared" si="58"/>
        <v>1.5</v>
      </c>
      <c r="GS350" s="89"/>
      <c r="GU350"/>
      <c r="GV350" s="11" t="s">
        <v>1076</v>
      </c>
      <c r="GW350" s="36"/>
      <c r="GX350" s="36"/>
      <c r="GY350" s="36"/>
      <c r="GZ350" s="36"/>
      <c r="HA350" s="36"/>
      <c r="HB350" s="36"/>
      <c r="HC350" s="36"/>
      <c r="HD350" s="36"/>
      <c r="HE350" s="36"/>
      <c r="HF350" s="36"/>
      <c r="HG350" s="36"/>
      <c r="HH350" s="36"/>
      <c r="HI350" s="36"/>
      <c r="HJ350" s="36"/>
      <c r="HK350" s="36"/>
      <c r="HL350" s="36"/>
      <c r="HM350" s="36"/>
      <c r="HN350" s="36"/>
      <c r="HO350" s="36"/>
      <c r="HP350" s="36"/>
      <c r="HQ350" s="36"/>
      <c r="HR350" s="93"/>
      <c r="HS350" s="36"/>
      <c r="HT350" s="36"/>
      <c r="HU350" s="36"/>
      <c r="HV350" s="36"/>
      <c r="HW350" s="36"/>
      <c r="HX350" s="36">
        <v>-0.27272727272727271</v>
      </c>
      <c r="HY350" s="36">
        <v>0.25</v>
      </c>
      <c r="HZ350" s="36">
        <v>0</v>
      </c>
      <c r="IA350" s="36">
        <v>0</v>
      </c>
      <c r="IB350" s="88">
        <v>0</v>
      </c>
      <c r="IC350" s="88"/>
      <c r="ID350" s="88"/>
      <c r="IE350" s="88">
        <v>-0.16666666666666663</v>
      </c>
      <c r="IF350" s="88">
        <v>0</v>
      </c>
      <c r="IG350" s="88">
        <v>0.19999999999999996</v>
      </c>
      <c r="IH350" s="88">
        <v>0</v>
      </c>
      <c r="II350" s="88">
        <v>-0.16666666666666663</v>
      </c>
      <c r="IJ350" s="88">
        <v>0.19999999999999996</v>
      </c>
      <c r="IK350" s="88">
        <v>0</v>
      </c>
      <c r="IL350" s="88">
        <v>0</v>
      </c>
      <c r="IM350" s="88">
        <v>-0.1333333333333333</v>
      </c>
      <c r="IN350" s="88"/>
      <c r="IO350" s="89"/>
      <c r="IP350" s="23"/>
      <c r="IQ350" s="89"/>
      <c r="IR350" s="89">
        <f t="shared" si="60"/>
        <v>8.3333333333333259E-2</v>
      </c>
      <c r="IS350" s="89"/>
    </row>
    <row r="351" spans="1:254" ht="14.4" customHeight="1" x14ac:dyDescent="0.3">
      <c r="A351" s="11" t="s">
        <v>1077</v>
      </c>
      <c r="B351" s="36"/>
      <c r="C351" s="94"/>
      <c r="D351" s="94"/>
      <c r="E351" s="36"/>
      <c r="F351" s="36"/>
      <c r="G351" s="131"/>
      <c r="H351" s="36"/>
      <c r="I351" s="36"/>
      <c r="J351" s="131"/>
      <c r="K351" s="36"/>
      <c r="L351" s="131"/>
      <c r="M351" s="36"/>
      <c r="N351" s="131"/>
      <c r="O351" s="36" t="s">
        <v>1074</v>
      </c>
      <c r="P351" s="36" t="s">
        <v>1074</v>
      </c>
      <c r="Q351" s="36" t="s">
        <v>1074</v>
      </c>
      <c r="R351" s="36" t="s">
        <v>1074</v>
      </c>
      <c r="S351" s="36" t="s">
        <v>1074</v>
      </c>
      <c r="T351" s="36" t="s">
        <v>1074</v>
      </c>
      <c r="U351" s="131"/>
      <c r="V351" s="36" t="s">
        <v>1074</v>
      </c>
      <c r="W351" s="36" t="s">
        <v>1074</v>
      </c>
      <c r="X351" s="36"/>
      <c r="Y351" s="36"/>
      <c r="Z351" s="36"/>
      <c r="AA351" s="131"/>
      <c r="AB351" s="36"/>
      <c r="AC351" s="36"/>
      <c r="AD351" s="91"/>
      <c r="AE351" s="91"/>
      <c r="AF351" s="91"/>
      <c r="AG351" s="36"/>
      <c r="AH351" s="36"/>
      <c r="AI351" s="88"/>
      <c r="AJ351" s="88"/>
      <c r="AK351" s="88"/>
      <c r="AL351" s="88"/>
      <c r="AM351" s="88"/>
      <c r="AN351" s="88"/>
      <c r="AO351" s="88"/>
      <c r="AP351" s="88"/>
      <c r="AQ351" s="88"/>
      <c r="AR351" s="88"/>
      <c r="AS351" s="88"/>
      <c r="AT351" s="89"/>
      <c r="AU351" s="23"/>
      <c r="AV351" s="89"/>
      <c r="AW351" s="89"/>
      <c r="AX351" s="89"/>
      <c r="BA351" s="11" t="s">
        <v>1077</v>
      </c>
      <c r="BB351" s="36"/>
      <c r="BC351" s="94"/>
      <c r="BD351" s="94"/>
      <c r="BE351" s="36"/>
      <c r="BF351" s="36"/>
      <c r="BG351" s="36"/>
      <c r="BH351" s="36"/>
      <c r="BI351" s="36"/>
      <c r="BJ351" s="131"/>
      <c r="BK351" s="36"/>
      <c r="BL351" s="131"/>
      <c r="BM351" s="36"/>
      <c r="BN351" s="131"/>
      <c r="BO351" s="36" t="s">
        <v>1074</v>
      </c>
      <c r="BP351" s="36" t="s">
        <v>1074</v>
      </c>
      <c r="BQ351" s="36" t="s">
        <v>1074</v>
      </c>
      <c r="BR351" s="36" t="s">
        <v>1074</v>
      </c>
      <c r="BS351" s="36" t="s">
        <v>1074</v>
      </c>
      <c r="BT351" s="36" t="s">
        <v>1074</v>
      </c>
      <c r="BU351" s="175"/>
      <c r="BV351" s="36" t="s">
        <v>1074</v>
      </c>
      <c r="BW351" s="36" t="s">
        <v>1074</v>
      </c>
      <c r="BX351" s="36"/>
      <c r="BY351" s="36"/>
      <c r="BZ351" s="36"/>
      <c r="CA351" s="131"/>
      <c r="CB351" s="36"/>
      <c r="CC351" s="36"/>
      <c r="CD351" s="91"/>
      <c r="CE351" s="91"/>
      <c r="CF351" s="91"/>
      <c r="CG351" s="36"/>
      <c r="CH351" s="36"/>
      <c r="CI351" s="88"/>
      <c r="CJ351" s="88"/>
      <c r="CK351" s="88"/>
      <c r="CL351" s="88"/>
      <c r="CM351" s="88"/>
      <c r="CN351" s="88"/>
      <c r="CO351" s="88"/>
      <c r="CP351" s="88"/>
      <c r="CQ351" s="88"/>
      <c r="CR351" s="88"/>
      <c r="CS351" s="88"/>
      <c r="CT351" s="88"/>
      <c r="CU351" s="23"/>
      <c r="CV351" s="89"/>
      <c r="CW351" s="89"/>
      <c r="CX351" s="89"/>
      <c r="DA351" s="11" t="s">
        <v>1077</v>
      </c>
      <c r="DB351" s="36"/>
      <c r="DC351" s="36"/>
      <c r="DD351" s="36"/>
      <c r="DE351" s="36"/>
      <c r="DF351" s="36"/>
      <c r="DG351" s="36"/>
      <c r="DH351" s="36"/>
      <c r="DI351" s="36"/>
      <c r="DJ351" s="131"/>
      <c r="DK351" s="36"/>
      <c r="DL351" s="131"/>
      <c r="DM351" s="36"/>
      <c r="DN351" s="131"/>
      <c r="DO351" s="36" t="s">
        <v>1074</v>
      </c>
      <c r="DP351" s="36" t="s">
        <v>1074</v>
      </c>
      <c r="DQ351" s="36" t="s">
        <v>1074</v>
      </c>
      <c r="DR351" s="36" t="s">
        <v>1074</v>
      </c>
      <c r="DS351" s="36" t="s">
        <v>1074</v>
      </c>
      <c r="DT351" s="36" t="s">
        <v>1074</v>
      </c>
      <c r="DU351" s="131"/>
      <c r="DV351" s="36" t="s">
        <v>1074</v>
      </c>
      <c r="DW351" s="36" t="s">
        <v>1074</v>
      </c>
      <c r="DX351" s="36"/>
      <c r="DY351" s="36"/>
      <c r="DZ351" s="36"/>
      <c r="EA351" s="131"/>
      <c r="EB351" s="36"/>
      <c r="EC351" s="36"/>
      <c r="ED351" s="36"/>
      <c r="EE351" s="36"/>
      <c r="EF351" s="36"/>
      <c r="EG351" s="36"/>
      <c r="EH351" s="36"/>
      <c r="EI351" s="88"/>
      <c r="EJ351" s="88"/>
      <c r="EK351" s="88"/>
      <c r="EL351" s="88"/>
      <c r="EM351" s="88"/>
      <c r="EN351" s="88"/>
      <c r="EO351" s="88"/>
      <c r="EP351" s="88"/>
      <c r="EQ351" s="88"/>
      <c r="ER351" s="88"/>
      <c r="ES351" s="88"/>
      <c r="ET351" s="89"/>
      <c r="EU351" s="23"/>
      <c r="EV351" s="89"/>
      <c r="EW351" s="89"/>
      <c r="EX351" s="89"/>
      <c r="EZ351"/>
      <c r="FA351" s="36"/>
      <c r="FB351" s="36"/>
      <c r="FC351" s="36"/>
      <c r="FD351" s="36"/>
      <c r="FE351" s="131"/>
      <c r="FF351" s="36"/>
      <c r="FG351" s="131"/>
      <c r="FH351" s="36"/>
      <c r="FI351" s="131"/>
      <c r="FJ351" s="36" t="s">
        <v>1074</v>
      </c>
      <c r="FK351" s="36" t="s">
        <v>1074</v>
      </c>
      <c r="FL351" s="36" t="s">
        <v>1074</v>
      </c>
      <c r="FM351" s="36" t="s">
        <v>1074</v>
      </c>
      <c r="FN351" s="36" t="s">
        <v>1074</v>
      </c>
      <c r="FO351" s="36" t="s">
        <v>1074</v>
      </c>
      <c r="FP351" s="131"/>
      <c r="FQ351" s="36" t="s">
        <v>1074</v>
      </c>
      <c r="FR351" s="36" t="s">
        <v>1074</v>
      </c>
      <c r="FS351" s="91"/>
      <c r="FT351" s="36"/>
      <c r="FU351" s="36"/>
      <c r="FV351" s="131"/>
      <c r="FW351" s="36"/>
      <c r="FX351" s="36"/>
      <c r="FY351" s="36"/>
      <c r="FZ351" s="36"/>
      <c r="GA351" s="36"/>
      <c r="GB351" s="36"/>
      <c r="GC351" s="36"/>
      <c r="GD351" s="88"/>
      <c r="GE351" s="88"/>
      <c r="GF351" s="88"/>
      <c r="GG351" s="88"/>
      <c r="GH351" s="88"/>
      <c r="GI351" s="88"/>
      <c r="GJ351" s="88"/>
      <c r="GK351" s="88"/>
      <c r="GL351" s="88"/>
      <c r="GM351" s="88"/>
      <c r="GN351" s="88"/>
      <c r="GO351" s="88"/>
      <c r="GP351" s="23"/>
      <c r="GQ351" s="89"/>
      <c r="GR351" s="89"/>
      <c r="GS351" s="89"/>
      <c r="GU351"/>
      <c r="GV351" s="11" t="s">
        <v>1077</v>
      </c>
      <c r="GW351" s="36"/>
      <c r="GX351" s="36"/>
      <c r="GY351" s="36"/>
      <c r="GZ351" s="36"/>
      <c r="HA351" s="36"/>
      <c r="HB351" s="36"/>
      <c r="HC351" s="36"/>
      <c r="HD351" s="36"/>
      <c r="HE351" s="36"/>
      <c r="HF351" s="36"/>
      <c r="HG351" s="36"/>
      <c r="HH351" s="36"/>
      <c r="HI351" s="36"/>
      <c r="HJ351" s="36" t="s">
        <v>1074</v>
      </c>
      <c r="HK351" s="36" t="s">
        <v>1074</v>
      </c>
      <c r="HL351" s="36" t="s">
        <v>1074</v>
      </c>
      <c r="HM351" s="36" t="s">
        <v>1074</v>
      </c>
      <c r="HN351" s="36" t="s">
        <v>1074</v>
      </c>
      <c r="HO351" s="36" t="s">
        <v>1074</v>
      </c>
      <c r="HP351" s="36"/>
      <c r="HQ351" s="36" t="s">
        <v>1074</v>
      </c>
      <c r="HR351" s="93" t="s">
        <v>1074</v>
      </c>
      <c r="HS351" s="36"/>
      <c r="HT351" s="36"/>
      <c r="HU351" s="36"/>
      <c r="HV351" s="36"/>
      <c r="HW351" s="36"/>
      <c r="HX351" s="36"/>
      <c r="HY351" s="36"/>
      <c r="HZ351" s="36"/>
      <c r="IA351" s="36"/>
      <c r="IB351" s="88"/>
      <c r="IC351" s="88"/>
      <c r="ID351" s="88"/>
      <c r="IE351" s="88"/>
      <c r="IF351" s="88"/>
      <c r="IG351" s="88"/>
      <c r="IH351" s="88"/>
      <c r="II351" s="88"/>
      <c r="IJ351" s="88"/>
      <c r="IK351" s="88"/>
      <c r="IL351" s="88"/>
      <c r="IM351" s="88"/>
      <c r="IN351" s="88"/>
      <c r="IO351" s="89"/>
      <c r="IP351" s="23"/>
      <c r="IQ351" s="89"/>
      <c r="IR351" s="89"/>
      <c r="IS351" s="89"/>
    </row>
    <row r="352" spans="1:254" ht="14.4" customHeight="1" x14ac:dyDescent="0.3">
      <c r="A352" s="11" t="s">
        <v>924</v>
      </c>
      <c r="B352" s="36"/>
      <c r="C352" s="94"/>
      <c r="D352" s="94"/>
      <c r="E352" s="36"/>
      <c r="F352" s="36"/>
      <c r="G352" s="131"/>
      <c r="H352" s="36"/>
      <c r="I352" s="36"/>
      <c r="J352" s="131"/>
      <c r="K352" s="36"/>
      <c r="L352" s="131"/>
      <c r="M352" s="36" t="s">
        <v>1074</v>
      </c>
      <c r="N352" s="131"/>
      <c r="O352" s="36" t="s">
        <v>1074</v>
      </c>
      <c r="P352" s="36" t="s">
        <v>1074</v>
      </c>
      <c r="Q352" s="36" t="s">
        <v>1074</v>
      </c>
      <c r="R352" s="36" t="s">
        <v>1074</v>
      </c>
      <c r="S352" s="36">
        <v>0</v>
      </c>
      <c r="T352" s="36">
        <v>0</v>
      </c>
      <c r="U352" s="131"/>
      <c r="V352" s="36" t="s">
        <v>1074</v>
      </c>
      <c r="W352" s="36" t="s">
        <v>1074</v>
      </c>
      <c r="X352" s="36"/>
      <c r="Y352" s="36"/>
      <c r="Z352" s="36">
        <v>0</v>
      </c>
      <c r="AA352" s="131"/>
      <c r="AB352" s="36">
        <v>0</v>
      </c>
      <c r="AC352" s="36">
        <v>-8.333333333333337E-2</v>
      </c>
      <c r="AD352" s="91">
        <v>9.0909090909090828E-2</v>
      </c>
      <c r="AE352" s="91">
        <v>0</v>
      </c>
      <c r="AF352" s="91">
        <v>0</v>
      </c>
      <c r="AG352" s="36">
        <v>0</v>
      </c>
      <c r="AH352" s="36">
        <v>0</v>
      </c>
      <c r="AI352" s="88">
        <v>-8.333333333333337E-2</v>
      </c>
      <c r="AJ352" s="88">
        <v>9.0909090909090828E-2</v>
      </c>
      <c r="AK352" s="88">
        <v>0</v>
      </c>
      <c r="AL352" s="88">
        <v>-0.16666666666666663</v>
      </c>
      <c r="AM352" s="88">
        <v>0.10000000000000009</v>
      </c>
      <c r="AN352" s="88">
        <v>9.0909090909090828E-2</v>
      </c>
      <c r="AO352" s="88">
        <v>-0.25</v>
      </c>
      <c r="AP352" s="88">
        <v>0.11111111111111116</v>
      </c>
      <c r="AQ352" s="88">
        <v>0</v>
      </c>
      <c r="AR352" s="88">
        <v>0</v>
      </c>
      <c r="AS352" s="88">
        <v>0</v>
      </c>
      <c r="AT352" s="89"/>
      <c r="AU352" s="23"/>
      <c r="AV352" s="89"/>
      <c r="AW352" s="89"/>
      <c r="AX352" s="89"/>
      <c r="BA352" s="11" t="s">
        <v>924</v>
      </c>
      <c r="BB352" s="36"/>
      <c r="BC352" s="94"/>
      <c r="BD352" s="94"/>
      <c r="BE352" s="36"/>
      <c r="BF352" s="36"/>
      <c r="BG352" s="36"/>
      <c r="BH352" s="36"/>
      <c r="BI352" s="36"/>
      <c r="BJ352" s="131"/>
      <c r="BK352" s="36"/>
      <c r="BL352" s="131"/>
      <c r="BM352" s="36" t="s">
        <v>1074</v>
      </c>
      <c r="BN352" s="131"/>
      <c r="BO352" s="36" t="s">
        <v>1074</v>
      </c>
      <c r="BP352" s="36" t="s">
        <v>1074</v>
      </c>
      <c r="BQ352" s="36" t="s">
        <v>1074</v>
      </c>
      <c r="BR352" s="36" t="s">
        <v>1074</v>
      </c>
      <c r="BS352" s="36">
        <v>0</v>
      </c>
      <c r="BT352" s="36">
        <v>0</v>
      </c>
      <c r="BU352" s="175"/>
      <c r="BV352" s="36" t="s">
        <v>1074</v>
      </c>
      <c r="BW352" s="36" t="s">
        <v>1074</v>
      </c>
      <c r="BX352" s="36"/>
      <c r="BY352" s="36"/>
      <c r="BZ352" s="36">
        <v>8.3333333333333259E-2</v>
      </c>
      <c r="CA352" s="131"/>
      <c r="CB352" s="36">
        <v>-7.6923076923076872E-2</v>
      </c>
      <c r="CC352" s="36"/>
      <c r="CD352" s="91">
        <v>-7.1428571428571397E-2</v>
      </c>
      <c r="CE352" s="91">
        <v>0</v>
      </c>
      <c r="CF352" s="91">
        <v>-7.6923076923076872E-2</v>
      </c>
      <c r="CG352" s="36">
        <v>8.3333333333333259E-2</v>
      </c>
      <c r="CH352" s="36">
        <v>7.6923076923076872E-2</v>
      </c>
      <c r="CI352" s="88">
        <v>-0.1428571428571429</v>
      </c>
      <c r="CJ352" s="88">
        <v>8.3333333333333259E-2</v>
      </c>
      <c r="CK352" s="88">
        <v>7.6923076923076872E-2</v>
      </c>
      <c r="CL352" s="88">
        <v>0</v>
      </c>
      <c r="CM352" s="88">
        <v>-0.1428571428571429</v>
      </c>
      <c r="CN352" s="88">
        <v>0.5</v>
      </c>
      <c r="CO352" s="88">
        <v>-0.33333333333333337</v>
      </c>
      <c r="CP352" s="88">
        <v>-0.16666666666666663</v>
      </c>
      <c r="CQ352" s="88">
        <v>0.10000000000000009</v>
      </c>
      <c r="CR352" s="88">
        <v>-9.0909090909090939E-2</v>
      </c>
      <c r="CS352" s="88">
        <v>0</v>
      </c>
      <c r="CT352" s="88"/>
      <c r="CU352" s="23"/>
      <c r="CV352" s="89"/>
      <c r="CW352" s="89"/>
      <c r="CX352" s="89"/>
      <c r="DA352" s="11" t="s">
        <v>924</v>
      </c>
      <c r="DB352" s="36"/>
      <c r="DC352" s="36"/>
      <c r="DD352" s="36"/>
      <c r="DE352" s="36"/>
      <c r="DF352" s="36"/>
      <c r="DG352" s="36"/>
      <c r="DH352" s="36"/>
      <c r="DI352" s="36"/>
      <c r="DJ352" s="131"/>
      <c r="DK352" s="36"/>
      <c r="DL352" s="131"/>
      <c r="DM352" s="36" t="s">
        <v>1074</v>
      </c>
      <c r="DN352" s="131"/>
      <c r="DO352" s="36" t="s">
        <v>1074</v>
      </c>
      <c r="DP352" s="36" t="s">
        <v>1074</v>
      </c>
      <c r="DQ352" s="36" t="s">
        <v>1074</v>
      </c>
      <c r="DR352" s="36" t="s">
        <v>1074</v>
      </c>
      <c r="DS352" s="36">
        <v>0</v>
      </c>
      <c r="DT352" s="36">
        <v>0</v>
      </c>
      <c r="DU352" s="131"/>
      <c r="DV352" s="36" t="s">
        <v>1074</v>
      </c>
      <c r="DW352" s="36" t="s">
        <v>1074</v>
      </c>
      <c r="DX352" s="36"/>
      <c r="DY352" s="36"/>
      <c r="DZ352" s="36">
        <v>0</v>
      </c>
      <c r="EA352" s="131"/>
      <c r="EB352" s="36">
        <v>0</v>
      </c>
      <c r="EC352" s="36">
        <v>0</v>
      </c>
      <c r="ED352" s="36">
        <v>0</v>
      </c>
      <c r="EE352" s="36">
        <v>0</v>
      </c>
      <c r="EF352" s="36">
        <v>0</v>
      </c>
      <c r="EG352" s="36">
        <v>0</v>
      </c>
      <c r="EH352" s="36">
        <v>0</v>
      </c>
      <c r="EI352" s="88">
        <v>0</v>
      </c>
      <c r="EJ352" s="88">
        <v>0</v>
      </c>
      <c r="EK352" s="88">
        <v>0</v>
      </c>
      <c r="EL352" s="88">
        <v>0</v>
      </c>
      <c r="EM352" s="88">
        <v>0</v>
      </c>
      <c r="EN352" s="88">
        <v>0</v>
      </c>
      <c r="EO352" s="88">
        <v>0</v>
      </c>
      <c r="EP352" s="88">
        <v>0</v>
      </c>
      <c r="EQ352" s="88">
        <v>0</v>
      </c>
      <c r="ER352" s="88">
        <v>0</v>
      </c>
      <c r="ES352" s="88">
        <v>0</v>
      </c>
      <c r="ET352" s="89"/>
      <c r="EU352" s="23"/>
      <c r="EV352" s="89"/>
      <c r="EW352" s="89"/>
      <c r="EX352" s="89"/>
      <c r="EZ352"/>
      <c r="FA352" s="36"/>
      <c r="FB352" s="36"/>
      <c r="FC352" s="36"/>
      <c r="FD352" s="36"/>
      <c r="FE352" s="131"/>
      <c r="FF352" s="36"/>
      <c r="FG352" s="131"/>
      <c r="FH352" s="36" t="s">
        <v>1074</v>
      </c>
      <c r="FI352" s="131"/>
      <c r="FJ352" s="36" t="s">
        <v>1074</v>
      </c>
      <c r="FK352" s="36" t="s">
        <v>1074</v>
      </c>
      <c r="FL352" s="36" t="s">
        <v>1074</v>
      </c>
      <c r="FM352" s="36" t="s">
        <v>1074</v>
      </c>
      <c r="FN352" s="36">
        <v>0</v>
      </c>
      <c r="FO352" s="36">
        <v>0</v>
      </c>
      <c r="FP352" s="131"/>
      <c r="FQ352" s="36" t="s">
        <v>1074</v>
      </c>
      <c r="FR352" s="36" t="s">
        <v>1074</v>
      </c>
      <c r="FS352" s="91"/>
      <c r="FT352" s="36"/>
      <c r="FU352" s="36">
        <v>0</v>
      </c>
      <c r="FV352" s="131"/>
      <c r="FW352" s="36">
        <v>0</v>
      </c>
      <c r="FX352" s="36">
        <v>0</v>
      </c>
      <c r="FY352" s="36">
        <v>0</v>
      </c>
      <c r="FZ352" s="36">
        <v>0</v>
      </c>
      <c r="GA352" s="36">
        <v>0</v>
      </c>
      <c r="GB352" s="36">
        <v>0</v>
      </c>
      <c r="GC352" s="36">
        <v>1</v>
      </c>
      <c r="GD352" s="88">
        <v>-0.5</v>
      </c>
      <c r="GE352" s="88">
        <v>0</v>
      </c>
      <c r="GF352" s="88">
        <v>0</v>
      </c>
      <c r="GG352" s="88">
        <v>0</v>
      </c>
      <c r="GH352" s="88">
        <v>0</v>
      </c>
      <c r="GI352" s="88">
        <v>0</v>
      </c>
      <c r="GJ352" s="88">
        <v>0</v>
      </c>
      <c r="GK352" s="88">
        <v>0</v>
      </c>
      <c r="GL352" s="88">
        <v>0</v>
      </c>
      <c r="GM352" s="88">
        <v>0</v>
      </c>
      <c r="GN352" s="88">
        <v>0</v>
      </c>
      <c r="GO352" s="88"/>
      <c r="GP352" s="23"/>
      <c r="GQ352" s="89"/>
      <c r="GR352" s="89"/>
      <c r="GS352" s="89"/>
      <c r="GU352"/>
      <c r="GV352" s="11" t="s">
        <v>924</v>
      </c>
      <c r="GW352" s="36"/>
      <c r="GX352" s="36"/>
      <c r="GY352" s="36"/>
      <c r="GZ352" s="36"/>
      <c r="HA352" s="36"/>
      <c r="HB352" s="36"/>
      <c r="HC352" s="36"/>
      <c r="HD352" s="36"/>
      <c r="HE352" s="36"/>
      <c r="HF352" s="36"/>
      <c r="HG352" s="36"/>
      <c r="HH352" s="36" t="s">
        <v>1074</v>
      </c>
      <c r="HI352" s="36" t="s">
        <v>1074</v>
      </c>
      <c r="HJ352" s="36" t="s">
        <v>1074</v>
      </c>
      <c r="HK352" s="36" t="s">
        <v>1074</v>
      </c>
      <c r="HL352" s="36" t="s">
        <v>1074</v>
      </c>
      <c r="HM352" s="36" t="s">
        <v>1074</v>
      </c>
      <c r="HN352" s="36">
        <v>-0.38</v>
      </c>
      <c r="HO352" s="36">
        <v>3.2258064516129004E-2</v>
      </c>
      <c r="HP352" s="36"/>
      <c r="HQ352" s="36" t="s">
        <v>1074</v>
      </c>
      <c r="HR352" s="93" t="s">
        <v>1074</v>
      </c>
      <c r="HS352" s="36"/>
      <c r="HT352" s="36"/>
      <c r="HU352" s="36">
        <v>0</v>
      </c>
      <c r="HV352" s="36"/>
      <c r="HW352" s="36">
        <v>0</v>
      </c>
      <c r="HX352" s="36">
        <v>0.33333333333333326</v>
      </c>
      <c r="HY352" s="36">
        <v>-0.15000000000000002</v>
      </c>
      <c r="HZ352" s="36">
        <v>-0.17647058823529416</v>
      </c>
      <c r="IA352" s="36">
        <v>0.21428571428571419</v>
      </c>
      <c r="IB352" s="88">
        <v>-5.8823529411764719E-2</v>
      </c>
      <c r="IC352" s="88">
        <v>-6.25E-2</v>
      </c>
      <c r="ID352" s="88">
        <v>6.6666666666666652E-2</v>
      </c>
      <c r="IE352" s="88">
        <v>-6.25E-2</v>
      </c>
      <c r="IF352" s="88">
        <v>0.1333333333333333</v>
      </c>
      <c r="IG352" s="88">
        <v>-5.8823529411764719E-2</v>
      </c>
      <c r="IH352" s="88">
        <v>0</v>
      </c>
      <c r="II352" s="88">
        <v>9.375E-2</v>
      </c>
      <c r="IJ352" s="88">
        <v>0.25714285714285712</v>
      </c>
      <c r="IK352" s="88">
        <v>-0.22727272727272729</v>
      </c>
      <c r="IL352" s="88">
        <v>0</v>
      </c>
      <c r="IM352" s="88">
        <v>0</v>
      </c>
      <c r="IN352" s="88">
        <v>-5.8823529411764719E-2</v>
      </c>
      <c r="IO352" s="89"/>
      <c r="IP352" s="23"/>
      <c r="IQ352" s="89"/>
      <c r="IR352" s="89"/>
      <c r="IS352" s="89"/>
    </row>
    <row r="353" spans="1:253" ht="14.4" customHeight="1" x14ac:dyDescent="0.3">
      <c r="A353" s="11" t="s">
        <v>1078</v>
      </c>
      <c r="B353" s="36"/>
      <c r="C353" s="94"/>
      <c r="D353" s="94"/>
      <c r="E353" s="36"/>
      <c r="F353" s="36"/>
      <c r="G353" s="131"/>
      <c r="H353" s="36"/>
      <c r="I353" s="36"/>
      <c r="J353" s="131"/>
      <c r="K353" s="36" t="s">
        <v>1074</v>
      </c>
      <c r="L353" s="131"/>
      <c r="M353" s="36">
        <v>4.3478260869565188E-2</v>
      </c>
      <c r="N353" s="131"/>
      <c r="O353" s="36">
        <v>-0.19999999999999996</v>
      </c>
      <c r="P353" s="36">
        <v>-2.083333333333337E-2</v>
      </c>
      <c r="Q353" s="36" t="s">
        <v>1074</v>
      </c>
      <c r="R353" s="36" t="s">
        <v>1074</v>
      </c>
      <c r="S353" s="36" t="s">
        <v>1074</v>
      </c>
      <c r="T353" s="36">
        <v>8.5714285714285632E-2</v>
      </c>
      <c r="U353" s="131"/>
      <c r="V353" s="36" t="s">
        <v>1074</v>
      </c>
      <c r="W353" s="36" t="s">
        <v>1074</v>
      </c>
      <c r="X353" s="36"/>
      <c r="Y353" s="36"/>
      <c r="Z353" s="36"/>
      <c r="AA353" s="131"/>
      <c r="AB353" s="36"/>
      <c r="AC353" s="36"/>
      <c r="AD353" s="91"/>
      <c r="AE353" s="91"/>
      <c r="AF353" s="91"/>
      <c r="AG353" s="36"/>
      <c r="AH353" s="36"/>
      <c r="AI353" s="88"/>
      <c r="AJ353" s="88"/>
      <c r="AK353" s="88"/>
      <c r="AL353" s="88"/>
      <c r="AM353" s="88"/>
      <c r="AN353" s="88"/>
      <c r="AO353" s="88"/>
      <c r="AP353" s="88"/>
      <c r="AQ353" s="88"/>
      <c r="AR353" s="88"/>
      <c r="AS353" s="88"/>
      <c r="AT353" s="89"/>
      <c r="AU353" s="23"/>
      <c r="AV353" s="89"/>
      <c r="AW353" s="89"/>
      <c r="AX353" s="89"/>
      <c r="BA353" s="11" t="s">
        <v>1078</v>
      </c>
      <c r="BB353" s="36"/>
      <c r="BC353" s="94"/>
      <c r="BD353" s="94"/>
      <c r="BE353" s="36"/>
      <c r="BF353" s="36"/>
      <c r="BG353" s="36"/>
      <c r="BH353" s="36"/>
      <c r="BI353" s="36"/>
      <c r="BJ353" s="131"/>
      <c r="BK353" s="36" t="s">
        <v>1074</v>
      </c>
      <c r="BL353" s="131"/>
      <c r="BM353" s="36">
        <v>0</v>
      </c>
      <c r="BN353" s="131"/>
      <c r="BO353" s="36">
        <v>0</v>
      </c>
      <c r="BP353" s="36">
        <v>0.16666666666666674</v>
      </c>
      <c r="BQ353" s="36" t="s">
        <v>1074</v>
      </c>
      <c r="BR353" s="36" t="s">
        <v>1074</v>
      </c>
      <c r="BS353" s="36" t="s">
        <v>1074</v>
      </c>
      <c r="BT353" s="36">
        <v>0</v>
      </c>
      <c r="BU353" s="175"/>
      <c r="BV353" s="36" t="s">
        <v>1074</v>
      </c>
      <c r="BW353" s="36" t="s">
        <v>1074</v>
      </c>
      <c r="BX353" s="36"/>
      <c r="BY353" s="36"/>
      <c r="BZ353" s="36"/>
      <c r="CA353" s="131"/>
      <c r="CB353" s="36"/>
      <c r="CC353" s="36"/>
      <c r="CD353" s="91"/>
      <c r="CE353" s="91"/>
      <c r="CF353" s="91"/>
      <c r="CG353" s="36"/>
      <c r="CH353" s="36"/>
      <c r="CI353" s="88"/>
      <c r="CJ353" s="88"/>
      <c r="CK353" s="88"/>
      <c r="CL353" s="88"/>
      <c r="CM353" s="88"/>
      <c r="CN353" s="88"/>
      <c r="CO353" s="88"/>
      <c r="CP353" s="88"/>
      <c r="CQ353" s="88"/>
      <c r="CR353" s="88"/>
      <c r="CS353" s="88"/>
      <c r="CT353" s="88"/>
      <c r="CU353" s="23"/>
      <c r="CV353" s="89"/>
      <c r="CW353" s="89"/>
      <c r="CX353" s="89"/>
      <c r="DA353" s="11" t="s">
        <v>1078</v>
      </c>
      <c r="DB353" s="36"/>
      <c r="DC353" s="36"/>
      <c r="DD353" s="36"/>
      <c r="DE353" s="36"/>
      <c r="DF353" s="36"/>
      <c r="DG353" s="36"/>
      <c r="DH353" s="36"/>
      <c r="DI353" s="36"/>
      <c r="DJ353" s="131"/>
      <c r="DK353" s="36" t="s">
        <v>1074</v>
      </c>
      <c r="DL353" s="131"/>
      <c r="DM353" s="36">
        <v>0.375</v>
      </c>
      <c r="DN353" s="131"/>
      <c r="DO353" s="36">
        <v>-0.27272727272727271</v>
      </c>
      <c r="DP353" s="36">
        <v>0</v>
      </c>
      <c r="DQ353" s="36" t="s">
        <v>1074</v>
      </c>
      <c r="DR353" s="36" t="s">
        <v>1074</v>
      </c>
      <c r="DS353" s="36" t="s">
        <v>1074</v>
      </c>
      <c r="DT353" s="36">
        <v>0</v>
      </c>
      <c r="DU353" s="131"/>
      <c r="DV353" s="36" t="s">
        <v>1074</v>
      </c>
      <c r="DW353" s="36" t="s">
        <v>1074</v>
      </c>
      <c r="DX353" s="36"/>
      <c r="DY353" s="36"/>
      <c r="DZ353" s="36"/>
      <c r="EA353" s="131"/>
      <c r="EB353" s="36"/>
      <c r="EC353" s="36"/>
      <c r="ED353" s="36"/>
      <c r="EE353" s="36"/>
      <c r="EF353" s="36"/>
      <c r="EG353" s="36"/>
      <c r="EH353" s="36"/>
      <c r="EI353" s="88"/>
      <c r="EJ353" s="88"/>
      <c r="EK353" s="88"/>
      <c r="EL353" s="88"/>
      <c r="EM353" s="88"/>
      <c r="EN353" s="88"/>
      <c r="EO353" s="88"/>
      <c r="EP353" s="88"/>
      <c r="EQ353" s="88"/>
      <c r="ER353" s="88"/>
      <c r="ES353" s="88"/>
      <c r="ET353" s="89"/>
      <c r="EU353" s="23"/>
      <c r="EV353" s="89"/>
      <c r="EW353" s="89"/>
      <c r="EX353" s="89"/>
      <c r="EZ353"/>
      <c r="FA353" s="36"/>
      <c r="FB353" s="36"/>
      <c r="FC353" s="36"/>
      <c r="FD353" s="36"/>
      <c r="FE353" s="131"/>
      <c r="FF353" s="36" t="s">
        <v>1074</v>
      </c>
      <c r="FG353" s="131"/>
      <c r="FH353" s="36">
        <v>0.75</v>
      </c>
      <c r="FI353" s="131"/>
      <c r="FJ353" s="36">
        <v>-0.7142857142857143</v>
      </c>
      <c r="FK353" s="36">
        <v>0</v>
      </c>
      <c r="FL353" s="36" t="s">
        <v>1074</v>
      </c>
      <c r="FM353" s="36" t="s">
        <v>1074</v>
      </c>
      <c r="FN353" s="36" t="s">
        <v>1074</v>
      </c>
      <c r="FO353" s="36">
        <v>0</v>
      </c>
      <c r="FP353" s="131"/>
      <c r="FQ353" s="36" t="s">
        <v>1074</v>
      </c>
      <c r="FR353" s="36" t="s">
        <v>1074</v>
      </c>
      <c r="FS353" s="91"/>
      <c r="FT353" s="36"/>
      <c r="FU353" s="36"/>
      <c r="FV353" s="131"/>
      <c r="FW353" s="36"/>
      <c r="FX353" s="36"/>
      <c r="FY353" s="36"/>
      <c r="FZ353" s="36"/>
      <c r="GA353" s="36"/>
      <c r="GB353" s="36"/>
      <c r="GC353" s="36"/>
      <c r="GD353" s="88"/>
      <c r="GE353" s="88"/>
      <c r="GF353" s="88"/>
      <c r="GG353" s="88"/>
      <c r="GH353" s="88"/>
      <c r="GI353" s="88"/>
      <c r="GJ353" s="88"/>
      <c r="GK353" s="88"/>
      <c r="GL353" s="88"/>
      <c r="GM353" s="88"/>
      <c r="GN353" s="88"/>
      <c r="GO353" s="88"/>
      <c r="GP353" s="23"/>
      <c r="GQ353" s="89"/>
      <c r="GR353" s="89"/>
      <c r="GS353" s="89"/>
      <c r="GU353"/>
      <c r="GV353" s="11" t="s">
        <v>1078</v>
      </c>
      <c r="GW353" s="36"/>
      <c r="GX353" s="36"/>
      <c r="GY353" s="36"/>
      <c r="GZ353" s="36"/>
      <c r="HA353" s="36"/>
      <c r="HB353" s="36"/>
      <c r="HC353" s="36"/>
      <c r="HD353" s="36"/>
      <c r="HE353" s="36"/>
      <c r="HF353" s="36" t="s">
        <v>1074</v>
      </c>
      <c r="HG353" s="36" t="s">
        <v>1074</v>
      </c>
      <c r="HH353" s="36" t="s">
        <v>1074</v>
      </c>
      <c r="HI353" s="36" t="s">
        <v>1074</v>
      </c>
      <c r="HJ353" s="36" t="s">
        <v>1074</v>
      </c>
      <c r="HK353" s="36">
        <v>0.1560693641618498</v>
      </c>
      <c r="HL353" s="36" t="s">
        <v>1074</v>
      </c>
      <c r="HM353" s="36" t="s">
        <v>1074</v>
      </c>
      <c r="HN353" s="36" t="s">
        <v>1074</v>
      </c>
      <c r="HO353" s="36">
        <v>0.10000000000000009</v>
      </c>
      <c r="HP353" s="36"/>
      <c r="HQ353" s="36" t="s">
        <v>1074</v>
      </c>
      <c r="HR353" s="93" t="s">
        <v>1074</v>
      </c>
      <c r="HS353" s="36"/>
      <c r="HT353" s="36"/>
      <c r="HU353" s="36"/>
      <c r="HV353" s="36"/>
      <c r="HW353" s="36"/>
      <c r="HX353" s="36"/>
      <c r="HY353" s="36"/>
      <c r="HZ353" s="36"/>
      <c r="IA353" s="36"/>
      <c r="IB353" s="88"/>
      <c r="IC353" s="88"/>
      <c r="ID353" s="88"/>
      <c r="IE353" s="88"/>
      <c r="IF353" s="88"/>
      <c r="IG353" s="88"/>
      <c r="IH353" s="88"/>
      <c r="II353" s="88"/>
      <c r="IJ353" s="88"/>
      <c r="IK353" s="88"/>
      <c r="IL353" s="88"/>
      <c r="IM353" s="88"/>
      <c r="IN353" s="88"/>
      <c r="IO353" s="89"/>
      <c r="IP353" s="23"/>
      <c r="IQ353" s="89"/>
      <c r="IR353" s="89"/>
      <c r="IS353" s="89"/>
    </row>
    <row r="354" spans="1:253" ht="14.4" customHeight="1" x14ac:dyDescent="0.3">
      <c r="A354" s="11" t="s">
        <v>942</v>
      </c>
      <c r="B354" s="36"/>
      <c r="C354" s="94"/>
      <c r="D354" s="94"/>
      <c r="E354" s="36"/>
      <c r="F354" s="36"/>
      <c r="G354" s="131"/>
      <c r="H354" s="36"/>
      <c r="I354" s="36"/>
      <c r="J354" s="131"/>
      <c r="K354" s="36"/>
      <c r="L354" s="131"/>
      <c r="M354" s="36"/>
      <c r="N354" s="131"/>
      <c r="O354" s="36"/>
      <c r="P354" s="36"/>
      <c r="Q354" s="36"/>
      <c r="R354" s="36"/>
      <c r="S354" s="36"/>
      <c r="T354" s="36" t="s">
        <v>1074</v>
      </c>
      <c r="U354" s="131"/>
      <c r="V354" s="36">
        <v>1</v>
      </c>
      <c r="W354" s="36">
        <v>-6.25E-2</v>
      </c>
      <c r="X354" s="36">
        <v>-0.4</v>
      </c>
      <c r="Y354" s="36">
        <v>0.33333333333333326</v>
      </c>
      <c r="Z354" s="36">
        <v>0.125</v>
      </c>
      <c r="AA354" s="131"/>
      <c r="AB354" s="36">
        <v>-3.703703703703709E-2</v>
      </c>
      <c r="AC354" s="36">
        <v>-3.8461538461538436E-2</v>
      </c>
      <c r="AD354" s="91">
        <v>4.0000000000000036E-2</v>
      </c>
      <c r="AE354" s="91">
        <v>0</v>
      </c>
      <c r="AF354" s="91">
        <v>0</v>
      </c>
      <c r="AG354" s="36">
        <v>0</v>
      </c>
      <c r="AH354" s="36"/>
      <c r="AI354" s="88"/>
      <c r="AJ354" s="88"/>
      <c r="AK354" s="88">
        <v>0</v>
      </c>
      <c r="AL354" s="88">
        <v>0</v>
      </c>
      <c r="AM354" s="88">
        <v>0</v>
      </c>
      <c r="AN354" s="88">
        <v>0</v>
      </c>
      <c r="AO354" s="88">
        <v>0</v>
      </c>
      <c r="AP354" s="88">
        <v>0</v>
      </c>
      <c r="AQ354" s="88">
        <v>0</v>
      </c>
      <c r="AR354" s="88">
        <v>0</v>
      </c>
      <c r="AS354" s="88">
        <v>0</v>
      </c>
      <c r="AT354" s="89">
        <v>0</v>
      </c>
      <c r="AU354" s="23">
        <v>0</v>
      </c>
      <c r="AV354" s="89">
        <f t="shared" si="62"/>
        <v>0</v>
      </c>
      <c r="AW354" s="89">
        <f t="shared" si="56"/>
        <v>0</v>
      </c>
      <c r="AX354" s="89">
        <f t="shared" si="56"/>
        <v>0</v>
      </c>
      <c r="BA354" s="11" t="s">
        <v>942</v>
      </c>
      <c r="BB354" s="36"/>
      <c r="BC354" s="94"/>
      <c r="BD354" s="94"/>
      <c r="BE354" s="36"/>
      <c r="BF354" s="36"/>
      <c r="BG354" s="36"/>
      <c r="BH354" s="36"/>
      <c r="BI354" s="36"/>
      <c r="BJ354" s="131"/>
      <c r="BK354" s="36"/>
      <c r="BL354" s="131"/>
      <c r="BM354" s="36"/>
      <c r="BN354" s="131"/>
      <c r="BO354" s="36"/>
      <c r="BP354" s="36"/>
      <c r="BQ354" s="36"/>
      <c r="BR354" s="36"/>
      <c r="BS354" s="36"/>
      <c r="BT354" s="36" t="s">
        <v>1074</v>
      </c>
      <c r="BU354" s="175"/>
      <c r="BV354" s="36">
        <v>0</v>
      </c>
      <c r="BW354" s="36">
        <v>0</v>
      </c>
      <c r="BX354" s="36">
        <v>-0.16666666666666663</v>
      </c>
      <c r="BY354" s="36">
        <v>0.38749999999999996</v>
      </c>
      <c r="BZ354" s="36">
        <v>0.15315315315315314</v>
      </c>
      <c r="CA354" s="131"/>
      <c r="CB354" s="36">
        <v>-0.25</v>
      </c>
      <c r="CC354" s="36">
        <v>-2.5000000000000022E-2</v>
      </c>
      <c r="CD354" s="91">
        <v>2.564102564102555E-2</v>
      </c>
      <c r="CE354" s="91">
        <v>0</v>
      </c>
      <c r="CF354" s="91">
        <v>-5.0000000000000044E-2</v>
      </c>
      <c r="CG354" s="36">
        <v>0</v>
      </c>
      <c r="CH354" s="36"/>
      <c r="CI354" s="88"/>
      <c r="CJ354" s="88"/>
      <c r="CK354" s="88">
        <v>0.19999999999999996</v>
      </c>
      <c r="CL354" s="88">
        <v>0</v>
      </c>
      <c r="CM354" s="88">
        <v>0.25</v>
      </c>
      <c r="CN354" s="88">
        <v>-0.33333333333333337</v>
      </c>
      <c r="CO354" s="88">
        <v>0</v>
      </c>
      <c r="CP354" s="88">
        <v>0.39999999999999991</v>
      </c>
      <c r="CQ354" s="88">
        <v>0</v>
      </c>
      <c r="CR354" s="88">
        <v>0</v>
      </c>
      <c r="CS354" s="88">
        <v>7.1428571428571397E-2</v>
      </c>
      <c r="CT354" s="88">
        <v>0</v>
      </c>
      <c r="CU354" s="23">
        <v>-0.33333333333333337</v>
      </c>
      <c r="CV354" s="89">
        <f t="shared" si="63"/>
        <v>0</v>
      </c>
      <c r="CW354" s="89">
        <f t="shared" si="57"/>
        <v>0.5</v>
      </c>
      <c r="CX354" s="89">
        <f t="shared" si="57"/>
        <v>-0.19999999999999996</v>
      </c>
      <c r="DA354" s="11" t="s">
        <v>942</v>
      </c>
      <c r="DB354" s="36"/>
      <c r="DC354" s="36"/>
      <c r="DD354" s="36"/>
      <c r="DE354" s="36"/>
      <c r="DF354" s="36"/>
      <c r="DG354" s="36"/>
      <c r="DH354" s="36"/>
      <c r="DI354" s="36"/>
      <c r="DJ354" s="131"/>
      <c r="DK354" s="36"/>
      <c r="DL354" s="131"/>
      <c r="DM354" s="36"/>
      <c r="DN354" s="131"/>
      <c r="DO354" s="36"/>
      <c r="DP354" s="36"/>
      <c r="DQ354" s="36"/>
      <c r="DR354" s="36"/>
      <c r="DS354" s="36"/>
      <c r="DT354" s="36" t="s">
        <v>1074</v>
      </c>
      <c r="DU354" s="131"/>
      <c r="DV354" s="36">
        <v>0.5</v>
      </c>
      <c r="DW354" s="36">
        <v>0.33333333333333326</v>
      </c>
      <c r="DX354" s="36">
        <v>-0.1875</v>
      </c>
      <c r="DY354" s="36">
        <v>1.538461538461533E-2</v>
      </c>
      <c r="DZ354" s="36">
        <v>-1.5151515151515138E-2</v>
      </c>
      <c r="EA354" s="131"/>
      <c r="EB354" s="36">
        <v>0</v>
      </c>
      <c r="EC354" s="36">
        <v>-4.6153846153846101E-2</v>
      </c>
      <c r="ED354" s="36">
        <v>9.6774193548387011E-2</v>
      </c>
      <c r="EE354" s="36">
        <v>0</v>
      </c>
      <c r="EF354" s="36">
        <v>0</v>
      </c>
      <c r="EG354" s="36">
        <v>0</v>
      </c>
      <c r="EH354" s="36"/>
      <c r="EI354" s="88"/>
      <c r="EJ354" s="88"/>
      <c r="EK354" s="88">
        <v>0</v>
      </c>
      <c r="EL354" s="88">
        <v>0</v>
      </c>
      <c r="EM354" s="88">
        <v>0</v>
      </c>
      <c r="EN354" s="88">
        <v>0</v>
      </c>
      <c r="EO354" s="88">
        <v>0</v>
      </c>
      <c r="EP354" s="88">
        <v>0.5</v>
      </c>
      <c r="EQ354" s="88">
        <v>0</v>
      </c>
      <c r="ER354" s="88">
        <v>0</v>
      </c>
      <c r="ES354" s="88">
        <v>-0.33333333333333337</v>
      </c>
      <c r="ET354" s="89">
        <v>0.5</v>
      </c>
      <c r="EU354" s="23">
        <v>-0.33333333333333337</v>
      </c>
      <c r="EV354" s="89">
        <f t="shared" si="64"/>
        <v>0</v>
      </c>
      <c r="EW354" s="89">
        <f t="shared" si="65"/>
        <v>0</v>
      </c>
      <c r="EX354" s="89">
        <f t="shared" si="66"/>
        <v>0</v>
      </c>
      <c r="EZ354"/>
      <c r="FA354" s="36"/>
      <c r="FB354" s="36"/>
      <c r="FC354" s="36"/>
      <c r="FD354" s="36"/>
      <c r="FE354" s="131"/>
      <c r="FF354" s="36"/>
      <c r="FG354" s="131"/>
      <c r="FH354" s="36"/>
      <c r="FI354" s="131"/>
      <c r="FJ354" s="36"/>
      <c r="FK354" s="36"/>
      <c r="FL354" s="36"/>
      <c r="FM354" s="36"/>
      <c r="FN354" s="36"/>
      <c r="FO354" s="36" t="s">
        <v>1074</v>
      </c>
      <c r="FP354" s="131"/>
      <c r="FQ354" s="36">
        <v>-0.85</v>
      </c>
      <c r="FR354" s="36">
        <v>5.666666666666667</v>
      </c>
      <c r="FS354" s="91">
        <v>0</v>
      </c>
      <c r="FT354" s="36">
        <v>0</v>
      </c>
      <c r="FU354" s="36">
        <v>-0.9</v>
      </c>
      <c r="FV354" s="131"/>
      <c r="FW354" s="36">
        <v>1</v>
      </c>
      <c r="FX354" s="36"/>
      <c r="FY354" s="36">
        <v>0</v>
      </c>
      <c r="FZ354" s="36">
        <v>0</v>
      </c>
      <c r="GA354" s="36">
        <v>0</v>
      </c>
      <c r="GB354" s="36">
        <v>0.5</v>
      </c>
      <c r="GC354" s="36"/>
      <c r="GD354" s="88"/>
      <c r="GE354" s="88"/>
      <c r="GF354" s="88">
        <v>0</v>
      </c>
      <c r="GG354" s="88">
        <v>0</v>
      </c>
      <c r="GH354" s="88">
        <v>0</v>
      </c>
      <c r="GI354" s="88">
        <v>0</v>
      </c>
      <c r="GJ354" s="88">
        <v>0</v>
      </c>
      <c r="GK354" s="88">
        <v>0</v>
      </c>
      <c r="GL354" s="88">
        <v>0</v>
      </c>
      <c r="GM354" s="88">
        <v>0</v>
      </c>
      <c r="GN354" s="88">
        <v>0</v>
      </c>
      <c r="GO354" s="88">
        <v>0</v>
      </c>
      <c r="GP354" s="23">
        <v>0</v>
      </c>
      <c r="GQ354" s="89">
        <f t="shared" si="67"/>
        <v>0</v>
      </c>
      <c r="GR354" s="89">
        <f t="shared" si="58"/>
        <v>0</v>
      </c>
      <c r="GS354" s="89">
        <f t="shared" si="59"/>
        <v>0</v>
      </c>
      <c r="GU354"/>
      <c r="GV354" s="11" t="s">
        <v>942</v>
      </c>
      <c r="GW354" s="36"/>
      <c r="GX354" s="36"/>
      <c r="GY354" s="36"/>
      <c r="GZ354" s="36"/>
      <c r="HA354" s="36"/>
      <c r="HB354" s="36"/>
      <c r="HC354" s="36"/>
      <c r="HD354" s="36"/>
      <c r="HE354" s="36"/>
      <c r="HF354" s="36"/>
      <c r="HG354" s="36"/>
      <c r="HH354" s="36"/>
      <c r="HI354" s="36"/>
      <c r="HJ354" s="36"/>
      <c r="HK354" s="36"/>
      <c r="HL354" s="36"/>
      <c r="HM354" s="36"/>
      <c r="HN354" s="36"/>
      <c r="HO354" s="36" t="s">
        <v>1074</v>
      </c>
      <c r="HP354" s="36"/>
      <c r="HQ354" s="36">
        <v>0.19999999999999996</v>
      </c>
      <c r="HR354" s="93">
        <v>-0.26666666666666672</v>
      </c>
      <c r="HS354" s="36">
        <v>4.5454545454545414E-2</v>
      </c>
      <c r="HT354" s="36">
        <v>4.3478260869565188E-2</v>
      </c>
      <c r="HU354" s="36">
        <v>0</v>
      </c>
      <c r="HV354" s="36"/>
      <c r="HW354" s="36">
        <v>0.125</v>
      </c>
      <c r="HX354" s="36">
        <v>-7.407407407407407E-2</v>
      </c>
      <c r="HY354" s="36">
        <v>0</v>
      </c>
      <c r="HZ354" s="36">
        <v>0</v>
      </c>
      <c r="IA354" s="36">
        <v>0</v>
      </c>
      <c r="IB354" s="88">
        <v>0</v>
      </c>
      <c r="IC354" s="88"/>
      <c r="ID354" s="88"/>
      <c r="IE354" s="88">
        <v>0.25</v>
      </c>
      <c r="IF354" s="88">
        <v>0.5</v>
      </c>
      <c r="IG354" s="88">
        <v>0</v>
      </c>
      <c r="IH354" s="88">
        <v>0</v>
      </c>
      <c r="II354" s="88">
        <v>0</v>
      </c>
      <c r="IJ354" s="88">
        <v>0</v>
      </c>
      <c r="IK354" s="88">
        <v>0</v>
      </c>
      <c r="IL354" s="88">
        <v>0</v>
      </c>
      <c r="IM354" s="88">
        <v>0</v>
      </c>
      <c r="IN354" s="88">
        <v>0</v>
      </c>
      <c r="IO354" s="89">
        <v>0</v>
      </c>
      <c r="IP354" s="23">
        <v>-0.16666666666666663</v>
      </c>
      <c r="IQ354" s="89">
        <f t="shared" si="68"/>
        <v>0</v>
      </c>
      <c r="IR354" s="89">
        <f t="shared" si="60"/>
        <v>0.19999999999999996</v>
      </c>
      <c r="IS354" s="89">
        <f t="shared" si="61"/>
        <v>0.33333333333333326</v>
      </c>
    </row>
    <row r="355" spans="1:253" ht="14.4" customHeight="1" x14ac:dyDescent="0.3">
      <c r="A355" s="11" t="s">
        <v>939</v>
      </c>
      <c r="B355" s="36">
        <v>-0.36842105263157898</v>
      </c>
      <c r="C355" s="36">
        <v>0.41666666666666674</v>
      </c>
      <c r="D355" s="36">
        <v>0.17647058823529416</v>
      </c>
      <c r="E355" s="36">
        <v>-0.19999999999999996</v>
      </c>
      <c r="F355" s="36">
        <v>0.375</v>
      </c>
      <c r="G355" s="131"/>
      <c r="H355" s="36" t="s">
        <v>1074</v>
      </c>
      <c r="I355" s="36" t="s">
        <v>1074</v>
      </c>
      <c r="J355" s="131"/>
      <c r="K355" s="36">
        <v>0.83333333333333326</v>
      </c>
      <c r="L355" s="131"/>
      <c r="M355" s="36" t="s">
        <v>1074</v>
      </c>
      <c r="N355" s="131"/>
      <c r="O355" s="36" t="s">
        <v>1074</v>
      </c>
      <c r="P355" s="36" t="s">
        <v>1074</v>
      </c>
      <c r="Q355" s="36">
        <v>-2.4390243902439046E-2</v>
      </c>
      <c r="R355" s="36">
        <v>0.19999999999999996</v>
      </c>
      <c r="S355" s="36">
        <v>8.3333333333333259E-2</v>
      </c>
      <c r="T355" s="36">
        <v>7.6923076923076872E-2</v>
      </c>
      <c r="U355" s="131"/>
      <c r="V355" s="36">
        <v>-0.1071428571428571</v>
      </c>
      <c r="W355" s="36">
        <v>4.0000000000000036E-2</v>
      </c>
      <c r="X355" s="36">
        <v>-7.6923076923076872E-2</v>
      </c>
      <c r="Y355" s="36">
        <v>0</v>
      </c>
      <c r="Z355" s="36">
        <v>8.3333333333333259E-2</v>
      </c>
      <c r="AA355" s="131"/>
      <c r="AB355" s="36">
        <v>0</v>
      </c>
      <c r="AC355" s="36">
        <v>0</v>
      </c>
      <c r="AD355" s="91">
        <v>0</v>
      </c>
      <c r="AE355" s="91">
        <v>0</v>
      </c>
      <c r="AF355" s="91">
        <v>-3.8461538461538436E-2</v>
      </c>
      <c r="AG355" s="36">
        <v>4.0000000000000036E-2</v>
      </c>
      <c r="AH355" s="36">
        <v>0</v>
      </c>
      <c r="AI355" s="88">
        <v>0</v>
      </c>
      <c r="AJ355" s="88">
        <v>0</v>
      </c>
      <c r="AK355" s="88">
        <v>0</v>
      </c>
      <c r="AL355" s="88">
        <v>0</v>
      </c>
      <c r="AM355" s="88">
        <v>0</v>
      </c>
      <c r="AN355" s="88">
        <v>0</v>
      </c>
      <c r="AO355" s="88">
        <v>0</v>
      </c>
      <c r="AP355" s="88">
        <v>0</v>
      </c>
      <c r="AQ355" s="88">
        <v>0</v>
      </c>
      <c r="AR355" s="88">
        <v>0</v>
      </c>
      <c r="AS355" s="88">
        <v>0</v>
      </c>
      <c r="AT355" s="89"/>
      <c r="AU355" s="23"/>
      <c r="AV355" s="89">
        <f t="shared" si="62"/>
        <v>0.18181818181818188</v>
      </c>
      <c r="AW355" s="89">
        <f t="shared" si="56"/>
        <v>-7.6923076923076872E-2</v>
      </c>
      <c r="AX355" s="89"/>
      <c r="BA355" s="11" t="s">
        <v>939</v>
      </c>
      <c r="BB355" s="36">
        <v>-7.6923076923076872E-2</v>
      </c>
      <c r="BC355" s="36">
        <v>-8.333333333333337E-2</v>
      </c>
      <c r="BD355" s="36">
        <v>0.10000000000000009</v>
      </c>
      <c r="BE355" s="36">
        <v>-9.0909090909090939E-2</v>
      </c>
      <c r="BF355" s="36">
        <v>0</v>
      </c>
      <c r="BG355" s="36" t="s">
        <v>1074</v>
      </c>
      <c r="BH355" s="36" t="s">
        <v>1074</v>
      </c>
      <c r="BI355" s="36" t="s">
        <v>1074</v>
      </c>
      <c r="BJ355" s="131"/>
      <c r="BK355" s="36">
        <v>0.66666666666666674</v>
      </c>
      <c r="BL355" s="131"/>
      <c r="BM355" s="36" t="s">
        <v>1074</v>
      </c>
      <c r="BN355" s="131"/>
      <c r="BO355" s="36" t="s">
        <v>1074</v>
      </c>
      <c r="BP355" s="36" t="s">
        <v>1074</v>
      </c>
      <c r="BQ355" s="36">
        <v>0</v>
      </c>
      <c r="BR355" s="36">
        <v>1.1428571428571428</v>
      </c>
      <c r="BS355" s="36">
        <v>-6.6666666666666652E-2</v>
      </c>
      <c r="BT355" s="36">
        <v>0</v>
      </c>
      <c r="BU355" s="175"/>
      <c r="BV355" s="36">
        <v>0</v>
      </c>
      <c r="BW355" s="36">
        <v>0</v>
      </c>
      <c r="BX355" s="36">
        <v>0</v>
      </c>
      <c r="BY355" s="36">
        <v>0</v>
      </c>
      <c r="BZ355" s="36">
        <v>0</v>
      </c>
      <c r="CA355" s="131"/>
      <c r="CB355" s="36">
        <v>0</v>
      </c>
      <c r="CC355" s="36">
        <v>0</v>
      </c>
      <c r="CD355" s="91">
        <v>2.1428571428571352E-2</v>
      </c>
      <c r="CE355" s="91">
        <v>-2.0979020979020935E-2</v>
      </c>
      <c r="CF355" s="91">
        <v>0</v>
      </c>
      <c r="CG355" s="36">
        <v>0</v>
      </c>
      <c r="CH355" s="36">
        <v>0</v>
      </c>
      <c r="CI355" s="88">
        <v>0</v>
      </c>
      <c r="CJ355" s="88">
        <v>0</v>
      </c>
      <c r="CK355" s="88">
        <v>0</v>
      </c>
      <c r="CL355" s="88">
        <v>0</v>
      </c>
      <c r="CM355" s="88">
        <v>0</v>
      </c>
      <c r="CN355" s="88">
        <v>0</v>
      </c>
      <c r="CO355" s="88">
        <v>0</v>
      </c>
      <c r="CP355" s="88">
        <v>0</v>
      </c>
      <c r="CQ355" s="88">
        <v>0</v>
      </c>
      <c r="CR355" s="88">
        <v>0</v>
      </c>
      <c r="CS355" s="88">
        <v>0</v>
      </c>
      <c r="CT355" s="88"/>
      <c r="CU355" s="23"/>
      <c r="CV355" s="89">
        <f t="shared" si="63"/>
        <v>3.4482758620689724E-2</v>
      </c>
      <c r="CW355" s="89">
        <f t="shared" si="57"/>
        <v>0</v>
      </c>
      <c r="CX355" s="89"/>
      <c r="DA355" s="11" t="s">
        <v>939</v>
      </c>
      <c r="DB355" s="36">
        <v>0</v>
      </c>
      <c r="DC355" s="36">
        <v>-5.0000000000000044E-2</v>
      </c>
      <c r="DD355" s="36">
        <v>5.2631578947368363E-2</v>
      </c>
      <c r="DE355" s="36">
        <v>0</v>
      </c>
      <c r="DF355" s="36">
        <v>0</v>
      </c>
      <c r="DG355" s="36" t="s">
        <v>1074</v>
      </c>
      <c r="DH355" s="36" t="s">
        <v>1074</v>
      </c>
      <c r="DI355" s="36" t="s">
        <v>1074</v>
      </c>
      <c r="DJ355" s="131"/>
      <c r="DK355" s="36">
        <v>0.5</v>
      </c>
      <c r="DL355" s="131"/>
      <c r="DM355" s="36" t="s">
        <v>1074</v>
      </c>
      <c r="DN355" s="131"/>
      <c r="DO355" s="36" t="s">
        <v>1074</v>
      </c>
      <c r="DP355" s="36" t="s">
        <v>1074</v>
      </c>
      <c r="DQ355" s="36">
        <v>0</v>
      </c>
      <c r="DR355" s="36">
        <v>0</v>
      </c>
      <c r="DS355" s="36">
        <v>0</v>
      </c>
      <c r="DT355" s="36">
        <v>0</v>
      </c>
      <c r="DU355" s="131"/>
      <c r="DV355" s="36">
        <v>0</v>
      </c>
      <c r="DW355" s="36">
        <v>0</v>
      </c>
      <c r="DX355" s="36">
        <v>0</v>
      </c>
      <c r="DY355" s="36">
        <v>0</v>
      </c>
      <c r="DZ355" s="36">
        <v>0</v>
      </c>
      <c r="EA355" s="131"/>
      <c r="EB355" s="36">
        <v>0</v>
      </c>
      <c r="EC355" s="36">
        <v>0</v>
      </c>
      <c r="ED355" s="36">
        <v>0</v>
      </c>
      <c r="EE355" s="36">
        <v>0.5</v>
      </c>
      <c r="EF355" s="36">
        <v>0</v>
      </c>
      <c r="EG355" s="36">
        <v>0</v>
      </c>
      <c r="EH355" s="36">
        <v>0</v>
      </c>
      <c r="EI355" s="88">
        <v>0</v>
      </c>
      <c r="EJ355" s="88">
        <v>0</v>
      </c>
      <c r="EK355" s="88">
        <v>0</v>
      </c>
      <c r="EL355" s="88">
        <v>0</v>
      </c>
      <c r="EM355" s="88">
        <v>0</v>
      </c>
      <c r="EN355" s="88">
        <v>0</v>
      </c>
      <c r="EO355" s="88">
        <v>0</v>
      </c>
      <c r="EP355" s="88">
        <v>0</v>
      </c>
      <c r="EQ355" s="88">
        <v>0</v>
      </c>
      <c r="ER355" s="88">
        <v>0</v>
      </c>
      <c r="ES355" s="88">
        <v>0</v>
      </c>
      <c r="ET355" s="89"/>
      <c r="EU355" s="23"/>
      <c r="EV355" s="89">
        <f t="shared" si="64"/>
        <v>9.0909090909090828E-2</v>
      </c>
      <c r="EW355" s="89">
        <f t="shared" si="65"/>
        <v>0</v>
      </c>
      <c r="EX355" s="89"/>
      <c r="EZ355"/>
      <c r="FA355" s="36">
        <v>0</v>
      </c>
      <c r="FB355" s="36" t="s">
        <v>1074</v>
      </c>
      <c r="FC355" s="36" t="s">
        <v>1074</v>
      </c>
      <c r="FD355" s="36" t="s">
        <v>1074</v>
      </c>
      <c r="FE355" s="131"/>
      <c r="FF355" s="36">
        <v>1</v>
      </c>
      <c r="FG355" s="131"/>
      <c r="FH355" s="36" t="s">
        <v>1074</v>
      </c>
      <c r="FI355" s="131"/>
      <c r="FJ355" s="36" t="s">
        <v>1074</v>
      </c>
      <c r="FK355" s="36" t="s">
        <v>1074</v>
      </c>
      <c r="FL355" s="36">
        <v>0</v>
      </c>
      <c r="FM355" s="36">
        <v>0</v>
      </c>
      <c r="FN355" s="36">
        <v>0</v>
      </c>
      <c r="FO355" s="36">
        <v>0</v>
      </c>
      <c r="FP355" s="131"/>
      <c r="FQ355" s="36">
        <v>0</v>
      </c>
      <c r="FR355" s="36">
        <v>0</v>
      </c>
      <c r="FS355" s="91">
        <v>0</v>
      </c>
      <c r="FT355" s="36">
        <v>0</v>
      </c>
      <c r="FU355" s="36">
        <v>0</v>
      </c>
      <c r="FV355" s="131"/>
      <c r="FW355" s="36">
        <v>0</v>
      </c>
      <c r="FX355" s="36">
        <v>0</v>
      </c>
      <c r="FY355" s="36">
        <v>0</v>
      </c>
      <c r="FZ355" s="36">
        <v>0</v>
      </c>
      <c r="GA355" s="36">
        <v>0</v>
      </c>
      <c r="GB355" s="36">
        <v>0</v>
      </c>
      <c r="GC355" s="36">
        <v>1</v>
      </c>
      <c r="GD355" s="88">
        <v>0</v>
      </c>
      <c r="GE355" s="88">
        <v>0</v>
      </c>
      <c r="GF355" s="88">
        <v>-0.5</v>
      </c>
      <c r="GG355" s="88">
        <v>0</v>
      </c>
      <c r="GH355" s="88">
        <v>0</v>
      </c>
      <c r="GI355" s="88">
        <v>0</v>
      </c>
      <c r="GJ355" s="88">
        <v>0</v>
      </c>
      <c r="GK355" s="88">
        <v>0</v>
      </c>
      <c r="GL355" s="88">
        <v>0</v>
      </c>
      <c r="GM355" s="88">
        <v>0</v>
      </c>
      <c r="GN355" s="88">
        <v>0</v>
      </c>
      <c r="GO355" s="88"/>
      <c r="GP355" s="23"/>
      <c r="GQ355" s="89">
        <f t="shared" si="67"/>
        <v>0</v>
      </c>
      <c r="GR355" s="89">
        <f t="shared" si="58"/>
        <v>0</v>
      </c>
      <c r="GS355" s="89"/>
      <c r="GU355"/>
      <c r="GV355" s="11" t="s">
        <v>939</v>
      </c>
      <c r="GW355" s="36">
        <v>6.25E-2</v>
      </c>
      <c r="GX355" s="36">
        <v>-5.8823529411764719E-2</v>
      </c>
      <c r="GY355" s="36">
        <v>0.375</v>
      </c>
      <c r="GZ355" s="36">
        <v>-0.27272727272727271</v>
      </c>
      <c r="HA355" s="36">
        <v>6.25E-2</v>
      </c>
      <c r="HB355" s="36" t="s">
        <v>1074</v>
      </c>
      <c r="HC355" s="36" t="s">
        <v>1074</v>
      </c>
      <c r="HD355" s="36" t="s">
        <v>1074</v>
      </c>
      <c r="HE355" s="36">
        <v>0.125</v>
      </c>
      <c r="HF355" s="36">
        <v>0.11111111111111116</v>
      </c>
      <c r="HG355" s="36">
        <v>-0.19999999999999996</v>
      </c>
      <c r="HH355" s="36" t="s">
        <v>1074</v>
      </c>
      <c r="HI355" s="36" t="s">
        <v>1074</v>
      </c>
      <c r="HJ355" s="36" t="s">
        <v>1074</v>
      </c>
      <c r="HK355" s="36" t="s">
        <v>1074</v>
      </c>
      <c r="HL355" s="36">
        <v>3.2258064516129004E-2</v>
      </c>
      <c r="HM355" s="36">
        <v>0</v>
      </c>
      <c r="HN355" s="36">
        <v>-0.125</v>
      </c>
      <c r="HO355" s="36">
        <v>0.4285714285714286</v>
      </c>
      <c r="HP355" s="36">
        <v>-0.19999999999999996</v>
      </c>
      <c r="HQ355" s="36">
        <v>0</v>
      </c>
      <c r="HR355" s="93">
        <v>-0.25</v>
      </c>
      <c r="HS355" s="36">
        <v>-0.16666666666666663</v>
      </c>
      <c r="HT355" s="36">
        <v>0.12000000000000011</v>
      </c>
      <c r="HU355" s="36">
        <v>0.14285714285714279</v>
      </c>
      <c r="HV355" s="36">
        <v>0.25</v>
      </c>
      <c r="HW355" s="36">
        <v>0.25</v>
      </c>
      <c r="HX355" s="36">
        <v>0</v>
      </c>
      <c r="HY355" s="36">
        <v>-0.19999999999999996</v>
      </c>
      <c r="HZ355" s="36">
        <v>-0.125</v>
      </c>
      <c r="IA355" s="36">
        <v>0</v>
      </c>
      <c r="IB355" s="88">
        <v>0</v>
      </c>
      <c r="IC355" s="88">
        <v>0</v>
      </c>
      <c r="ID355" s="88">
        <v>0.14285714285714279</v>
      </c>
      <c r="IE355" s="88">
        <v>0</v>
      </c>
      <c r="IF355" s="88">
        <v>0</v>
      </c>
      <c r="IG355" s="88">
        <v>0</v>
      </c>
      <c r="IH355" s="88">
        <v>0</v>
      </c>
      <c r="II355" s="88">
        <v>0</v>
      </c>
      <c r="IJ355" s="88">
        <v>0</v>
      </c>
      <c r="IK355" s="88">
        <v>0</v>
      </c>
      <c r="IL355" s="88">
        <v>0.25</v>
      </c>
      <c r="IM355" s="88">
        <v>0</v>
      </c>
      <c r="IN355" s="88">
        <v>-0.19999999999999996</v>
      </c>
      <c r="IO355" s="89"/>
      <c r="IP355" s="23"/>
      <c r="IQ355" s="89">
        <f t="shared" si="68"/>
        <v>0.11111111111111116</v>
      </c>
      <c r="IR355" s="89">
        <f t="shared" si="60"/>
        <v>-9.9999999999999978E-2</v>
      </c>
      <c r="IS355" s="89"/>
    </row>
    <row r="356" spans="1:253" ht="14.4" customHeight="1" x14ac:dyDescent="0.3">
      <c r="A356" s="11" t="s">
        <v>1079</v>
      </c>
      <c r="B356" s="36">
        <v>0</v>
      </c>
      <c r="C356" s="36">
        <v>0</v>
      </c>
      <c r="D356" s="36">
        <v>0</v>
      </c>
      <c r="E356" s="36">
        <v>0</v>
      </c>
      <c r="F356" s="36" t="s">
        <v>1074</v>
      </c>
      <c r="G356" s="131"/>
      <c r="H356" s="36">
        <v>-0.25</v>
      </c>
      <c r="I356" s="36" t="s">
        <v>1074</v>
      </c>
      <c r="J356" s="131"/>
      <c r="K356" s="36" t="s">
        <v>1074</v>
      </c>
      <c r="L356" s="131"/>
      <c r="M356" s="36">
        <v>0</v>
      </c>
      <c r="N356" s="131"/>
      <c r="O356" s="36">
        <v>-0.11111111111111116</v>
      </c>
      <c r="P356" s="36">
        <v>0.125</v>
      </c>
      <c r="Q356" s="36" t="s">
        <v>1074</v>
      </c>
      <c r="R356" s="36" t="s">
        <v>1074</v>
      </c>
      <c r="S356" s="36" t="s">
        <v>1074</v>
      </c>
      <c r="T356" s="36" t="s">
        <v>1074</v>
      </c>
      <c r="U356" s="131"/>
      <c r="V356" s="36" t="s">
        <v>1074</v>
      </c>
      <c r="W356" s="36" t="s">
        <v>1074</v>
      </c>
      <c r="X356" s="36"/>
      <c r="Y356" s="36"/>
      <c r="Z356" s="36"/>
      <c r="AA356" s="131"/>
      <c r="AB356" s="36"/>
      <c r="AC356" s="36">
        <v>0</v>
      </c>
      <c r="AD356" s="91">
        <v>0.11111111111111116</v>
      </c>
      <c r="AE356" s="91">
        <v>-7.4999999999999956E-2</v>
      </c>
      <c r="AF356" s="91">
        <v>-0.2432432432432432</v>
      </c>
      <c r="AG356" s="36">
        <v>0</v>
      </c>
      <c r="AH356" s="36"/>
      <c r="AI356" s="88"/>
      <c r="AJ356" s="88">
        <v>0</v>
      </c>
      <c r="AK356" s="88">
        <v>0</v>
      </c>
      <c r="AL356" s="88">
        <v>0</v>
      </c>
      <c r="AM356" s="88">
        <v>0</v>
      </c>
      <c r="AN356" s="88">
        <v>0</v>
      </c>
      <c r="AO356" s="88">
        <v>0</v>
      </c>
      <c r="AP356" s="88">
        <v>0</v>
      </c>
      <c r="AQ356" s="88">
        <v>0</v>
      </c>
      <c r="AR356" s="88">
        <v>0</v>
      </c>
      <c r="AS356" s="88">
        <v>0.14285714285714279</v>
      </c>
      <c r="AT356" s="89"/>
      <c r="AU356" s="23"/>
      <c r="AV356" s="89"/>
      <c r="AW356" s="89"/>
      <c r="AX356" s="89"/>
      <c r="BA356" s="11" t="s">
        <v>1079</v>
      </c>
      <c r="BB356" s="36">
        <v>0.5</v>
      </c>
      <c r="BC356" s="36">
        <v>0.12000000000000011</v>
      </c>
      <c r="BD356" s="36">
        <v>7.1428571428571397E-2</v>
      </c>
      <c r="BE356" s="36">
        <v>0</v>
      </c>
      <c r="BF356" s="36" t="s">
        <v>1074</v>
      </c>
      <c r="BG356" s="36" t="s">
        <v>1074</v>
      </c>
      <c r="BH356" s="36">
        <v>1</v>
      </c>
      <c r="BI356" s="36" t="s">
        <v>1074</v>
      </c>
      <c r="BJ356" s="131"/>
      <c r="BK356" s="36" t="s">
        <v>1074</v>
      </c>
      <c r="BL356" s="131"/>
      <c r="BM356" s="36">
        <v>-0.11111111111111116</v>
      </c>
      <c r="BN356" s="131"/>
      <c r="BO356" s="36">
        <v>0</v>
      </c>
      <c r="BP356" s="36">
        <v>0</v>
      </c>
      <c r="BQ356" s="36" t="s">
        <v>1074</v>
      </c>
      <c r="BR356" s="36" t="s">
        <v>1074</v>
      </c>
      <c r="BS356" s="36" t="s">
        <v>1074</v>
      </c>
      <c r="BT356" s="36" t="s">
        <v>1074</v>
      </c>
      <c r="BU356" s="175"/>
      <c r="BV356" s="36" t="s">
        <v>1074</v>
      </c>
      <c r="BW356" s="36" t="s">
        <v>1074</v>
      </c>
      <c r="BX356" s="36"/>
      <c r="BY356" s="36"/>
      <c r="BZ356" s="36"/>
      <c r="CA356" s="131"/>
      <c r="CB356" s="36"/>
      <c r="CC356" s="36">
        <v>0.53846153846153855</v>
      </c>
      <c r="CD356" s="91">
        <v>0.19999999999999996</v>
      </c>
      <c r="CE356" s="91">
        <v>-0.45833333333333337</v>
      </c>
      <c r="CF356" s="91">
        <v>0.38461538461538458</v>
      </c>
      <c r="CG356" s="36">
        <v>0</v>
      </c>
      <c r="CH356" s="36"/>
      <c r="CI356" s="88"/>
      <c r="CJ356" s="88">
        <v>0</v>
      </c>
      <c r="CK356" s="88">
        <v>0</v>
      </c>
      <c r="CL356" s="88">
        <v>0</v>
      </c>
      <c r="CM356" s="88">
        <v>0</v>
      </c>
      <c r="CN356" s="88">
        <v>0</v>
      </c>
      <c r="CO356" s="88">
        <v>0</v>
      </c>
      <c r="CP356" s="88">
        <v>0</v>
      </c>
      <c r="CQ356" s="88">
        <v>0</v>
      </c>
      <c r="CR356" s="88">
        <v>0</v>
      </c>
      <c r="CS356" s="88">
        <v>-0.19999999999999996</v>
      </c>
      <c r="CT356" s="88"/>
      <c r="CU356" s="23"/>
      <c r="CV356" s="89"/>
      <c r="CW356" s="89"/>
      <c r="CX356" s="89"/>
      <c r="DA356" s="11" t="s">
        <v>1079</v>
      </c>
      <c r="DB356" s="36">
        <v>0</v>
      </c>
      <c r="DC356" s="36">
        <v>0</v>
      </c>
      <c r="DD356" s="36">
        <v>0</v>
      </c>
      <c r="DE356" s="36">
        <v>0</v>
      </c>
      <c r="DF356" s="36" t="s">
        <v>1074</v>
      </c>
      <c r="DG356" s="36" t="s">
        <v>1074</v>
      </c>
      <c r="DH356" s="36">
        <v>0</v>
      </c>
      <c r="DI356" s="36" t="s">
        <v>1074</v>
      </c>
      <c r="DJ356" s="131"/>
      <c r="DK356" s="36" t="s">
        <v>1074</v>
      </c>
      <c r="DL356" s="131"/>
      <c r="DM356" s="36">
        <v>0</v>
      </c>
      <c r="DN356" s="131"/>
      <c r="DO356" s="36">
        <v>0</v>
      </c>
      <c r="DP356" s="36">
        <v>0</v>
      </c>
      <c r="DQ356" s="36" t="s">
        <v>1074</v>
      </c>
      <c r="DR356" s="36" t="s">
        <v>1074</v>
      </c>
      <c r="DS356" s="36" t="s">
        <v>1074</v>
      </c>
      <c r="DT356" s="36" t="s">
        <v>1074</v>
      </c>
      <c r="DU356" s="131"/>
      <c r="DV356" s="36" t="s">
        <v>1074</v>
      </c>
      <c r="DW356" s="36" t="s">
        <v>1074</v>
      </c>
      <c r="DX356" s="36"/>
      <c r="DY356" s="36"/>
      <c r="DZ356" s="36"/>
      <c r="EA356" s="131"/>
      <c r="EB356" s="36"/>
      <c r="EC356" s="36">
        <v>0</v>
      </c>
      <c r="ED356" s="36">
        <v>0</v>
      </c>
      <c r="EE356" s="36">
        <v>0</v>
      </c>
      <c r="EF356" s="36">
        <v>0</v>
      </c>
      <c r="EG356" s="36">
        <v>0</v>
      </c>
      <c r="EH356" s="36"/>
      <c r="EI356" s="88"/>
      <c r="EJ356" s="88">
        <v>0</v>
      </c>
      <c r="EK356" s="88">
        <v>0</v>
      </c>
      <c r="EL356" s="88">
        <v>0</v>
      </c>
      <c r="EM356" s="88">
        <v>0</v>
      </c>
      <c r="EN356" s="88">
        <v>0</v>
      </c>
      <c r="EO356" s="88">
        <v>0</v>
      </c>
      <c r="EP356" s="88">
        <v>0</v>
      </c>
      <c r="EQ356" s="88">
        <v>0</v>
      </c>
      <c r="ER356" s="88">
        <v>0</v>
      </c>
      <c r="ES356" s="88">
        <v>0.5</v>
      </c>
      <c r="ET356" s="89"/>
      <c r="EU356" s="23"/>
      <c r="EV356" s="89"/>
      <c r="EW356" s="89"/>
      <c r="EX356" s="89"/>
      <c r="EZ356"/>
      <c r="FA356" s="36" t="s">
        <v>1074</v>
      </c>
      <c r="FB356" s="36" t="s">
        <v>1074</v>
      </c>
      <c r="FC356" s="36">
        <v>0</v>
      </c>
      <c r="FD356" s="36" t="s">
        <v>1074</v>
      </c>
      <c r="FE356" s="131"/>
      <c r="FF356" s="36" t="s">
        <v>1074</v>
      </c>
      <c r="FG356" s="131"/>
      <c r="FH356" s="36">
        <v>0</v>
      </c>
      <c r="FI356" s="131"/>
      <c r="FJ356" s="36">
        <v>0</v>
      </c>
      <c r="FK356" s="36">
        <v>0</v>
      </c>
      <c r="FL356" s="36" t="s">
        <v>1074</v>
      </c>
      <c r="FM356" s="36" t="s">
        <v>1074</v>
      </c>
      <c r="FN356" s="36" t="s">
        <v>1074</v>
      </c>
      <c r="FO356" s="36" t="s">
        <v>1074</v>
      </c>
      <c r="FP356" s="131"/>
      <c r="FQ356" s="36" t="s">
        <v>1074</v>
      </c>
      <c r="FR356" s="36" t="s">
        <v>1074</v>
      </c>
      <c r="FS356" s="91"/>
      <c r="FT356" s="36"/>
      <c r="FU356" s="36"/>
      <c r="FV356" s="131"/>
      <c r="FW356" s="36"/>
      <c r="FX356" s="36">
        <v>0</v>
      </c>
      <c r="FY356" s="36">
        <v>0</v>
      </c>
      <c r="FZ356" s="36">
        <v>-0.75</v>
      </c>
      <c r="GA356" s="36">
        <v>0</v>
      </c>
      <c r="GB356" s="36">
        <v>0.5</v>
      </c>
      <c r="GC356" s="36"/>
      <c r="GD356" s="88"/>
      <c r="GE356" s="88">
        <v>0</v>
      </c>
      <c r="GF356" s="88">
        <v>0</v>
      </c>
      <c r="GG356" s="88">
        <v>0</v>
      </c>
      <c r="GH356" s="88">
        <v>0</v>
      </c>
      <c r="GI356" s="88">
        <v>0</v>
      </c>
      <c r="GJ356" s="88">
        <v>0</v>
      </c>
      <c r="GK356" s="88">
        <v>0</v>
      </c>
      <c r="GL356" s="88">
        <v>0</v>
      </c>
      <c r="GM356" s="88">
        <v>0</v>
      </c>
      <c r="GN356" s="88">
        <v>0</v>
      </c>
      <c r="GO356" s="88"/>
      <c r="GP356" s="23"/>
      <c r="GQ356" s="89"/>
      <c r="GR356" s="89"/>
      <c r="GS356" s="89"/>
      <c r="GU356"/>
      <c r="GV356" s="11" t="s">
        <v>1079</v>
      </c>
      <c r="GW356" s="36">
        <v>-0.25</v>
      </c>
      <c r="GX356" s="36">
        <v>0</v>
      </c>
      <c r="GY356" s="36">
        <v>0</v>
      </c>
      <c r="GZ356" s="36">
        <v>0.60000000000000009</v>
      </c>
      <c r="HA356" s="36" t="s">
        <v>1074</v>
      </c>
      <c r="HB356" s="36" t="s">
        <v>1074</v>
      </c>
      <c r="HC356" s="36">
        <v>0</v>
      </c>
      <c r="HD356" s="36" t="s">
        <v>1074</v>
      </c>
      <c r="HE356" s="36" t="s">
        <v>1074</v>
      </c>
      <c r="HF356" s="36">
        <v>0</v>
      </c>
      <c r="HG356" s="36">
        <v>0</v>
      </c>
      <c r="HH356" s="36">
        <v>0</v>
      </c>
      <c r="HI356" s="36">
        <v>-5.8823529411764719E-2</v>
      </c>
      <c r="HJ356" s="36">
        <v>0</v>
      </c>
      <c r="HK356" s="36">
        <v>-6.25E-2</v>
      </c>
      <c r="HL356" s="36" t="s">
        <v>1074</v>
      </c>
      <c r="HM356" s="36" t="s">
        <v>1074</v>
      </c>
      <c r="HN356" s="36" t="s">
        <v>1074</v>
      </c>
      <c r="HO356" s="36" t="s">
        <v>1074</v>
      </c>
      <c r="HP356" s="36"/>
      <c r="HQ356" s="36" t="s">
        <v>1074</v>
      </c>
      <c r="HR356" s="93" t="s">
        <v>1074</v>
      </c>
      <c r="HS356" s="36"/>
      <c r="HT356" s="36"/>
      <c r="HU356" s="36"/>
      <c r="HV356" s="36"/>
      <c r="HW356" s="36"/>
      <c r="HX356" s="36">
        <v>9.0909090909090828E-2</v>
      </c>
      <c r="HY356" s="36">
        <v>2.0833333333333259E-2</v>
      </c>
      <c r="HZ356" s="36">
        <v>-0.26530612244897955</v>
      </c>
      <c r="IA356" s="36">
        <v>-5.555555555555558E-2</v>
      </c>
      <c r="IB356" s="88">
        <v>0.41176470588235303</v>
      </c>
      <c r="IC356" s="88"/>
      <c r="ID356" s="88"/>
      <c r="IE356" s="88">
        <v>-0.25</v>
      </c>
      <c r="IF356" s="88">
        <v>0.19999999999999996</v>
      </c>
      <c r="IG356" s="88">
        <v>0.11111111111111116</v>
      </c>
      <c r="IH356" s="88">
        <v>0</v>
      </c>
      <c r="II356" s="88">
        <v>0</v>
      </c>
      <c r="IJ356" s="88">
        <v>0</v>
      </c>
      <c r="IK356" s="88">
        <v>0.5</v>
      </c>
      <c r="IL356" s="88">
        <v>-0.33333333333333337</v>
      </c>
      <c r="IM356" s="88">
        <v>0</v>
      </c>
      <c r="IN356" s="88">
        <v>0</v>
      </c>
      <c r="IO356" s="89"/>
      <c r="IP356" s="23"/>
      <c r="IQ356" s="89"/>
      <c r="IR356" s="89"/>
      <c r="IS356" s="89"/>
    </row>
    <row r="357" spans="1:253" ht="14.4" customHeight="1" x14ac:dyDescent="0.3">
      <c r="A357" s="11" t="s">
        <v>931</v>
      </c>
      <c r="B357" s="36" t="s">
        <v>1074</v>
      </c>
      <c r="C357" s="36" t="s">
        <v>1074</v>
      </c>
      <c r="D357" s="36" t="s">
        <v>1074</v>
      </c>
      <c r="E357" s="36" t="s">
        <v>1074</v>
      </c>
      <c r="F357" s="36" t="s">
        <v>1074</v>
      </c>
      <c r="G357" s="131"/>
      <c r="H357" s="36" t="s">
        <v>1074</v>
      </c>
      <c r="I357" s="36">
        <v>0.11538461538461542</v>
      </c>
      <c r="J357" s="131"/>
      <c r="K357" s="36">
        <v>-3.4482758620689613E-2</v>
      </c>
      <c r="L357" s="131"/>
      <c r="M357" s="36">
        <v>-7.1428571428571397E-2</v>
      </c>
      <c r="N357" s="131"/>
      <c r="O357" s="36">
        <v>-0.30769230769230771</v>
      </c>
      <c r="P357" s="36">
        <v>0</v>
      </c>
      <c r="Q357" s="36">
        <v>0</v>
      </c>
      <c r="R357" s="36" t="s">
        <v>1074</v>
      </c>
      <c r="S357" s="36" t="s">
        <v>1074</v>
      </c>
      <c r="T357" s="36">
        <v>0</v>
      </c>
      <c r="U357" s="131"/>
      <c r="V357" s="36" t="s">
        <v>1074</v>
      </c>
      <c r="W357" s="36" t="s">
        <v>1074</v>
      </c>
      <c r="X357" s="36"/>
      <c r="Y357" s="36">
        <v>0</v>
      </c>
      <c r="Z357" s="36">
        <v>0</v>
      </c>
      <c r="AA357" s="131"/>
      <c r="AB357" s="36">
        <v>0</v>
      </c>
      <c r="AC357" s="36">
        <v>0</v>
      </c>
      <c r="AD357" s="91">
        <v>0</v>
      </c>
      <c r="AE357" s="91">
        <v>0</v>
      </c>
      <c r="AF357" s="91">
        <v>0</v>
      </c>
      <c r="AG357" s="36">
        <v>0</v>
      </c>
      <c r="AH357" s="36"/>
      <c r="AI357" s="88"/>
      <c r="AJ357" s="88">
        <v>0</v>
      </c>
      <c r="AK357" s="88">
        <v>0</v>
      </c>
      <c r="AL357" s="88">
        <v>0</v>
      </c>
      <c r="AM357" s="88">
        <v>0</v>
      </c>
      <c r="AN357" s="88">
        <v>0</v>
      </c>
      <c r="AO357" s="88">
        <v>0</v>
      </c>
      <c r="AP357" s="88">
        <v>0</v>
      </c>
      <c r="AQ357" s="88">
        <v>0</v>
      </c>
      <c r="AR357" s="88">
        <v>0</v>
      </c>
      <c r="AS357" s="88">
        <v>-0.11111111111111116</v>
      </c>
      <c r="AT357" s="89">
        <v>0.125</v>
      </c>
      <c r="AU357" s="23">
        <v>0</v>
      </c>
      <c r="AV357" s="89">
        <f t="shared" si="62"/>
        <v>0</v>
      </c>
      <c r="AW357" s="89"/>
      <c r="AX357" s="89"/>
      <c r="BA357" s="11" t="s">
        <v>931</v>
      </c>
      <c r="BB357" s="36" t="s">
        <v>1074</v>
      </c>
      <c r="BC357" s="36" t="s">
        <v>1074</v>
      </c>
      <c r="BD357" s="36" t="s">
        <v>1074</v>
      </c>
      <c r="BE357" s="36" t="s">
        <v>1074</v>
      </c>
      <c r="BF357" s="36" t="s">
        <v>1074</v>
      </c>
      <c r="BG357" s="36" t="s">
        <v>1074</v>
      </c>
      <c r="BH357" s="36" t="s">
        <v>1074</v>
      </c>
      <c r="BI357" s="36">
        <v>0</v>
      </c>
      <c r="BJ357" s="131"/>
      <c r="BK357" s="36">
        <v>0.22222222222222232</v>
      </c>
      <c r="BL357" s="131"/>
      <c r="BM357" s="36">
        <v>-0.27272727272727271</v>
      </c>
      <c r="BN357" s="131"/>
      <c r="BO357" s="36">
        <v>0.25</v>
      </c>
      <c r="BP357" s="36">
        <v>0</v>
      </c>
      <c r="BQ357" s="36">
        <v>0</v>
      </c>
      <c r="BR357" s="36" t="s">
        <v>1074</v>
      </c>
      <c r="BS357" s="36" t="s">
        <v>1074</v>
      </c>
      <c r="BT357" s="36">
        <v>0</v>
      </c>
      <c r="BU357" s="175"/>
      <c r="BV357" s="36" t="s">
        <v>1074</v>
      </c>
      <c r="BW357" s="36" t="s">
        <v>1074</v>
      </c>
      <c r="BX357" s="36"/>
      <c r="BY357" s="36">
        <v>-2.4390243902439046E-2</v>
      </c>
      <c r="BZ357" s="36">
        <v>8.3333333333333259E-2</v>
      </c>
      <c r="CA357" s="131"/>
      <c r="CB357" s="36">
        <v>0.15384615384615374</v>
      </c>
      <c r="CC357" s="36">
        <v>6.6666666666666652E-2</v>
      </c>
      <c r="CD357" s="91">
        <v>9.375E-2</v>
      </c>
      <c r="CE357" s="91">
        <v>-0.25714285714285712</v>
      </c>
      <c r="CF357" s="91">
        <v>3.8461538461538547E-2</v>
      </c>
      <c r="CG357" s="36">
        <v>-3.703703703703709E-2</v>
      </c>
      <c r="CH357" s="36"/>
      <c r="CI357" s="88"/>
      <c r="CJ357" s="88">
        <v>0</v>
      </c>
      <c r="CK357" s="88">
        <v>0</v>
      </c>
      <c r="CL357" s="88">
        <v>0</v>
      </c>
      <c r="CM357" s="88">
        <v>7.1428571428571397E-2</v>
      </c>
      <c r="CN357" s="88">
        <v>0</v>
      </c>
      <c r="CO357" s="88">
        <v>-6.6666666666666652E-2</v>
      </c>
      <c r="CP357" s="88">
        <v>0</v>
      </c>
      <c r="CQ357" s="88">
        <v>0</v>
      </c>
      <c r="CR357" s="88">
        <v>0</v>
      </c>
      <c r="CS357" s="88">
        <v>7.1428571428571397E-2</v>
      </c>
      <c r="CT357" s="88">
        <v>0</v>
      </c>
      <c r="CU357" s="23">
        <v>-6.6666666666666652E-2</v>
      </c>
      <c r="CV357" s="89">
        <f t="shared" si="63"/>
        <v>7.1428571428571397E-2</v>
      </c>
      <c r="CW357" s="89"/>
      <c r="CX357" s="89"/>
      <c r="DA357" s="11" t="s">
        <v>931</v>
      </c>
      <c r="DB357" s="36" t="s">
        <v>1074</v>
      </c>
      <c r="DC357" s="36" t="s">
        <v>1074</v>
      </c>
      <c r="DD357" s="36" t="s">
        <v>1074</v>
      </c>
      <c r="DE357" s="36" t="s">
        <v>1074</v>
      </c>
      <c r="DF357" s="36" t="s">
        <v>1074</v>
      </c>
      <c r="DG357" s="36" t="s">
        <v>1074</v>
      </c>
      <c r="DH357" s="36" t="s">
        <v>1074</v>
      </c>
      <c r="DI357" s="36">
        <v>-0.19999999999999996</v>
      </c>
      <c r="DJ357" s="131"/>
      <c r="DK357" s="36">
        <v>0.125</v>
      </c>
      <c r="DL357" s="131"/>
      <c r="DM357" s="36">
        <v>0.11111111111111116</v>
      </c>
      <c r="DN357" s="131"/>
      <c r="DO357" s="36">
        <v>-0.19999999999999996</v>
      </c>
      <c r="DP357" s="36">
        <v>0</v>
      </c>
      <c r="DQ357" s="36">
        <v>0</v>
      </c>
      <c r="DR357" s="36" t="s">
        <v>1074</v>
      </c>
      <c r="DS357" s="36" t="s">
        <v>1074</v>
      </c>
      <c r="DT357" s="36">
        <v>0</v>
      </c>
      <c r="DU357" s="131"/>
      <c r="DV357" s="36" t="s">
        <v>1074</v>
      </c>
      <c r="DW357" s="36" t="s">
        <v>1074</v>
      </c>
      <c r="DX357" s="36"/>
      <c r="DY357" s="36">
        <v>0</v>
      </c>
      <c r="DZ357" s="36">
        <v>0</v>
      </c>
      <c r="EA357" s="131"/>
      <c r="EB357" s="36">
        <v>0</v>
      </c>
      <c r="EC357" s="36">
        <v>0</v>
      </c>
      <c r="ED357" s="36">
        <v>0</v>
      </c>
      <c r="EE357" s="36">
        <v>0</v>
      </c>
      <c r="EF357" s="36">
        <v>0</v>
      </c>
      <c r="EG357" s="36">
        <v>0</v>
      </c>
      <c r="EH357" s="36"/>
      <c r="EI357" s="88"/>
      <c r="EJ357" s="88">
        <v>0</v>
      </c>
      <c r="EK357" s="88">
        <v>0</v>
      </c>
      <c r="EL357" s="88">
        <v>0</v>
      </c>
      <c r="EM357" s="88">
        <v>0</v>
      </c>
      <c r="EN357" s="88">
        <v>0</v>
      </c>
      <c r="EO357" s="88">
        <v>0</v>
      </c>
      <c r="EP357" s="88">
        <v>0</v>
      </c>
      <c r="EQ357" s="88">
        <v>0</v>
      </c>
      <c r="ER357" s="88">
        <v>0</v>
      </c>
      <c r="ES357" s="88">
        <v>0</v>
      </c>
      <c r="ET357" s="89">
        <v>1.5</v>
      </c>
      <c r="EU357" s="23">
        <v>-0.6</v>
      </c>
      <c r="EV357" s="89">
        <f t="shared" si="64"/>
        <v>0</v>
      </c>
      <c r="EW357" s="89"/>
      <c r="EX357" s="89"/>
      <c r="EZ357"/>
      <c r="FA357" s="36" t="s">
        <v>1074</v>
      </c>
      <c r="FB357" s="36" t="s">
        <v>1074</v>
      </c>
      <c r="FC357" s="36" t="s">
        <v>1074</v>
      </c>
      <c r="FD357" s="36">
        <v>0</v>
      </c>
      <c r="FE357" s="131"/>
      <c r="FF357" s="36">
        <v>0</v>
      </c>
      <c r="FG357" s="131"/>
      <c r="FH357" s="36">
        <v>0</v>
      </c>
      <c r="FI357" s="131"/>
      <c r="FJ357" s="36">
        <v>0</v>
      </c>
      <c r="FK357" s="36">
        <v>0</v>
      </c>
      <c r="FL357" s="36">
        <v>0</v>
      </c>
      <c r="FM357" s="36" t="s">
        <v>1074</v>
      </c>
      <c r="FN357" s="36" t="s">
        <v>1074</v>
      </c>
      <c r="FO357" s="36">
        <v>0</v>
      </c>
      <c r="FP357" s="131"/>
      <c r="FQ357" s="36" t="s">
        <v>1074</v>
      </c>
      <c r="FR357" s="36" t="s">
        <v>1074</v>
      </c>
      <c r="FS357" s="91"/>
      <c r="FT357" s="36"/>
      <c r="FU357" s="36">
        <v>0</v>
      </c>
      <c r="FV357" s="131"/>
      <c r="FW357" s="36">
        <v>0</v>
      </c>
      <c r="FX357" s="36">
        <v>0</v>
      </c>
      <c r="FY357" s="36">
        <v>0</v>
      </c>
      <c r="FZ357" s="36">
        <v>0</v>
      </c>
      <c r="GA357" s="36">
        <v>0</v>
      </c>
      <c r="GB357" s="36">
        <v>1</v>
      </c>
      <c r="GC357" s="36"/>
      <c r="GD357" s="88"/>
      <c r="GE357" s="88">
        <v>0</v>
      </c>
      <c r="GF357" s="88">
        <v>0</v>
      </c>
      <c r="GG357" s="88">
        <v>0</v>
      </c>
      <c r="GH357" s="88">
        <v>0</v>
      </c>
      <c r="GI357" s="88">
        <v>0</v>
      </c>
      <c r="GJ357" s="88">
        <v>0</v>
      </c>
      <c r="GK357" s="88">
        <v>0</v>
      </c>
      <c r="GL357" s="88">
        <v>0</v>
      </c>
      <c r="GM357" s="88">
        <v>0</v>
      </c>
      <c r="GN357" s="88">
        <v>0</v>
      </c>
      <c r="GO357" s="88">
        <v>0</v>
      </c>
      <c r="GP357" s="23">
        <v>0</v>
      </c>
      <c r="GQ357" s="89">
        <f t="shared" si="67"/>
        <v>0</v>
      </c>
      <c r="GR357" s="89"/>
      <c r="GS357" s="89"/>
      <c r="GU357"/>
      <c r="GV357" s="11" t="s">
        <v>931</v>
      </c>
      <c r="GW357" s="36" t="s">
        <v>1074</v>
      </c>
      <c r="GX357" s="36" t="s">
        <v>1074</v>
      </c>
      <c r="GY357" s="36" t="s">
        <v>1074</v>
      </c>
      <c r="GZ357" s="36" t="s">
        <v>1074</v>
      </c>
      <c r="HA357" s="36" t="s">
        <v>1074</v>
      </c>
      <c r="HB357" s="36" t="s">
        <v>1074</v>
      </c>
      <c r="HC357" s="36" t="s">
        <v>1074</v>
      </c>
      <c r="HD357" s="36">
        <v>0</v>
      </c>
      <c r="HE357" s="36">
        <v>9.375E-2</v>
      </c>
      <c r="HF357" s="36">
        <v>0.14285714285714279</v>
      </c>
      <c r="HG357" s="36">
        <v>-0.125</v>
      </c>
      <c r="HH357" s="36">
        <v>0.37142857142857144</v>
      </c>
      <c r="HI357" s="36" t="s">
        <v>1074</v>
      </c>
      <c r="HJ357" s="36" t="s">
        <v>1074</v>
      </c>
      <c r="HK357" s="36">
        <v>0</v>
      </c>
      <c r="HL357" s="36">
        <v>0</v>
      </c>
      <c r="HM357" s="36" t="s">
        <v>1074</v>
      </c>
      <c r="HN357" s="36" t="s">
        <v>1074</v>
      </c>
      <c r="HO357" s="36">
        <v>0</v>
      </c>
      <c r="HP357" s="36"/>
      <c r="HQ357" s="36" t="s">
        <v>1074</v>
      </c>
      <c r="HR357" s="93" t="s">
        <v>1074</v>
      </c>
      <c r="HS357" s="36"/>
      <c r="HT357" s="36">
        <v>0</v>
      </c>
      <c r="HU357" s="36">
        <v>0.33333333333333326</v>
      </c>
      <c r="HV357" s="36"/>
      <c r="HW357" s="36">
        <v>0</v>
      </c>
      <c r="HX357" s="36">
        <v>0</v>
      </c>
      <c r="HY357" s="36">
        <v>0</v>
      </c>
      <c r="HZ357" s="36">
        <v>0</v>
      </c>
      <c r="IA357" s="36">
        <v>-0.19999999999999996</v>
      </c>
      <c r="IB357" s="88">
        <v>-6.25E-2</v>
      </c>
      <c r="IC357" s="88"/>
      <c r="ID357" s="88"/>
      <c r="IE357" s="88">
        <v>-6.25E-2</v>
      </c>
      <c r="IF357" s="88">
        <v>0.1333333333333333</v>
      </c>
      <c r="IG357" s="88">
        <v>0</v>
      </c>
      <c r="IH357" s="88">
        <v>5.8823529411764719E-2</v>
      </c>
      <c r="II357" s="88">
        <v>0.11111111111111116</v>
      </c>
      <c r="IJ357" s="88">
        <v>0</v>
      </c>
      <c r="IK357" s="88">
        <v>0</v>
      </c>
      <c r="IL357" s="88">
        <v>0</v>
      </c>
      <c r="IM357" s="88">
        <v>0</v>
      </c>
      <c r="IN357" s="88">
        <v>-9.9999999999999978E-2</v>
      </c>
      <c r="IO357" s="89">
        <v>0.11111111111111116</v>
      </c>
      <c r="IP357" s="23">
        <v>0</v>
      </c>
      <c r="IQ357" s="89">
        <f t="shared" si="68"/>
        <v>0</v>
      </c>
      <c r="IR357" s="89"/>
      <c r="IS357" s="89"/>
    </row>
    <row r="358" spans="1:253" ht="14.4" customHeight="1" x14ac:dyDescent="0.3">
      <c r="A358" s="11" t="s">
        <v>930</v>
      </c>
      <c r="B358" s="36">
        <v>0</v>
      </c>
      <c r="C358" s="36" t="s">
        <v>1074</v>
      </c>
      <c r="D358" s="36" t="s">
        <v>1074</v>
      </c>
      <c r="E358" s="36" t="s">
        <v>1074</v>
      </c>
      <c r="F358" s="36" t="s">
        <v>1074</v>
      </c>
      <c r="G358" s="131"/>
      <c r="H358" s="36" t="s">
        <v>1074</v>
      </c>
      <c r="I358" s="36" t="s">
        <v>1074</v>
      </c>
      <c r="J358" s="131"/>
      <c r="K358" s="36" t="s">
        <v>1074</v>
      </c>
      <c r="L358" s="131"/>
      <c r="M358" s="36" t="s">
        <v>1074</v>
      </c>
      <c r="N358" s="131"/>
      <c r="O358" s="36">
        <v>0</v>
      </c>
      <c r="P358" s="36">
        <v>0.1875</v>
      </c>
      <c r="Q358" s="36">
        <v>5.2631578947368363E-2</v>
      </c>
      <c r="R358" s="36">
        <v>0</v>
      </c>
      <c r="S358" s="36">
        <v>-9.9999999999999978E-2</v>
      </c>
      <c r="T358" s="36" t="s">
        <v>1074</v>
      </c>
      <c r="U358" s="131"/>
      <c r="V358" s="36" t="s">
        <v>1074</v>
      </c>
      <c r="W358" s="36">
        <v>0</v>
      </c>
      <c r="X358" s="36">
        <v>0</v>
      </c>
      <c r="Y358" s="36">
        <v>0</v>
      </c>
      <c r="Z358" s="36">
        <v>-0.125</v>
      </c>
      <c r="AA358" s="131"/>
      <c r="AB358" s="36">
        <v>0</v>
      </c>
      <c r="AC358" s="36">
        <v>0</v>
      </c>
      <c r="AD358" s="91">
        <v>0</v>
      </c>
      <c r="AE358" s="91">
        <v>0</v>
      </c>
      <c r="AF358" s="91">
        <v>0</v>
      </c>
      <c r="AG358" s="36">
        <v>0</v>
      </c>
      <c r="AH358" s="36">
        <v>0</v>
      </c>
      <c r="AI358" s="88">
        <v>0</v>
      </c>
      <c r="AJ358" s="88">
        <v>0</v>
      </c>
      <c r="AK358" s="88">
        <v>0</v>
      </c>
      <c r="AL358" s="88">
        <v>0</v>
      </c>
      <c r="AM358" s="88">
        <v>0</v>
      </c>
      <c r="AN358" s="88">
        <v>0</v>
      </c>
      <c r="AO358" s="88">
        <v>0</v>
      </c>
      <c r="AP358" s="88">
        <v>0</v>
      </c>
      <c r="AQ358" s="88">
        <v>-0.1428571428571429</v>
      </c>
      <c r="AR358" s="88">
        <v>0.16666666666666674</v>
      </c>
      <c r="AS358" s="88">
        <v>0</v>
      </c>
      <c r="AT358" s="89">
        <v>0</v>
      </c>
      <c r="AU358" s="23">
        <v>0</v>
      </c>
      <c r="AV358" s="89">
        <f t="shared" si="62"/>
        <v>0</v>
      </c>
      <c r="AW358" s="89"/>
      <c r="AX358" s="89"/>
      <c r="BA358" s="11" t="s">
        <v>930</v>
      </c>
      <c r="BB358" s="36">
        <v>0.125</v>
      </c>
      <c r="BC358" s="36" t="s">
        <v>1074</v>
      </c>
      <c r="BD358" s="36" t="s">
        <v>1074</v>
      </c>
      <c r="BE358" s="36" t="s">
        <v>1074</v>
      </c>
      <c r="BF358" s="36" t="s">
        <v>1074</v>
      </c>
      <c r="BG358" s="36" t="s">
        <v>1074</v>
      </c>
      <c r="BH358" s="36" t="s">
        <v>1074</v>
      </c>
      <c r="BI358" s="36" t="s">
        <v>1074</v>
      </c>
      <c r="BJ358" s="131"/>
      <c r="BK358" s="36" t="s">
        <v>1074</v>
      </c>
      <c r="BL358" s="131"/>
      <c r="BM358" s="36" t="s">
        <v>1074</v>
      </c>
      <c r="BN358" s="131"/>
      <c r="BO358" s="36">
        <v>0</v>
      </c>
      <c r="BP358" s="36">
        <v>0.25</v>
      </c>
      <c r="BQ358" s="36">
        <v>0</v>
      </c>
      <c r="BR358" s="36">
        <v>6.6666666666666652E-2</v>
      </c>
      <c r="BS358" s="36">
        <v>-0.25</v>
      </c>
      <c r="BT358" s="36" t="s">
        <v>1074</v>
      </c>
      <c r="BU358" s="175"/>
      <c r="BV358" s="36" t="s">
        <v>1074</v>
      </c>
      <c r="BW358" s="36">
        <v>0</v>
      </c>
      <c r="BX358" s="36">
        <v>0</v>
      </c>
      <c r="BY358" s="36">
        <v>-0.25</v>
      </c>
      <c r="BZ358" s="36">
        <v>0.33333333333333326</v>
      </c>
      <c r="CA358" s="131"/>
      <c r="CB358" s="36">
        <v>0</v>
      </c>
      <c r="CC358" s="36">
        <v>0</v>
      </c>
      <c r="CD358" s="91">
        <v>8.3333333333333259E-2</v>
      </c>
      <c r="CE358" s="91">
        <v>0</v>
      </c>
      <c r="CF358" s="91">
        <v>-7.6923076923076872E-2</v>
      </c>
      <c r="CG358" s="36">
        <v>0</v>
      </c>
      <c r="CH358" s="36">
        <v>0</v>
      </c>
      <c r="CI358" s="88">
        <v>0</v>
      </c>
      <c r="CJ358" s="88">
        <v>0</v>
      </c>
      <c r="CK358" s="88">
        <v>0</v>
      </c>
      <c r="CL358" s="88">
        <v>0</v>
      </c>
      <c r="CM358" s="88">
        <v>0</v>
      </c>
      <c r="CN358" s="88">
        <v>0</v>
      </c>
      <c r="CO358" s="88">
        <v>0</v>
      </c>
      <c r="CP358" s="88">
        <v>0</v>
      </c>
      <c r="CQ358" s="88">
        <v>0</v>
      </c>
      <c r="CR358" s="88">
        <v>0</v>
      </c>
      <c r="CS358" s="88">
        <v>0</v>
      </c>
      <c r="CT358" s="88">
        <v>0</v>
      </c>
      <c r="CU358" s="23">
        <v>0</v>
      </c>
      <c r="CV358" s="89">
        <f t="shared" si="63"/>
        <v>0</v>
      </c>
      <c r="CW358" s="89"/>
      <c r="CX358" s="89"/>
      <c r="DA358" s="11" t="s">
        <v>930</v>
      </c>
      <c r="DB358" s="36">
        <v>0</v>
      </c>
      <c r="DC358" s="36" t="s">
        <v>1074</v>
      </c>
      <c r="DD358" s="36" t="s">
        <v>1074</v>
      </c>
      <c r="DE358" s="36" t="s">
        <v>1074</v>
      </c>
      <c r="DF358" s="36" t="s">
        <v>1074</v>
      </c>
      <c r="DG358" s="36" t="s">
        <v>1074</v>
      </c>
      <c r="DH358" s="36" t="s">
        <v>1074</v>
      </c>
      <c r="DI358" s="36" t="s">
        <v>1074</v>
      </c>
      <c r="DJ358" s="131"/>
      <c r="DK358" s="36" t="s">
        <v>1074</v>
      </c>
      <c r="DL358" s="131"/>
      <c r="DM358" s="36" t="s">
        <v>1074</v>
      </c>
      <c r="DN358" s="131"/>
      <c r="DO358" s="36">
        <v>0</v>
      </c>
      <c r="DP358" s="36">
        <v>0</v>
      </c>
      <c r="DQ358" s="36">
        <v>0</v>
      </c>
      <c r="DR358" s="36">
        <v>0</v>
      </c>
      <c r="DS358" s="36">
        <v>0.125</v>
      </c>
      <c r="DT358" s="36" t="s">
        <v>1074</v>
      </c>
      <c r="DU358" s="131"/>
      <c r="DV358" s="36" t="s">
        <v>1074</v>
      </c>
      <c r="DW358" s="36">
        <v>0</v>
      </c>
      <c r="DX358" s="36">
        <v>0</v>
      </c>
      <c r="DY358" s="36">
        <v>0</v>
      </c>
      <c r="DZ358" s="36">
        <v>0</v>
      </c>
      <c r="EA358" s="131"/>
      <c r="EB358" s="36">
        <v>0</v>
      </c>
      <c r="EC358" s="36">
        <v>0</v>
      </c>
      <c r="ED358" s="36">
        <v>0</v>
      </c>
      <c r="EE358" s="36">
        <v>0</v>
      </c>
      <c r="EF358" s="36">
        <v>0</v>
      </c>
      <c r="EG358" s="36">
        <v>0</v>
      </c>
      <c r="EH358" s="36">
        <v>0</v>
      </c>
      <c r="EI358" s="88">
        <v>0</v>
      </c>
      <c r="EJ358" s="88">
        <v>0</v>
      </c>
      <c r="EK358" s="88">
        <v>0</v>
      </c>
      <c r="EL358" s="88">
        <v>0</v>
      </c>
      <c r="EM358" s="88">
        <v>0</v>
      </c>
      <c r="EN358" s="88">
        <v>0</v>
      </c>
      <c r="EO358" s="88">
        <v>0</v>
      </c>
      <c r="EP358" s="88">
        <v>0</v>
      </c>
      <c r="EQ358" s="88">
        <v>0.75</v>
      </c>
      <c r="ER358" s="88">
        <v>-0.1428571428571429</v>
      </c>
      <c r="ES358" s="88">
        <v>-0.33333333333333337</v>
      </c>
      <c r="ET358" s="89">
        <v>1.5</v>
      </c>
      <c r="EU358" s="23">
        <v>-0.6</v>
      </c>
      <c r="EV358" s="89">
        <f t="shared" si="64"/>
        <v>0</v>
      </c>
      <c r="EW358" s="89"/>
      <c r="EX358" s="89"/>
      <c r="EZ358"/>
      <c r="FA358" s="36" t="s">
        <v>1074</v>
      </c>
      <c r="FB358" s="36" t="s">
        <v>1074</v>
      </c>
      <c r="FC358" s="36" t="s">
        <v>1074</v>
      </c>
      <c r="FD358" s="36" t="s">
        <v>1074</v>
      </c>
      <c r="FE358" s="131"/>
      <c r="FF358" s="36" t="s">
        <v>1074</v>
      </c>
      <c r="FG358" s="131"/>
      <c r="FH358" s="36" t="s">
        <v>1074</v>
      </c>
      <c r="FI358" s="131"/>
      <c r="FJ358" s="36">
        <v>0</v>
      </c>
      <c r="FK358" s="36">
        <v>-0.5</v>
      </c>
      <c r="FL358" s="36">
        <v>0</v>
      </c>
      <c r="FM358" s="36">
        <v>0</v>
      </c>
      <c r="FN358" s="36">
        <v>0</v>
      </c>
      <c r="FO358" s="36" t="s">
        <v>1074</v>
      </c>
      <c r="FP358" s="131"/>
      <c r="FQ358" s="36" t="s">
        <v>1074</v>
      </c>
      <c r="FR358" s="36">
        <v>-0.33333333333333337</v>
      </c>
      <c r="FS358" s="91">
        <v>0</v>
      </c>
      <c r="FT358" s="36">
        <v>0</v>
      </c>
      <c r="FU358" s="36">
        <v>0</v>
      </c>
      <c r="FV358" s="131"/>
      <c r="FW358" s="36">
        <v>1</v>
      </c>
      <c r="FX358" s="36">
        <v>-0.5</v>
      </c>
      <c r="FY358" s="36">
        <v>0</v>
      </c>
      <c r="FZ358" s="36">
        <v>0</v>
      </c>
      <c r="GA358" s="36">
        <v>0</v>
      </c>
      <c r="GB358" s="36">
        <v>0</v>
      </c>
      <c r="GC358" s="36">
        <v>0</v>
      </c>
      <c r="GD358" s="88">
        <v>0</v>
      </c>
      <c r="GE358" s="88">
        <v>0</v>
      </c>
      <c r="GF358" s="88">
        <v>0</v>
      </c>
      <c r="GG358" s="88">
        <v>0</v>
      </c>
      <c r="GH358" s="88">
        <v>1</v>
      </c>
      <c r="GI358" s="88">
        <v>0</v>
      </c>
      <c r="GJ358" s="88">
        <v>-0.5</v>
      </c>
      <c r="GK358" s="88">
        <v>1</v>
      </c>
      <c r="GL358" s="88">
        <v>-0.25</v>
      </c>
      <c r="GM358" s="88">
        <v>-0.33333333333333337</v>
      </c>
      <c r="GN358" s="88">
        <v>0</v>
      </c>
      <c r="GO358" s="88">
        <v>1</v>
      </c>
      <c r="GP358" s="23">
        <v>0</v>
      </c>
      <c r="GQ358" s="89">
        <f t="shared" si="67"/>
        <v>0</v>
      </c>
      <c r="GR358" s="89"/>
      <c r="GS358" s="89"/>
      <c r="GU358"/>
      <c r="GV358" s="11" t="s">
        <v>930</v>
      </c>
      <c r="GW358" s="36">
        <v>0</v>
      </c>
      <c r="GX358" s="36" t="s">
        <v>1074</v>
      </c>
      <c r="GY358" s="36" t="s">
        <v>1074</v>
      </c>
      <c r="GZ358" s="36" t="s">
        <v>1074</v>
      </c>
      <c r="HA358" s="36" t="s">
        <v>1074</v>
      </c>
      <c r="HB358" s="36" t="s">
        <v>1074</v>
      </c>
      <c r="HC358" s="36" t="s">
        <v>1074</v>
      </c>
      <c r="HD358" s="36" t="s">
        <v>1074</v>
      </c>
      <c r="HE358" s="36">
        <v>0</v>
      </c>
      <c r="HF358" s="36" t="s">
        <v>1074</v>
      </c>
      <c r="HG358" s="36" t="s">
        <v>1074</v>
      </c>
      <c r="HH358" s="36">
        <v>-6.6666666666666652E-2</v>
      </c>
      <c r="HI358" s="36">
        <v>0</v>
      </c>
      <c r="HJ358" s="36">
        <v>0</v>
      </c>
      <c r="HK358" s="36">
        <v>-7.1428571428571397E-2</v>
      </c>
      <c r="HL358" s="36">
        <v>0</v>
      </c>
      <c r="HM358" s="36">
        <v>0</v>
      </c>
      <c r="HN358" s="36">
        <v>0</v>
      </c>
      <c r="HO358" s="36" t="s">
        <v>1074</v>
      </c>
      <c r="HP358" s="36"/>
      <c r="HQ358" s="36" t="s">
        <v>1074</v>
      </c>
      <c r="HR358" s="93">
        <v>0</v>
      </c>
      <c r="HS358" s="36">
        <v>0</v>
      </c>
      <c r="HT358" s="36">
        <v>0</v>
      </c>
      <c r="HU358" s="36">
        <v>7.1428571428571397E-2</v>
      </c>
      <c r="HV358" s="36"/>
      <c r="HW358" s="36">
        <v>0</v>
      </c>
      <c r="HX358" s="36"/>
      <c r="HY358" s="36">
        <v>-3.2258064516129004E-2</v>
      </c>
      <c r="HZ358" s="36">
        <v>-6.6666666666666652E-2</v>
      </c>
      <c r="IA358" s="36">
        <v>0</v>
      </c>
      <c r="IB358" s="88">
        <v>0</v>
      </c>
      <c r="IC358" s="88">
        <v>0</v>
      </c>
      <c r="ID358" s="88">
        <v>0</v>
      </c>
      <c r="IE358" s="88">
        <v>0</v>
      </c>
      <c r="IF358" s="88">
        <v>7.1428571428571397E-2</v>
      </c>
      <c r="IG358" s="88">
        <v>1</v>
      </c>
      <c r="IH358" s="88">
        <v>-0.5</v>
      </c>
      <c r="II358" s="88">
        <v>6.6666666666666652E-2</v>
      </c>
      <c r="IJ358" s="88">
        <v>0.1875</v>
      </c>
      <c r="IK358" s="88">
        <v>0.57894736842105265</v>
      </c>
      <c r="IL358" s="88">
        <v>0</v>
      </c>
      <c r="IM358" s="88">
        <v>-0.46666666666666667</v>
      </c>
      <c r="IN358" s="88">
        <v>0</v>
      </c>
      <c r="IO358" s="89">
        <v>1.125</v>
      </c>
      <c r="IP358" s="23">
        <v>-0.41176470588235292</v>
      </c>
      <c r="IQ358" s="89">
        <f t="shared" si="68"/>
        <v>0</v>
      </c>
      <c r="IR358" s="89"/>
      <c r="IS358" s="89"/>
    </row>
    <row r="359" spans="1:253" ht="14.4" customHeight="1" x14ac:dyDescent="0.3">
      <c r="A359" s="11" t="s">
        <v>940</v>
      </c>
      <c r="B359" s="36"/>
      <c r="C359" s="36"/>
      <c r="D359" s="36"/>
      <c r="E359" s="36"/>
      <c r="F359" s="36"/>
      <c r="G359" s="131"/>
      <c r="H359" s="36"/>
      <c r="I359" s="36"/>
      <c r="J359" s="131"/>
      <c r="K359" s="36"/>
      <c r="L359" s="131"/>
      <c r="M359" s="36"/>
      <c r="N359" s="131"/>
      <c r="O359" s="36" t="s">
        <v>1074</v>
      </c>
      <c r="P359" s="36">
        <v>0</v>
      </c>
      <c r="Q359" s="36">
        <v>0</v>
      </c>
      <c r="R359" s="36" t="s">
        <v>1074</v>
      </c>
      <c r="S359" s="36" t="s">
        <v>1074</v>
      </c>
      <c r="T359" s="36" t="s">
        <v>1074</v>
      </c>
      <c r="U359" s="131"/>
      <c r="V359" s="36" t="s">
        <v>1074</v>
      </c>
      <c r="W359" s="36" t="s">
        <v>1074</v>
      </c>
      <c r="X359" s="36"/>
      <c r="Y359" s="36"/>
      <c r="Z359" s="36"/>
      <c r="AA359" s="131"/>
      <c r="AB359" s="36"/>
      <c r="AC359" s="36"/>
      <c r="AD359" s="91"/>
      <c r="AE359" s="91"/>
      <c r="AF359" s="91"/>
      <c r="AG359" s="36"/>
      <c r="AH359" s="36"/>
      <c r="AI359" s="88"/>
      <c r="AJ359" s="88"/>
      <c r="AK359" s="88"/>
      <c r="AL359" s="88"/>
      <c r="AM359" s="88"/>
      <c r="AN359" s="88"/>
      <c r="AO359" s="88"/>
      <c r="AP359" s="88">
        <v>-0.25</v>
      </c>
      <c r="AQ359" s="88">
        <v>0</v>
      </c>
      <c r="AR359" s="88">
        <v>0</v>
      </c>
      <c r="AS359" s="88">
        <v>0</v>
      </c>
      <c r="AT359" s="89">
        <v>0</v>
      </c>
      <c r="AU359" s="23">
        <v>0</v>
      </c>
      <c r="AV359" s="89">
        <f t="shared" si="62"/>
        <v>0</v>
      </c>
      <c r="AW359" s="89">
        <f t="shared" si="56"/>
        <v>0</v>
      </c>
      <c r="AX359" s="89"/>
      <c r="BA359" s="11" t="s">
        <v>940</v>
      </c>
      <c r="BB359" s="36"/>
      <c r="BC359" s="36"/>
      <c r="BD359" s="36"/>
      <c r="BE359" s="36"/>
      <c r="BF359" s="36"/>
      <c r="BG359" s="36"/>
      <c r="BH359" s="36"/>
      <c r="BI359" s="36"/>
      <c r="BJ359" s="131"/>
      <c r="BK359" s="36"/>
      <c r="BL359" s="131"/>
      <c r="BM359" s="36"/>
      <c r="BN359" s="131"/>
      <c r="BO359" s="36" t="s">
        <v>1074</v>
      </c>
      <c r="BP359" s="36">
        <v>7.6923076923076872E-2</v>
      </c>
      <c r="BQ359" s="36">
        <v>-0.17142857142857137</v>
      </c>
      <c r="BR359" s="36" t="s">
        <v>1074</v>
      </c>
      <c r="BS359" s="36" t="s">
        <v>1074</v>
      </c>
      <c r="BT359" s="36" t="s">
        <v>1074</v>
      </c>
      <c r="BU359" s="175"/>
      <c r="BV359" s="36" t="s">
        <v>1074</v>
      </c>
      <c r="BW359" s="36" t="s">
        <v>1074</v>
      </c>
      <c r="BX359" s="36"/>
      <c r="BY359" s="36"/>
      <c r="BZ359" s="36"/>
      <c r="CA359" s="131"/>
      <c r="CB359" s="36"/>
      <c r="CC359" s="36"/>
      <c r="CD359" s="91"/>
      <c r="CE359" s="91"/>
      <c r="CF359" s="91"/>
      <c r="CG359" s="36"/>
      <c r="CH359" s="36"/>
      <c r="CI359" s="88"/>
      <c r="CJ359" s="88"/>
      <c r="CK359" s="88"/>
      <c r="CL359" s="88"/>
      <c r="CM359" s="88"/>
      <c r="CN359" s="88"/>
      <c r="CO359" s="88"/>
      <c r="CP359" s="88">
        <v>0.33333333333333326</v>
      </c>
      <c r="CQ359" s="88">
        <v>0.125</v>
      </c>
      <c r="CR359" s="88">
        <v>-1.1111111111111072E-2</v>
      </c>
      <c r="CS359" s="88">
        <v>-0.88764044943820219</v>
      </c>
      <c r="CT359" s="88">
        <v>2</v>
      </c>
      <c r="CU359" s="23">
        <v>2.1333333333333333</v>
      </c>
      <c r="CV359" s="89">
        <f t="shared" si="63"/>
        <v>0</v>
      </c>
      <c r="CW359" s="89">
        <f t="shared" si="57"/>
        <v>0</v>
      </c>
      <c r="CX359" s="89"/>
      <c r="DA359" s="11" t="s">
        <v>940</v>
      </c>
      <c r="DB359" s="36"/>
      <c r="DC359" s="36"/>
      <c r="DD359" s="36"/>
      <c r="DE359" s="36"/>
      <c r="DF359" s="36"/>
      <c r="DG359" s="36"/>
      <c r="DH359" s="36"/>
      <c r="DI359" s="36"/>
      <c r="DJ359" s="131"/>
      <c r="DK359" s="36"/>
      <c r="DL359" s="131"/>
      <c r="DM359" s="36"/>
      <c r="DN359" s="131"/>
      <c r="DO359" s="36" t="s">
        <v>1074</v>
      </c>
      <c r="DP359" s="36">
        <v>-0.2592592592592593</v>
      </c>
      <c r="DQ359" s="36">
        <v>0</v>
      </c>
      <c r="DR359" s="36" t="s">
        <v>1074</v>
      </c>
      <c r="DS359" s="36" t="s">
        <v>1074</v>
      </c>
      <c r="DT359" s="36" t="s">
        <v>1074</v>
      </c>
      <c r="DU359" s="131"/>
      <c r="DV359" s="36" t="s">
        <v>1074</v>
      </c>
      <c r="DW359" s="36" t="s">
        <v>1074</v>
      </c>
      <c r="DX359" s="36"/>
      <c r="DY359" s="36"/>
      <c r="DZ359" s="36"/>
      <c r="EA359" s="131"/>
      <c r="EB359" s="36"/>
      <c r="EC359" s="36"/>
      <c r="ED359" s="36"/>
      <c r="EE359" s="36"/>
      <c r="EF359" s="36"/>
      <c r="EG359" s="36"/>
      <c r="EH359" s="36"/>
      <c r="EI359" s="88"/>
      <c r="EJ359" s="88"/>
      <c r="EK359" s="88"/>
      <c r="EL359" s="88"/>
      <c r="EM359" s="88"/>
      <c r="EN359" s="88"/>
      <c r="EO359" s="88"/>
      <c r="EP359" s="88">
        <v>0</v>
      </c>
      <c r="EQ359" s="88">
        <v>0</v>
      </c>
      <c r="ER359" s="88">
        <v>0</v>
      </c>
      <c r="ES359" s="88">
        <v>0</v>
      </c>
      <c r="ET359" s="89">
        <v>0.75</v>
      </c>
      <c r="EU359" s="23">
        <v>-0.4285714285714286</v>
      </c>
      <c r="EV359" s="89">
        <f t="shared" si="64"/>
        <v>0</v>
      </c>
      <c r="EW359" s="89">
        <f t="shared" si="65"/>
        <v>0</v>
      </c>
      <c r="EX359" s="89"/>
      <c r="EZ359"/>
      <c r="FA359" s="36"/>
      <c r="FB359" s="36"/>
      <c r="FC359" s="36"/>
      <c r="FD359" s="36"/>
      <c r="FE359" s="131"/>
      <c r="FF359" s="36"/>
      <c r="FG359" s="131"/>
      <c r="FH359" s="36"/>
      <c r="FI359" s="131"/>
      <c r="FJ359" s="36" t="s">
        <v>1074</v>
      </c>
      <c r="FK359" s="36">
        <v>0</v>
      </c>
      <c r="FL359" s="36">
        <v>0</v>
      </c>
      <c r="FM359" s="36" t="s">
        <v>1074</v>
      </c>
      <c r="FN359" s="36" t="s">
        <v>1074</v>
      </c>
      <c r="FO359" s="36" t="s">
        <v>1074</v>
      </c>
      <c r="FP359" s="131"/>
      <c r="FQ359" s="36" t="s">
        <v>1074</v>
      </c>
      <c r="FR359" s="36" t="s">
        <v>1074</v>
      </c>
      <c r="FS359" s="91"/>
      <c r="FT359" s="36"/>
      <c r="FU359" s="36"/>
      <c r="FV359" s="131"/>
      <c r="FW359" s="36"/>
      <c r="FX359" s="36"/>
      <c r="FY359" s="36"/>
      <c r="FZ359" s="36"/>
      <c r="GA359" s="36"/>
      <c r="GB359" s="36"/>
      <c r="GC359" s="36"/>
      <c r="GD359" s="88"/>
      <c r="GE359" s="88"/>
      <c r="GF359" s="88"/>
      <c r="GG359" s="88"/>
      <c r="GH359" s="88"/>
      <c r="GI359" s="88"/>
      <c r="GJ359" s="88"/>
      <c r="GK359" s="88">
        <v>0</v>
      </c>
      <c r="GL359" s="88">
        <v>0</v>
      </c>
      <c r="GM359" s="88">
        <v>0</v>
      </c>
      <c r="GN359" s="88">
        <v>0</v>
      </c>
      <c r="GO359" s="88">
        <v>0</v>
      </c>
      <c r="GP359" s="23">
        <v>0</v>
      </c>
      <c r="GQ359" s="89">
        <f t="shared" si="67"/>
        <v>0</v>
      </c>
      <c r="GR359" s="89">
        <f t="shared" si="58"/>
        <v>0</v>
      </c>
      <c r="GS359" s="89"/>
      <c r="GU359"/>
      <c r="GV359" s="11" t="s">
        <v>940</v>
      </c>
      <c r="GW359" s="36"/>
      <c r="GX359" s="36"/>
      <c r="GY359" s="36"/>
      <c r="GZ359" s="36"/>
      <c r="HA359" s="36"/>
      <c r="HB359" s="36"/>
      <c r="HC359" s="36"/>
      <c r="HD359" s="36"/>
      <c r="HE359" s="36"/>
      <c r="HF359" s="36"/>
      <c r="HG359" s="36"/>
      <c r="HH359" s="36"/>
      <c r="HI359" s="36"/>
      <c r="HJ359" s="36" t="s">
        <v>1074</v>
      </c>
      <c r="HK359" s="36">
        <v>-0.4285714285714286</v>
      </c>
      <c r="HL359" s="36">
        <v>0</v>
      </c>
      <c r="HM359" s="36" t="s">
        <v>1074</v>
      </c>
      <c r="HN359" s="36" t="s">
        <v>1074</v>
      </c>
      <c r="HO359" s="36" t="s">
        <v>1074</v>
      </c>
      <c r="HP359" s="36"/>
      <c r="HQ359" s="36" t="s">
        <v>1074</v>
      </c>
      <c r="HR359" s="93" t="s">
        <v>1074</v>
      </c>
      <c r="HS359" s="36"/>
      <c r="HT359" s="36"/>
      <c r="HU359" s="36"/>
      <c r="HV359" s="36"/>
      <c r="HW359" s="36"/>
      <c r="HX359" s="36"/>
      <c r="HY359" s="36"/>
      <c r="HZ359" s="36"/>
      <c r="IA359" s="36"/>
      <c r="IB359" s="88"/>
      <c r="IC359" s="88"/>
      <c r="ID359" s="88"/>
      <c r="IE359" s="88"/>
      <c r="IF359" s="88"/>
      <c r="IG359" s="88"/>
      <c r="IH359" s="88"/>
      <c r="II359" s="88"/>
      <c r="IJ359" s="88"/>
      <c r="IK359" s="88">
        <v>0</v>
      </c>
      <c r="IL359" s="88">
        <v>0</v>
      </c>
      <c r="IM359" s="88">
        <v>0</v>
      </c>
      <c r="IN359" s="88">
        <v>0</v>
      </c>
      <c r="IO359" s="89">
        <v>0.11111111111111116</v>
      </c>
      <c r="IP359" s="23">
        <v>0</v>
      </c>
      <c r="IQ359" s="89">
        <f t="shared" si="68"/>
        <v>0</v>
      </c>
      <c r="IR359" s="89">
        <f t="shared" si="60"/>
        <v>-5.0000000000000044E-2</v>
      </c>
      <c r="IS359" s="89"/>
    </row>
    <row r="360" spans="1:253" ht="14.4" customHeight="1" x14ac:dyDescent="0.3">
      <c r="A360" s="11" t="s">
        <v>916</v>
      </c>
      <c r="B360" s="36" t="s">
        <v>1074</v>
      </c>
      <c r="C360" s="36" t="s">
        <v>1074</v>
      </c>
      <c r="D360" s="36">
        <v>0</v>
      </c>
      <c r="E360" s="36" t="s">
        <v>1074</v>
      </c>
      <c r="F360" s="36" t="s">
        <v>1074</v>
      </c>
      <c r="G360" s="131"/>
      <c r="H360" s="36">
        <v>0.39999999999999991</v>
      </c>
      <c r="I360" s="36">
        <v>-0.1428571428571429</v>
      </c>
      <c r="J360" s="131"/>
      <c r="K360" s="36">
        <v>0</v>
      </c>
      <c r="L360" s="131"/>
      <c r="M360" s="36">
        <v>0</v>
      </c>
      <c r="N360" s="131"/>
      <c r="O360" s="36">
        <v>0</v>
      </c>
      <c r="P360" s="36">
        <v>-0.16666666666666663</v>
      </c>
      <c r="Q360" s="36">
        <v>0</v>
      </c>
      <c r="R360" s="36">
        <v>0</v>
      </c>
      <c r="S360" s="36">
        <v>0</v>
      </c>
      <c r="T360" s="36">
        <v>0</v>
      </c>
      <c r="U360" s="131"/>
      <c r="V360" s="36">
        <v>0</v>
      </c>
      <c r="W360" s="36">
        <v>0</v>
      </c>
      <c r="X360" s="36">
        <v>-0.4</v>
      </c>
      <c r="Y360" s="36">
        <v>0.66666666666666674</v>
      </c>
      <c r="Z360" s="36">
        <v>0</v>
      </c>
      <c r="AA360" s="131"/>
      <c r="AB360" s="36">
        <v>0</v>
      </c>
      <c r="AC360" s="36">
        <v>0</v>
      </c>
      <c r="AD360" s="91">
        <v>0</v>
      </c>
      <c r="AE360" s="91">
        <v>0</v>
      </c>
      <c r="AF360" s="91">
        <v>0</v>
      </c>
      <c r="AG360" s="36">
        <v>0</v>
      </c>
      <c r="AH360" s="36">
        <v>0</v>
      </c>
      <c r="AI360" s="88">
        <v>0</v>
      </c>
      <c r="AJ360" s="88">
        <v>0</v>
      </c>
      <c r="AK360" s="88">
        <v>0</v>
      </c>
      <c r="AL360" s="88">
        <v>-9.9999999999999978E-2</v>
      </c>
      <c r="AM360" s="88">
        <v>0</v>
      </c>
      <c r="AN360" s="88">
        <v>0.11111111111111116</v>
      </c>
      <c r="AO360" s="88">
        <v>0</v>
      </c>
      <c r="AP360" s="88">
        <v>0</v>
      </c>
      <c r="AQ360" s="88">
        <v>0</v>
      </c>
      <c r="AR360" s="88">
        <v>0</v>
      </c>
      <c r="AS360" s="88">
        <v>0</v>
      </c>
      <c r="AT360" s="89">
        <v>0</v>
      </c>
      <c r="AU360" s="23">
        <v>0</v>
      </c>
      <c r="AV360" s="89">
        <f t="shared" si="62"/>
        <v>0</v>
      </c>
      <c r="AW360" s="89">
        <f t="shared" si="56"/>
        <v>0</v>
      </c>
      <c r="AX360" s="89">
        <f t="shared" si="56"/>
        <v>0</v>
      </c>
      <c r="BA360" s="11" t="s">
        <v>916</v>
      </c>
      <c r="BB360" s="36" t="s">
        <v>1074</v>
      </c>
      <c r="BC360" s="36" t="s">
        <v>1074</v>
      </c>
      <c r="BD360" s="36">
        <v>0</v>
      </c>
      <c r="BE360" s="36" t="s">
        <v>1074</v>
      </c>
      <c r="BF360" s="36" t="s">
        <v>1074</v>
      </c>
      <c r="BG360" s="36" t="s">
        <v>1074</v>
      </c>
      <c r="BH360" s="36">
        <v>0</v>
      </c>
      <c r="BI360" s="36">
        <v>-3.8461538461538436E-2</v>
      </c>
      <c r="BJ360" s="131"/>
      <c r="BK360" s="36">
        <v>8.0000000000000071E-2</v>
      </c>
      <c r="BL360" s="131"/>
      <c r="BM360" s="36">
        <v>-0.11111111111111116</v>
      </c>
      <c r="BN360" s="131"/>
      <c r="BO360" s="36">
        <v>0</v>
      </c>
      <c r="BP360" s="36">
        <v>0.16666666666666674</v>
      </c>
      <c r="BQ360" s="36">
        <v>-0.1428571428571429</v>
      </c>
      <c r="BR360" s="36">
        <v>0</v>
      </c>
      <c r="BS360" s="36">
        <v>0</v>
      </c>
      <c r="BT360" s="36">
        <v>0</v>
      </c>
      <c r="BU360" s="175"/>
      <c r="BV360" s="36">
        <v>0</v>
      </c>
      <c r="BW360" s="36">
        <v>0</v>
      </c>
      <c r="BX360" s="36">
        <v>0.41666666666666674</v>
      </c>
      <c r="BY360" s="36">
        <v>-0.29411764705882348</v>
      </c>
      <c r="BZ360" s="36">
        <v>8.3333333333333259E-2</v>
      </c>
      <c r="CA360" s="131"/>
      <c r="CB360" s="36">
        <v>0</v>
      </c>
      <c r="CC360" s="36">
        <v>7.6923076923076872E-2</v>
      </c>
      <c r="CD360" s="91">
        <v>0.35714285714285721</v>
      </c>
      <c r="CE360" s="91">
        <v>-0.36842105263157898</v>
      </c>
      <c r="CF360" s="91">
        <v>0</v>
      </c>
      <c r="CG360" s="36">
        <v>0</v>
      </c>
      <c r="CH360" s="36">
        <v>0</v>
      </c>
      <c r="CI360" s="88">
        <v>0</v>
      </c>
      <c r="CJ360" s="88">
        <v>0</v>
      </c>
      <c r="CK360" s="88">
        <v>0</v>
      </c>
      <c r="CL360" s="88">
        <v>0</v>
      </c>
      <c r="CM360" s="88">
        <v>8.3333333333333259E-2</v>
      </c>
      <c r="CN360" s="88">
        <v>7.6923076923076872E-2</v>
      </c>
      <c r="CO360" s="88">
        <v>0</v>
      </c>
      <c r="CP360" s="88">
        <v>0</v>
      </c>
      <c r="CQ360" s="88">
        <v>-0.1428571428571429</v>
      </c>
      <c r="CR360" s="88">
        <v>0</v>
      </c>
      <c r="CS360" s="88">
        <v>0</v>
      </c>
      <c r="CT360" s="88">
        <v>0</v>
      </c>
      <c r="CU360" s="23">
        <v>0</v>
      </c>
      <c r="CV360" s="89">
        <f t="shared" si="63"/>
        <v>0.16666666666666674</v>
      </c>
      <c r="CW360" s="89">
        <f t="shared" si="57"/>
        <v>0</v>
      </c>
      <c r="CX360" s="89">
        <f t="shared" si="57"/>
        <v>-0.1428571428571429</v>
      </c>
      <c r="DA360" s="11" t="s">
        <v>916</v>
      </c>
      <c r="DB360" s="36" t="s">
        <v>1074</v>
      </c>
      <c r="DC360" s="36" t="s">
        <v>1074</v>
      </c>
      <c r="DD360" s="36">
        <v>0</v>
      </c>
      <c r="DE360" s="36" t="s">
        <v>1074</v>
      </c>
      <c r="DF360" s="36" t="s">
        <v>1074</v>
      </c>
      <c r="DG360" s="36" t="s">
        <v>1074</v>
      </c>
      <c r="DH360" s="36">
        <v>0</v>
      </c>
      <c r="DI360" s="36">
        <v>0</v>
      </c>
      <c r="DJ360" s="131"/>
      <c r="DK360" s="36">
        <v>0</v>
      </c>
      <c r="DL360" s="131"/>
      <c r="DM360" s="36">
        <v>0</v>
      </c>
      <c r="DN360" s="131"/>
      <c r="DO360" s="36">
        <v>0</v>
      </c>
      <c r="DP360" s="36">
        <v>0</v>
      </c>
      <c r="DQ360" s="36">
        <v>0</v>
      </c>
      <c r="DR360" s="36">
        <v>0</v>
      </c>
      <c r="DS360" s="36">
        <v>0</v>
      </c>
      <c r="DT360" s="36">
        <v>0</v>
      </c>
      <c r="DU360" s="131"/>
      <c r="DV360" s="36">
        <v>0</v>
      </c>
      <c r="DW360" s="36">
        <v>0</v>
      </c>
      <c r="DX360" s="36">
        <v>0.25</v>
      </c>
      <c r="DY360" s="36">
        <v>-0.19999999999999996</v>
      </c>
      <c r="DZ360" s="36">
        <v>0</v>
      </c>
      <c r="EA360" s="131"/>
      <c r="EB360" s="36">
        <v>0</v>
      </c>
      <c r="EC360" s="36">
        <v>0</v>
      </c>
      <c r="ED360" s="36">
        <v>0</v>
      </c>
      <c r="EE360" s="36">
        <v>0</v>
      </c>
      <c r="EF360" s="36">
        <v>0</v>
      </c>
      <c r="EG360" s="36">
        <v>0</v>
      </c>
      <c r="EH360" s="36">
        <v>0</v>
      </c>
      <c r="EI360" s="88">
        <v>0</v>
      </c>
      <c r="EJ360" s="88">
        <v>0</v>
      </c>
      <c r="EK360" s="88">
        <v>0</v>
      </c>
      <c r="EL360" s="88">
        <v>0</v>
      </c>
      <c r="EM360" s="88">
        <v>0</v>
      </c>
      <c r="EN360" s="88">
        <v>0</v>
      </c>
      <c r="EO360" s="88">
        <v>0</v>
      </c>
      <c r="EP360" s="88">
        <v>0</v>
      </c>
      <c r="EQ360" s="88">
        <v>0</v>
      </c>
      <c r="ER360" s="88">
        <v>0</v>
      </c>
      <c r="ES360" s="88">
        <v>0</v>
      </c>
      <c r="ET360" s="89">
        <v>0.25</v>
      </c>
      <c r="EU360" s="23">
        <v>-0.19999999999999996</v>
      </c>
      <c r="EV360" s="89">
        <f t="shared" si="64"/>
        <v>0</v>
      </c>
      <c r="EW360" s="89">
        <f t="shared" si="65"/>
        <v>0</v>
      </c>
      <c r="EX360" s="89">
        <f t="shared" si="66"/>
        <v>-0.25</v>
      </c>
      <c r="EZ360"/>
      <c r="FA360" s="36" t="s">
        <v>1074</v>
      </c>
      <c r="FB360" s="36" t="s">
        <v>1074</v>
      </c>
      <c r="FC360" s="36">
        <v>0</v>
      </c>
      <c r="FD360" s="36">
        <v>0</v>
      </c>
      <c r="FE360" s="131"/>
      <c r="FF360" s="36">
        <v>0</v>
      </c>
      <c r="FG360" s="131"/>
      <c r="FH360" s="36">
        <v>0</v>
      </c>
      <c r="FI360" s="131"/>
      <c r="FJ360" s="36">
        <v>0</v>
      </c>
      <c r="FK360" s="36">
        <v>0</v>
      </c>
      <c r="FL360" s="36">
        <v>0</v>
      </c>
      <c r="FM360" s="36">
        <v>0</v>
      </c>
      <c r="FN360" s="36">
        <v>0</v>
      </c>
      <c r="FO360" s="36">
        <v>0</v>
      </c>
      <c r="FP360" s="131"/>
      <c r="FQ360" s="36">
        <v>0</v>
      </c>
      <c r="FR360" s="36">
        <v>0</v>
      </c>
      <c r="FS360" s="91">
        <v>0</v>
      </c>
      <c r="FT360" s="36">
        <v>0</v>
      </c>
      <c r="FU360" s="36">
        <v>0</v>
      </c>
      <c r="FV360" s="131"/>
      <c r="FW360" s="36">
        <v>0</v>
      </c>
      <c r="FX360" s="36">
        <v>0</v>
      </c>
      <c r="FY360" s="36">
        <v>0</v>
      </c>
      <c r="FZ360" s="36">
        <v>0</v>
      </c>
      <c r="GA360" s="36">
        <v>0</v>
      </c>
      <c r="GB360" s="36">
        <v>0</v>
      </c>
      <c r="GC360" s="36">
        <v>0</v>
      </c>
      <c r="GD360" s="88">
        <v>0</v>
      </c>
      <c r="GE360" s="88">
        <v>0</v>
      </c>
      <c r="GF360" s="88">
        <v>0</v>
      </c>
      <c r="GG360" s="88">
        <v>0</v>
      </c>
      <c r="GH360" s="88">
        <v>0</v>
      </c>
      <c r="GI360" s="88">
        <v>0</v>
      </c>
      <c r="GJ360" s="88">
        <v>-0.375</v>
      </c>
      <c r="GK360" s="88">
        <v>0.60000000000000009</v>
      </c>
      <c r="GL360" s="88">
        <v>0</v>
      </c>
      <c r="GM360" s="88">
        <v>0</v>
      </c>
      <c r="GN360" s="88">
        <v>0</v>
      </c>
      <c r="GO360" s="88">
        <v>0</v>
      </c>
      <c r="GP360" s="23">
        <v>0</v>
      </c>
      <c r="GQ360" s="89">
        <f t="shared" si="67"/>
        <v>0</v>
      </c>
      <c r="GR360" s="89">
        <f t="shared" si="58"/>
        <v>0</v>
      </c>
      <c r="GS360" s="89">
        <f t="shared" si="59"/>
        <v>0</v>
      </c>
      <c r="GU360"/>
      <c r="GV360" s="11" t="s">
        <v>916</v>
      </c>
      <c r="GW360" s="36" t="s">
        <v>1074</v>
      </c>
      <c r="GX360" s="36" t="s">
        <v>1074</v>
      </c>
      <c r="GY360" s="36">
        <v>0</v>
      </c>
      <c r="GZ360" s="36" t="s">
        <v>1074</v>
      </c>
      <c r="HA360" s="36" t="s">
        <v>1074</v>
      </c>
      <c r="HB360" s="36" t="s">
        <v>1074</v>
      </c>
      <c r="HC360" s="36">
        <v>0</v>
      </c>
      <c r="HD360" s="36">
        <v>4.0000000000000036E-2</v>
      </c>
      <c r="HE360" s="36">
        <v>0</v>
      </c>
      <c r="HF360" s="36">
        <v>0</v>
      </c>
      <c r="HG360" s="36">
        <v>7.6923076923076872E-2</v>
      </c>
      <c r="HH360" s="36">
        <v>-7.1428571428571397E-2</v>
      </c>
      <c r="HI360" s="36">
        <v>0</v>
      </c>
      <c r="HJ360" s="36">
        <v>0</v>
      </c>
      <c r="HK360" s="36">
        <v>0</v>
      </c>
      <c r="HL360" s="36">
        <v>-3.8461538461538436E-2</v>
      </c>
      <c r="HM360" s="36">
        <v>0</v>
      </c>
      <c r="HN360" s="36">
        <v>0</v>
      </c>
      <c r="HO360" s="36">
        <v>0</v>
      </c>
      <c r="HP360" s="36"/>
      <c r="HQ360" s="36">
        <v>0.19999999999999996</v>
      </c>
      <c r="HR360" s="93">
        <v>0.66666666666666674</v>
      </c>
      <c r="HS360" s="36">
        <v>-0.48</v>
      </c>
      <c r="HT360" s="36">
        <v>-0.23076923076923073</v>
      </c>
      <c r="HU360" s="36">
        <v>0.5</v>
      </c>
      <c r="HV360" s="36"/>
      <c r="HW360" s="36">
        <v>0</v>
      </c>
      <c r="HX360" s="36">
        <v>-0.1333333333333333</v>
      </c>
      <c r="HY360" s="36">
        <v>0.15384615384615374</v>
      </c>
      <c r="HZ360" s="36">
        <v>-6.6666666666666652E-2</v>
      </c>
      <c r="IA360" s="36">
        <v>-7.1428571428571397E-2</v>
      </c>
      <c r="IB360" s="88">
        <v>7.6923076923076872E-2</v>
      </c>
      <c r="IC360" s="88">
        <v>0</v>
      </c>
      <c r="ID360" s="88">
        <v>-0.1071428571428571</v>
      </c>
      <c r="IE360" s="88">
        <v>0</v>
      </c>
      <c r="IF360" s="88">
        <v>0.19999999999999996</v>
      </c>
      <c r="IG360" s="88">
        <v>0</v>
      </c>
      <c r="IH360" s="88">
        <v>0.1333333333333333</v>
      </c>
      <c r="II360" s="88">
        <v>-0.11764705882352944</v>
      </c>
      <c r="IJ360" s="88">
        <v>0.1333333333333333</v>
      </c>
      <c r="IK360" s="88">
        <v>5.8823529411764719E-2</v>
      </c>
      <c r="IL360" s="88">
        <v>-0.16666666666666663</v>
      </c>
      <c r="IM360" s="88">
        <v>0</v>
      </c>
      <c r="IN360" s="88">
        <v>0.16666666666666674</v>
      </c>
      <c r="IO360" s="89">
        <v>0.14285714285714279</v>
      </c>
      <c r="IP360" s="23">
        <v>0</v>
      </c>
      <c r="IQ360" s="89">
        <f t="shared" si="68"/>
        <v>0</v>
      </c>
      <c r="IR360" s="89">
        <f t="shared" si="60"/>
        <v>0</v>
      </c>
      <c r="IS360" s="89">
        <f t="shared" si="61"/>
        <v>0.25</v>
      </c>
    </row>
    <row r="361" spans="1:253" ht="14.4" customHeight="1" x14ac:dyDescent="0.3">
      <c r="A361" s="11" t="s">
        <v>921</v>
      </c>
      <c r="B361" s="36"/>
      <c r="C361" s="36"/>
      <c r="D361" s="36"/>
      <c r="E361" s="36"/>
      <c r="F361" s="36"/>
      <c r="G361" s="131"/>
      <c r="H361" s="36"/>
      <c r="I361" s="36"/>
      <c r="J361" s="131"/>
      <c r="K361" s="36"/>
      <c r="L361" s="131"/>
      <c r="M361" s="36"/>
      <c r="N361" s="131"/>
      <c r="O361" s="36"/>
      <c r="P361" s="36"/>
      <c r="Q361" s="36"/>
      <c r="R361" s="36"/>
      <c r="S361" s="36"/>
      <c r="T361" s="36"/>
      <c r="U361" s="131"/>
      <c r="V361" s="36"/>
      <c r="W361" s="36"/>
      <c r="X361" s="36"/>
      <c r="Y361" s="36">
        <v>-0.33333333333333337</v>
      </c>
      <c r="Z361" s="36">
        <v>0</v>
      </c>
      <c r="AA361" s="131"/>
      <c r="AB361" s="36">
        <v>0</v>
      </c>
      <c r="AC361" s="36">
        <v>0</v>
      </c>
      <c r="AD361" s="91">
        <v>0</v>
      </c>
      <c r="AE361" s="91">
        <v>0</v>
      </c>
      <c r="AF361" s="91">
        <v>0.1875</v>
      </c>
      <c r="AG361" s="36">
        <v>-0.15789473684210531</v>
      </c>
      <c r="AH361" s="36">
        <v>-0.125</v>
      </c>
      <c r="AI361" s="88">
        <v>0</v>
      </c>
      <c r="AJ361" s="88">
        <v>0.14285714285714279</v>
      </c>
      <c r="AK361" s="88">
        <v>0</v>
      </c>
      <c r="AL361" s="88">
        <v>0</v>
      </c>
      <c r="AM361" s="88">
        <v>0</v>
      </c>
      <c r="AN361" s="88">
        <v>0.125</v>
      </c>
      <c r="AO361" s="88">
        <v>-5.555555555555558E-2</v>
      </c>
      <c r="AP361" s="88">
        <v>-5.8823529411764719E-2</v>
      </c>
      <c r="AQ361" s="88"/>
      <c r="AR361" s="88"/>
      <c r="AS361" s="88">
        <v>0</v>
      </c>
      <c r="AT361" s="89">
        <v>0.5</v>
      </c>
      <c r="AU361" s="23">
        <v>0.14285714285714279</v>
      </c>
      <c r="AV361" s="89">
        <f t="shared" si="62"/>
        <v>-8.333333333333337E-2</v>
      </c>
      <c r="AW361" s="89">
        <f t="shared" si="56"/>
        <v>-0.36363636363636365</v>
      </c>
      <c r="AX361" s="89">
        <f t="shared" si="56"/>
        <v>-0.1428571428571429</v>
      </c>
      <c r="BA361" s="11" t="s">
        <v>921</v>
      </c>
      <c r="BB361" s="36"/>
      <c r="BC361" s="36"/>
      <c r="BD361" s="36"/>
      <c r="BE361" s="36"/>
      <c r="BF361" s="36"/>
      <c r="BG361" s="36"/>
      <c r="BH361" s="36"/>
      <c r="BI361" s="36"/>
      <c r="BJ361" s="131"/>
      <c r="BK361" s="36"/>
      <c r="BL361" s="131"/>
      <c r="BM361" s="36"/>
      <c r="BN361" s="131"/>
      <c r="BO361" s="36"/>
      <c r="BP361" s="36"/>
      <c r="BQ361" s="36"/>
      <c r="BR361" s="36"/>
      <c r="BS361" s="36"/>
      <c r="BT361" s="36"/>
      <c r="BU361" s="175"/>
      <c r="BV361" s="36"/>
      <c r="BW361" s="36"/>
      <c r="BX361" s="36"/>
      <c r="BY361" s="36">
        <v>-0.18699186991869921</v>
      </c>
      <c r="BZ361" s="36">
        <v>0</v>
      </c>
      <c r="CA361" s="131"/>
      <c r="CB361" s="36">
        <v>0</v>
      </c>
      <c r="CC361" s="36">
        <v>0.39999999999999991</v>
      </c>
      <c r="CD361" s="91">
        <v>3.5714285714285809E-2</v>
      </c>
      <c r="CE361" s="91">
        <v>-0.31034482758620685</v>
      </c>
      <c r="CF361" s="91">
        <v>0.35000000000000009</v>
      </c>
      <c r="CG361" s="36">
        <v>-0.2592592592592593</v>
      </c>
      <c r="CH361" s="36">
        <v>0.39999999999999991</v>
      </c>
      <c r="CI361" s="88">
        <v>0</v>
      </c>
      <c r="CJ361" s="88">
        <v>-3.5714285714285698E-2</v>
      </c>
      <c r="CK361" s="88">
        <v>3.7037037037036979E-2</v>
      </c>
      <c r="CL361" s="88">
        <v>7.1428571428571397E-2</v>
      </c>
      <c r="CM361" s="88">
        <v>0</v>
      </c>
      <c r="CN361" s="88">
        <v>6.6666666666666652E-2</v>
      </c>
      <c r="CO361" s="88">
        <v>0</v>
      </c>
      <c r="CP361" s="88">
        <v>0</v>
      </c>
      <c r="CQ361" s="88"/>
      <c r="CR361" s="88"/>
      <c r="CS361" s="88">
        <v>7.1428571428571397E-2</v>
      </c>
      <c r="CT361" s="88">
        <v>-0.26666666666666672</v>
      </c>
      <c r="CU361" s="23">
        <v>0.36363636363636354</v>
      </c>
      <c r="CV361" s="89">
        <f t="shared" si="63"/>
        <v>0</v>
      </c>
      <c r="CW361" s="89">
        <f t="shared" si="57"/>
        <v>0</v>
      </c>
      <c r="CX361" s="89">
        <f t="shared" si="57"/>
        <v>-0.16666666666666663</v>
      </c>
      <c r="DA361" s="11" t="s">
        <v>921</v>
      </c>
      <c r="DB361" s="36"/>
      <c r="DC361" s="36"/>
      <c r="DD361" s="36"/>
      <c r="DE361" s="36"/>
      <c r="DF361" s="36"/>
      <c r="DG361" s="36"/>
      <c r="DH361" s="36"/>
      <c r="DI361" s="36"/>
      <c r="DJ361" s="131"/>
      <c r="DK361" s="36"/>
      <c r="DL361" s="131"/>
      <c r="DM361" s="36"/>
      <c r="DN361" s="131"/>
      <c r="DO361" s="36"/>
      <c r="DP361" s="36"/>
      <c r="DQ361" s="36"/>
      <c r="DR361" s="36"/>
      <c r="DS361" s="36"/>
      <c r="DT361" s="36"/>
      <c r="DU361" s="131"/>
      <c r="DV361" s="36"/>
      <c r="DW361" s="36"/>
      <c r="DX361" s="36">
        <v>0</v>
      </c>
      <c r="DY361" s="36">
        <v>0</v>
      </c>
      <c r="DZ361" s="36">
        <v>0</v>
      </c>
      <c r="EA361" s="131"/>
      <c r="EB361" s="36">
        <v>0</v>
      </c>
      <c r="EC361" s="36">
        <v>0</v>
      </c>
      <c r="ED361" s="36">
        <v>0</v>
      </c>
      <c r="EE361" s="36">
        <v>0</v>
      </c>
      <c r="EF361" s="36">
        <v>0</v>
      </c>
      <c r="EG361" s="36">
        <v>0</v>
      </c>
      <c r="EH361" s="36">
        <v>0</v>
      </c>
      <c r="EI361" s="88">
        <v>0</v>
      </c>
      <c r="EJ361" s="88">
        <v>0</v>
      </c>
      <c r="EK361" s="88">
        <v>0</v>
      </c>
      <c r="EL361" s="88">
        <v>0</v>
      </c>
      <c r="EM361" s="88">
        <v>0.33333333333333326</v>
      </c>
      <c r="EN361" s="88">
        <v>0</v>
      </c>
      <c r="EO361" s="88">
        <v>0</v>
      </c>
      <c r="EP361" s="88">
        <v>0</v>
      </c>
      <c r="EQ361" s="88"/>
      <c r="ER361" s="88"/>
      <c r="ES361" s="88">
        <v>0</v>
      </c>
      <c r="ET361" s="89">
        <v>1</v>
      </c>
      <c r="EU361" s="23">
        <v>-0.5</v>
      </c>
      <c r="EV361" s="89">
        <f t="shared" si="64"/>
        <v>0</v>
      </c>
      <c r="EW361" s="89">
        <f t="shared" si="65"/>
        <v>0</v>
      </c>
      <c r="EX361" s="89">
        <f t="shared" si="66"/>
        <v>0</v>
      </c>
      <c r="EZ361"/>
      <c r="FA361" s="36"/>
      <c r="FB361" s="36"/>
      <c r="FC361" s="36"/>
      <c r="FD361" s="36"/>
      <c r="FE361" s="131"/>
      <c r="FF361" s="36"/>
      <c r="FG361" s="131"/>
      <c r="FH361" s="36"/>
      <c r="FI361" s="131"/>
      <c r="FJ361" s="36"/>
      <c r="FK361" s="36"/>
      <c r="FL361" s="36"/>
      <c r="FM361" s="36"/>
      <c r="FN361" s="36"/>
      <c r="FO361" s="36"/>
      <c r="FP361" s="131"/>
      <c r="FQ361" s="36"/>
      <c r="FR361" s="36"/>
      <c r="FS361" s="36">
        <v>0</v>
      </c>
      <c r="FT361" s="36">
        <v>0</v>
      </c>
      <c r="FU361" s="36">
        <v>0</v>
      </c>
      <c r="FV361" s="131"/>
      <c r="FW361" s="36">
        <v>1</v>
      </c>
      <c r="FX361" s="36"/>
      <c r="FY361" s="36">
        <v>0</v>
      </c>
      <c r="FZ361" s="36">
        <v>0</v>
      </c>
      <c r="GA361" s="36">
        <v>0</v>
      </c>
      <c r="GB361" s="36">
        <v>0.5</v>
      </c>
      <c r="GC361" s="36">
        <v>-0.33333333333333337</v>
      </c>
      <c r="GD361" s="88">
        <v>0</v>
      </c>
      <c r="GE361" s="88">
        <v>0</v>
      </c>
      <c r="GF361" s="88">
        <v>0.75</v>
      </c>
      <c r="GG361" s="88">
        <v>0.14285714285714279</v>
      </c>
      <c r="GH361" s="88">
        <v>0</v>
      </c>
      <c r="GI361" s="88">
        <v>0</v>
      </c>
      <c r="GJ361" s="88">
        <v>0</v>
      </c>
      <c r="GK361" s="88">
        <v>0</v>
      </c>
      <c r="GL361" s="88"/>
      <c r="GM361" s="88"/>
      <c r="GN361" s="88">
        <v>-0.4285714285714286</v>
      </c>
      <c r="GO361" s="88">
        <v>1</v>
      </c>
      <c r="GP361" s="23">
        <v>0</v>
      </c>
      <c r="GQ361" s="89">
        <f t="shared" si="67"/>
        <v>0</v>
      </c>
      <c r="GR361" s="89">
        <f t="shared" si="58"/>
        <v>4</v>
      </c>
      <c r="GS361" s="89">
        <f t="shared" si="59"/>
        <v>0</v>
      </c>
      <c r="GU361"/>
      <c r="GV361" s="11" t="s">
        <v>921</v>
      </c>
      <c r="GW361" s="36"/>
      <c r="GX361" s="36"/>
      <c r="GY361" s="36"/>
      <c r="GZ361" s="36"/>
      <c r="HA361" s="36"/>
      <c r="HB361" s="36"/>
      <c r="HC361" s="36"/>
      <c r="HD361" s="36"/>
      <c r="HE361" s="139"/>
      <c r="HF361" s="36"/>
      <c r="HG361" s="139"/>
      <c r="HH361" s="36"/>
      <c r="HI361" s="139"/>
      <c r="HJ361" s="36"/>
      <c r="HK361" s="36"/>
      <c r="HL361" s="36"/>
      <c r="HM361" s="36"/>
      <c r="HN361" s="36"/>
      <c r="HO361" s="36"/>
      <c r="HP361" s="139"/>
      <c r="HQ361" s="36"/>
      <c r="HR361" s="36"/>
      <c r="HS361" s="36">
        <v>0</v>
      </c>
      <c r="HT361" s="36">
        <v>-8.333333333333337E-2</v>
      </c>
      <c r="HU361" s="36">
        <v>9.0909090909090828E-2</v>
      </c>
      <c r="HV361" s="36"/>
      <c r="HW361" s="36">
        <v>0</v>
      </c>
      <c r="HX361" s="36">
        <v>0</v>
      </c>
      <c r="HY361" s="36">
        <v>0</v>
      </c>
      <c r="HZ361" s="36">
        <v>4.1666666666666741E-2</v>
      </c>
      <c r="IA361" s="36">
        <v>-4.0000000000000036E-2</v>
      </c>
      <c r="IB361" s="88">
        <v>0</v>
      </c>
      <c r="IC361" s="88">
        <v>-0.125</v>
      </c>
      <c r="ID361" s="88">
        <v>4.7619047619047672E-2</v>
      </c>
      <c r="IE361" s="88">
        <v>-9.0909090909090939E-2</v>
      </c>
      <c r="IF361" s="88">
        <v>0.27499999999999991</v>
      </c>
      <c r="IG361" s="88">
        <v>1.9607843137254832E-2</v>
      </c>
      <c r="IH361" s="88">
        <v>7.6923076923076872E-2</v>
      </c>
      <c r="II361" s="88">
        <v>0</v>
      </c>
      <c r="IJ361" s="88">
        <v>-7.1428571428571397E-2</v>
      </c>
      <c r="IK361" s="88">
        <v>0.15384615384615374</v>
      </c>
      <c r="IL361" s="88"/>
      <c r="IM361" s="88"/>
      <c r="IN361" s="88">
        <v>0</v>
      </c>
      <c r="IO361" s="89">
        <v>0.53846153846153855</v>
      </c>
      <c r="IP361" s="23">
        <v>-0.25</v>
      </c>
      <c r="IQ361" s="89">
        <f t="shared" si="68"/>
        <v>0</v>
      </c>
      <c r="IR361" s="89">
        <f t="shared" si="60"/>
        <v>0.25</v>
      </c>
      <c r="IS361" s="89">
        <f t="shared" si="61"/>
        <v>-9.3333333333333379E-2</v>
      </c>
    </row>
    <row r="362" spans="1:253" ht="14.4" customHeight="1" x14ac:dyDescent="0.3">
      <c r="A362" s="11" t="s">
        <v>1081</v>
      </c>
      <c r="B362" s="36"/>
      <c r="C362" s="36"/>
      <c r="D362" s="36"/>
      <c r="E362" s="36"/>
      <c r="F362" s="36"/>
      <c r="G362" s="131"/>
      <c r="H362" s="36"/>
      <c r="I362" s="36"/>
      <c r="J362" s="131"/>
      <c r="K362" s="36"/>
      <c r="L362" s="131"/>
      <c r="M362" s="36"/>
      <c r="N362" s="131"/>
      <c r="O362" s="36" t="s">
        <v>1074</v>
      </c>
      <c r="P362" s="36">
        <v>0.1875</v>
      </c>
      <c r="Q362" s="36">
        <v>0.68421052631578938</v>
      </c>
      <c r="R362" s="36">
        <v>-0.125</v>
      </c>
      <c r="S362" s="36">
        <v>0</v>
      </c>
      <c r="T362" s="36">
        <v>7.1428571428571397E-2</v>
      </c>
      <c r="U362" s="131"/>
      <c r="V362" s="36">
        <v>0</v>
      </c>
      <c r="W362" s="36">
        <v>6.6666666666666652E-2</v>
      </c>
      <c r="X362" s="36">
        <v>0.25</v>
      </c>
      <c r="Y362" s="36">
        <v>-0.25</v>
      </c>
      <c r="Z362" s="36">
        <v>0</v>
      </c>
      <c r="AA362" s="131"/>
      <c r="AB362" s="36">
        <v>0</v>
      </c>
      <c r="AC362" s="36">
        <v>0</v>
      </c>
      <c r="AD362" s="91">
        <v>0</v>
      </c>
      <c r="AE362" s="91"/>
      <c r="AF362" s="91"/>
      <c r="AG362" s="36">
        <v>0</v>
      </c>
      <c r="AH362" s="36"/>
      <c r="AI362" s="88"/>
      <c r="AJ362" s="88">
        <v>0</v>
      </c>
      <c r="AK362" s="88">
        <v>-6.6666666666666652E-2</v>
      </c>
      <c r="AL362" s="88">
        <v>0</v>
      </c>
      <c r="AM362" s="88"/>
      <c r="AN362" s="88"/>
      <c r="AO362" s="88"/>
      <c r="AP362" s="88"/>
      <c r="AQ362" s="88">
        <v>-0.3571428571428571</v>
      </c>
      <c r="AR362" s="88">
        <v>0.55555555555555558</v>
      </c>
      <c r="AS362" s="88">
        <v>0</v>
      </c>
      <c r="AT362" s="89"/>
      <c r="AU362" s="23"/>
      <c r="AV362" s="89"/>
      <c r="AW362" s="89"/>
      <c r="AX362" s="89"/>
      <c r="BA362" s="11" t="s">
        <v>1081</v>
      </c>
      <c r="BB362" s="36"/>
      <c r="BC362" s="36"/>
      <c r="BD362" s="36"/>
      <c r="BE362" s="36"/>
      <c r="BF362" s="36"/>
      <c r="BG362" s="36"/>
      <c r="BH362" s="36"/>
      <c r="BI362" s="36"/>
      <c r="BJ362" s="131"/>
      <c r="BK362" s="36"/>
      <c r="BL362" s="131"/>
      <c r="BM362" s="36"/>
      <c r="BN362" s="131"/>
      <c r="BO362" s="36" t="s">
        <v>1074</v>
      </c>
      <c r="BP362" s="36">
        <v>0.25</v>
      </c>
      <c r="BQ362" s="36">
        <v>0</v>
      </c>
      <c r="BR362" s="36">
        <v>-0.19999999999999996</v>
      </c>
      <c r="BS362" s="36">
        <v>0</v>
      </c>
      <c r="BT362" s="36">
        <v>8.3333333333333259E-2</v>
      </c>
      <c r="BU362" s="175"/>
      <c r="BV362" s="36">
        <v>7.6923076923076872E-2</v>
      </c>
      <c r="BW362" s="36">
        <v>0</v>
      </c>
      <c r="BX362" s="36">
        <v>-0.1428571428571429</v>
      </c>
      <c r="BY362" s="36">
        <v>0.16666666666666674</v>
      </c>
      <c r="BZ362" s="36">
        <v>0</v>
      </c>
      <c r="CA362" s="131"/>
      <c r="CB362" s="36">
        <v>0</v>
      </c>
      <c r="CC362" s="36">
        <v>0</v>
      </c>
      <c r="CD362" s="91">
        <v>0</v>
      </c>
      <c r="CE362" s="91"/>
      <c r="CF362" s="91"/>
      <c r="CG362" s="36">
        <v>0</v>
      </c>
      <c r="CH362" s="36"/>
      <c r="CI362" s="88"/>
      <c r="CJ362" s="88">
        <v>0.4285714285714286</v>
      </c>
      <c r="CK362" s="88">
        <v>-9.9999999999999978E-2</v>
      </c>
      <c r="CL362" s="88">
        <v>-0.22222222222222221</v>
      </c>
      <c r="CM362" s="88"/>
      <c r="CN362" s="88"/>
      <c r="CO362" s="88"/>
      <c r="CP362" s="88"/>
      <c r="CQ362" s="88">
        <v>-6.6666666666666652E-2</v>
      </c>
      <c r="CR362" s="88">
        <v>0</v>
      </c>
      <c r="CS362" s="88">
        <v>0</v>
      </c>
      <c r="CT362" s="88"/>
      <c r="CU362" s="23"/>
      <c r="CV362" s="89"/>
      <c r="CW362" s="89"/>
      <c r="CX362" s="89"/>
      <c r="DA362" s="11" t="s">
        <v>1081</v>
      </c>
      <c r="DB362" s="36"/>
      <c r="DC362" s="36"/>
      <c r="DD362" s="36"/>
      <c r="DE362" s="36"/>
      <c r="DF362" s="36"/>
      <c r="DG362" s="36"/>
      <c r="DH362" s="36"/>
      <c r="DI362" s="36"/>
      <c r="DJ362" s="131"/>
      <c r="DK362" s="36"/>
      <c r="DL362" s="131"/>
      <c r="DM362" s="36"/>
      <c r="DN362" s="131"/>
      <c r="DO362" s="36" t="s">
        <v>1074</v>
      </c>
      <c r="DP362" s="36">
        <v>0.4814814814814814</v>
      </c>
      <c r="DQ362" s="36">
        <v>0.125</v>
      </c>
      <c r="DR362" s="36">
        <v>-0.11111111111111116</v>
      </c>
      <c r="DS362" s="36">
        <v>0</v>
      </c>
      <c r="DT362" s="36">
        <v>0.25</v>
      </c>
      <c r="DU362" s="131"/>
      <c r="DV362" s="36">
        <v>-0.19999999999999996</v>
      </c>
      <c r="DW362" s="36">
        <v>0</v>
      </c>
      <c r="DX362" s="36">
        <v>0</v>
      </c>
      <c r="DY362" s="36">
        <v>0</v>
      </c>
      <c r="DZ362" s="36">
        <v>0</v>
      </c>
      <c r="EA362" s="131"/>
      <c r="EB362" s="36">
        <v>0</v>
      </c>
      <c r="EC362" s="36">
        <v>0</v>
      </c>
      <c r="ED362" s="36">
        <v>0</v>
      </c>
      <c r="EE362" s="36"/>
      <c r="EF362" s="36"/>
      <c r="EG362" s="36">
        <v>0</v>
      </c>
      <c r="EH362" s="36"/>
      <c r="EI362" s="88"/>
      <c r="EJ362" s="88">
        <v>0.35593220338983045</v>
      </c>
      <c r="EK362" s="88">
        <v>0.25</v>
      </c>
      <c r="EL362" s="88">
        <v>-0.19999999999999996</v>
      </c>
      <c r="EM362" s="88"/>
      <c r="EN362" s="88"/>
      <c r="EO362" s="88"/>
      <c r="EP362" s="88"/>
      <c r="EQ362" s="88">
        <v>0</v>
      </c>
      <c r="ER362" s="88">
        <v>0</v>
      </c>
      <c r="ES362" s="88">
        <v>0</v>
      </c>
      <c r="ET362" s="89"/>
      <c r="EU362" s="23"/>
      <c r="EV362" s="89"/>
      <c r="EW362" s="89"/>
      <c r="EX362" s="89"/>
      <c r="EZ362"/>
      <c r="FA362" s="36"/>
      <c r="FB362" s="36"/>
      <c r="FC362" s="36"/>
      <c r="FD362" s="36"/>
      <c r="FE362" s="131"/>
      <c r="FF362" s="36"/>
      <c r="FG362" s="131"/>
      <c r="FH362" s="36"/>
      <c r="FI362" s="131"/>
      <c r="FJ362" s="36" t="s">
        <v>1074</v>
      </c>
      <c r="FK362" s="36">
        <v>0</v>
      </c>
      <c r="FL362" s="36">
        <v>1</v>
      </c>
      <c r="FM362" s="36">
        <v>-0.5</v>
      </c>
      <c r="FN362" s="36">
        <v>0</v>
      </c>
      <c r="FO362" s="36">
        <v>1</v>
      </c>
      <c r="FP362" s="131"/>
      <c r="FQ362" s="36">
        <v>-0.5</v>
      </c>
      <c r="FR362" s="36">
        <v>0</v>
      </c>
      <c r="FS362" s="91">
        <v>0</v>
      </c>
      <c r="FT362" s="36">
        <v>0</v>
      </c>
      <c r="FU362" s="36">
        <v>0</v>
      </c>
      <c r="FV362" s="131"/>
      <c r="FW362" s="36">
        <v>0</v>
      </c>
      <c r="FX362" s="36">
        <v>0</v>
      </c>
      <c r="FY362" s="36">
        <v>0</v>
      </c>
      <c r="FZ362" s="36"/>
      <c r="GA362" s="36"/>
      <c r="GB362" s="36">
        <v>0</v>
      </c>
      <c r="GC362" s="36"/>
      <c r="GD362" s="88"/>
      <c r="GE362" s="88">
        <v>-0.5</v>
      </c>
      <c r="GF362" s="88">
        <v>0</v>
      </c>
      <c r="GG362" s="88">
        <v>0</v>
      </c>
      <c r="GH362" s="88"/>
      <c r="GI362" s="88"/>
      <c r="GJ362" s="88"/>
      <c r="GK362" s="88"/>
      <c r="GL362" s="88">
        <v>1</v>
      </c>
      <c r="GM362" s="88">
        <v>-0.5</v>
      </c>
      <c r="GN362" s="88">
        <v>0</v>
      </c>
      <c r="GO362" s="88"/>
      <c r="GP362" s="23"/>
      <c r="GQ362" s="89"/>
      <c r="GR362" s="89"/>
      <c r="GS362" s="89"/>
      <c r="GU362"/>
      <c r="GV362" s="11" t="s">
        <v>1081</v>
      </c>
      <c r="GW362" s="36"/>
      <c r="GX362" s="36"/>
      <c r="GY362" s="36"/>
      <c r="GZ362" s="36"/>
      <c r="HA362" s="36"/>
      <c r="HB362" s="36"/>
      <c r="HC362" s="36"/>
      <c r="HD362" s="36"/>
      <c r="HE362" s="36"/>
      <c r="HF362" s="36"/>
      <c r="HG362" s="36"/>
      <c r="HH362" s="36"/>
      <c r="HI362" s="36"/>
      <c r="HJ362" s="36" t="s">
        <v>1074</v>
      </c>
      <c r="HK362" s="36">
        <v>0</v>
      </c>
      <c r="HL362" s="36">
        <v>-0.33333333333333337</v>
      </c>
      <c r="HM362" s="36">
        <v>0.5</v>
      </c>
      <c r="HN362" s="36">
        <v>0</v>
      </c>
      <c r="HO362" s="36">
        <v>-0.26666666666666672</v>
      </c>
      <c r="HP362" s="36">
        <v>0.36363636363636354</v>
      </c>
      <c r="HQ362" s="36">
        <v>0.36363636363636354</v>
      </c>
      <c r="HR362" s="93">
        <v>0</v>
      </c>
      <c r="HS362" s="36">
        <v>0</v>
      </c>
      <c r="HT362" s="36">
        <v>0</v>
      </c>
      <c r="HU362" s="36">
        <v>0</v>
      </c>
      <c r="HV362" s="36"/>
      <c r="HW362" s="36">
        <v>0.33333333333333326</v>
      </c>
      <c r="HX362" s="36">
        <v>-0.25</v>
      </c>
      <c r="HY362" s="36">
        <v>0</v>
      </c>
      <c r="HZ362" s="36"/>
      <c r="IA362" s="36"/>
      <c r="IB362" s="88">
        <v>0</v>
      </c>
      <c r="IC362" s="88"/>
      <c r="ID362" s="88"/>
      <c r="IE362" s="88">
        <v>0.5</v>
      </c>
      <c r="IF362" s="88">
        <v>0</v>
      </c>
      <c r="IG362" s="88">
        <v>0.33333333333333326</v>
      </c>
      <c r="IH362" s="88"/>
      <c r="II362" s="88"/>
      <c r="IJ362" s="88"/>
      <c r="IK362" s="88"/>
      <c r="IL362" s="88">
        <v>0</v>
      </c>
      <c r="IM362" s="88">
        <v>0.33333333333333326</v>
      </c>
      <c r="IN362" s="88">
        <v>0.25</v>
      </c>
      <c r="IO362" s="89"/>
      <c r="IP362" s="23"/>
      <c r="IQ362" s="89"/>
      <c r="IR362" s="89"/>
      <c r="IS362" s="89"/>
    </row>
    <row r="363" spans="1:253" ht="14.4" customHeight="1" x14ac:dyDescent="0.3">
      <c r="A363" s="11" t="s">
        <v>934</v>
      </c>
      <c r="B363" s="36"/>
      <c r="C363" s="36"/>
      <c r="D363" s="36"/>
      <c r="E363" s="36"/>
      <c r="F363" s="36"/>
      <c r="G363" s="131"/>
      <c r="H363" s="36"/>
      <c r="I363" s="36"/>
      <c r="J363" s="131"/>
      <c r="K363" s="36" t="s">
        <v>1074</v>
      </c>
      <c r="L363" s="131"/>
      <c r="M363" s="36">
        <v>0.25</v>
      </c>
      <c r="N363" s="131"/>
      <c r="O363" s="36" t="s">
        <v>1074</v>
      </c>
      <c r="P363" s="36" t="s">
        <v>1074</v>
      </c>
      <c r="Q363" s="36">
        <v>-5.0000000000000044E-2</v>
      </c>
      <c r="R363" s="36">
        <v>0</v>
      </c>
      <c r="S363" s="36" t="s">
        <v>1074</v>
      </c>
      <c r="T363" s="36" t="s">
        <v>1074</v>
      </c>
      <c r="U363" s="131"/>
      <c r="V363" s="36" t="s">
        <v>1074</v>
      </c>
      <c r="W363" s="36" t="s">
        <v>1074</v>
      </c>
      <c r="X363" s="36"/>
      <c r="Y363" s="36"/>
      <c r="Z363" s="36"/>
      <c r="AA363" s="131"/>
      <c r="AB363" s="36"/>
      <c r="AC363" s="36"/>
      <c r="AD363" s="91"/>
      <c r="AE363" s="91"/>
      <c r="AF363" s="91">
        <v>-1.1764705882352899E-2</v>
      </c>
      <c r="AG363" s="36">
        <v>-4.7619047619047672E-2</v>
      </c>
      <c r="AH363" s="36">
        <v>0</v>
      </c>
      <c r="AI363" s="88">
        <v>0</v>
      </c>
      <c r="AJ363" s="88">
        <v>0</v>
      </c>
      <c r="AK363" s="88">
        <v>0.625</v>
      </c>
      <c r="AL363" s="88">
        <v>0</v>
      </c>
      <c r="AM363" s="88">
        <v>0</v>
      </c>
      <c r="AN363" s="88">
        <v>-0.38461538461538458</v>
      </c>
      <c r="AO363" s="88">
        <v>0</v>
      </c>
      <c r="AP363" s="88"/>
      <c r="AQ363" s="88"/>
      <c r="AR363" s="88">
        <v>0</v>
      </c>
      <c r="AS363" s="88">
        <v>-0.11111111111111116</v>
      </c>
      <c r="AT363" s="89">
        <v>0</v>
      </c>
      <c r="AU363" s="23">
        <v>0</v>
      </c>
      <c r="AV363" s="89"/>
      <c r="AW363" s="89"/>
      <c r="AX363" s="89"/>
      <c r="BA363" s="11" t="s">
        <v>934</v>
      </c>
      <c r="BB363" s="36"/>
      <c r="BC363" s="36"/>
      <c r="BD363" s="36"/>
      <c r="BE363" s="36"/>
      <c r="BF363" s="36"/>
      <c r="BG363" s="36"/>
      <c r="BH363" s="36"/>
      <c r="BI363" s="36"/>
      <c r="BJ363" s="131"/>
      <c r="BK363" s="36" t="s">
        <v>1074</v>
      </c>
      <c r="BL363" s="131"/>
      <c r="BM363" s="36">
        <v>0</v>
      </c>
      <c r="BN363" s="131"/>
      <c r="BO363" s="36" t="s">
        <v>1074</v>
      </c>
      <c r="BP363" s="36" t="s">
        <v>1074</v>
      </c>
      <c r="BQ363" s="36">
        <v>0.19999999999999996</v>
      </c>
      <c r="BR363" s="36" t="s">
        <v>1074</v>
      </c>
      <c r="BS363" s="36" t="s">
        <v>1074</v>
      </c>
      <c r="BT363" s="36" t="s">
        <v>1074</v>
      </c>
      <c r="BU363" s="175"/>
      <c r="BV363" s="36" t="s">
        <v>1074</v>
      </c>
      <c r="BW363" s="36" t="s">
        <v>1074</v>
      </c>
      <c r="BX363" s="36"/>
      <c r="BY363" s="36"/>
      <c r="BZ363" s="36"/>
      <c r="CA363" s="131"/>
      <c r="CB363" s="36"/>
      <c r="CC363" s="36"/>
      <c r="CD363" s="91"/>
      <c r="CE363" s="91"/>
      <c r="CF363" s="91">
        <v>-0.25</v>
      </c>
      <c r="CG363" s="36">
        <v>8.3333333333333259E-2</v>
      </c>
      <c r="CH363" s="36">
        <v>0</v>
      </c>
      <c r="CI363" s="88">
        <v>0.30769230769230771</v>
      </c>
      <c r="CJ363" s="88">
        <v>-0.17647058823529416</v>
      </c>
      <c r="CK363" s="88">
        <v>7.1428571428571397E-2</v>
      </c>
      <c r="CL363" s="88">
        <v>0</v>
      </c>
      <c r="CM363" s="88">
        <v>0</v>
      </c>
      <c r="CN363" s="88">
        <v>0</v>
      </c>
      <c r="CO363" s="88">
        <v>0</v>
      </c>
      <c r="CP363" s="88"/>
      <c r="CQ363" s="88"/>
      <c r="CR363" s="88">
        <v>0</v>
      </c>
      <c r="CS363" s="88">
        <v>0</v>
      </c>
      <c r="CT363" s="88">
        <v>0</v>
      </c>
      <c r="CU363" s="23">
        <v>-0.33333333333333337</v>
      </c>
      <c r="CV363" s="89"/>
      <c r="CW363" s="89"/>
      <c r="CX363" s="89"/>
      <c r="DA363" s="11" t="s">
        <v>934</v>
      </c>
      <c r="DB363" s="36"/>
      <c r="DC363" s="36"/>
      <c r="DD363" s="36"/>
      <c r="DE363" s="36"/>
      <c r="DF363" s="36"/>
      <c r="DG363" s="36"/>
      <c r="DH363" s="36"/>
      <c r="DI363" s="36"/>
      <c r="DJ363" s="131"/>
      <c r="DK363" s="36" t="s">
        <v>1074</v>
      </c>
      <c r="DL363" s="131"/>
      <c r="DM363" s="36">
        <v>-8.333333333333337E-2</v>
      </c>
      <c r="DN363" s="131"/>
      <c r="DO363" s="36" t="s">
        <v>1074</v>
      </c>
      <c r="DP363" s="36" t="s">
        <v>1074</v>
      </c>
      <c r="DQ363" s="36">
        <v>-0.25</v>
      </c>
      <c r="DR363" s="36" t="s">
        <v>1074</v>
      </c>
      <c r="DS363" s="36" t="s">
        <v>1074</v>
      </c>
      <c r="DT363" s="36" t="s">
        <v>1074</v>
      </c>
      <c r="DU363" s="131"/>
      <c r="DV363" s="36" t="s">
        <v>1074</v>
      </c>
      <c r="DW363" s="36" t="s">
        <v>1074</v>
      </c>
      <c r="DX363" s="36"/>
      <c r="DY363" s="36"/>
      <c r="DZ363" s="36"/>
      <c r="EA363" s="131"/>
      <c r="EB363" s="36"/>
      <c r="EC363" s="36"/>
      <c r="ED363" s="36"/>
      <c r="EE363" s="36"/>
      <c r="EF363" s="36">
        <v>-3.3333333333333326E-2</v>
      </c>
      <c r="EG363" s="36">
        <v>3.4482758620689724E-2</v>
      </c>
      <c r="EH363" s="36">
        <v>-3.3333333333333326E-2</v>
      </c>
      <c r="EI363" s="88">
        <v>0</v>
      </c>
      <c r="EJ363" s="88">
        <v>3.4482758620689724E-2</v>
      </c>
      <c r="EK363" s="88">
        <v>0</v>
      </c>
      <c r="EL363" s="88">
        <v>0</v>
      </c>
      <c r="EM363" s="88">
        <v>0</v>
      </c>
      <c r="EN363" s="88">
        <v>0</v>
      </c>
      <c r="EO363" s="88">
        <v>0</v>
      </c>
      <c r="EP363" s="88"/>
      <c r="EQ363" s="88"/>
      <c r="ER363" s="88">
        <v>0</v>
      </c>
      <c r="ES363" s="88">
        <v>0</v>
      </c>
      <c r="ET363" s="89">
        <v>0.66666666666666674</v>
      </c>
      <c r="EU363" s="23">
        <v>-0.4</v>
      </c>
      <c r="EV363" s="89"/>
      <c r="EW363" s="89"/>
      <c r="EX363" s="89"/>
      <c r="EZ363"/>
      <c r="FA363" s="36"/>
      <c r="FB363" s="36"/>
      <c r="FC363" s="36"/>
      <c r="FD363" s="36"/>
      <c r="FE363" s="131"/>
      <c r="FF363" s="36" t="s">
        <v>1074</v>
      </c>
      <c r="FG363" s="131"/>
      <c r="FH363" s="36">
        <v>0</v>
      </c>
      <c r="FI363" s="131"/>
      <c r="FJ363" s="36" t="s">
        <v>1074</v>
      </c>
      <c r="FK363" s="36" t="s">
        <v>1074</v>
      </c>
      <c r="FL363" s="36" t="s">
        <v>1074</v>
      </c>
      <c r="FM363" s="36">
        <v>-0.5</v>
      </c>
      <c r="FN363" s="36" t="s">
        <v>1074</v>
      </c>
      <c r="FO363" s="36" t="s">
        <v>1074</v>
      </c>
      <c r="FP363" s="131"/>
      <c r="FQ363" s="36" t="s">
        <v>1074</v>
      </c>
      <c r="FR363" s="36" t="s">
        <v>1074</v>
      </c>
      <c r="FS363" s="91"/>
      <c r="FT363" s="36"/>
      <c r="FU363" s="36"/>
      <c r="FV363" s="131"/>
      <c r="FW363" s="36"/>
      <c r="FX363" s="36"/>
      <c r="FY363" s="36"/>
      <c r="FZ363" s="36"/>
      <c r="GA363" s="36">
        <v>0.5</v>
      </c>
      <c r="GB363" s="36">
        <v>-0.33333333333333337</v>
      </c>
      <c r="GC363" s="36">
        <v>0</v>
      </c>
      <c r="GD363" s="88">
        <v>0</v>
      </c>
      <c r="GE363" s="88">
        <v>0</v>
      </c>
      <c r="GF363" s="88">
        <v>-0.7</v>
      </c>
      <c r="GG363" s="88">
        <v>-0.33333333333333337</v>
      </c>
      <c r="GH363" s="88">
        <v>0</v>
      </c>
      <c r="GI363" s="88">
        <v>0</v>
      </c>
      <c r="GJ363" s="88">
        <v>0</v>
      </c>
      <c r="GK363" s="88"/>
      <c r="GL363" s="88"/>
      <c r="GM363" s="88">
        <v>0</v>
      </c>
      <c r="GN363" s="88">
        <v>0</v>
      </c>
      <c r="GO363" s="88">
        <v>0</v>
      </c>
      <c r="GP363" s="23">
        <v>0</v>
      </c>
      <c r="GQ363" s="89"/>
      <c r="GR363" s="89"/>
      <c r="GS363" s="89"/>
      <c r="GU363"/>
      <c r="GV363" s="11" t="s">
        <v>934</v>
      </c>
      <c r="GW363" s="36"/>
      <c r="GX363" s="36"/>
      <c r="GY363" s="36"/>
      <c r="GZ363" s="36"/>
      <c r="HA363" s="36"/>
      <c r="HB363" s="36"/>
      <c r="HC363" s="36"/>
      <c r="HD363" s="36"/>
      <c r="HE363" s="36"/>
      <c r="HF363" s="36" t="s">
        <v>1074</v>
      </c>
      <c r="HG363" s="36">
        <v>0</v>
      </c>
      <c r="HH363" s="36">
        <v>-3.8461538461538436E-2</v>
      </c>
      <c r="HI363" s="36" t="s">
        <v>1074</v>
      </c>
      <c r="HJ363" s="36" t="s">
        <v>1074</v>
      </c>
      <c r="HK363" s="36" t="s">
        <v>1074</v>
      </c>
      <c r="HL363" s="36">
        <v>0.19999999999999996</v>
      </c>
      <c r="HM363" s="36" t="s">
        <v>1074</v>
      </c>
      <c r="HN363" s="36" t="s">
        <v>1074</v>
      </c>
      <c r="HO363" s="36" t="s">
        <v>1074</v>
      </c>
      <c r="HP363" s="36"/>
      <c r="HQ363" s="36" t="s">
        <v>1074</v>
      </c>
      <c r="HR363" s="93" t="s">
        <v>1074</v>
      </c>
      <c r="HS363" s="36"/>
      <c r="HT363" s="36"/>
      <c r="HU363" s="36"/>
      <c r="HV363" s="36"/>
      <c r="HW363" s="36"/>
      <c r="HX363" s="36"/>
      <c r="HY363" s="36"/>
      <c r="HZ363" s="36"/>
      <c r="IA363" s="36">
        <v>0</v>
      </c>
      <c r="IB363" s="88">
        <v>0.15384615384615374</v>
      </c>
      <c r="IC363" s="88">
        <v>0</v>
      </c>
      <c r="ID363" s="88">
        <v>-0.1333333333333333</v>
      </c>
      <c r="IE363" s="88">
        <v>-1.9230769230769273E-2</v>
      </c>
      <c r="IF363" s="88">
        <v>0.56862745098039214</v>
      </c>
      <c r="IG363" s="88">
        <v>0</v>
      </c>
      <c r="IH363" s="88">
        <v>-0.125</v>
      </c>
      <c r="II363" s="88">
        <v>0</v>
      </c>
      <c r="IJ363" s="88">
        <v>0</v>
      </c>
      <c r="IK363" s="88"/>
      <c r="IL363" s="88"/>
      <c r="IM363" s="88">
        <v>0</v>
      </c>
      <c r="IN363" s="88">
        <v>-0.1428571428571429</v>
      </c>
      <c r="IO363" s="89">
        <v>0.33333333333333326</v>
      </c>
      <c r="IP363" s="23">
        <v>-9.9999999999999978E-2</v>
      </c>
      <c r="IQ363" s="89"/>
      <c r="IR363" s="89"/>
      <c r="IS363" s="89"/>
    </row>
    <row r="364" spans="1:253" ht="14.4" customHeight="1" x14ac:dyDescent="0.3">
      <c r="A364" s="11" t="s">
        <v>936</v>
      </c>
      <c r="B364" s="36"/>
      <c r="C364" s="36"/>
      <c r="D364" s="36"/>
      <c r="E364" s="36"/>
      <c r="F364" s="36"/>
      <c r="G364" s="131"/>
      <c r="H364" s="36"/>
      <c r="I364" s="36"/>
      <c r="J364" s="131"/>
      <c r="K364" s="36"/>
      <c r="L364" s="131"/>
      <c r="M364" s="36"/>
      <c r="N364" s="131"/>
      <c r="O364" s="36"/>
      <c r="P364" s="36"/>
      <c r="Q364" s="36"/>
      <c r="R364" s="36"/>
      <c r="S364" s="36"/>
      <c r="T364" s="36"/>
      <c r="U364" s="131"/>
      <c r="V364" s="36"/>
      <c r="W364" s="36"/>
      <c r="X364" s="36"/>
      <c r="Y364" s="36"/>
      <c r="Z364" s="36"/>
      <c r="AA364" s="131"/>
      <c r="AB364" s="36"/>
      <c r="AC364" s="36"/>
      <c r="AD364" s="91"/>
      <c r="AE364" s="91"/>
      <c r="AF364" s="91"/>
      <c r="AG364" s="36"/>
      <c r="AH364" s="36"/>
      <c r="AI364" s="88"/>
      <c r="AJ364" s="88"/>
      <c r="AK364" s="88"/>
      <c r="AL364" s="88"/>
      <c r="AM364" s="88"/>
      <c r="AN364" s="88"/>
      <c r="AO364" s="88"/>
      <c r="AP364" s="88"/>
      <c r="AQ364" s="88"/>
      <c r="AR364" s="88"/>
      <c r="AS364" s="88">
        <v>0.16666666666666674</v>
      </c>
      <c r="AT364" s="89">
        <v>0.28571428571428581</v>
      </c>
      <c r="AU364" s="23">
        <v>-0.11111111111111116</v>
      </c>
      <c r="AV364" s="89">
        <f t="shared" si="62"/>
        <v>0.125</v>
      </c>
      <c r="AW364" s="89">
        <f t="shared" si="56"/>
        <v>0</v>
      </c>
      <c r="AX364" s="89">
        <f t="shared" si="56"/>
        <v>0</v>
      </c>
      <c r="BA364" s="11" t="s">
        <v>936</v>
      </c>
      <c r="BB364" s="36"/>
      <c r="BC364" s="36"/>
      <c r="BD364" s="36"/>
      <c r="BE364" s="36"/>
      <c r="BF364" s="36"/>
      <c r="BG364" s="36"/>
      <c r="BH364" s="36"/>
      <c r="BI364" s="36"/>
      <c r="BJ364" s="131"/>
      <c r="BK364" s="36"/>
      <c r="BL364" s="131"/>
      <c r="BM364" s="36"/>
      <c r="BN364" s="131"/>
      <c r="BO364" s="36"/>
      <c r="BP364" s="36"/>
      <c r="BQ364" s="36"/>
      <c r="BR364" s="36"/>
      <c r="BS364" s="36"/>
      <c r="BT364" s="36"/>
      <c r="BU364" s="175"/>
      <c r="BV364" s="36"/>
      <c r="BW364" s="36"/>
      <c r="BX364" s="36"/>
      <c r="BY364" s="36"/>
      <c r="BZ364" s="36"/>
      <c r="CA364" s="131"/>
      <c r="CB364" s="36"/>
      <c r="CC364" s="36"/>
      <c r="CD364" s="91"/>
      <c r="CE364" s="91"/>
      <c r="CF364" s="91"/>
      <c r="CG364" s="36"/>
      <c r="CH364" s="36"/>
      <c r="CI364" s="88"/>
      <c r="CJ364" s="88"/>
      <c r="CK364" s="88"/>
      <c r="CL364" s="88"/>
      <c r="CM364" s="88"/>
      <c r="CN364" s="88"/>
      <c r="CO364" s="88"/>
      <c r="CP364" s="88"/>
      <c r="CQ364" s="88"/>
      <c r="CR364" s="88"/>
      <c r="CS364" s="88">
        <v>-7.1428571428571397E-2</v>
      </c>
      <c r="CT364" s="88">
        <v>0.30769230769230771</v>
      </c>
      <c r="CU364" s="23">
        <v>-0.11764705882352944</v>
      </c>
      <c r="CV364" s="89">
        <f t="shared" si="63"/>
        <v>0</v>
      </c>
      <c r="CW364" s="89">
        <f t="shared" si="57"/>
        <v>0</v>
      </c>
      <c r="CX364" s="89">
        <f t="shared" si="57"/>
        <v>0.60000000000000009</v>
      </c>
      <c r="DA364" s="11" t="s">
        <v>936</v>
      </c>
      <c r="DB364" s="36"/>
      <c r="DC364" s="36"/>
      <c r="DD364" s="36"/>
      <c r="DE364" s="36"/>
      <c r="DF364" s="36"/>
      <c r="DG364" s="36"/>
      <c r="DH364" s="36"/>
      <c r="DI364" s="36"/>
      <c r="DJ364" s="131"/>
      <c r="DK364" s="36"/>
      <c r="DL364" s="131"/>
      <c r="DM364" s="36"/>
      <c r="DN364" s="131"/>
      <c r="DO364" s="36"/>
      <c r="DP364" s="36"/>
      <c r="DQ364" s="36"/>
      <c r="DR364" s="36"/>
      <c r="DS364" s="36"/>
      <c r="DT364" s="36"/>
      <c r="DU364" s="131"/>
      <c r="DV364" s="36"/>
      <c r="DW364" s="36"/>
      <c r="DX364" s="36"/>
      <c r="DY364" s="36"/>
      <c r="DZ364" s="36"/>
      <c r="EA364" s="131"/>
      <c r="EB364" s="36"/>
      <c r="EC364" s="36"/>
      <c r="ED364" s="36"/>
      <c r="EE364" s="36"/>
      <c r="EF364" s="36"/>
      <c r="EG364" s="36"/>
      <c r="EH364" s="36"/>
      <c r="EI364" s="88"/>
      <c r="EJ364" s="88"/>
      <c r="EK364" s="88"/>
      <c r="EL364" s="88"/>
      <c r="EM364" s="88"/>
      <c r="EN364" s="88"/>
      <c r="EO364" s="88"/>
      <c r="EP364" s="88"/>
      <c r="EQ364" s="88"/>
      <c r="ER364" s="88"/>
      <c r="ES364" s="88">
        <v>-0.33333333333333337</v>
      </c>
      <c r="ET364" s="89">
        <v>1.5</v>
      </c>
      <c r="EU364" s="23">
        <v>-0.42500000000000004</v>
      </c>
      <c r="EV364" s="89">
        <f t="shared" si="64"/>
        <v>4.3478260869565188E-2</v>
      </c>
      <c r="EW364" s="89">
        <f t="shared" si="65"/>
        <v>0.33333333333333326</v>
      </c>
      <c r="EX364" s="89">
        <f t="shared" si="66"/>
        <v>-0.13749999999999996</v>
      </c>
      <c r="EZ364"/>
      <c r="FA364" s="36"/>
      <c r="FB364" s="36"/>
      <c r="FC364" s="36"/>
      <c r="FD364" s="36"/>
      <c r="FE364" s="131"/>
      <c r="FF364" s="36"/>
      <c r="FG364" s="131"/>
      <c r="FH364" s="36"/>
      <c r="FI364" s="131"/>
      <c r="FJ364" s="36"/>
      <c r="FK364" s="36"/>
      <c r="FL364" s="36"/>
      <c r="FM364" s="36"/>
      <c r="FN364" s="36"/>
      <c r="FO364" s="36"/>
      <c r="FP364" s="131"/>
      <c r="FQ364" s="36"/>
      <c r="FR364" s="36"/>
      <c r="FS364" s="91"/>
      <c r="FT364" s="36"/>
      <c r="FU364" s="36"/>
      <c r="FV364" s="131"/>
      <c r="FW364" s="36"/>
      <c r="FX364" s="36"/>
      <c r="FY364" s="36"/>
      <c r="FZ364" s="36"/>
      <c r="GA364" s="36"/>
      <c r="GB364" s="36"/>
      <c r="GC364" s="36"/>
      <c r="GD364" s="88"/>
      <c r="GE364" s="88"/>
      <c r="GF364" s="88"/>
      <c r="GG364" s="88"/>
      <c r="GH364" s="88"/>
      <c r="GI364" s="88"/>
      <c r="GJ364" s="88"/>
      <c r="GK364" s="88"/>
      <c r="GL364" s="88"/>
      <c r="GM364" s="88"/>
      <c r="GN364" s="88">
        <v>0.14285714285714279</v>
      </c>
      <c r="GO364" s="88">
        <v>0</v>
      </c>
      <c r="GP364" s="23">
        <v>0</v>
      </c>
      <c r="GQ364" s="89">
        <f t="shared" si="67"/>
        <v>0</v>
      </c>
      <c r="GR364" s="89">
        <f t="shared" si="58"/>
        <v>0</v>
      </c>
      <c r="GS364" s="89">
        <f t="shared" si="59"/>
        <v>0</v>
      </c>
      <c r="GU364"/>
      <c r="GV364" s="11" t="s">
        <v>936</v>
      </c>
      <c r="GW364" s="36"/>
      <c r="GX364" s="36"/>
      <c r="GY364" s="36"/>
      <c r="GZ364" s="36"/>
      <c r="HA364" s="36"/>
      <c r="HB364" s="36"/>
      <c r="HC364" s="36"/>
      <c r="HD364" s="36"/>
      <c r="HE364" s="36"/>
      <c r="HF364" s="36"/>
      <c r="HG364" s="36"/>
      <c r="HH364" s="36"/>
      <c r="HI364" s="36"/>
      <c r="HJ364" s="36"/>
      <c r="HK364" s="36"/>
      <c r="HL364" s="36"/>
      <c r="HM364" s="36"/>
      <c r="HN364" s="36"/>
      <c r="HO364" s="36"/>
      <c r="HP364" s="36"/>
      <c r="HQ364" s="36"/>
      <c r="HR364" s="93"/>
      <c r="HS364" s="36"/>
      <c r="HT364" s="36"/>
      <c r="HU364" s="36"/>
      <c r="HV364" s="36"/>
      <c r="HW364" s="36"/>
      <c r="HX364" s="36"/>
      <c r="HY364" s="36"/>
      <c r="HZ364" s="36"/>
      <c r="IA364" s="36"/>
      <c r="IB364" s="88"/>
      <c r="IC364" s="88"/>
      <c r="ID364" s="88"/>
      <c r="IE364" s="88"/>
      <c r="IF364" s="88"/>
      <c r="IG364" s="88"/>
      <c r="IH364" s="88"/>
      <c r="II364" s="88"/>
      <c r="IJ364" s="88"/>
      <c r="IK364" s="88"/>
      <c r="IL364" s="88"/>
      <c r="IM364" s="88"/>
      <c r="IN364" s="88">
        <v>-0.25714285714285712</v>
      </c>
      <c r="IO364" s="89">
        <v>0.15384615384615374</v>
      </c>
      <c r="IP364" s="23">
        <v>0</v>
      </c>
      <c r="IQ364" s="89">
        <f t="shared" si="68"/>
        <v>0</v>
      </c>
      <c r="IR364" s="89">
        <f t="shared" si="60"/>
        <v>-6.6666666666666652E-2</v>
      </c>
      <c r="IS364" s="89">
        <f t="shared" si="61"/>
        <v>7.1428571428571397E-2</v>
      </c>
    </row>
    <row r="365" spans="1:253" ht="14.4" customHeight="1" x14ac:dyDescent="0.3">
      <c r="A365" s="11" t="s">
        <v>928</v>
      </c>
      <c r="B365" s="36" t="s">
        <v>1074</v>
      </c>
      <c r="C365" s="36" t="s">
        <v>1074</v>
      </c>
      <c r="D365" s="36" t="s">
        <v>1074</v>
      </c>
      <c r="E365" s="36" t="s">
        <v>1074</v>
      </c>
      <c r="F365" s="36">
        <v>-0.41666666666666663</v>
      </c>
      <c r="G365" s="131"/>
      <c r="H365" s="36" t="s">
        <v>1074</v>
      </c>
      <c r="I365" s="36" t="s">
        <v>1074</v>
      </c>
      <c r="J365" s="131"/>
      <c r="K365" s="36">
        <v>0.66666666666666674</v>
      </c>
      <c r="L365" s="131"/>
      <c r="M365" s="36">
        <v>0.19999999999999996</v>
      </c>
      <c r="N365" s="131"/>
      <c r="O365" s="36">
        <v>0</v>
      </c>
      <c r="P365" s="36" t="s">
        <v>1074</v>
      </c>
      <c r="Q365" s="36" t="s">
        <v>1074</v>
      </c>
      <c r="R365" s="36" t="s">
        <v>1074</v>
      </c>
      <c r="S365" s="36">
        <v>-7.6923076923076872E-2</v>
      </c>
      <c r="T365" s="36">
        <v>0</v>
      </c>
      <c r="U365" s="131"/>
      <c r="V365" s="36">
        <v>8.3333333333333259E-2</v>
      </c>
      <c r="W365" s="36">
        <v>0</v>
      </c>
      <c r="X365" s="36">
        <v>0</v>
      </c>
      <c r="Y365" s="36">
        <v>0</v>
      </c>
      <c r="Z365" s="36">
        <v>-7.6923076923076872E-2</v>
      </c>
      <c r="AA365" s="131"/>
      <c r="AB365" s="36">
        <v>0.125</v>
      </c>
      <c r="AC365" s="36">
        <v>-0.2592592592592593</v>
      </c>
      <c r="AD365" s="91">
        <v>0.10000000000000009</v>
      </c>
      <c r="AE365" s="91">
        <v>-0.27272727272727271</v>
      </c>
      <c r="AF365" s="91">
        <v>0.5</v>
      </c>
      <c r="AG365" s="36">
        <v>0</v>
      </c>
      <c r="AH365" s="36">
        <v>0</v>
      </c>
      <c r="AI365" s="88">
        <v>0</v>
      </c>
      <c r="AJ365" s="88">
        <v>0.125</v>
      </c>
      <c r="AK365" s="88">
        <v>0.11111111111111116</v>
      </c>
      <c r="AL365" s="88">
        <v>0.10000000000000009</v>
      </c>
      <c r="AM365" s="88">
        <v>9.0909090909090828E-2</v>
      </c>
      <c r="AN365" s="88">
        <v>0</v>
      </c>
      <c r="AO365" s="88">
        <v>8.3333333333333259E-2</v>
      </c>
      <c r="AP365" s="88">
        <v>0</v>
      </c>
      <c r="AQ365" s="88">
        <v>-0.30769230769230771</v>
      </c>
      <c r="AR365" s="88">
        <v>0</v>
      </c>
      <c r="AS365" s="88">
        <v>0</v>
      </c>
      <c r="AT365" s="89">
        <v>0</v>
      </c>
      <c r="AU365" s="23">
        <v>0</v>
      </c>
      <c r="AV365" s="89">
        <f t="shared" si="62"/>
        <v>0.33333333333333326</v>
      </c>
      <c r="AW365" s="89">
        <f t="shared" si="56"/>
        <v>0</v>
      </c>
      <c r="AX365" s="89">
        <f t="shared" si="56"/>
        <v>0</v>
      </c>
      <c r="BA365" s="11" t="s">
        <v>928</v>
      </c>
      <c r="BB365" s="36" t="s">
        <v>1074</v>
      </c>
      <c r="BC365" s="36" t="s">
        <v>1074</v>
      </c>
      <c r="BD365" s="36" t="s">
        <v>1074</v>
      </c>
      <c r="BE365" s="36" t="s">
        <v>1074</v>
      </c>
      <c r="BF365" s="36">
        <v>-0.66666666666666674</v>
      </c>
      <c r="BG365" s="36" t="s">
        <v>1074</v>
      </c>
      <c r="BH365" s="36"/>
      <c r="BI365" s="36" t="s">
        <v>1074</v>
      </c>
      <c r="BJ365" s="131"/>
      <c r="BK365" s="36">
        <v>0.33333333333333326</v>
      </c>
      <c r="BL365" s="131"/>
      <c r="BM365" s="36">
        <v>0</v>
      </c>
      <c r="BN365" s="131"/>
      <c r="BO365" s="36">
        <v>-0.33333333333333337</v>
      </c>
      <c r="BP365" s="36" t="s">
        <v>1074</v>
      </c>
      <c r="BQ365" s="36" t="s">
        <v>1074</v>
      </c>
      <c r="BR365" s="36">
        <v>-0.19999999999999996</v>
      </c>
      <c r="BS365" s="36">
        <v>0</v>
      </c>
      <c r="BT365" s="36">
        <v>0.25</v>
      </c>
      <c r="BU365" s="175"/>
      <c r="BV365" s="36">
        <v>0</v>
      </c>
      <c r="BW365" s="36">
        <v>0</v>
      </c>
      <c r="BX365" s="36">
        <v>0.30000000000000004</v>
      </c>
      <c r="BY365" s="36">
        <v>-7.6923076923076872E-2</v>
      </c>
      <c r="BZ365" s="36">
        <v>-0.16666666666666663</v>
      </c>
      <c r="CA365" s="131"/>
      <c r="CB365" s="36">
        <v>0.19999999999999996</v>
      </c>
      <c r="CC365" s="36"/>
      <c r="CD365" s="91">
        <v>0.21428571428571419</v>
      </c>
      <c r="CE365" s="91">
        <v>-0.52941176470588236</v>
      </c>
      <c r="CF365" s="91">
        <v>0.8125</v>
      </c>
      <c r="CG365" s="36">
        <v>-0.17241379310344829</v>
      </c>
      <c r="CH365" s="36">
        <v>0.41666666666666674</v>
      </c>
      <c r="CI365" s="88">
        <v>-0.11764705882352944</v>
      </c>
      <c r="CJ365" s="88">
        <v>0</v>
      </c>
      <c r="CK365" s="88">
        <v>0</v>
      </c>
      <c r="CL365" s="88">
        <v>3.3333333333333437E-2</v>
      </c>
      <c r="CM365" s="88">
        <v>3.2258064516129004E-2</v>
      </c>
      <c r="CN365" s="88">
        <v>0</v>
      </c>
      <c r="CO365" s="88">
        <v>0</v>
      </c>
      <c r="CP365" s="88">
        <v>0</v>
      </c>
      <c r="CQ365" s="88">
        <v>-6.25E-2</v>
      </c>
      <c r="CR365" s="88">
        <v>6.6666666666666652E-2</v>
      </c>
      <c r="CS365" s="88">
        <v>0</v>
      </c>
      <c r="CT365" s="88">
        <v>0.125</v>
      </c>
      <c r="CU365" s="23">
        <v>0</v>
      </c>
      <c r="CV365" s="89">
        <f t="shared" si="63"/>
        <v>-0.16666666666666663</v>
      </c>
      <c r="CW365" s="89">
        <f t="shared" si="57"/>
        <v>0</v>
      </c>
      <c r="CX365" s="89">
        <f t="shared" si="57"/>
        <v>0</v>
      </c>
      <c r="DA365" s="11" t="s">
        <v>928</v>
      </c>
      <c r="DB365" s="36" t="s">
        <v>1074</v>
      </c>
      <c r="DC365" s="36" t="s">
        <v>1074</v>
      </c>
      <c r="DD365" s="36" t="s">
        <v>1074</v>
      </c>
      <c r="DE365" s="36" t="s">
        <v>1074</v>
      </c>
      <c r="DF365" s="36">
        <v>0.33333333333333326</v>
      </c>
      <c r="DG365" s="36" t="s">
        <v>1074</v>
      </c>
      <c r="DH365" s="36" t="s">
        <v>1074</v>
      </c>
      <c r="DI365" s="36" t="s">
        <v>1074</v>
      </c>
      <c r="DJ365" s="131"/>
      <c r="DK365" s="36">
        <v>0</v>
      </c>
      <c r="DL365" s="131"/>
      <c r="DM365" s="36">
        <v>-8.333333333333337E-2</v>
      </c>
      <c r="DN365" s="131"/>
      <c r="DO365" s="36">
        <v>0.81818181818181812</v>
      </c>
      <c r="DP365" s="36" t="s">
        <v>1074</v>
      </c>
      <c r="DQ365" s="36" t="s">
        <v>1074</v>
      </c>
      <c r="DR365" s="36">
        <v>0</v>
      </c>
      <c r="DS365" s="36">
        <v>0</v>
      </c>
      <c r="DT365" s="36">
        <v>0</v>
      </c>
      <c r="DU365" s="131"/>
      <c r="DV365" s="36">
        <v>0</v>
      </c>
      <c r="DW365" s="36">
        <v>0</v>
      </c>
      <c r="DX365" s="36">
        <v>0</v>
      </c>
      <c r="DY365" s="36">
        <v>6.6666666666666652E-2</v>
      </c>
      <c r="DZ365" s="36">
        <v>-6.25E-2</v>
      </c>
      <c r="EA365" s="131"/>
      <c r="EB365" s="36">
        <v>0</v>
      </c>
      <c r="EC365" s="36">
        <v>-0.16666666666666663</v>
      </c>
      <c r="ED365" s="36">
        <v>0.19999999999999996</v>
      </c>
      <c r="EE365" s="36">
        <v>0</v>
      </c>
      <c r="EF365" s="36">
        <v>0</v>
      </c>
      <c r="EG365" s="36">
        <v>-0.19999999999999996</v>
      </c>
      <c r="EH365" s="36">
        <v>0.25</v>
      </c>
      <c r="EI365" s="88">
        <v>0</v>
      </c>
      <c r="EJ365" s="88">
        <v>0</v>
      </c>
      <c r="EK365" s="88">
        <v>0</v>
      </c>
      <c r="EL365" s="88">
        <v>0</v>
      </c>
      <c r="EM365" s="88">
        <v>0.33333333333333326</v>
      </c>
      <c r="EN365" s="88">
        <v>0.25</v>
      </c>
      <c r="EO365" s="88">
        <v>0</v>
      </c>
      <c r="EP365" s="88">
        <v>0</v>
      </c>
      <c r="EQ365" s="88">
        <v>0</v>
      </c>
      <c r="ER365" s="88">
        <v>0</v>
      </c>
      <c r="ES365" s="88">
        <v>-0.4</v>
      </c>
      <c r="ET365" s="89">
        <v>0.33333333333333326</v>
      </c>
      <c r="EU365" s="23">
        <v>0</v>
      </c>
      <c r="EV365" s="89">
        <f t="shared" si="64"/>
        <v>0</v>
      </c>
      <c r="EW365" s="89">
        <f t="shared" si="65"/>
        <v>0</v>
      </c>
      <c r="EX365" s="89">
        <f t="shared" si="66"/>
        <v>0</v>
      </c>
      <c r="EZ365"/>
      <c r="FA365" s="36">
        <v>-0.5</v>
      </c>
      <c r="FB365" s="36" t="s">
        <v>1074</v>
      </c>
      <c r="FC365" s="36" t="s">
        <v>1074</v>
      </c>
      <c r="FD365" s="36" t="s">
        <v>1074</v>
      </c>
      <c r="FE365" s="131"/>
      <c r="FF365" s="36">
        <v>3.25</v>
      </c>
      <c r="FG365" s="131"/>
      <c r="FH365" s="36">
        <v>-0.76470588235294112</v>
      </c>
      <c r="FI365" s="131"/>
      <c r="FJ365" s="36">
        <v>0</v>
      </c>
      <c r="FK365" s="36" t="s">
        <v>1074</v>
      </c>
      <c r="FL365" s="36">
        <v>0.33333333333333326</v>
      </c>
      <c r="FM365" s="36" t="s">
        <v>1074</v>
      </c>
      <c r="FN365" s="36">
        <v>0</v>
      </c>
      <c r="FO365" s="36">
        <v>0.5</v>
      </c>
      <c r="FP365" s="131"/>
      <c r="FQ365" s="36">
        <v>0.33333333333333326</v>
      </c>
      <c r="FR365" s="36">
        <v>-0.5</v>
      </c>
      <c r="FS365" s="91">
        <v>1</v>
      </c>
      <c r="FT365" s="36">
        <v>0</v>
      </c>
      <c r="FU365" s="36">
        <v>0</v>
      </c>
      <c r="FV365" s="131"/>
      <c r="FW365" s="36">
        <v>0.5</v>
      </c>
      <c r="FX365" s="36">
        <v>-0.66666666666666674</v>
      </c>
      <c r="FY365" s="36">
        <v>0</v>
      </c>
      <c r="FZ365" s="36">
        <v>0</v>
      </c>
      <c r="GA365" s="36">
        <v>0</v>
      </c>
      <c r="GB365" s="36">
        <v>1</v>
      </c>
      <c r="GC365" s="36">
        <v>0</v>
      </c>
      <c r="GD365" s="88">
        <v>0</v>
      </c>
      <c r="GE365" s="88">
        <v>0</v>
      </c>
      <c r="GF365" s="88">
        <v>0</v>
      </c>
      <c r="GG365" s="88">
        <v>0</v>
      </c>
      <c r="GH365" s="88">
        <v>0</v>
      </c>
      <c r="GI365" s="88">
        <v>0</v>
      </c>
      <c r="GJ365" s="88">
        <v>-0.375</v>
      </c>
      <c r="GK365" s="88">
        <v>0.60000000000000009</v>
      </c>
      <c r="GL365" s="88">
        <v>0</v>
      </c>
      <c r="GM365" s="88">
        <v>0</v>
      </c>
      <c r="GN365" s="88">
        <v>0</v>
      </c>
      <c r="GO365" s="88">
        <v>0</v>
      </c>
      <c r="GP365" s="23">
        <v>0</v>
      </c>
      <c r="GQ365" s="89">
        <f t="shared" si="67"/>
        <v>0</v>
      </c>
      <c r="GR365" s="89">
        <f t="shared" si="58"/>
        <v>0</v>
      </c>
      <c r="GS365" s="89">
        <f t="shared" si="59"/>
        <v>0</v>
      </c>
      <c r="GU365"/>
      <c r="GV365" s="11" t="s">
        <v>928</v>
      </c>
      <c r="GW365" s="36" t="s">
        <v>1074</v>
      </c>
      <c r="GX365" s="36" t="s">
        <v>1074</v>
      </c>
      <c r="GY365" s="36" t="s">
        <v>1074</v>
      </c>
      <c r="GZ365" s="36" t="s">
        <v>1074</v>
      </c>
      <c r="HA365" s="36">
        <v>4.3478260869565188E-2</v>
      </c>
      <c r="HB365" s="36" t="s">
        <v>1074</v>
      </c>
      <c r="HC365" s="36" t="s">
        <v>1074</v>
      </c>
      <c r="HD365" s="36" t="s">
        <v>1074</v>
      </c>
      <c r="HE365" s="36">
        <v>0</v>
      </c>
      <c r="HF365" s="36">
        <v>0</v>
      </c>
      <c r="HG365" s="36">
        <v>0</v>
      </c>
      <c r="HH365" s="36">
        <v>0</v>
      </c>
      <c r="HI365" s="36" t="s">
        <v>1074</v>
      </c>
      <c r="HJ365" s="36" t="s">
        <v>1074</v>
      </c>
      <c r="HK365" s="36" t="s">
        <v>1074</v>
      </c>
      <c r="HL365" s="36" t="s">
        <v>1074</v>
      </c>
      <c r="HM365" s="36">
        <v>0</v>
      </c>
      <c r="HN365" s="36">
        <v>0</v>
      </c>
      <c r="HO365" s="36">
        <v>0.10000000000000009</v>
      </c>
      <c r="HP365" s="36">
        <v>9.0909090909090828E-2</v>
      </c>
      <c r="HQ365" s="36">
        <v>-9.0909090909090939E-2</v>
      </c>
      <c r="HR365" s="93">
        <v>0.10000000000000009</v>
      </c>
      <c r="HS365" s="36">
        <v>-9.0909090909090939E-2</v>
      </c>
      <c r="HT365" s="36">
        <v>0.10000000000000009</v>
      </c>
      <c r="HU365" s="36">
        <v>0.13636363636363646</v>
      </c>
      <c r="HV365" s="36">
        <v>0.19999999999999996</v>
      </c>
      <c r="HW365" s="36">
        <v>0</v>
      </c>
      <c r="HX365" s="36">
        <v>-4.0000000000000036E-2</v>
      </c>
      <c r="HY365" s="36">
        <v>-8.333333333333337E-2</v>
      </c>
      <c r="HZ365" s="36">
        <v>-9.0909090909090939E-2</v>
      </c>
      <c r="IA365" s="36">
        <v>0.10000000000000009</v>
      </c>
      <c r="IB365" s="88">
        <v>-6.8181818181818232E-2</v>
      </c>
      <c r="IC365" s="88">
        <v>-2.4390243902439046E-2</v>
      </c>
      <c r="ID365" s="88">
        <v>0.30000000000000004</v>
      </c>
      <c r="IE365" s="88">
        <v>-0.15384615384615385</v>
      </c>
      <c r="IF365" s="88">
        <v>9.0909090909090828E-2</v>
      </c>
      <c r="IG365" s="88">
        <v>0</v>
      </c>
      <c r="IH365" s="88">
        <v>0.16666666666666674</v>
      </c>
      <c r="II365" s="88">
        <v>0</v>
      </c>
      <c r="IJ365" s="88">
        <v>-7.1428571428571397E-2</v>
      </c>
      <c r="IK365" s="88">
        <v>0</v>
      </c>
      <c r="IL365" s="88">
        <v>0</v>
      </c>
      <c r="IM365" s="88">
        <v>0</v>
      </c>
      <c r="IN365" s="88">
        <v>-7.6923076923076872E-2</v>
      </c>
      <c r="IO365" s="89">
        <v>0.66666666666666674</v>
      </c>
      <c r="IP365" s="23">
        <v>-0.125</v>
      </c>
      <c r="IQ365" s="89">
        <f t="shared" si="68"/>
        <v>-0.31428571428571428</v>
      </c>
      <c r="IR365" s="89">
        <f t="shared" si="60"/>
        <v>0.35416666666666674</v>
      </c>
      <c r="IS365" s="89">
        <f t="shared" si="61"/>
        <v>-0.13846153846153841</v>
      </c>
    </row>
    <row r="366" spans="1:253" ht="14.4" customHeight="1" x14ac:dyDescent="0.3">
      <c r="A366" s="11" t="s">
        <v>1082</v>
      </c>
      <c r="B366" s="36">
        <v>0</v>
      </c>
      <c r="C366" s="36" t="s">
        <v>1074</v>
      </c>
      <c r="D366" s="36" t="s">
        <v>1074</v>
      </c>
      <c r="E366" s="36">
        <v>0</v>
      </c>
      <c r="F366" s="36">
        <v>0</v>
      </c>
      <c r="G366" s="131"/>
      <c r="H366" s="36" t="s">
        <v>1074</v>
      </c>
      <c r="I366" s="36" t="s">
        <v>1074</v>
      </c>
      <c r="J366" s="131"/>
      <c r="K366" s="36" t="s">
        <v>1074</v>
      </c>
      <c r="L366" s="131"/>
      <c r="M366" s="36">
        <v>0</v>
      </c>
      <c r="N366" s="131"/>
      <c r="O366" s="36">
        <v>7.6923076923076872E-2</v>
      </c>
      <c r="P366" s="36" t="s">
        <v>1074</v>
      </c>
      <c r="Q366" s="36" t="s">
        <v>1074</v>
      </c>
      <c r="R366" s="36">
        <v>-7.6923076923076872E-2</v>
      </c>
      <c r="S366" s="36" t="s">
        <v>1074</v>
      </c>
      <c r="T366" s="36" t="s">
        <v>1074</v>
      </c>
      <c r="U366" s="131"/>
      <c r="V366" s="36">
        <v>-0.1428571428571429</v>
      </c>
      <c r="W366" s="36">
        <v>0.16666666666666674</v>
      </c>
      <c r="X366" s="36">
        <v>-9.9999999999999978E-2</v>
      </c>
      <c r="Y366" s="36">
        <v>3.1746031746031855E-2</v>
      </c>
      <c r="Z366" s="36">
        <v>-7.6923076923076872E-2</v>
      </c>
      <c r="AA366" s="131"/>
      <c r="AB366" s="36">
        <v>0</v>
      </c>
      <c r="AC366" s="36">
        <v>-0.33333333333333337</v>
      </c>
      <c r="AD366" s="91">
        <v>0.625</v>
      </c>
      <c r="AE366" s="91">
        <v>-7.6923076923076872E-2</v>
      </c>
      <c r="AF366" s="91">
        <v>0</v>
      </c>
      <c r="AG366" s="36">
        <v>0</v>
      </c>
      <c r="AH366" s="36"/>
      <c r="AI366" s="88"/>
      <c r="AJ366" s="88">
        <v>0</v>
      </c>
      <c r="AK366" s="88">
        <v>0</v>
      </c>
      <c r="AL366" s="88">
        <v>0</v>
      </c>
      <c r="AM366" s="88">
        <v>0</v>
      </c>
      <c r="AN366" s="88">
        <v>-0.33333333333333337</v>
      </c>
      <c r="AO366" s="88">
        <v>0</v>
      </c>
      <c r="AP366" s="88">
        <v>0</v>
      </c>
      <c r="AQ366" s="88">
        <v>-0.25</v>
      </c>
      <c r="AR366" s="88">
        <v>0</v>
      </c>
      <c r="AS366" s="88"/>
      <c r="AT366" s="89"/>
      <c r="AU366" s="23"/>
      <c r="AV366" s="89"/>
      <c r="AW366" s="89">
        <f t="shared" si="56"/>
        <v>0</v>
      </c>
      <c r="AX366" s="89">
        <f t="shared" si="56"/>
        <v>0</v>
      </c>
      <c r="BA366" s="11" t="s">
        <v>1082</v>
      </c>
      <c r="BB366" s="36">
        <v>0</v>
      </c>
      <c r="BC366" s="36" t="s">
        <v>1074</v>
      </c>
      <c r="BD366" s="36" t="s">
        <v>1074</v>
      </c>
      <c r="BE366" s="36">
        <v>9.0909090909090828E-2</v>
      </c>
      <c r="BF366" s="36">
        <v>0</v>
      </c>
      <c r="BG366" s="36" t="s">
        <v>1074</v>
      </c>
      <c r="BH366" s="36" t="s">
        <v>1074</v>
      </c>
      <c r="BI366" s="36" t="s">
        <v>1074</v>
      </c>
      <c r="BJ366" s="131"/>
      <c r="BK366" s="36" t="s">
        <v>1074</v>
      </c>
      <c r="BL366" s="131"/>
      <c r="BM366" s="36">
        <v>0</v>
      </c>
      <c r="BN366" s="131"/>
      <c r="BO366" s="36">
        <v>0</v>
      </c>
      <c r="BP366" s="36" t="s">
        <v>1074</v>
      </c>
      <c r="BQ366" s="36" t="s">
        <v>1074</v>
      </c>
      <c r="BR366" s="36">
        <v>0</v>
      </c>
      <c r="BS366" s="36" t="s">
        <v>1074</v>
      </c>
      <c r="BT366" s="36" t="s">
        <v>1074</v>
      </c>
      <c r="BU366" s="175"/>
      <c r="BV366" s="36">
        <v>0</v>
      </c>
      <c r="BW366" s="36">
        <v>8.3333333333333259E-2</v>
      </c>
      <c r="BX366" s="36">
        <v>-3.0769230769230771E-2</v>
      </c>
      <c r="BY366" s="36">
        <v>-4.7619047619047672E-2</v>
      </c>
      <c r="BZ366" s="36">
        <v>0</v>
      </c>
      <c r="CA366" s="131"/>
      <c r="CB366" s="36">
        <v>8.3333333333333259E-2</v>
      </c>
      <c r="CC366" s="36">
        <v>0.23076923076923084</v>
      </c>
      <c r="CD366" s="91">
        <v>-0.25</v>
      </c>
      <c r="CE366" s="91">
        <v>4.1666666666666741E-2</v>
      </c>
      <c r="CF366" s="91">
        <v>8.0000000000000071E-2</v>
      </c>
      <c r="CG366" s="36">
        <v>-3.703703703703709E-2</v>
      </c>
      <c r="CH366" s="36"/>
      <c r="CI366" s="88"/>
      <c r="CJ366" s="88">
        <v>0</v>
      </c>
      <c r="CK366" s="88">
        <v>0</v>
      </c>
      <c r="CL366" s="88">
        <v>0</v>
      </c>
      <c r="CM366" s="88">
        <v>7.1428571428571397E-2</v>
      </c>
      <c r="CN366" s="88">
        <v>0.26666666666666661</v>
      </c>
      <c r="CO366" s="88">
        <v>-0.26315789473684215</v>
      </c>
      <c r="CP366" s="88">
        <v>-7.1428571428571397E-2</v>
      </c>
      <c r="CQ366" s="88">
        <v>-0.11538461538461542</v>
      </c>
      <c r="CR366" s="88">
        <v>4.3478260869565188E-2</v>
      </c>
      <c r="CS366" s="88"/>
      <c r="CT366" s="88"/>
      <c r="CU366" s="23"/>
      <c r="CV366" s="89"/>
      <c r="CW366" s="89">
        <f t="shared" si="57"/>
        <v>0</v>
      </c>
      <c r="CX366" s="89">
        <f t="shared" si="57"/>
        <v>0</v>
      </c>
      <c r="DA366" s="11" t="s">
        <v>1082</v>
      </c>
      <c r="DB366" s="36">
        <v>-0.25</v>
      </c>
      <c r="DC366" s="36" t="s">
        <v>1074</v>
      </c>
      <c r="DD366" s="36" t="s">
        <v>1074</v>
      </c>
      <c r="DE366" s="36">
        <v>0</v>
      </c>
      <c r="DF366" s="36">
        <v>0</v>
      </c>
      <c r="DG366" s="36" t="s">
        <v>1074</v>
      </c>
      <c r="DH366" s="36" t="s">
        <v>1074</v>
      </c>
      <c r="DI366" s="36" t="s">
        <v>1074</v>
      </c>
      <c r="DJ366" s="131"/>
      <c r="DK366" s="36" t="s">
        <v>1074</v>
      </c>
      <c r="DL366" s="131"/>
      <c r="DM366" s="36">
        <v>0</v>
      </c>
      <c r="DN366" s="131"/>
      <c r="DO366" s="36">
        <v>0</v>
      </c>
      <c r="DP366" s="36" t="s">
        <v>1074</v>
      </c>
      <c r="DQ366" s="36" t="s">
        <v>1074</v>
      </c>
      <c r="DR366" s="36">
        <v>0</v>
      </c>
      <c r="DS366" s="36" t="s">
        <v>1074</v>
      </c>
      <c r="DT366" s="36" t="s">
        <v>1074</v>
      </c>
      <c r="DU366" s="131"/>
      <c r="DV366" s="36">
        <v>0</v>
      </c>
      <c r="DW366" s="36">
        <v>0.16666666666666674</v>
      </c>
      <c r="DX366" s="36">
        <v>-0.1428571428571429</v>
      </c>
      <c r="DY366" s="36">
        <v>0</v>
      </c>
      <c r="DZ366" s="36">
        <v>0</v>
      </c>
      <c r="EA366" s="131"/>
      <c r="EB366" s="36">
        <v>0</v>
      </c>
      <c r="EC366" s="36">
        <v>0</v>
      </c>
      <c r="ED366" s="36">
        <v>0</v>
      </c>
      <c r="EE366" s="36">
        <v>0</v>
      </c>
      <c r="EF366" s="36">
        <v>0</v>
      </c>
      <c r="EG366" s="36">
        <v>0</v>
      </c>
      <c r="EH366" s="36"/>
      <c r="EI366" s="88"/>
      <c r="EJ366" s="88">
        <v>0</v>
      </c>
      <c r="EK366" s="88">
        <v>0</v>
      </c>
      <c r="EL366" s="88">
        <v>0</v>
      </c>
      <c r="EM366" s="88">
        <v>0</v>
      </c>
      <c r="EN366" s="88">
        <v>0</v>
      </c>
      <c r="EO366" s="88">
        <v>0</v>
      </c>
      <c r="EP366" s="88">
        <v>0</v>
      </c>
      <c r="EQ366" s="88">
        <v>0.16666666666666674</v>
      </c>
      <c r="ER366" s="88">
        <v>0</v>
      </c>
      <c r="ES366" s="88"/>
      <c r="ET366" s="89"/>
      <c r="EU366" s="23"/>
      <c r="EV366" s="89"/>
      <c r="EW366" s="89">
        <f t="shared" si="65"/>
        <v>0</v>
      </c>
      <c r="EX366" s="89">
        <f t="shared" si="66"/>
        <v>0</v>
      </c>
      <c r="EZ366"/>
      <c r="FA366" s="36">
        <v>0</v>
      </c>
      <c r="FB366" s="36" t="s">
        <v>1074</v>
      </c>
      <c r="FC366" s="36" t="s">
        <v>1074</v>
      </c>
      <c r="FD366" s="36" t="s">
        <v>1074</v>
      </c>
      <c r="FE366" s="131"/>
      <c r="FF366" s="36" t="s">
        <v>1074</v>
      </c>
      <c r="FG366" s="131"/>
      <c r="FH366" s="36">
        <v>0</v>
      </c>
      <c r="FI366" s="131"/>
      <c r="FJ366" s="36">
        <v>0</v>
      </c>
      <c r="FK366" s="36" t="s">
        <v>1074</v>
      </c>
      <c r="FL366" s="36" t="s">
        <v>1074</v>
      </c>
      <c r="FM366" s="36">
        <v>-0.5</v>
      </c>
      <c r="FN366" s="36" t="s">
        <v>1074</v>
      </c>
      <c r="FO366" s="36" t="s">
        <v>1074</v>
      </c>
      <c r="FP366" s="131"/>
      <c r="FQ366" s="36">
        <v>-0.25</v>
      </c>
      <c r="FR366" s="36">
        <v>-0.33333333333333337</v>
      </c>
      <c r="FS366" s="91">
        <v>0</v>
      </c>
      <c r="FT366" s="36">
        <v>0</v>
      </c>
      <c r="FU366" s="36">
        <v>0</v>
      </c>
      <c r="FV366" s="131"/>
      <c r="FW366" s="36">
        <v>1</v>
      </c>
      <c r="FX366" s="36"/>
      <c r="FY366" s="36">
        <v>0</v>
      </c>
      <c r="FZ366" s="36">
        <v>0</v>
      </c>
      <c r="GA366" s="36">
        <v>0</v>
      </c>
      <c r="GB366" s="36">
        <v>0.5</v>
      </c>
      <c r="GC366" s="36"/>
      <c r="GD366" s="88"/>
      <c r="GE366" s="88">
        <v>0</v>
      </c>
      <c r="GF366" s="88">
        <v>-0.12</v>
      </c>
      <c r="GG366" s="88">
        <v>-0.43181818181818177</v>
      </c>
      <c r="GH366" s="88">
        <v>1</v>
      </c>
      <c r="GI366" s="88">
        <v>-0.5</v>
      </c>
      <c r="GJ366" s="88">
        <v>0</v>
      </c>
      <c r="GK366" s="88">
        <v>0</v>
      </c>
      <c r="GL366" s="88">
        <v>1</v>
      </c>
      <c r="GM366" s="88">
        <v>-0.125</v>
      </c>
      <c r="GN366" s="88"/>
      <c r="GO366" s="88"/>
      <c r="GP366" s="23"/>
      <c r="GQ366" s="89"/>
      <c r="GR366" s="89">
        <f t="shared" si="58"/>
        <v>0</v>
      </c>
      <c r="GS366" s="89">
        <f t="shared" si="59"/>
        <v>0</v>
      </c>
      <c r="GU366"/>
      <c r="GV366" s="11" t="s">
        <v>1082</v>
      </c>
      <c r="GW366" s="36">
        <v>0.15384615384615374</v>
      </c>
      <c r="GX366" s="36" t="s">
        <v>1074</v>
      </c>
      <c r="GY366" s="36" t="s">
        <v>1074</v>
      </c>
      <c r="GZ366" s="36">
        <v>0</v>
      </c>
      <c r="HA366" s="36">
        <v>0</v>
      </c>
      <c r="HB366" s="36" t="s">
        <v>1074</v>
      </c>
      <c r="HC366" s="36" t="s">
        <v>1074</v>
      </c>
      <c r="HD366" s="36" t="s">
        <v>1074</v>
      </c>
      <c r="HE366" s="36" t="s">
        <v>1074</v>
      </c>
      <c r="HF366" s="36">
        <v>0</v>
      </c>
      <c r="HG366" s="36">
        <v>0</v>
      </c>
      <c r="HH366" s="36">
        <v>0</v>
      </c>
      <c r="HI366" s="36">
        <v>0</v>
      </c>
      <c r="HJ366" s="36">
        <v>0</v>
      </c>
      <c r="HK366" s="36" t="s">
        <v>1074</v>
      </c>
      <c r="HL366" s="36" t="s">
        <v>1074</v>
      </c>
      <c r="HM366" s="36">
        <v>0</v>
      </c>
      <c r="HN366" s="36" t="s">
        <v>1074</v>
      </c>
      <c r="HO366" s="36" t="s">
        <v>1074</v>
      </c>
      <c r="HP366" s="36"/>
      <c r="HQ366" s="36">
        <v>7.6923076923076872E-2</v>
      </c>
      <c r="HR366" s="93">
        <v>7.1428571428571397E-2</v>
      </c>
      <c r="HS366" s="36">
        <v>-0.19999999999999996</v>
      </c>
      <c r="HT366" s="36">
        <v>8.3333333333333259E-2</v>
      </c>
      <c r="HU366" s="36">
        <v>0</v>
      </c>
      <c r="HV366" s="36"/>
      <c r="HW366" s="36">
        <v>0.11538461538461542</v>
      </c>
      <c r="HX366" s="36">
        <v>-0.17241379310344829</v>
      </c>
      <c r="HY366" s="36">
        <v>8.3333333333333259E-2</v>
      </c>
      <c r="HZ366" s="36">
        <v>-7.6923076923076872E-2</v>
      </c>
      <c r="IA366" s="36">
        <v>0</v>
      </c>
      <c r="IB366" s="88">
        <v>0</v>
      </c>
      <c r="IC366" s="88"/>
      <c r="ID366" s="88"/>
      <c r="IE366" s="88">
        <v>0.18181818181818188</v>
      </c>
      <c r="IF366" s="88">
        <v>0</v>
      </c>
      <c r="IG366" s="88">
        <v>0.15384615384615374</v>
      </c>
      <c r="IH366" s="88">
        <v>0.33333333333333326</v>
      </c>
      <c r="II366" s="88">
        <v>0</v>
      </c>
      <c r="IJ366" s="88">
        <v>-0.25</v>
      </c>
      <c r="IK366" s="88">
        <v>0</v>
      </c>
      <c r="IL366" s="88">
        <v>0</v>
      </c>
      <c r="IM366" s="88">
        <v>0</v>
      </c>
      <c r="IN366" s="88"/>
      <c r="IO366" s="89"/>
      <c r="IP366" s="23"/>
      <c r="IQ366" s="89"/>
      <c r="IR366" s="89">
        <f t="shared" si="60"/>
        <v>0</v>
      </c>
      <c r="IS366" s="89">
        <f t="shared" si="61"/>
        <v>0</v>
      </c>
    </row>
    <row r="367" spans="1:253" ht="14.4" customHeight="1" x14ac:dyDescent="0.3">
      <c r="A367" s="11" t="s">
        <v>937</v>
      </c>
      <c r="B367" s="36"/>
      <c r="C367" s="36"/>
      <c r="D367" s="36"/>
      <c r="E367" s="36"/>
      <c r="F367" s="36"/>
      <c r="G367" s="131"/>
      <c r="H367" s="36"/>
      <c r="I367" s="36"/>
      <c r="J367" s="131"/>
      <c r="K367" s="36"/>
      <c r="L367" s="131"/>
      <c r="M367" s="36"/>
      <c r="N367" s="131"/>
      <c r="O367" s="36"/>
      <c r="P367" s="36"/>
      <c r="Q367" s="36"/>
      <c r="R367" s="36"/>
      <c r="S367" s="36" t="s">
        <v>1074</v>
      </c>
      <c r="T367" s="36">
        <v>0.16666666666666674</v>
      </c>
      <c r="U367" s="131"/>
      <c r="V367" s="36" t="s">
        <v>1074</v>
      </c>
      <c r="W367" s="36" t="s">
        <v>1074</v>
      </c>
      <c r="X367" s="36"/>
      <c r="Y367" s="36"/>
      <c r="Z367" s="36"/>
      <c r="AA367" s="131"/>
      <c r="AB367" s="36"/>
      <c r="AC367" s="36"/>
      <c r="AD367" s="91"/>
      <c r="AE367" s="91"/>
      <c r="AF367" s="91"/>
      <c r="AG367" s="36"/>
      <c r="AH367" s="36"/>
      <c r="AI367" s="88"/>
      <c r="AJ367" s="88">
        <v>-0.25</v>
      </c>
      <c r="AK367" s="88">
        <v>0.33333333333333326</v>
      </c>
      <c r="AL367" s="88">
        <v>0</v>
      </c>
      <c r="AM367" s="88">
        <v>0.16666666666666674</v>
      </c>
      <c r="AN367" s="88">
        <v>7.1428571428571397E-2</v>
      </c>
      <c r="AO367" s="88">
        <v>-0.46666666666666667</v>
      </c>
      <c r="AP367" s="88">
        <v>0</v>
      </c>
      <c r="AQ367" s="88">
        <v>0</v>
      </c>
      <c r="AR367" s="88">
        <v>-0.25</v>
      </c>
      <c r="AS367" s="88">
        <v>0.33333333333333326</v>
      </c>
      <c r="AT367" s="89">
        <v>-0.125</v>
      </c>
      <c r="AU367" s="23">
        <v>0.14285714285714279</v>
      </c>
      <c r="AV367" s="89">
        <f t="shared" si="62"/>
        <v>-6.25E-2</v>
      </c>
      <c r="AW367" s="89"/>
      <c r="AX367" s="89"/>
      <c r="BA367" s="11" t="s">
        <v>937</v>
      </c>
      <c r="BB367" s="36"/>
      <c r="BC367" s="36"/>
      <c r="BD367" s="36"/>
      <c r="BE367" s="36"/>
      <c r="BF367" s="36"/>
      <c r="BG367" s="36"/>
      <c r="BH367" s="36"/>
      <c r="BI367" s="36"/>
      <c r="BJ367" s="131"/>
      <c r="BK367" s="36"/>
      <c r="BL367" s="131"/>
      <c r="BM367" s="36"/>
      <c r="BN367" s="131"/>
      <c r="BO367" s="36"/>
      <c r="BP367" s="36"/>
      <c r="BQ367" s="36"/>
      <c r="BR367" s="36"/>
      <c r="BS367" s="36" t="s">
        <v>1074</v>
      </c>
      <c r="BT367" s="36">
        <v>0</v>
      </c>
      <c r="BU367" s="175"/>
      <c r="BV367" s="36" t="s">
        <v>1074</v>
      </c>
      <c r="BW367" s="36" t="s">
        <v>1074</v>
      </c>
      <c r="BX367" s="36"/>
      <c r="BY367" s="36"/>
      <c r="BZ367" s="36"/>
      <c r="CA367" s="131"/>
      <c r="CB367" s="36"/>
      <c r="CC367" s="36"/>
      <c r="CD367" s="91"/>
      <c r="CE367" s="91"/>
      <c r="CF367" s="91"/>
      <c r="CG367" s="36"/>
      <c r="CH367" s="36"/>
      <c r="CI367" s="88"/>
      <c r="CJ367" s="88">
        <v>0</v>
      </c>
      <c r="CK367" s="88">
        <v>0</v>
      </c>
      <c r="CL367" s="88">
        <v>0</v>
      </c>
      <c r="CM367" s="88">
        <v>7.1428571428571397E-2</v>
      </c>
      <c r="CN367" s="88">
        <v>0</v>
      </c>
      <c r="CO367" s="88">
        <v>-6.6666666666666652E-2</v>
      </c>
      <c r="CP367" s="88">
        <v>0</v>
      </c>
      <c r="CQ367" s="88">
        <v>0</v>
      </c>
      <c r="CR367" s="88">
        <v>0</v>
      </c>
      <c r="CS367" s="88">
        <v>7.1428571428571397E-2</v>
      </c>
      <c r="CT367" s="88">
        <v>0</v>
      </c>
      <c r="CU367" s="23">
        <v>0</v>
      </c>
      <c r="CV367" s="89">
        <f t="shared" si="63"/>
        <v>0</v>
      </c>
      <c r="CW367" s="89"/>
      <c r="CX367" s="89"/>
      <c r="DA367" s="11" t="s">
        <v>937</v>
      </c>
      <c r="DB367" s="36"/>
      <c r="DC367" s="36"/>
      <c r="DD367" s="36"/>
      <c r="DE367" s="36"/>
      <c r="DF367" s="36"/>
      <c r="DG367" s="36"/>
      <c r="DH367" s="36"/>
      <c r="DI367" s="36"/>
      <c r="DJ367" s="131"/>
      <c r="DK367" s="36"/>
      <c r="DL367" s="131"/>
      <c r="DM367" s="36"/>
      <c r="DN367" s="131"/>
      <c r="DO367" s="36"/>
      <c r="DP367" s="36"/>
      <c r="DQ367" s="36"/>
      <c r="DR367" s="36"/>
      <c r="DS367" s="36" t="s">
        <v>1074</v>
      </c>
      <c r="DT367" s="36">
        <v>0</v>
      </c>
      <c r="DU367" s="131"/>
      <c r="DV367" s="36" t="s">
        <v>1074</v>
      </c>
      <c r="DW367" s="36" t="s">
        <v>1074</v>
      </c>
      <c r="DX367" s="36"/>
      <c r="DY367" s="36"/>
      <c r="DZ367" s="36"/>
      <c r="EA367" s="131"/>
      <c r="EB367" s="36"/>
      <c r="EC367" s="36"/>
      <c r="ED367" s="36"/>
      <c r="EE367" s="36"/>
      <c r="EF367" s="36"/>
      <c r="EG367" s="36"/>
      <c r="EH367" s="36"/>
      <c r="EI367" s="88"/>
      <c r="EJ367" s="88">
        <v>0.19999999999999996</v>
      </c>
      <c r="EK367" s="88">
        <v>-0.33333333333333337</v>
      </c>
      <c r="EL367" s="88">
        <v>0</v>
      </c>
      <c r="EM367" s="88">
        <v>0.5</v>
      </c>
      <c r="EN367" s="88">
        <v>0</v>
      </c>
      <c r="EO367" s="88">
        <v>0</v>
      </c>
      <c r="EP367" s="88">
        <v>0</v>
      </c>
      <c r="EQ367" s="88">
        <v>0</v>
      </c>
      <c r="ER367" s="88">
        <v>0</v>
      </c>
      <c r="ES367" s="88">
        <v>0</v>
      </c>
      <c r="ET367" s="89">
        <v>0.66666666666666674</v>
      </c>
      <c r="EU367" s="23">
        <v>-0.6</v>
      </c>
      <c r="EV367" s="89">
        <f t="shared" si="64"/>
        <v>0.5</v>
      </c>
      <c r="EW367" s="89"/>
      <c r="EX367" s="89"/>
      <c r="EZ367"/>
      <c r="FA367" s="36"/>
      <c r="FB367" s="36"/>
      <c r="FC367" s="36"/>
      <c r="FD367" s="36"/>
      <c r="FE367" s="131"/>
      <c r="FF367" s="36"/>
      <c r="FG367" s="131"/>
      <c r="FH367" s="36"/>
      <c r="FI367" s="131"/>
      <c r="FJ367" s="36"/>
      <c r="FK367" s="36"/>
      <c r="FL367" s="36"/>
      <c r="FM367" s="36"/>
      <c r="FN367" s="36" t="s">
        <v>1074</v>
      </c>
      <c r="FO367" s="36"/>
      <c r="FP367" s="131"/>
      <c r="FQ367" s="36" t="s">
        <v>1074</v>
      </c>
      <c r="FR367" s="36" t="s">
        <v>1074</v>
      </c>
      <c r="FS367" s="91"/>
      <c r="FT367" s="36"/>
      <c r="FU367" s="36"/>
      <c r="FV367" s="131"/>
      <c r="FW367" s="36"/>
      <c r="FX367" s="36"/>
      <c r="FY367" s="36"/>
      <c r="FZ367" s="36"/>
      <c r="GA367" s="36"/>
      <c r="GB367" s="36"/>
      <c r="GC367" s="36"/>
      <c r="GD367" s="88"/>
      <c r="GE367" s="88">
        <v>0</v>
      </c>
      <c r="GF367" s="88">
        <v>-0.12</v>
      </c>
      <c r="GG367" s="88">
        <v>-0.14772727272727271</v>
      </c>
      <c r="GH367" s="88">
        <v>0.33333333333333326</v>
      </c>
      <c r="GI367" s="88">
        <v>6.5</v>
      </c>
      <c r="GJ367" s="88">
        <v>-0.91666666666666663</v>
      </c>
      <c r="GK367" s="88">
        <v>0.60000000000000009</v>
      </c>
      <c r="GL367" s="88">
        <v>0</v>
      </c>
      <c r="GM367" s="88">
        <v>-0.125</v>
      </c>
      <c r="GN367" s="88">
        <v>0.14285714285714279</v>
      </c>
      <c r="GO367" s="88">
        <v>0</v>
      </c>
      <c r="GP367" s="23">
        <v>0</v>
      </c>
      <c r="GQ367" s="89">
        <f t="shared" si="67"/>
        <v>0</v>
      </c>
      <c r="GR367" s="89"/>
      <c r="GS367" s="89"/>
      <c r="GU367"/>
      <c r="GV367" s="11" t="s">
        <v>937</v>
      </c>
      <c r="GW367" s="36"/>
      <c r="GX367" s="36"/>
      <c r="GY367" s="36"/>
      <c r="GZ367" s="36"/>
      <c r="HA367" s="36"/>
      <c r="HB367" s="36"/>
      <c r="HC367" s="36"/>
      <c r="HD367" s="36"/>
      <c r="HE367" s="36"/>
      <c r="HF367" s="36"/>
      <c r="HG367" s="36"/>
      <c r="HH367" s="36"/>
      <c r="HI367" s="36"/>
      <c r="HJ367" s="36"/>
      <c r="HK367" s="36"/>
      <c r="HL367" s="36"/>
      <c r="HM367" s="36"/>
      <c r="HN367" s="36" t="s">
        <v>1074</v>
      </c>
      <c r="HO367" s="36">
        <v>0</v>
      </c>
      <c r="HP367" s="36"/>
      <c r="HQ367" s="36" t="s">
        <v>1074</v>
      </c>
      <c r="HR367" s="93" t="s">
        <v>1074</v>
      </c>
      <c r="HS367" s="36"/>
      <c r="HT367" s="36"/>
      <c r="HU367" s="36"/>
      <c r="HV367" s="36">
        <v>-0.15000000000000002</v>
      </c>
      <c r="HW367" s="36"/>
      <c r="HX367" s="36"/>
      <c r="HY367" s="36"/>
      <c r="HZ367" s="36"/>
      <c r="IA367" s="36"/>
      <c r="IB367" s="88"/>
      <c r="IC367" s="88"/>
      <c r="ID367" s="88"/>
      <c r="IE367" s="88">
        <v>-0.23076923076923073</v>
      </c>
      <c r="IF367" s="88">
        <v>0.27499999999999991</v>
      </c>
      <c r="IG367" s="88">
        <v>-0.21568627450980393</v>
      </c>
      <c r="IH367" s="88">
        <v>0.25</v>
      </c>
      <c r="II367" s="88">
        <v>0.19999999999999996</v>
      </c>
      <c r="IJ367" s="88">
        <v>0</v>
      </c>
      <c r="IK367" s="88">
        <v>0</v>
      </c>
      <c r="IL367" s="88">
        <v>-8.333333333333337E-2</v>
      </c>
      <c r="IM367" s="88">
        <v>-9.0909090909090939E-2</v>
      </c>
      <c r="IN367" s="88">
        <v>4.0000000000000036E-2</v>
      </c>
      <c r="IO367" s="89">
        <v>-3.8461538461538436E-2</v>
      </c>
      <c r="IP367" s="23">
        <v>0</v>
      </c>
      <c r="IQ367" s="89">
        <f t="shared" si="68"/>
        <v>0.19999999999999996</v>
      </c>
      <c r="IR367" s="89"/>
      <c r="IS367" s="89"/>
    </row>
    <row r="368" spans="1:253" ht="14.4" customHeight="1" x14ac:dyDescent="0.3">
      <c r="A368" s="11" t="s">
        <v>1083</v>
      </c>
      <c r="B368" s="36"/>
      <c r="C368" s="36"/>
      <c r="D368" s="36"/>
      <c r="E368" s="36"/>
      <c r="F368" s="36"/>
      <c r="G368" s="131"/>
      <c r="H368" s="36"/>
      <c r="I368" s="36" t="s">
        <v>1074</v>
      </c>
      <c r="J368" s="131"/>
      <c r="K368" s="36" t="s">
        <v>1074</v>
      </c>
      <c r="L368" s="131"/>
      <c r="M368" s="36" t="s">
        <v>1074</v>
      </c>
      <c r="N368" s="131"/>
      <c r="O368" s="36" t="s">
        <v>1074</v>
      </c>
      <c r="P368" s="36" t="s">
        <v>1074</v>
      </c>
      <c r="Q368" s="36" t="s">
        <v>1074</v>
      </c>
      <c r="R368" s="36" t="s">
        <v>1074</v>
      </c>
      <c r="S368" s="36" t="s">
        <v>1074</v>
      </c>
      <c r="T368" s="36" t="s">
        <v>1074</v>
      </c>
      <c r="U368" s="131"/>
      <c r="V368" s="36" t="s">
        <v>1074</v>
      </c>
      <c r="W368" s="36" t="s">
        <v>1074</v>
      </c>
      <c r="X368" s="36"/>
      <c r="Y368" s="36"/>
      <c r="Z368" s="36"/>
      <c r="AA368" s="131"/>
      <c r="AB368" s="36"/>
      <c r="AC368" s="36"/>
      <c r="AD368" s="91"/>
      <c r="AE368" s="91"/>
      <c r="AF368" s="91"/>
      <c r="AG368" s="36">
        <v>0.11111111111111116</v>
      </c>
      <c r="AH368" s="36"/>
      <c r="AI368" s="88"/>
      <c r="AJ368" s="88">
        <v>-0.25</v>
      </c>
      <c r="AK368" s="88">
        <v>-0.19999999999999996</v>
      </c>
      <c r="AL368" s="88">
        <v>0.16666666666666674</v>
      </c>
      <c r="AM368" s="88">
        <v>-0.1428571428571429</v>
      </c>
      <c r="AN368" s="88">
        <v>0.5</v>
      </c>
      <c r="AO368" s="88">
        <v>-0.11111111111111116</v>
      </c>
      <c r="AP368" s="88">
        <v>0</v>
      </c>
      <c r="AQ368" s="88"/>
      <c r="AR368" s="88"/>
      <c r="AS368" s="88"/>
      <c r="AT368" s="89"/>
      <c r="AU368" s="23"/>
      <c r="AV368" s="89"/>
      <c r="AW368" s="89"/>
      <c r="AX368" s="89"/>
      <c r="BA368" s="11" t="s">
        <v>1083</v>
      </c>
      <c r="BB368" s="36"/>
      <c r="BC368" s="36"/>
      <c r="BD368" s="36"/>
      <c r="BE368" s="36"/>
      <c r="BF368" s="36"/>
      <c r="BG368" s="36"/>
      <c r="BH368" s="36"/>
      <c r="BI368" s="36" t="s">
        <v>1074</v>
      </c>
      <c r="BJ368" s="131"/>
      <c r="BK368" s="36" t="s">
        <v>1074</v>
      </c>
      <c r="BL368" s="131"/>
      <c r="BM368" s="36" t="s">
        <v>1074</v>
      </c>
      <c r="BN368" s="131"/>
      <c r="BO368" s="36" t="s">
        <v>1074</v>
      </c>
      <c r="BP368" s="36" t="s">
        <v>1074</v>
      </c>
      <c r="BQ368" s="36" t="s">
        <v>1074</v>
      </c>
      <c r="BR368" s="36" t="s">
        <v>1074</v>
      </c>
      <c r="BS368" s="36" t="s">
        <v>1074</v>
      </c>
      <c r="BT368" s="36" t="s">
        <v>1074</v>
      </c>
      <c r="BU368" s="175"/>
      <c r="BV368" s="36" t="s">
        <v>1074</v>
      </c>
      <c r="BW368" s="36" t="s">
        <v>1074</v>
      </c>
      <c r="BX368" s="36"/>
      <c r="BY368" s="36"/>
      <c r="BZ368" s="36"/>
      <c r="CA368" s="131"/>
      <c r="CB368" s="36"/>
      <c r="CC368" s="36"/>
      <c r="CD368" s="91"/>
      <c r="CE368" s="91"/>
      <c r="CF368" s="91"/>
      <c r="CG368" s="36">
        <v>-0.33333333333333337</v>
      </c>
      <c r="CH368" s="36"/>
      <c r="CI368" s="88"/>
      <c r="CJ368" s="88">
        <v>0</v>
      </c>
      <c r="CK368" s="88">
        <v>0</v>
      </c>
      <c r="CL368" s="88">
        <v>0</v>
      </c>
      <c r="CM368" s="88">
        <v>0.39999999999999991</v>
      </c>
      <c r="CN368" s="88">
        <v>7.1428571428571397E-2</v>
      </c>
      <c r="CO368" s="88">
        <v>-6.6666666666666652E-2</v>
      </c>
      <c r="CP368" s="88">
        <v>0</v>
      </c>
      <c r="CQ368" s="88"/>
      <c r="CR368" s="88"/>
      <c r="CS368" s="88"/>
      <c r="CT368" s="88"/>
      <c r="CU368" s="23"/>
      <c r="CV368" s="89"/>
      <c r="CW368" s="89"/>
      <c r="CX368" s="89"/>
      <c r="DA368" s="11" t="s">
        <v>1083</v>
      </c>
      <c r="DB368" s="36"/>
      <c r="DC368" s="36"/>
      <c r="DD368" s="36"/>
      <c r="DE368" s="36"/>
      <c r="DF368" s="36"/>
      <c r="DG368" s="36"/>
      <c r="DH368" s="36"/>
      <c r="DI368" s="36" t="s">
        <v>1074</v>
      </c>
      <c r="DJ368" s="131"/>
      <c r="DK368" s="36" t="s">
        <v>1074</v>
      </c>
      <c r="DL368" s="131"/>
      <c r="DM368" s="36" t="s">
        <v>1074</v>
      </c>
      <c r="DN368" s="131"/>
      <c r="DO368" s="36" t="s">
        <v>1074</v>
      </c>
      <c r="DP368" s="36" t="s">
        <v>1074</v>
      </c>
      <c r="DQ368" s="36" t="s">
        <v>1074</v>
      </c>
      <c r="DR368" s="36" t="s">
        <v>1074</v>
      </c>
      <c r="DS368" s="36" t="s">
        <v>1074</v>
      </c>
      <c r="DT368" s="36" t="s">
        <v>1074</v>
      </c>
      <c r="DU368" s="131"/>
      <c r="DV368" s="36" t="s">
        <v>1074</v>
      </c>
      <c r="DW368" s="36" t="s">
        <v>1074</v>
      </c>
      <c r="DX368" s="36"/>
      <c r="DY368" s="36"/>
      <c r="DZ368" s="36"/>
      <c r="EA368" s="131"/>
      <c r="EB368" s="36"/>
      <c r="EC368" s="36"/>
      <c r="ED368" s="36"/>
      <c r="EE368" s="36"/>
      <c r="EF368" s="36"/>
      <c r="EG368" s="36">
        <v>0</v>
      </c>
      <c r="EH368" s="36"/>
      <c r="EI368" s="88"/>
      <c r="EJ368" s="88">
        <v>0</v>
      </c>
      <c r="EK368" s="88">
        <v>0</v>
      </c>
      <c r="EL368" s="88">
        <v>0</v>
      </c>
      <c r="EM368" s="88">
        <v>0.19999999999999996</v>
      </c>
      <c r="EN368" s="88">
        <v>0</v>
      </c>
      <c r="EO368" s="88">
        <v>0</v>
      </c>
      <c r="EP368" s="88">
        <v>0</v>
      </c>
      <c r="EQ368" s="88"/>
      <c r="ER368" s="88"/>
      <c r="ES368" s="88"/>
      <c r="ET368" s="89"/>
      <c r="EU368" s="23"/>
      <c r="EV368" s="89"/>
      <c r="EW368" s="89"/>
      <c r="EX368" s="89"/>
      <c r="EZ368"/>
      <c r="FA368" s="36"/>
      <c r="FB368" s="36"/>
      <c r="FC368" s="36"/>
      <c r="FD368" s="36" t="s">
        <v>1074</v>
      </c>
      <c r="FE368" s="131"/>
      <c r="FF368" s="36" t="s">
        <v>1074</v>
      </c>
      <c r="FG368" s="131"/>
      <c r="FH368" s="36" t="s">
        <v>1074</v>
      </c>
      <c r="FI368" s="131"/>
      <c r="FJ368" s="36" t="s">
        <v>1074</v>
      </c>
      <c r="FK368" s="36" t="s">
        <v>1074</v>
      </c>
      <c r="FL368" s="36" t="s">
        <v>1074</v>
      </c>
      <c r="FM368" s="36" t="s">
        <v>1074</v>
      </c>
      <c r="FN368" s="36" t="s">
        <v>1074</v>
      </c>
      <c r="FO368" s="36" t="s">
        <v>1074</v>
      </c>
      <c r="FP368" s="131"/>
      <c r="FQ368" s="36" t="s">
        <v>1074</v>
      </c>
      <c r="FR368" s="36" t="s">
        <v>1074</v>
      </c>
      <c r="FS368" s="91"/>
      <c r="FT368" s="36"/>
      <c r="FU368" s="36"/>
      <c r="FV368" s="131"/>
      <c r="FW368" s="36"/>
      <c r="FX368" s="36"/>
      <c r="FY368" s="36"/>
      <c r="FZ368" s="36"/>
      <c r="GA368" s="36"/>
      <c r="GB368" s="36">
        <v>0</v>
      </c>
      <c r="GC368" s="36"/>
      <c r="GD368" s="88"/>
      <c r="GE368" s="88">
        <v>0</v>
      </c>
      <c r="GF368" s="88">
        <v>0</v>
      </c>
      <c r="GG368" s="88">
        <v>0.5</v>
      </c>
      <c r="GH368" s="88">
        <v>-0.33333333333333337</v>
      </c>
      <c r="GI368" s="88">
        <v>0</v>
      </c>
      <c r="GJ368" s="88">
        <v>0</v>
      </c>
      <c r="GK368" s="88">
        <v>0</v>
      </c>
      <c r="GL368" s="88"/>
      <c r="GM368" s="88"/>
      <c r="GN368" s="88"/>
      <c r="GO368" s="88"/>
      <c r="GP368" s="23"/>
      <c r="GQ368" s="89"/>
      <c r="GR368" s="89"/>
      <c r="GS368" s="89"/>
      <c r="GU368"/>
      <c r="GV368" s="11" t="s">
        <v>1083</v>
      </c>
      <c r="GW368" s="36"/>
      <c r="GX368" s="36"/>
      <c r="GY368" s="36"/>
      <c r="GZ368" s="36"/>
      <c r="HA368" s="36"/>
      <c r="HB368" s="36"/>
      <c r="HC368" s="36"/>
      <c r="HD368" s="36" t="s">
        <v>1074</v>
      </c>
      <c r="HE368" s="36" t="s">
        <v>1074</v>
      </c>
      <c r="HF368" s="36" t="s">
        <v>1074</v>
      </c>
      <c r="HG368" s="36" t="s">
        <v>1074</v>
      </c>
      <c r="HH368" s="36" t="s">
        <v>1074</v>
      </c>
      <c r="HI368" s="36" t="s">
        <v>1074</v>
      </c>
      <c r="HJ368" s="36" t="s">
        <v>1074</v>
      </c>
      <c r="HK368" s="36" t="s">
        <v>1074</v>
      </c>
      <c r="HL368" s="36" t="s">
        <v>1074</v>
      </c>
      <c r="HM368" s="36" t="s">
        <v>1074</v>
      </c>
      <c r="HN368" s="36" t="s">
        <v>1074</v>
      </c>
      <c r="HO368" s="36" t="s">
        <v>1074</v>
      </c>
      <c r="HP368" s="36"/>
      <c r="HQ368" s="36" t="s">
        <v>1074</v>
      </c>
      <c r="HR368" s="93" t="s">
        <v>1074</v>
      </c>
      <c r="HS368" s="36"/>
      <c r="HT368" s="36"/>
      <c r="HU368" s="36"/>
      <c r="HV368" s="36"/>
      <c r="HW368" s="36"/>
      <c r="HX368" s="36"/>
      <c r="HY368" s="36"/>
      <c r="HZ368" s="36"/>
      <c r="IA368" s="36"/>
      <c r="IB368" s="88">
        <v>-0.16666666666666663</v>
      </c>
      <c r="IC368" s="88"/>
      <c r="ID368" s="88"/>
      <c r="IE368" s="88">
        <v>0</v>
      </c>
      <c r="IF368" s="88">
        <v>0.10000000000000009</v>
      </c>
      <c r="IG368" s="88">
        <v>9.0909090909090828E-2</v>
      </c>
      <c r="IH368" s="88">
        <v>-0.16666666666666663</v>
      </c>
      <c r="II368" s="88">
        <v>0.10000000000000009</v>
      </c>
      <c r="IJ368" s="88">
        <v>0</v>
      </c>
      <c r="IK368" s="88">
        <v>0</v>
      </c>
      <c r="IL368" s="88"/>
      <c r="IM368" s="88"/>
      <c r="IN368" s="88"/>
      <c r="IO368" s="89"/>
      <c r="IP368" s="23"/>
      <c r="IQ368" s="89"/>
      <c r="IR368" s="89"/>
      <c r="IS368" s="89"/>
    </row>
    <row r="369" spans="1:253" ht="14.4" customHeight="1" x14ac:dyDescent="0.3">
      <c r="A369" s="11" t="s">
        <v>1084</v>
      </c>
      <c r="B369" s="36"/>
      <c r="C369" s="36"/>
      <c r="D369" s="36"/>
      <c r="E369" s="36"/>
      <c r="F369" s="36"/>
      <c r="G369" s="131"/>
      <c r="H369" s="36"/>
      <c r="I369" s="36"/>
      <c r="J369" s="131"/>
      <c r="K369" s="36"/>
      <c r="L369" s="131"/>
      <c r="M369" s="36" t="s">
        <v>1074</v>
      </c>
      <c r="N369" s="131"/>
      <c r="O369" s="36" t="s">
        <v>1074</v>
      </c>
      <c r="P369" s="36" t="s">
        <v>1074</v>
      </c>
      <c r="Q369" s="36">
        <v>0.16666666666666674</v>
      </c>
      <c r="R369" s="36">
        <v>0</v>
      </c>
      <c r="S369" s="36">
        <v>0</v>
      </c>
      <c r="T369" s="36">
        <v>-7.1428571428571397E-2</v>
      </c>
      <c r="U369" s="131"/>
      <c r="V369" s="36">
        <v>0.11538461538461542</v>
      </c>
      <c r="W369" s="36" t="s">
        <v>1074</v>
      </c>
      <c r="X369" s="36"/>
      <c r="Y369" s="36"/>
      <c r="Z369" s="36"/>
      <c r="AA369" s="131"/>
      <c r="AB369" s="36"/>
      <c r="AC369" s="36"/>
      <c r="AD369" s="91"/>
      <c r="AE369" s="91"/>
      <c r="AF369" s="91"/>
      <c r="AG369" s="36"/>
      <c r="AH369" s="36"/>
      <c r="AI369" s="88"/>
      <c r="AJ369" s="88"/>
      <c r="AK369" s="88"/>
      <c r="AL369" s="88"/>
      <c r="AM369" s="88"/>
      <c r="AN369" s="88"/>
      <c r="AO369" s="88"/>
      <c r="AP369" s="88"/>
      <c r="AQ369" s="88"/>
      <c r="AR369" s="88"/>
      <c r="AS369" s="88"/>
      <c r="AT369" s="89"/>
      <c r="AU369" s="23"/>
      <c r="AV369" s="89"/>
      <c r="AW369" s="89"/>
      <c r="AX369" s="89"/>
      <c r="BA369" s="11" t="s">
        <v>1084</v>
      </c>
      <c r="BB369" s="36"/>
      <c r="BC369" s="36"/>
      <c r="BD369" s="36"/>
      <c r="BE369" s="36"/>
      <c r="BF369" s="36"/>
      <c r="BG369" s="36"/>
      <c r="BH369" s="36"/>
      <c r="BI369" s="36"/>
      <c r="BJ369" s="131"/>
      <c r="BK369" s="36"/>
      <c r="BL369" s="131"/>
      <c r="BM369" s="36" t="s">
        <v>1074</v>
      </c>
      <c r="BN369" s="131"/>
      <c r="BO369" s="36" t="s">
        <v>1074</v>
      </c>
      <c r="BP369" s="36" t="s">
        <v>1074</v>
      </c>
      <c r="BQ369" s="36">
        <v>-0.1428571428571429</v>
      </c>
      <c r="BR369" s="36">
        <v>0</v>
      </c>
      <c r="BS369" s="36">
        <v>0.16666666666666674</v>
      </c>
      <c r="BT369" s="36">
        <v>0</v>
      </c>
      <c r="BU369" s="175"/>
      <c r="BV369" s="36">
        <v>7.1428571428571397E-2</v>
      </c>
      <c r="BW369" s="36" t="s">
        <v>1074</v>
      </c>
      <c r="BX369" s="36"/>
      <c r="BY369" s="36"/>
      <c r="BZ369" s="36"/>
      <c r="CA369" s="131"/>
      <c r="CB369" s="36"/>
      <c r="CC369" s="36"/>
      <c r="CD369" s="91"/>
      <c r="CE369" s="91"/>
      <c r="CF369" s="91"/>
      <c r="CG369" s="36"/>
      <c r="CH369" s="36"/>
      <c r="CI369" s="88"/>
      <c r="CJ369" s="88"/>
      <c r="CK369" s="88"/>
      <c r="CL369" s="88"/>
      <c r="CM369" s="88"/>
      <c r="CN369" s="88"/>
      <c r="CO369" s="88"/>
      <c r="CP369" s="88"/>
      <c r="CQ369" s="88"/>
      <c r="CR369" s="88"/>
      <c r="CS369" s="88"/>
      <c r="CT369" s="88"/>
      <c r="CU369" s="23"/>
      <c r="CV369" s="89"/>
      <c r="CW369" s="89"/>
      <c r="CX369" s="89"/>
      <c r="DA369" s="11" t="s">
        <v>1084</v>
      </c>
      <c r="DB369" s="36"/>
      <c r="DC369" s="36"/>
      <c r="DD369" s="36"/>
      <c r="DE369" s="36"/>
      <c r="DF369" s="36"/>
      <c r="DG369" s="36"/>
      <c r="DH369" s="36"/>
      <c r="DI369" s="36"/>
      <c r="DJ369" s="131"/>
      <c r="DK369" s="36"/>
      <c r="DL369" s="131"/>
      <c r="DM369" s="36" t="s">
        <v>1074</v>
      </c>
      <c r="DN369" s="131"/>
      <c r="DO369" s="36" t="s">
        <v>1074</v>
      </c>
      <c r="DP369" s="36" t="s">
        <v>1074</v>
      </c>
      <c r="DQ369" s="36">
        <v>0.33333333333333326</v>
      </c>
      <c r="DR369" s="36">
        <v>0</v>
      </c>
      <c r="DS369" s="36">
        <v>-0.125</v>
      </c>
      <c r="DT369" s="36">
        <v>0</v>
      </c>
      <c r="DU369" s="131"/>
      <c r="DV369" s="36">
        <v>-0.1428571428571429</v>
      </c>
      <c r="DW369" s="36" t="s">
        <v>1074</v>
      </c>
      <c r="DX369" s="36"/>
      <c r="DY369" s="36"/>
      <c r="DZ369" s="36"/>
      <c r="EA369" s="131"/>
      <c r="EB369" s="36"/>
      <c r="EC369" s="36"/>
      <c r="ED369" s="36"/>
      <c r="EE369" s="36"/>
      <c r="EF369" s="36"/>
      <c r="EG369" s="36"/>
      <c r="EH369" s="36"/>
      <c r="EI369" s="88"/>
      <c r="EJ369" s="88"/>
      <c r="EK369" s="88"/>
      <c r="EL369" s="88"/>
      <c r="EM369" s="88"/>
      <c r="EN369" s="88"/>
      <c r="EO369" s="88"/>
      <c r="EP369" s="88"/>
      <c r="EQ369" s="88"/>
      <c r="ER369" s="88"/>
      <c r="ES369" s="88"/>
      <c r="ET369" s="89"/>
      <c r="EU369" s="23"/>
      <c r="EV369" s="89"/>
      <c r="EW369" s="89"/>
      <c r="EX369" s="89"/>
      <c r="EZ369"/>
      <c r="FA369" s="36"/>
      <c r="FB369" s="36"/>
      <c r="FC369" s="36"/>
      <c r="FD369" s="36"/>
      <c r="FE369" s="131"/>
      <c r="FF369" s="36"/>
      <c r="FG369" s="131"/>
      <c r="FH369" s="36" t="s">
        <v>1074</v>
      </c>
      <c r="FI369" s="131"/>
      <c r="FJ369" s="36" t="s">
        <v>1074</v>
      </c>
      <c r="FK369" s="36" t="s">
        <v>1074</v>
      </c>
      <c r="FL369" s="36">
        <v>0</v>
      </c>
      <c r="FM369" s="36">
        <v>0</v>
      </c>
      <c r="FN369" s="36">
        <v>-0.5</v>
      </c>
      <c r="FO369" s="36">
        <v>1</v>
      </c>
      <c r="FP369" s="131"/>
      <c r="FQ369" s="36">
        <v>0</v>
      </c>
      <c r="FR369" s="36" t="s">
        <v>1074</v>
      </c>
      <c r="FS369" s="91"/>
      <c r="FT369" s="36"/>
      <c r="FU369" s="36"/>
      <c r="FV369" s="131"/>
      <c r="FW369" s="36"/>
      <c r="FX369" s="36"/>
      <c r="FY369" s="36"/>
      <c r="FZ369" s="36"/>
      <c r="GA369" s="36"/>
      <c r="GB369" s="36"/>
      <c r="GC369" s="36"/>
      <c r="GD369" s="88"/>
      <c r="GE369" s="88"/>
      <c r="GF369" s="88"/>
      <c r="GG369" s="88"/>
      <c r="GH369" s="88"/>
      <c r="GI369" s="88"/>
      <c r="GJ369" s="88"/>
      <c r="GK369" s="88"/>
      <c r="GL369" s="88"/>
      <c r="GM369" s="88"/>
      <c r="GN369" s="88"/>
      <c r="GO369" s="88"/>
      <c r="GP369" s="23"/>
      <c r="GQ369" s="89"/>
      <c r="GR369" s="89"/>
      <c r="GS369" s="89"/>
      <c r="GU369"/>
      <c r="GV369" s="11" t="s">
        <v>1084</v>
      </c>
      <c r="GW369" s="36"/>
      <c r="GX369" s="36"/>
      <c r="GY369" s="36"/>
      <c r="GZ369" s="36"/>
      <c r="HA369" s="36"/>
      <c r="HB369" s="36"/>
      <c r="HC369" s="36"/>
      <c r="HD369" s="36"/>
      <c r="HE369" s="36"/>
      <c r="HF369" s="36"/>
      <c r="HG369" s="36"/>
      <c r="HH369" s="36" t="s">
        <v>1074</v>
      </c>
      <c r="HI369" s="36" t="s">
        <v>1074</v>
      </c>
      <c r="HJ369" s="36" t="s">
        <v>1074</v>
      </c>
      <c r="HK369" s="36" t="s">
        <v>1074</v>
      </c>
      <c r="HL369" s="36">
        <v>0</v>
      </c>
      <c r="HM369" s="36">
        <v>0</v>
      </c>
      <c r="HN369" s="36">
        <v>0</v>
      </c>
      <c r="HO369" s="36">
        <v>0</v>
      </c>
      <c r="HP369" s="36"/>
      <c r="HQ369" s="36">
        <v>0</v>
      </c>
      <c r="HR369" s="93" t="s">
        <v>1074</v>
      </c>
      <c r="HS369" s="36"/>
      <c r="HT369" s="36"/>
      <c r="HU369" s="36"/>
      <c r="HV369" s="36"/>
      <c r="HW369" s="36"/>
      <c r="HX369" s="36"/>
      <c r="HY369" s="36"/>
      <c r="HZ369" s="36"/>
      <c r="IA369" s="36"/>
      <c r="IB369" s="88"/>
      <c r="IC369" s="88"/>
      <c r="ID369" s="88"/>
      <c r="IE369" s="88"/>
      <c r="IF369" s="88"/>
      <c r="IG369" s="88"/>
      <c r="IH369" s="88"/>
      <c r="II369" s="88"/>
      <c r="IJ369" s="88"/>
      <c r="IK369" s="88"/>
      <c r="IL369" s="88"/>
      <c r="IM369" s="88"/>
      <c r="IN369" s="88"/>
      <c r="IO369" s="89"/>
      <c r="IP369" s="23"/>
      <c r="IQ369" s="89"/>
      <c r="IR369" s="89"/>
      <c r="IS369" s="89"/>
    </row>
    <row r="370" spans="1:253" ht="14.4" customHeight="1" x14ac:dyDescent="0.3">
      <c r="A370" s="11" t="s">
        <v>913</v>
      </c>
      <c r="B370" s="36"/>
      <c r="C370" s="36"/>
      <c r="D370" s="36"/>
      <c r="E370" s="36"/>
      <c r="F370" s="36"/>
      <c r="G370" s="131"/>
      <c r="H370" s="36"/>
      <c r="I370" s="36"/>
      <c r="J370" s="131"/>
      <c r="K370" s="36"/>
      <c r="L370" s="131"/>
      <c r="M370" s="36"/>
      <c r="N370" s="131"/>
      <c r="O370" s="36"/>
      <c r="P370" s="36"/>
      <c r="Q370" s="36"/>
      <c r="R370" s="36"/>
      <c r="S370" s="36"/>
      <c r="T370" s="36"/>
      <c r="U370" s="131"/>
      <c r="V370" s="36"/>
      <c r="W370" s="36"/>
      <c r="X370" s="36"/>
      <c r="Y370" s="36">
        <v>0</v>
      </c>
      <c r="Z370" s="36">
        <v>0.125</v>
      </c>
      <c r="AA370" s="131"/>
      <c r="AB370" s="36">
        <v>0.16666666666666674</v>
      </c>
      <c r="AC370" s="36">
        <v>0.23809523809523814</v>
      </c>
      <c r="AD370" s="91">
        <v>-7.6923076923076872E-2</v>
      </c>
      <c r="AE370" s="91">
        <v>-0.33333333333333337</v>
      </c>
      <c r="AF370" s="91">
        <v>0.125</v>
      </c>
      <c r="AG370" s="36">
        <v>0</v>
      </c>
      <c r="AH370" s="36">
        <v>0.33333333333333326</v>
      </c>
      <c r="AI370" s="88">
        <v>0.16666666666666674</v>
      </c>
      <c r="AJ370" s="88">
        <v>3.5714285714285809E-2</v>
      </c>
      <c r="AK370" s="88">
        <v>3.4482758620689724E-2</v>
      </c>
      <c r="AL370" s="95" t="s">
        <v>947</v>
      </c>
      <c r="AM370" s="88">
        <v>2.857142857142847E-2</v>
      </c>
      <c r="AN370" s="88">
        <v>0</v>
      </c>
      <c r="AO370" s="88">
        <v>0</v>
      </c>
      <c r="AP370" s="88">
        <v>0</v>
      </c>
      <c r="AQ370" s="88">
        <v>0</v>
      </c>
      <c r="AR370" s="88">
        <v>0.11111111111111116</v>
      </c>
      <c r="AS370" s="88">
        <v>-9.9999999999999978E-2</v>
      </c>
      <c r="AT370" s="89">
        <v>0</v>
      </c>
      <c r="AU370" s="23">
        <v>0.11111111111111116</v>
      </c>
      <c r="AV370" s="89">
        <f t="shared" si="62"/>
        <v>0</v>
      </c>
      <c r="AW370" s="89">
        <f t="shared" si="56"/>
        <v>0</v>
      </c>
      <c r="AX370" s="89">
        <f t="shared" si="56"/>
        <v>0</v>
      </c>
      <c r="BA370" s="11" t="s">
        <v>913</v>
      </c>
      <c r="BB370" s="36"/>
      <c r="BC370" s="36"/>
      <c r="BD370" s="36"/>
      <c r="BE370" s="36"/>
      <c r="BF370" s="36"/>
      <c r="BG370" s="36"/>
      <c r="BH370" s="36"/>
      <c r="BI370" s="36"/>
      <c r="BJ370" s="131"/>
      <c r="BK370" s="36"/>
      <c r="BL370" s="131"/>
      <c r="BM370" s="36"/>
      <c r="BN370" s="131"/>
      <c r="BO370" s="36"/>
      <c r="BP370" s="36"/>
      <c r="BQ370" s="36"/>
      <c r="BR370" s="36"/>
      <c r="BS370" s="36"/>
      <c r="BT370" s="36"/>
      <c r="BU370" s="175"/>
      <c r="BV370" s="36"/>
      <c r="BW370" s="36"/>
      <c r="BX370" s="36"/>
      <c r="BY370" s="36">
        <v>-2.4390243902439046E-2</v>
      </c>
      <c r="BZ370" s="36">
        <v>0.25</v>
      </c>
      <c r="CA370" s="131"/>
      <c r="CB370" s="36">
        <v>0.1333333333333333</v>
      </c>
      <c r="CC370" s="36">
        <v>0.17647058823529416</v>
      </c>
      <c r="CD370" s="91">
        <v>-9.9999999999999978E-2</v>
      </c>
      <c r="CE370" s="91">
        <v>0.38888888888888884</v>
      </c>
      <c r="CF370" s="91">
        <v>-0.28000000000000003</v>
      </c>
      <c r="CG370" s="36">
        <v>0</v>
      </c>
      <c r="CH370" s="36">
        <v>-5.555555555555558E-2</v>
      </c>
      <c r="CI370" s="88">
        <v>5.8823529411764719E-2</v>
      </c>
      <c r="CJ370" s="88">
        <v>0</v>
      </c>
      <c r="CK370" s="88">
        <v>-0.22222222222222221</v>
      </c>
      <c r="CL370" s="95" t="s">
        <v>947</v>
      </c>
      <c r="CM370" s="88">
        <v>7.1428571428571397E-2</v>
      </c>
      <c r="CN370" s="88">
        <v>0</v>
      </c>
      <c r="CO370" s="88">
        <v>0</v>
      </c>
      <c r="CP370" s="88">
        <v>-6.6666666666666652E-2</v>
      </c>
      <c r="CQ370" s="88">
        <v>3.5714285714285809E-2</v>
      </c>
      <c r="CR370" s="88">
        <v>0.10344827586206895</v>
      </c>
      <c r="CS370" s="88">
        <v>0</v>
      </c>
      <c r="CT370" s="88">
        <v>0.16250000000000009</v>
      </c>
      <c r="CU370" s="23">
        <v>-0.13978494623655913</v>
      </c>
      <c r="CV370" s="89">
        <f t="shared" si="63"/>
        <v>0</v>
      </c>
      <c r="CW370" s="89">
        <f t="shared" si="57"/>
        <v>0</v>
      </c>
      <c r="CX370" s="89">
        <f t="shared" si="57"/>
        <v>0</v>
      </c>
      <c r="DA370" s="11" t="s">
        <v>913</v>
      </c>
      <c r="DB370" s="36"/>
      <c r="DC370" s="36"/>
      <c r="DD370" s="36"/>
      <c r="DE370" s="36"/>
      <c r="DF370" s="36"/>
      <c r="DG370" s="36"/>
      <c r="DH370" s="36"/>
      <c r="DI370" s="36"/>
      <c r="DJ370" s="131"/>
      <c r="DK370" s="36"/>
      <c r="DL370" s="131"/>
      <c r="DM370" s="36"/>
      <c r="DN370" s="131"/>
      <c r="DO370" s="36"/>
      <c r="DP370" s="36"/>
      <c r="DQ370" s="36"/>
      <c r="DR370" s="36"/>
      <c r="DS370" s="36"/>
      <c r="DT370" s="36"/>
      <c r="DU370" s="131"/>
      <c r="DV370" s="36"/>
      <c r="DW370" s="36"/>
      <c r="DX370" s="36">
        <v>0</v>
      </c>
      <c r="DY370" s="36">
        <v>0.5</v>
      </c>
      <c r="DZ370" s="36">
        <v>0</v>
      </c>
      <c r="EA370" s="131"/>
      <c r="EB370" s="36">
        <v>0</v>
      </c>
      <c r="EC370" s="36">
        <v>0.33333333333333326</v>
      </c>
      <c r="ED370" s="36">
        <v>-0.25</v>
      </c>
      <c r="EE370" s="36">
        <v>0</v>
      </c>
      <c r="EF370" s="36">
        <v>0</v>
      </c>
      <c r="EG370" s="36">
        <v>0</v>
      </c>
      <c r="EH370" s="36">
        <v>0</v>
      </c>
      <c r="EI370" s="88">
        <v>0</v>
      </c>
      <c r="EJ370" s="88">
        <v>0</v>
      </c>
      <c r="EK370" s="88">
        <v>0</v>
      </c>
      <c r="EL370" s="95" t="s">
        <v>947</v>
      </c>
      <c r="EM370" s="88">
        <v>0</v>
      </c>
      <c r="EN370" s="88">
        <v>0</v>
      </c>
      <c r="EO370" s="88">
        <v>0.33333333333333326</v>
      </c>
      <c r="EP370" s="88">
        <v>0</v>
      </c>
      <c r="EQ370" s="88">
        <v>-0.25</v>
      </c>
      <c r="ER370" s="88">
        <v>0.33333333333333326</v>
      </c>
      <c r="ES370" s="88">
        <v>0</v>
      </c>
      <c r="ET370" s="89">
        <v>0.25</v>
      </c>
      <c r="EU370" s="23">
        <v>-0.19999999999999996</v>
      </c>
      <c r="EV370" s="89">
        <f t="shared" si="64"/>
        <v>0.125</v>
      </c>
      <c r="EW370" s="89">
        <f t="shared" si="65"/>
        <v>-0.11111111111111116</v>
      </c>
      <c r="EX370" s="89">
        <f t="shared" si="66"/>
        <v>0</v>
      </c>
      <c r="EZ370"/>
      <c r="FA370" s="36"/>
      <c r="FB370" s="36"/>
      <c r="FC370" s="36"/>
      <c r="FD370" s="36"/>
      <c r="FE370" s="131"/>
      <c r="FF370" s="36"/>
      <c r="FG370" s="131"/>
      <c r="FH370" s="36"/>
      <c r="FI370" s="131"/>
      <c r="FJ370" s="36"/>
      <c r="FK370" s="36"/>
      <c r="FL370" s="36"/>
      <c r="FM370" s="36"/>
      <c r="FN370" s="36"/>
      <c r="FO370" s="36"/>
      <c r="FP370" s="131"/>
      <c r="FQ370" s="36"/>
      <c r="FR370" s="36"/>
      <c r="FS370" s="36">
        <v>0</v>
      </c>
      <c r="FT370" s="36">
        <v>0</v>
      </c>
      <c r="FU370" s="36">
        <v>0</v>
      </c>
      <c r="FV370" s="131"/>
      <c r="FW370" s="36">
        <v>0</v>
      </c>
      <c r="FX370" s="36">
        <v>0</v>
      </c>
      <c r="FY370" s="36">
        <v>0</v>
      </c>
      <c r="FZ370" s="36">
        <v>0</v>
      </c>
      <c r="GA370" s="36">
        <v>0</v>
      </c>
      <c r="GB370" s="36">
        <v>0</v>
      </c>
      <c r="GC370" s="36">
        <v>0</v>
      </c>
      <c r="GD370" s="88">
        <v>0</v>
      </c>
      <c r="GE370" s="88">
        <v>0</v>
      </c>
      <c r="GF370" s="88">
        <v>0</v>
      </c>
      <c r="GG370" s="95" t="s">
        <v>947</v>
      </c>
      <c r="GH370" s="88">
        <v>0</v>
      </c>
      <c r="GI370" s="88">
        <v>0</v>
      </c>
      <c r="GJ370" s="88">
        <v>0</v>
      </c>
      <c r="GK370" s="88">
        <v>0</v>
      </c>
      <c r="GL370" s="88">
        <v>0</v>
      </c>
      <c r="GM370" s="88">
        <v>0</v>
      </c>
      <c r="GN370" s="88">
        <v>0</v>
      </c>
      <c r="GO370" s="88">
        <v>0</v>
      </c>
      <c r="GP370" s="23">
        <v>0</v>
      </c>
      <c r="GQ370" s="89">
        <f t="shared" si="67"/>
        <v>0</v>
      </c>
      <c r="GR370" s="89">
        <f t="shared" si="58"/>
        <v>0</v>
      </c>
      <c r="GS370" s="89">
        <f t="shared" si="59"/>
        <v>0</v>
      </c>
      <c r="GU370"/>
      <c r="GV370" s="11" t="s">
        <v>913</v>
      </c>
      <c r="GW370" s="36"/>
      <c r="GX370" s="36"/>
      <c r="GY370" s="36"/>
      <c r="GZ370" s="36"/>
      <c r="HA370" s="36"/>
      <c r="HB370" s="36"/>
      <c r="HC370" s="36"/>
      <c r="HD370" s="36"/>
      <c r="HE370" s="139"/>
      <c r="HF370" s="36"/>
      <c r="HG370" s="139"/>
      <c r="HH370" s="36"/>
      <c r="HI370" s="139"/>
      <c r="HJ370" s="36"/>
      <c r="HK370" s="36"/>
      <c r="HL370" s="36"/>
      <c r="HM370" s="36"/>
      <c r="HN370" s="36"/>
      <c r="HO370" s="36"/>
      <c r="HP370" s="139"/>
      <c r="HQ370" s="36"/>
      <c r="HR370" s="36"/>
      <c r="HS370" s="36">
        <v>0</v>
      </c>
      <c r="HT370" s="36">
        <v>0.10000000000000009</v>
      </c>
      <c r="HU370" s="36">
        <v>0</v>
      </c>
      <c r="HV370" s="36"/>
      <c r="HW370" s="36">
        <v>9.0909090909090828E-2</v>
      </c>
      <c r="HX370" s="36">
        <v>0</v>
      </c>
      <c r="HY370" s="36">
        <v>-8.333333333333337E-2</v>
      </c>
      <c r="HZ370" s="36">
        <v>9.0909090909090828E-2</v>
      </c>
      <c r="IA370" s="36">
        <v>0</v>
      </c>
      <c r="IB370" s="88">
        <v>4.1666666666666741E-2</v>
      </c>
      <c r="IC370" s="88">
        <v>-0.19999999999999996</v>
      </c>
      <c r="ID370" s="88">
        <v>-5.0000000000000044E-2</v>
      </c>
      <c r="IE370" s="88">
        <v>5.2631578947368363E-2</v>
      </c>
      <c r="IF370" s="88">
        <v>0</v>
      </c>
      <c r="IG370" s="95" t="s">
        <v>947</v>
      </c>
      <c r="IH370" s="88">
        <v>0.25</v>
      </c>
      <c r="II370" s="88">
        <v>6.6666666666666652E-2</v>
      </c>
      <c r="IJ370" s="88">
        <v>-6.25E-2</v>
      </c>
      <c r="IK370" s="88">
        <v>0</v>
      </c>
      <c r="IL370" s="88">
        <v>0</v>
      </c>
      <c r="IM370" s="88">
        <v>0.16666666666666674</v>
      </c>
      <c r="IN370" s="88">
        <v>-0.1428571428571429</v>
      </c>
      <c r="IO370" s="89">
        <v>0</v>
      </c>
      <c r="IP370" s="23">
        <v>0</v>
      </c>
      <c r="IQ370" s="89">
        <f t="shared" si="68"/>
        <v>0</v>
      </c>
      <c r="IR370" s="89">
        <f t="shared" si="60"/>
        <v>0</v>
      </c>
      <c r="IS370" s="89">
        <f t="shared" si="61"/>
        <v>0</v>
      </c>
    </row>
    <row r="371" spans="1:253" ht="14.4" customHeight="1" x14ac:dyDescent="0.3">
      <c r="A371" s="11" t="s">
        <v>1085</v>
      </c>
      <c r="B371" s="96"/>
      <c r="C371" s="97"/>
      <c r="D371" s="87"/>
      <c r="E371" s="97"/>
      <c r="F371" s="97"/>
      <c r="G371" s="131"/>
      <c r="H371" s="36" t="s">
        <v>1074</v>
      </c>
      <c r="I371" s="36" t="s">
        <v>1074</v>
      </c>
      <c r="J371" s="131"/>
      <c r="K371" s="36" t="s">
        <v>1074</v>
      </c>
      <c r="L371" s="131"/>
      <c r="M371" s="36" t="s">
        <v>1074</v>
      </c>
      <c r="N371" s="131"/>
      <c r="O371" s="36" t="s">
        <v>1074</v>
      </c>
      <c r="P371" s="36" t="s">
        <v>1074</v>
      </c>
      <c r="Q371" s="36" t="s">
        <v>1074</v>
      </c>
      <c r="R371" s="36" t="s">
        <v>1074</v>
      </c>
      <c r="S371" s="36" t="s">
        <v>1074</v>
      </c>
      <c r="T371" s="36" t="s">
        <v>1074</v>
      </c>
      <c r="U371" s="131"/>
      <c r="V371" s="36" t="s">
        <v>1074</v>
      </c>
      <c r="W371" s="36" t="s">
        <v>1074</v>
      </c>
      <c r="X371" s="36"/>
      <c r="Y371" s="36"/>
      <c r="Z371" s="36"/>
      <c r="AA371" s="131"/>
      <c r="AB371" s="36"/>
      <c r="AC371" s="36"/>
      <c r="AD371" s="91"/>
      <c r="AE371" s="91"/>
      <c r="AF371" s="91"/>
      <c r="AG371" s="36"/>
      <c r="AH371" s="36"/>
      <c r="AI371" s="88"/>
      <c r="AJ371" s="88"/>
      <c r="AK371" s="88"/>
      <c r="AL371" s="88"/>
      <c r="AM371" s="88"/>
      <c r="AN371" s="88"/>
      <c r="AO371" s="88"/>
      <c r="AP371" s="88"/>
      <c r="AQ371" s="88"/>
      <c r="AR371" s="88"/>
      <c r="AS371" s="88"/>
      <c r="AT371" s="89"/>
      <c r="AU371" s="23"/>
      <c r="AV371" s="89"/>
      <c r="AW371" s="89"/>
      <c r="AX371" s="89"/>
      <c r="BA371" s="11" t="s">
        <v>1085</v>
      </c>
      <c r="BB371" s="96"/>
      <c r="BC371" s="97"/>
      <c r="BD371" s="87"/>
      <c r="BE371" s="97"/>
      <c r="BF371" s="97"/>
      <c r="BG371" s="98"/>
      <c r="BH371" s="36"/>
      <c r="BI371" s="36" t="s">
        <v>1074</v>
      </c>
      <c r="BJ371" s="131"/>
      <c r="BK371" s="36" t="s">
        <v>1074</v>
      </c>
      <c r="BL371" s="131"/>
      <c r="BM371" s="36" t="s">
        <v>1074</v>
      </c>
      <c r="BN371" s="131"/>
      <c r="BO371" s="36" t="s">
        <v>1074</v>
      </c>
      <c r="BP371" s="36" t="s">
        <v>1074</v>
      </c>
      <c r="BQ371" s="36" t="s">
        <v>1074</v>
      </c>
      <c r="BR371" s="36" t="s">
        <v>1074</v>
      </c>
      <c r="BS371" s="36" t="s">
        <v>1074</v>
      </c>
      <c r="BT371" s="36" t="s">
        <v>1074</v>
      </c>
      <c r="BU371" s="175"/>
      <c r="BV371" s="36" t="s">
        <v>1074</v>
      </c>
      <c r="BW371" s="36" t="s">
        <v>1074</v>
      </c>
      <c r="BX371" s="36"/>
      <c r="BY371" s="36"/>
      <c r="BZ371" s="36"/>
      <c r="CA371" s="131"/>
      <c r="CB371" s="36"/>
      <c r="CC371" s="36"/>
      <c r="CD371" s="91"/>
      <c r="CE371" s="91"/>
      <c r="CF371" s="91"/>
      <c r="CG371" s="36"/>
      <c r="CH371" s="36"/>
      <c r="CI371" s="88"/>
      <c r="CJ371" s="88"/>
      <c r="CK371" s="88"/>
      <c r="CL371" s="88"/>
      <c r="CM371" s="88"/>
      <c r="CN371" s="88"/>
      <c r="CO371" s="88"/>
      <c r="CP371" s="88"/>
      <c r="CQ371" s="88"/>
      <c r="CR371" s="88"/>
      <c r="CS371" s="88"/>
      <c r="CT371" s="88"/>
      <c r="CU371" s="23"/>
      <c r="CV371" s="89"/>
      <c r="CW371" s="89"/>
      <c r="CX371" s="89"/>
      <c r="DA371" s="11" t="s">
        <v>1085</v>
      </c>
      <c r="DB371" s="96"/>
      <c r="DC371" s="97"/>
      <c r="DD371" s="87"/>
      <c r="DE371" s="97"/>
      <c r="DF371" s="97"/>
      <c r="DG371" s="98"/>
      <c r="DH371" s="36" t="s">
        <v>1074</v>
      </c>
      <c r="DI371" s="36" t="s">
        <v>1074</v>
      </c>
      <c r="DJ371" s="131"/>
      <c r="DK371" s="36" t="s">
        <v>1074</v>
      </c>
      <c r="DL371" s="131"/>
      <c r="DM371" s="36" t="s">
        <v>1074</v>
      </c>
      <c r="DN371" s="131"/>
      <c r="DO371" s="36" t="s">
        <v>1074</v>
      </c>
      <c r="DP371" s="36" t="s">
        <v>1074</v>
      </c>
      <c r="DQ371" s="36" t="s">
        <v>1074</v>
      </c>
      <c r="DR371" s="36" t="s">
        <v>1074</v>
      </c>
      <c r="DS371" s="36" t="s">
        <v>1074</v>
      </c>
      <c r="DT371" s="36" t="s">
        <v>1074</v>
      </c>
      <c r="DU371" s="131"/>
      <c r="DV371" s="36" t="s">
        <v>1074</v>
      </c>
      <c r="DW371" s="36" t="s">
        <v>1074</v>
      </c>
      <c r="DX371" s="36"/>
      <c r="DY371" s="36"/>
      <c r="DZ371" s="36"/>
      <c r="EA371" s="131"/>
      <c r="EB371" s="36"/>
      <c r="EC371" s="36"/>
      <c r="ED371" s="36"/>
      <c r="EE371" s="36"/>
      <c r="EF371" s="36"/>
      <c r="EG371" s="36"/>
      <c r="EH371" s="36"/>
      <c r="EI371" s="88"/>
      <c r="EJ371" s="88"/>
      <c r="EK371" s="88"/>
      <c r="EL371" s="88"/>
      <c r="EM371" s="88"/>
      <c r="EN371" s="88"/>
      <c r="EO371" s="88"/>
      <c r="EP371" s="88"/>
      <c r="EQ371" s="88"/>
      <c r="ER371" s="88"/>
      <c r="ES371" s="88"/>
      <c r="ET371" s="89"/>
      <c r="EU371" s="23"/>
      <c r="EV371" s="89"/>
      <c r="EW371" s="89"/>
      <c r="EX371" s="89"/>
      <c r="EZ371"/>
      <c r="FA371" s="97"/>
      <c r="FB371" s="98"/>
      <c r="FC371" s="36" t="s">
        <v>1074</v>
      </c>
      <c r="FD371" s="36" t="s">
        <v>1074</v>
      </c>
      <c r="FE371" s="131"/>
      <c r="FF371" s="36" t="s">
        <v>1074</v>
      </c>
      <c r="FG371" s="131"/>
      <c r="FH371" s="36" t="s">
        <v>1074</v>
      </c>
      <c r="FI371" s="131"/>
      <c r="FJ371" s="36" t="s">
        <v>1074</v>
      </c>
      <c r="FK371" s="36" t="s">
        <v>1074</v>
      </c>
      <c r="FL371" s="36" t="s">
        <v>1074</v>
      </c>
      <c r="FM371" s="36" t="s">
        <v>1074</v>
      </c>
      <c r="FN371" s="36" t="s">
        <v>1074</v>
      </c>
      <c r="FO371" s="36" t="s">
        <v>1074</v>
      </c>
      <c r="FP371" s="131"/>
      <c r="FQ371" s="36" t="s">
        <v>1074</v>
      </c>
      <c r="FR371" s="36" t="s">
        <v>1074</v>
      </c>
      <c r="FS371" s="91"/>
      <c r="FT371" s="36"/>
      <c r="FU371" s="36"/>
      <c r="FV371" s="131"/>
      <c r="FW371" s="36"/>
      <c r="FX371" s="36"/>
      <c r="FY371" s="36"/>
      <c r="FZ371" s="36"/>
      <c r="GA371" s="36"/>
      <c r="GB371" s="36"/>
      <c r="GC371" s="36"/>
      <c r="GD371" s="88"/>
      <c r="GE371" s="88"/>
      <c r="GF371" s="88"/>
      <c r="GG371" s="88"/>
      <c r="GH371" s="88"/>
      <c r="GI371" s="88"/>
      <c r="GJ371" s="88"/>
      <c r="GK371" s="88"/>
      <c r="GL371" s="88"/>
      <c r="GM371" s="88"/>
      <c r="GN371" s="88"/>
      <c r="GO371" s="88"/>
      <c r="GP371" s="23"/>
      <c r="GQ371" s="89"/>
      <c r="GR371" s="89"/>
      <c r="GS371" s="89"/>
      <c r="GU371"/>
      <c r="GV371" s="11" t="s">
        <v>1085</v>
      </c>
      <c r="GW371" s="96"/>
      <c r="GX371" s="97"/>
      <c r="GY371" s="87"/>
      <c r="GZ371" s="97"/>
      <c r="HA371" s="97"/>
      <c r="HB371" s="98"/>
      <c r="HC371" s="36" t="s">
        <v>1074</v>
      </c>
      <c r="HD371" s="36" t="s">
        <v>1074</v>
      </c>
      <c r="HE371" s="140"/>
      <c r="HF371" s="36" t="s">
        <v>1074</v>
      </c>
      <c r="HG371" s="140"/>
      <c r="HH371" s="36" t="s">
        <v>1074</v>
      </c>
      <c r="HI371" s="140"/>
      <c r="HJ371" s="36" t="s">
        <v>1074</v>
      </c>
      <c r="HK371" s="36" t="s">
        <v>1074</v>
      </c>
      <c r="HL371" s="36" t="s">
        <v>1074</v>
      </c>
      <c r="HM371" s="36" t="s">
        <v>1074</v>
      </c>
      <c r="HN371" s="36" t="s">
        <v>1074</v>
      </c>
      <c r="HO371" s="36" t="s">
        <v>1074</v>
      </c>
      <c r="HP371" s="141"/>
      <c r="HQ371" s="36" t="s">
        <v>1074</v>
      </c>
      <c r="HR371" s="36" t="s">
        <v>1074</v>
      </c>
      <c r="HS371" s="91"/>
      <c r="HT371" s="36"/>
      <c r="HU371" s="36"/>
      <c r="HV371" s="36"/>
      <c r="HW371" s="36"/>
      <c r="HX371" s="36"/>
      <c r="HY371" s="36"/>
      <c r="HZ371" s="36"/>
      <c r="IA371" s="36"/>
      <c r="IB371" s="88"/>
      <c r="IC371" s="88"/>
      <c r="ID371" s="88"/>
      <c r="IE371" s="88"/>
      <c r="IF371" s="88"/>
      <c r="IG371" s="88"/>
      <c r="IH371" s="88"/>
      <c r="II371" s="88"/>
      <c r="IJ371" s="88"/>
      <c r="IK371" s="88"/>
      <c r="IL371" s="88"/>
      <c r="IM371" s="88"/>
      <c r="IN371" s="88"/>
      <c r="IO371" s="89"/>
      <c r="IP371" s="23"/>
      <c r="IQ371" s="89"/>
      <c r="IR371" s="89"/>
      <c r="IS371" s="89"/>
    </row>
    <row r="372" spans="1:253" ht="14.4" customHeight="1" x14ac:dyDescent="0.3">
      <c r="A372" s="11" t="s">
        <v>1086</v>
      </c>
      <c r="B372" s="36">
        <v>0</v>
      </c>
      <c r="C372" s="36">
        <v>0</v>
      </c>
      <c r="D372" s="36" t="s">
        <v>1074</v>
      </c>
      <c r="E372" s="36" t="s">
        <v>1074</v>
      </c>
      <c r="F372" s="36" t="s">
        <v>1074</v>
      </c>
      <c r="G372" s="131"/>
      <c r="H372" s="36" t="s">
        <v>1074</v>
      </c>
      <c r="I372" s="36" t="s">
        <v>1074</v>
      </c>
      <c r="J372" s="131"/>
      <c r="K372" s="36" t="s">
        <v>1074</v>
      </c>
      <c r="L372" s="131"/>
      <c r="M372" s="36" t="s">
        <v>1074</v>
      </c>
      <c r="N372" s="131"/>
      <c r="O372" s="36" t="s">
        <v>1074</v>
      </c>
      <c r="P372" s="36" t="s">
        <v>1074</v>
      </c>
      <c r="Q372" s="36" t="s">
        <v>1074</v>
      </c>
      <c r="R372" s="36">
        <v>1.1739130434782608</v>
      </c>
      <c r="S372" s="36" t="s">
        <v>1074</v>
      </c>
      <c r="T372" s="36" t="s">
        <v>1074</v>
      </c>
      <c r="U372" s="131"/>
      <c r="V372" s="36" t="s">
        <v>1074</v>
      </c>
      <c r="W372" s="36">
        <v>0</v>
      </c>
      <c r="X372" s="36">
        <v>-0.16666666666666663</v>
      </c>
      <c r="Y372" s="36">
        <v>-0.4</v>
      </c>
      <c r="Z372" s="36">
        <v>0.66666666666666674</v>
      </c>
      <c r="AA372" s="131"/>
      <c r="AB372" s="36">
        <v>0</v>
      </c>
      <c r="AC372" s="36">
        <v>0</v>
      </c>
      <c r="AD372" s="91">
        <v>0.19999999999999996</v>
      </c>
      <c r="AE372" s="91">
        <v>0</v>
      </c>
      <c r="AF372" s="91">
        <v>0</v>
      </c>
      <c r="AG372" s="36">
        <v>0</v>
      </c>
      <c r="AH372" s="36">
        <v>-0.16666666666666663</v>
      </c>
      <c r="AI372" s="88">
        <v>0</v>
      </c>
      <c r="AJ372" s="88">
        <v>0</v>
      </c>
      <c r="AK372" s="88">
        <v>0</v>
      </c>
      <c r="AL372" s="88">
        <v>0</v>
      </c>
      <c r="AM372" s="88">
        <v>0</v>
      </c>
      <c r="AN372" s="88">
        <v>0</v>
      </c>
      <c r="AO372" s="88">
        <v>-0.85</v>
      </c>
      <c r="AP372" s="88">
        <v>5.666666666666667</v>
      </c>
      <c r="AQ372" s="88">
        <v>-0.5</v>
      </c>
      <c r="AR372" s="88">
        <v>1</v>
      </c>
      <c r="AS372" s="88">
        <v>-0.19999999999999996</v>
      </c>
      <c r="AT372" s="89">
        <v>-6.25E-2</v>
      </c>
      <c r="AU372" s="23">
        <v>-0.33333333333333337</v>
      </c>
      <c r="AV372" s="89">
        <f t="shared" si="62"/>
        <v>0</v>
      </c>
      <c r="AW372" s="89">
        <f t="shared" si="56"/>
        <v>0.60000000000000009</v>
      </c>
      <c r="AX372" s="89">
        <f t="shared" si="56"/>
        <v>-6.25E-2</v>
      </c>
      <c r="BA372" s="11" t="s">
        <v>1086</v>
      </c>
      <c r="BB372" s="36">
        <v>2</v>
      </c>
      <c r="BC372" s="36">
        <v>-0.16666666666666663</v>
      </c>
      <c r="BD372" s="36" t="s">
        <v>1074</v>
      </c>
      <c r="BE372" s="36" t="s">
        <v>1074</v>
      </c>
      <c r="BF372" s="36" t="s">
        <v>1074</v>
      </c>
      <c r="BG372" s="36" t="s">
        <v>1074</v>
      </c>
      <c r="BH372" s="36" t="s">
        <v>1074</v>
      </c>
      <c r="BI372" s="36" t="s">
        <v>1074</v>
      </c>
      <c r="BJ372" s="131"/>
      <c r="BK372" s="36" t="s">
        <v>1074</v>
      </c>
      <c r="BL372" s="131"/>
      <c r="BM372" s="36" t="s">
        <v>1074</v>
      </c>
      <c r="BN372" s="131"/>
      <c r="BO372" s="36" t="s">
        <v>1074</v>
      </c>
      <c r="BP372" s="36" t="s">
        <v>1074</v>
      </c>
      <c r="BQ372" s="36" t="s">
        <v>1074</v>
      </c>
      <c r="BR372" s="36">
        <v>-0.16666666666666663</v>
      </c>
      <c r="BS372" s="36" t="s">
        <v>1074</v>
      </c>
      <c r="BT372" s="36" t="s">
        <v>1074</v>
      </c>
      <c r="BU372" s="175"/>
      <c r="BV372" s="36" t="s">
        <v>1074</v>
      </c>
      <c r="BW372" s="36">
        <v>0</v>
      </c>
      <c r="BX372" s="36">
        <v>2.4999999999999911E-2</v>
      </c>
      <c r="BY372" s="36">
        <v>-2.4390243902439046E-2</v>
      </c>
      <c r="BZ372" s="36">
        <v>8.3333333333333259E-2</v>
      </c>
      <c r="CA372" s="131"/>
      <c r="CB372" s="36">
        <v>0</v>
      </c>
      <c r="CC372" s="36">
        <v>7.6923076923076872E-2</v>
      </c>
      <c r="CD372" s="91">
        <v>3.5714285714285809E-2</v>
      </c>
      <c r="CE372" s="91">
        <v>-0.10344827586206895</v>
      </c>
      <c r="CF372" s="91">
        <v>3.8461538461538547E-2</v>
      </c>
      <c r="CG372" s="36">
        <v>-3.703703703703709E-2</v>
      </c>
      <c r="CH372" s="36">
        <v>7.6923076923076872E-2</v>
      </c>
      <c r="CI372" s="88">
        <v>0</v>
      </c>
      <c r="CJ372" s="88">
        <v>0</v>
      </c>
      <c r="CK372" s="88">
        <v>0</v>
      </c>
      <c r="CL372" s="88">
        <v>0</v>
      </c>
      <c r="CM372" s="88">
        <v>7.1428571428571397E-2</v>
      </c>
      <c r="CN372" s="88">
        <v>0</v>
      </c>
      <c r="CO372" s="88">
        <v>-6.6666666666666652E-2</v>
      </c>
      <c r="CP372" s="88">
        <v>0.4285714285714286</v>
      </c>
      <c r="CQ372" s="88">
        <v>0.19999999999999996</v>
      </c>
      <c r="CR372" s="88">
        <v>0</v>
      </c>
      <c r="CS372" s="88">
        <v>2.0833333333333259E-2</v>
      </c>
      <c r="CT372" s="88">
        <v>-0.38775510204081631</v>
      </c>
      <c r="CU372" s="23">
        <v>3</v>
      </c>
      <c r="CV372" s="89">
        <f t="shared" si="63"/>
        <v>-0.75</v>
      </c>
      <c r="CW372" s="89">
        <f t="shared" si="57"/>
        <v>0</v>
      </c>
      <c r="CX372" s="89">
        <f t="shared" si="57"/>
        <v>0.8</v>
      </c>
      <c r="DA372" s="11" t="s">
        <v>1086</v>
      </c>
      <c r="DB372" s="36">
        <v>0</v>
      </c>
      <c r="DC372" s="36">
        <v>0.30000000000000004</v>
      </c>
      <c r="DD372" s="36" t="s">
        <v>1074</v>
      </c>
      <c r="DE372" s="36" t="s">
        <v>1074</v>
      </c>
      <c r="DF372" s="36" t="s">
        <v>1074</v>
      </c>
      <c r="DG372" s="36" t="s">
        <v>1074</v>
      </c>
      <c r="DH372" s="36" t="s">
        <v>1074</v>
      </c>
      <c r="DI372" s="36" t="s">
        <v>1074</v>
      </c>
      <c r="DJ372" s="131"/>
      <c r="DK372" s="36" t="s">
        <v>1074</v>
      </c>
      <c r="DL372" s="131"/>
      <c r="DM372" s="36" t="s">
        <v>1074</v>
      </c>
      <c r="DN372" s="131"/>
      <c r="DO372" s="36" t="s">
        <v>1074</v>
      </c>
      <c r="DP372" s="36" t="s">
        <v>1074</v>
      </c>
      <c r="DQ372" s="36" t="s">
        <v>1074</v>
      </c>
      <c r="DR372" s="36">
        <v>0</v>
      </c>
      <c r="DS372" s="36" t="s">
        <v>1074</v>
      </c>
      <c r="DT372" s="36" t="s">
        <v>1074</v>
      </c>
      <c r="DU372" s="131"/>
      <c r="DV372" s="36" t="s">
        <v>1074</v>
      </c>
      <c r="DW372" s="36">
        <v>0</v>
      </c>
      <c r="DX372" s="36">
        <v>0</v>
      </c>
      <c r="DY372" s="36">
        <v>0</v>
      </c>
      <c r="DZ372" s="36">
        <v>0</v>
      </c>
      <c r="EA372" s="131"/>
      <c r="EB372" s="36">
        <v>0</v>
      </c>
      <c r="EC372" s="36"/>
      <c r="ED372" s="36">
        <v>9.0909090909090828E-2</v>
      </c>
      <c r="EE372" s="36">
        <v>0</v>
      </c>
      <c r="EF372" s="36">
        <v>0</v>
      </c>
      <c r="EG372" s="36">
        <v>0</v>
      </c>
      <c r="EH372" s="36">
        <v>0</v>
      </c>
      <c r="EI372" s="88">
        <v>-1.6666666666666718E-2</v>
      </c>
      <c r="EJ372" s="88">
        <v>1.6949152542372836E-2</v>
      </c>
      <c r="EK372" s="88">
        <v>0</v>
      </c>
      <c r="EL372" s="88">
        <v>-6.6666666666666652E-2</v>
      </c>
      <c r="EM372" s="88">
        <v>7.1428571428571397E-2</v>
      </c>
      <c r="EN372" s="88">
        <v>0</v>
      </c>
      <c r="EO372" s="88">
        <v>0</v>
      </c>
      <c r="EP372" s="88">
        <v>1</v>
      </c>
      <c r="EQ372" s="88">
        <v>-0.5</v>
      </c>
      <c r="ER372" s="88">
        <v>0</v>
      </c>
      <c r="ES372" s="88">
        <v>1</v>
      </c>
      <c r="ET372" s="89">
        <v>2.3333333333333335</v>
      </c>
      <c r="EU372" s="23">
        <v>-0.7</v>
      </c>
      <c r="EV372" s="89">
        <f t="shared" si="64"/>
        <v>-0.5</v>
      </c>
      <c r="EW372" s="89">
        <f t="shared" si="65"/>
        <v>0</v>
      </c>
      <c r="EX372" s="89">
        <f t="shared" si="66"/>
        <v>0</v>
      </c>
      <c r="EZ372"/>
      <c r="FA372" s="36" t="s">
        <v>1074</v>
      </c>
      <c r="FB372" s="36" t="s">
        <v>1074</v>
      </c>
      <c r="FC372" s="36" t="s">
        <v>1074</v>
      </c>
      <c r="FD372" s="36" t="s">
        <v>1074</v>
      </c>
      <c r="FE372" s="131"/>
      <c r="FF372" s="36" t="s">
        <v>1074</v>
      </c>
      <c r="FG372" s="131"/>
      <c r="FH372" s="36" t="s">
        <v>1074</v>
      </c>
      <c r="FI372" s="131"/>
      <c r="FJ372" s="36" t="s">
        <v>1074</v>
      </c>
      <c r="FK372" s="36" t="s">
        <v>1074</v>
      </c>
      <c r="FL372" s="36" t="s">
        <v>1074</v>
      </c>
      <c r="FM372" s="36">
        <v>4</v>
      </c>
      <c r="FN372" s="36" t="s">
        <v>1074</v>
      </c>
      <c r="FO372" s="36" t="s">
        <v>1074</v>
      </c>
      <c r="FP372" s="131"/>
      <c r="FQ372" s="36" t="s">
        <v>1074</v>
      </c>
      <c r="FR372" s="36">
        <v>-0.33333333333333337</v>
      </c>
      <c r="FS372" s="91">
        <v>0</v>
      </c>
      <c r="FT372" s="36">
        <v>0</v>
      </c>
      <c r="FU372" s="36">
        <v>0</v>
      </c>
      <c r="FV372" s="131"/>
      <c r="FW372" s="36">
        <v>1</v>
      </c>
      <c r="FX372" s="36"/>
      <c r="FY372" s="36">
        <v>0</v>
      </c>
      <c r="FZ372" s="36">
        <v>0</v>
      </c>
      <c r="GA372" s="36">
        <v>0</v>
      </c>
      <c r="GB372" s="36">
        <v>0.5</v>
      </c>
      <c r="GC372" s="36">
        <v>0.33333333333333326</v>
      </c>
      <c r="GD372" s="88">
        <v>0</v>
      </c>
      <c r="GE372" s="88">
        <v>0</v>
      </c>
      <c r="GF372" s="88">
        <v>0.5</v>
      </c>
      <c r="GG372" s="88">
        <v>-0.5</v>
      </c>
      <c r="GH372" s="88">
        <v>0.33333333333333326</v>
      </c>
      <c r="GI372" s="88">
        <v>0</v>
      </c>
      <c r="GJ372" s="88">
        <v>-0.375</v>
      </c>
      <c r="GK372" s="88">
        <v>0.60000000000000009</v>
      </c>
      <c r="GL372" s="88">
        <v>0</v>
      </c>
      <c r="GM372" s="88">
        <v>0</v>
      </c>
      <c r="GN372" s="88">
        <v>0</v>
      </c>
      <c r="GO372" s="88">
        <v>0</v>
      </c>
      <c r="GP372" s="23">
        <v>0</v>
      </c>
      <c r="GQ372" s="89">
        <f t="shared" si="67"/>
        <v>0</v>
      </c>
      <c r="GR372" s="89">
        <f t="shared" si="58"/>
        <v>0</v>
      </c>
      <c r="GS372" s="89">
        <f t="shared" si="59"/>
        <v>0</v>
      </c>
      <c r="GU372"/>
      <c r="GV372" s="11" t="s">
        <v>1086</v>
      </c>
      <c r="GW372" s="36">
        <v>-0.30000000000000004</v>
      </c>
      <c r="GX372" s="36">
        <v>0.25714285714285712</v>
      </c>
      <c r="GY372" s="36" t="s">
        <v>1074</v>
      </c>
      <c r="GZ372" s="36" t="s">
        <v>1074</v>
      </c>
      <c r="HA372" s="36" t="s">
        <v>1074</v>
      </c>
      <c r="HB372" s="36" t="s">
        <v>1074</v>
      </c>
      <c r="HC372" s="36" t="s">
        <v>1074</v>
      </c>
      <c r="HD372" s="36" t="s">
        <v>1074</v>
      </c>
      <c r="HE372" s="36" t="s">
        <v>1074</v>
      </c>
      <c r="HF372" s="36" t="s">
        <v>1074</v>
      </c>
      <c r="HG372" s="36" t="s">
        <v>1074</v>
      </c>
      <c r="HH372" s="36" t="s">
        <v>1074</v>
      </c>
      <c r="HI372" s="36" t="s">
        <v>1074</v>
      </c>
      <c r="HJ372" s="36" t="s">
        <v>1074</v>
      </c>
      <c r="HK372" s="36" t="s">
        <v>1074</v>
      </c>
      <c r="HL372" s="36" t="s">
        <v>1074</v>
      </c>
      <c r="HM372" s="36">
        <v>0.33333333333333326</v>
      </c>
      <c r="HN372" s="36" t="s">
        <v>1074</v>
      </c>
      <c r="HO372" s="36" t="s">
        <v>1074</v>
      </c>
      <c r="HP372" s="36"/>
      <c r="HQ372" s="36" t="s">
        <v>1074</v>
      </c>
      <c r="HR372" s="93">
        <v>-0.16666666666666663</v>
      </c>
      <c r="HS372" s="36">
        <v>-0.19999999999999996</v>
      </c>
      <c r="HT372" s="36">
        <v>0</v>
      </c>
      <c r="HU372" s="36">
        <v>0</v>
      </c>
      <c r="HV372" s="36"/>
      <c r="HW372" s="36">
        <v>0</v>
      </c>
      <c r="HX372" s="36">
        <v>0</v>
      </c>
      <c r="HY372" s="36">
        <v>0.5</v>
      </c>
      <c r="HZ372" s="36">
        <v>0.16666666666666674</v>
      </c>
      <c r="IA372" s="36">
        <v>0</v>
      </c>
      <c r="IB372" s="88">
        <v>0</v>
      </c>
      <c r="IC372" s="88">
        <v>-0.1428571428571429</v>
      </c>
      <c r="ID372" s="88">
        <v>0</v>
      </c>
      <c r="IE372" s="88">
        <v>-0.66666666666666674</v>
      </c>
      <c r="IF372" s="88">
        <v>1.75</v>
      </c>
      <c r="IG372" s="88">
        <v>9.0909090909090828E-2</v>
      </c>
      <c r="IH372" s="88">
        <v>0</v>
      </c>
      <c r="II372" s="88">
        <v>0</v>
      </c>
      <c r="IJ372" s="88">
        <v>0</v>
      </c>
      <c r="IK372" s="88">
        <v>0</v>
      </c>
      <c r="IL372" s="88">
        <v>0.33333333333333326</v>
      </c>
      <c r="IM372" s="88">
        <v>0</v>
      </c>
      <c r="IN372" s="88">
        <v>-0.3125</v>
      </c>
      <c r="IO372" s="89">
        <v>0</v>
      </c>
      <c r="IP372" s="23">
        <v>-9.0909090909090939E-2</v>
      </c>
      <c r="IQ372" s="89">
        <f t="shared" si="68"/>
        <v>0</v>
      </c>
      <c r="IR372" s="89">
        <f t="shared" si="60"/>
        <v>0.19999999999999996</v>
      </c>
      <c r="IS372" s="89">
        <f t="shared" si="61"/>
        <v>0</v>
      </c>
    </row>
    <row r="373" spans="1:253" ht="14.4" customHeight="1" x14ac:dyDescent="0.3">
      <c r="A373" s="11" t="s">
        <v>1087</v>
      </c>
      <c r="B373" s="36">
        <v>0</v>
      </c>
      <c r="C373" s="36">
        <v>0</v>
      </c>
      <c r="D373" s="36">
        <v>0</v>
      </c>
      <c r="E373" s="36" t="s">
        <v>1074</v>
      </c>
      <c r="F373" s="36" t="s">
        <v>1074</v>
      </c>
      <c r="G373" s="131"/>
      <c r="H373" s="36" t="s">
        <v>1074</v>
      </c>
      <c r="I373" s="36" t="s">
        <v>1074</v>
      </c>
      <c r="J373" s="131"/>
      <c r="K373" s="36" t="s">
        <v>1074</v>
      </c>
      <c r="L373" s="131"/>
      <c r="M373" s="36" t="s">
        <v>1074</v>
      </c>
      <c r="N373" s="131"/>
      <c r="O373" s="36" t="s">
        <v>1074</v>
      </c>
      <c r="P373" s="36" t="s">
        <v>1074</v>
      </c>
      <c r="Q373" s="36" t="s">
        <v>1074</v>
      </c>
      <c r="R373" s="36">
        <v>0</v>
      </c>
      <c r="S373" s="36" t="s">
        <v>1074</v>
      </c>
      <c r="T373" s="36" t="s">
        <v>1074</v>
      </c>
      <c r="U373" s="131"/>
      <c r="V373" s="36">
        <v>0</v>
      </c>
      <c r="W373" s="36">
        <v>0</v>
      </c>
      <c r="X373" s="36">
        <v>0</v>
      </c>
      <c r="Y373" s="36"/>
      <c r="Z373" s="36"/>
      <c r="AA373" s="131"/>
      <c r="AB373" s="36">
        <v>0</v>
      </c>
      <c r="AC373" s="36">
        <v>0</v>
      </c>
      <c r="AD373" s="91">
        <v>0.16666666666666674</v>
      </c>
      <c r="AE373" s="91">
        <v>-0.1428571428571429</v>
      </c>
      <c r="AF373" s="91">
        <v>0</v>
      </c>
      <c r="AG373" s="36">
        <v>0</v>
      </c>
      <c r="AH373" s="36">
        <v>0</v>
      </c>
      <c r="AI373" s="88">
        <v>0</v>
      </c>
      <c r="AJ373" s="88">
        <v>0</v>
      </c>
      <c r="AK373" s="88">
        <v>0</v>
      </c>
      <c r="AL373" s="88">
        <v>0</v>
      </c>
      <c r="AM373" s="88">
        <v>0</v>
      </c>
      <c r="AN373" s="88">
        <v>0.16666666666666674</v>
      </c>
      <c r="AO373" s="88">
        <v>-0.4285714285714286</v>
      </c>
      <c r="AP373" s="88">
        <v>0.5</v>
      </c>
      <c r="AQ373" s="88">
        <v>0</v>
      </c>
      <c r="AR373" s="88">
        <v>0</v>
      </c>
      <c r="AS373" s="88">
        <v>0</v>
      </c>
      <c r="AT373" s="89"/>
      <c r="AU373" s="23"/>
      <c r="AV373" s="89"/>
      <c r="AW373" s="89"/>
      <c r="AX373" s="89"/>
      <c r="BA373" s="11" t="s">
        <v>1087</v>
      </c>
      <c r="BB373" s="36">
        <v>0</v>
      </c>
      <c r="BC373" s="36">
        <v>0</v>
      </c>
      <c r="BD373" s="36">
        <v>0</v>
      </c>
      <c r="BE373" s="36" t="s">
        <v>1074</v>
      </c>
      <c r="BF373" s="36" t="s">
        <v>1074</v>
      </c>
      <c r="BG373" s="36" t="s">
        <v>1074</v>
      </c>
      <c r="BH373" s="36"/>
      <c r="BI373" s="36" t="s">
        <v>1074</v>
      </c>
      <c r="BJ373" s="131"/>
      <c r="BK373" s="36" t="s">
        <v>1074</v>
      </c>
      <c r="BL373" s="131"/>
      <c r="BM373" s="36" t="s">
        <v>1074</v>
      </c>
      <c r="BN373" s="131"/>
      <c r="BO373" s="36" t="s">
        <v>1074</v>
      </c>
      <c r="BP373" s="36" t="s">
        <v>1074</v>
      </c>
      <c r="BQ373" s="36" t="s">
        <v>1074</v>
      </c>
      <c r="BR373" s="36">
        <v>0</v>
      </c>
      <c r="BS373" s="36" t="s">
        <v>1074</v>
      </c>
      <c r="BT373" s="36" t="s">
        <v>1074</v>
      </c>
      <c r="BU373" s="175"/>
      <c r="BV373" s="36">
        <v>3.4482758620689724E-2</v>
      </c>
      <c r="BW373" s="36">
        <v>1</v>
      </c>
      <c r="BX373" s="36">
        <v>2.4999999999999911E-2</v>
      </c>
      <c r="BY373" s="36"/>
      <c r="BZ373" s="36"/>
      <c r="CA373" s="131"/>
      <c r="CB373" s="36">
        <v>0.11538461538461542</v>
      </c>
      <c r="CC373" s="36"/>
      <c r="CD373" s="91">
        <v>-7.1428571428571397E-2</v>
      </c>
      <c r="CE373" s="91">
        <v>-0.36538461538461542</v>
      </c>
      <c r="CF373" s="91">
        <v>-3.0303030303030276E-2</v>
      </c>
      <c r="CG373" s="36">
        <v>0.25</v>
      </c>
      <c r="CH373" s="36">
        <v>-5.0000000000000044E-2</v>
      </c>
      <c r="CI373" s="88">
        <v>0.15789473684210531</v>
      </c>
      <c r="CJ373" s="88">
        <v>0.27272727272727271</v>
      </c>
      <c r="CK373" s="88">
        <v>0</v>
      </c>
      <c r="CL373" s="88">
        <v>0</v>
      </c>
      <c r="CM373" s="88">
        <v>0</v>
      </c>
      <c r="CN373" s="88">
        <v>7.1428571428571397E-2</v>
      </c>
      <c r="CO373" s="88">
        <v>-6.6666666666666652E-2</v>
      </c>
      <c r="CP373" s="88">
        <v>0</v>
      </c>
      <c r="CQ373" s="88">
        <v>0</v>
      </c>
      <c r="CR373" s="88">
        <v>0</v>
      </c>
      <c r="CS373" s="88">
        <v>7.1428571428571397E-2</v>
      </c>
      <c r="CT373" s="88"/>
      <c r="CU373" s="23"/>
      <c r="CV373" s="89"/>
      <c r="CW373" s="89"/>
      <c r="CX373" s="89"/>
      <c r="DA373" s="11" t="s">
        <v>1087</v>
      </c>
      <c r="DB373" s="36">
        <v>0</v>
      </c>
      <c r="DC373" s="36">
        <v>0</v>
      </c>
      <c r="DD373" s="36">
        <v>0</v>
      </c>
      <c r="DE373" s="36" t="s">
        <v>1074</v>
      </c>
      <c r="DF373" s="36" t="s">
        <v>1074</v>
      </c>
      <c r="DG373" s="36" t="s">
        <v>1074</v>
      </c>
      <c r="DH373" s="36" t="s">
        <v>1074</v>
      </c>
      <c r="DI373" s="36" t="s">
        <v>1074</v>
      </c>
      <c r="DJ373" s="131"/>
      <c r="DK373" s="36" t="s">
        <v>1074</v>
      </c>
      <c r="DL373" s="131"/>
      <c r="DM373" s="36" t="s">
        <v>1074</v>
      </c>
      <c r="DN373" s="131"/>
      <c r="DO373" s="36" t="s">
        <v>1074</v>
      </c>
      <c r="DP373" s="36" t="s">
        <v>1074</v>
      </c>
      <c r="DQ373" s="36" t="s">
        <v>1074</v>
      </c>
      <c r="DR373" s="36">
        <v>0</v>
      </c>
      <c r="DS373" s="36" t="s">
        <v>1074</v>
      </c>
      <c r="DT373" s="36" t="s">
        <v>1074</v>
      </c>
      <c r="DU373" s="131"/>
      <c r="DV373" s="36">
        <v>0</v>
      </c>
      <c r="DW373" s="36">
        <v>0</v>
      </c>
      <c r="DX373" s="36">
        <v>0</v>
      </c>
      <c r="DY373" s="36"/>
      <c r="DZ373" s="36"/>
      <c r="EA373" s="131"/>
      <c r="EB373" s="36">
        <v>0</v>
      </c>
      <c r="EC373" s="36">
        <v>0.375</v>
      </c>
      <c r="ED373" s="36">
        <v>0</v>
      </c>
      <c r="EE373" s="36">
        <v>0</v>
      </c>
      <c r="EF373" s="36">
        <v>0</v>
      </c>
      <c r="EG373" s="36">
        <v>0</v>
      </c>
      <c r="EH373" s="36">
        <v>0</v>
      </c>
      <c r="EI373" s="88">
        <v>0</v>
      </c>
      <c r="EJ373" s="88">
        <v>0</v>
      </c>
      <c r="EK373" s="88">
        <v>0</v>
      </c>
      <c r="EL373" s="88">
        <v>0</v>
      </c>
      <c r="EM373" s="88">
        <v>0</v>
      </c>
      <c r="EN373" s="88">
        <v>0</v>
      </c>
      <c r="EO373" s="88">
        <v>0</v>
      </c>
      <c r="EP373" s="88">
        <v>0</v>
      </c>
      <c r="EQ373" s="88">
        <v>0</v>
      </c>
      <c r="ER373" s="88">
        <v>0</v>
      </c>
      <c r="ES373" s="88">
        <v>0</v>
      </c>
      <c r="ET373" s="89"/>
      <c r="EU373" s="23"/>
      <c r="EV373" s="89"/>
      <c r="EW373" s="89"/>
      <c r="EX373" s="89"/>
      <c r="EZ373"/>
      <c r="FA373" s="36" t="s">
        <v>1074</v>
      </c>
      <c r="FB373" s="36" t="s">
        <v>1074</v>
      </c>
      <c r="FC373" s="36" t="s">
        <v>1074</v>
      </c>
      <c r="FD373" s="36" t="s">
        <v>1074</v>
      </c>
      <c r="FE373" s="131"/>
      <c r="FF373" s="36" t="s">
        <v>1074</v>
      </c>
      <c r="FG373" s="131"/>
      <c r="FH373" s="36" t="s">
        <v>1074</v>
      </c>
      <c r="FI373" s="131"/>
      <c r="FJ373" s="36" t="s">
        <v>1074</v>
      </c>
      <c r="FK373" s="36" t="s">
        <v>1074</v>
      </c>
      <c r="FL373" s="36" t="s">
        <v>1074</v>
      </c>
      <c r="FM373" s="36">
        <v>-0.5</v>
      </c>
      <c r="FN373" s="36" t="s">
        <v>1074</v>
      </c>
      <c r="FO373" s="36" t="s">
        <v>1074</v>
      </c>
      <c r="FP373" s="131"/>
      <c r="FQ373" s="36">
        <v>0</v>
      </c>
      <c r="FR373" s="36">
        <v>0</v>
      </c>
      <c r="FS373" s="91">
        <v>0</v>
      </c>
      <c r="FT373" s="36"/>
      <c r="FU373" s="36"/>
      <c r="FV373" s="131"/>
      <c r="FW373" s="36">
        <v>0</v>
      </c>
      <c r="FX373" s="36">
        <v>1</v>
      </c>
      <c r="FY373" s="36">
        <v>0</v>
      </c>
      <c r="FZ373" s="36">
        <v>0</v>
      </c>
      <c r="GA373" s="36">
        <v>0</v>
      </c>
      <c r="GB373" s="36">
        <v>0</v>
      </c>
      <c r="GC373" s="36">
        <v>0</v>
      </c>
      <c r="GD373" s="88">
        <v>0</v>
      </c>
      <c r="GE373" s="88">
        <v>0</v>
      </c>
      <c r="GF373" s="88">
        <v>1.5</v>
      </c>
      <c r="GG373" s="88">
        <v>0</v>
      </c>
      <c r="GH373" s="88">
        <v>0.19999999999999996</v>
      </c>
      <c r="GI373" s="88">
        <v>-0.16666666666666663</v>
      </c>
      <c r="GJ373" s="88">
        <v>0</v>
      </c>
      <c r="GK373" s="88">
        <v>0</v>
      </c>
      <c r="GL373" s="88">
        <v>0</v>
      </c>
      <c r="GM373" s="88">
        <v>0</v>
      </c>
      <c r="GN373" s="88">
        <v>0</v>
      </c>
      <c r="GO373" s="88"/>
      <c r="GP373" s="23"/>
      <c r="GQ373" s="89"/>
      <c r="GR373" s="89"/>
      <c r="GS373" s="89"/>
      <c r="GU373"/>
      <c r="GV373" s="11" t="s">
        <v>1087</v>
      </c>
      <c r="GW373" s="36">
        <v>-0.125</v>
      </c>
      <c r="GX373" s="36">
        <v>0.14285714285714279</v>
      </c>
      <c r="GY373" s="36">
        <v>-0.125</v>
      </c>
      <c r="GZ373" s="36" t="s">
        <v>1074</v>
      </c>
      <c r="HA373" s="36" t="s">
        <v>1074</v>
      </c>
      <c r="HB373" s="36" t="s">
        <v>1074</v>
      </c>
      <c r="HC373" s="36" t="s">
        <v>1074</v>
      </c>
      <c r="HD373" s="36" t="s">
        <v>1074</v>
      </c>
      <c r="HE373" s="36" t="s">
        <v>1074</v>
      </c>
      <c r="HF373" s="36" t="s">
        <v>1074</v>
      </c>
      <c r="HG373" s="36" t="s">
        <v>1074</v>
      </c>
      <c r="HH373" s="36" t="s">
        <v>1074</v>
      </c>
      <c r="HI373" s="36" t="s">
        <v>1074</v>
      </c>
      <c r="HJ373" s="36" t="s">
        <v>1074</v>
      </c>
      <c r="HK373" s="36" t="s">
        <v>1074</v>
      </c>
      <c r="HL373" s="36" t="s">
        <v>1074</v>
      </c>
      <c r="HM373" s="36">
        <v>0.92307692307692313</v>
      </c>
      <c r="HN373" s="36" t="s">
        <v>1074</v>
      </c>
      <c r="HO373" s="36" t="s">
        <v>1074</v>
      </c>
      <c r="HP373" s="36"/>
      <c r="HQ373" s="36">
        <v>7.6923076923076872E-2</v>
      </c>
      <c r="HR373" s="93">
        <v>0</v>
      </c>
      <c r="HS373" s="36">
        <v>0</v>
      </c>
      <c r="HT373" s="36"/>
      <c r="HU373" s="36"/>
      <c r="HV373" s="36">
        <v>0.14285714285714279</v>
      </c>
      <c r="HW373" s="36">
        <v>0.4285714285714286</v>
      </c>
      <c r="HX373" s="36">
        <v>-0.25</v>
      </c>
      <c r="HY373" s="36">
        <v>-6.6666666666666652E-2</v>
      </c>
      <c r="HZ373" s="36">
        <v>0</v>
      </c>
      <c r="IA373" s="36">
        <v>0</v>
      </c>
      <c r="IB373" s="88">
        <v>0</v>
      </c>
      <c r="IC373" s="88">
        <v>0.10714285714285721</v>
      </c>
      <c r="ID373" s="88">
        <v>-3.2258064516129004E-2</v>
      </c>
      <c r="IE373" s="88">
        <v>-6.6666666666666652E-2</v>
      </c>
      <c r="IF373" s="88">
        <v>0.14285714285714279</v>
      </c>
      <c r="IG373" s="88">
        <v>0</v>
      </c>
      <c r="IH373" s="88">
        <v>0</v>
      </c>
      <c r="II373" s="88">
        <v>-6.25E-2</v>
      </c>
      <c r="IJ373" s="88">
        <v>0.73333333333333339</v>
      </c>
      <c r="IK373" s="88">
        <v>-0.30769230769230771</v>
      </c>
      <c r="IL373" s="88">
        <v>0.11111111111111116</v>
      </c>
      <c r="IM373" s="88">
        <v>0</v>
      </c>
      <c r="IN373" s="88">
        <v>0</v>
      </c>
      <c r="IO373" s="89"/>
      <c r="IP373" s="23"/>
      <c r="IQ373" s="89"/>
      <c r="IR373" s="89"/>
      <c r="IS373" s="89"/>
    </row>
    <row r="374" spans="1:253" ht="14.4" customHeight="1" x14ac:dyDescent="0.3">
      <c r="A374" s="11" t="s">
        <v>1088</v>
      </c>
      <c r="B374" s="36"/>
      <c r="C374" s="36"/>
      <c r="D374" s="36"/>
      <c r="E374" s="36"/>
      <c r="F374" s="36"/>
      <c r="G374" s="131"/>
      <c r="H374" s="36"/>
      <c r="I374" s="36"/>
      <c r="J374" s="131"/>
      <c r="K374" s="36"/>
      <c r="L374" s="131"/>
      <c r="M374" s="36"/>
      <c r="N374" s="131"/>
      <c r="O374" s="36"/>
      <c r="P374" s="36"/>
      <c r="Q374" s="36"/>
      <c r="R374" s="36"/>
      <c r="S374" s="36" t="s">
        <v>1074</v>
      </c>
      <c r="T374" s="36" t="s">
        <v>1074</v>
      </c>
      <c r="U374" s="131"/>
      <c r="V374" s="36" t="s">
        <v>1074</v>
      </c>
      <c r="W374" s="36" t="s">
        <v>1074</v>
      </c>
      <c r="X374" s="36"/>
      <c r="Y374" s="36"/>
      <c r="Z374" s="36"/>
      <c r="AA374" s="131"/>
      <c r="AB374" s="36"/>
      <c r="AC374" s="36"/>
      <c r="AD374" s="91"/>
      <c r="AE374" s="91"/>
      <c r="AF374" s="91"/>
      <c r="AG374" s="36"/>
      <c r="AH374" s="36"/>
      <c r="AI374" s="88"/>
      <c r="AJ374" s="88"/>
      <c r="AK374" s="88"/>
      <c r="AL374" s="88"/>
      <c r="AM374" s="88"/>
      <c r="AN374" s="88"/>
      <c r="AO374" s="88"/>
      <c r="AP374" s="88"/>
      <c r="AQ374" s="88"/>
      <c r="AR374" s="88"/>
      <c r="AS374" s="88"/>
      <c r="AT374" s="89"/>
      <c r="AU374" s="23"/>
      <c r="AV374" s="89"/>
      <c r="AW374" s="89"/>
      <c r="AX374" s="89"/>
      <c r="BA374" s="11" t="s">
        <v>1088</v>
      </c>
      <c r="BB374" s="36"/>
      <c r="BC374" s="36"/>
      <c r="BD374" s="36"/>
      <c r="BE374" s="36"/>
      <c r="BF374" s="36"/>
      <c r="BG374" s="36"/>
      <c r="BH374" s="36"/>
      <c r="BI374" s="36"/>
      <c r="BJ374" s="131"/>
      <c r="BK374" s="36"/>
      <c r="BL374" s="131"/>
      <c r="BM374" s="36"/>
      <c r="BN374" s="131"/>
      <c r="BO374" s="36"/>
      <c r="BP374" s="36"/>
      <c r="BQ374" s="36"/>
      <c r="BR374" s="36"/>
      <c r="BS374" s="36" t="s">
        <v>1074</v>
      </c>
      <c r="BT374" s="36" t="s">
        <v>1074</v>
      </c>
      <c r="BU374" s="175"/>
      <c r="BV374" s="36" t="s">
        <v>1074</v>
      </c>
      <c r="BW374" s="36" t="s">
        <v>1074</v>
      </c>
      <c r="BX374" s="36"/>
      <c r="BY374" s="36"/>
      <c r="BZ374" s="36"/>
      <c r="CA374" s="131"/>
      <c r="CB374" s="36"/>
      <c r="CC374" s="36"/>
      <c r="CD374" s="91"/>
      <c r="CE374" s="91"/>
      <c r="CF374" s="91"/>
      <c r="CG374" s="36"/>
      <c r="CH374" s="36"/>
      <c r="CI374" s="88"/>
      <c r="CJ374" s="88"/>
      <c r="CK374" s="88"/>
      <c r="CL374" s="88"/>
      <c r="CM374" s="88"/>
      <c r="CN374" s="88"/>
      <c r="CO374" s="88"/>
      <c r="CP374" s="88"/>
      <c r="CQ374" s="88"/>
      <c r="CR374" s="88"/>
      <c r="CS374" s="88"/>
      <c r="CT374" s="88"/>
      <c r="CU374" s="23"/>
      <c r="CV374" s="89"/>
      <c r="CW374" s="89"/>
      <c r="CX374" s="89"/>
      <c r="DA374" s="11" t="s">
        <v>1088</v>
      </c>
      <c r="DB374" s="36"/>
      <c r="DC374" s="36"/>
      <c r="DD374" s="36"/>
      <c r="DE374" s="36"/>
      <c r="DF374" s="36"/>
      <c r="DG374" s="36"/>
      <c r="DH374" s="36"/>
      <c r="DI374" s="36"/>
      <c r="DJ374" s="131"/>
      <c r="DK374" s="36"/>
      <c r="DL374" s="131"/>
      <c r="DM374" s="36"/>
      <c r="DN374" s="131"/>
      <c r="DO374" s="36"/>
      <c r="DP374" s="36"/>
      <c r="DQ374" s="36"/>
      <c r="DR374" s="36"/>
      <c r="DS374" s="36" t="s">
        <v>1074</v>
      </c>
      <c r="DT374" s="36" t="s">
        <v>1074</v>
      </c>
      <c r="DU374" s="131"/>
      <c r="DV374" s="36" t="s">
        <v>1074</v>
      </c>
      <c r="DW374" s="36" t="s">
        <v>1074</v>
      </c>
      <c r="DX374" s="36"/>
      <c r="DY374" s="36"/>
      <c r="DZ374" s="36"/>
      <c r="EA374" s="131"/>
      <c r="EB374" s="36"/>
      <c r="EC374" s="36"/>
      <c r="ED374" s="36"/>
      <c r="EE374" s="36"/>
      <c r="EF374" s="36"/>
      <c r="EG374" s="36"/>
      <c r="EH374" s="36"/>
      <c r="EI374" s="88"/>
      <c r="EJ374" s="88"/>
      <c r="EK374" s="88"/>
      <c r="EL374" s="88"/>
      <c r="EM374" s="88"/>
      <c r="EN374" s="88"/>
      <c r="EO374" s="88"/>
      <c r="EP374" s="88"/>
      <c r="EQ374" s="88"/>
      <c r="ER374" s="88"/>
      <c r="ES374" s="88"/>
      <c r="ET374" s="89"/>
      <c r="EU374" s="23"/>
      <c r="EV374" s="89"/>
      <c r="EW374" s="89"/>
      <c r="EX374" s="89"/>
      <c r="EZ374"/>
      <c r="FA374" s="36"/>
      <c r="FB374" s="36"/>
      <c r="FC374" s="36"/>
      <c r="FD374" s="36"/>
      <c r="FE374" s="131"/>
      <c r="FF374" s="36"/>
      <c r="FG374" s="131"/>
      <c r="FH374" s="36"/>
      <c r="FI374" s="131"/>
      <c r="FJ374" s="36"/>
      <c r="FK374" s="36"/>
      <c r="FL374" s="36"/>
      <c r="FM374" s="36"/>
      <c r="FN374" s="36" t="s">
        <v>1074</v>
      </c>
      <c r="FO374" s="36" t="s">
        <v>1074</v>
      </c>
      <c r="FP374" s="131"/>
      <c r="FQ374" s="36" t="s">
        <v>1074</v>
      </c>
      <c r="FR374" s="36" t="s">
        <v>1074</v>
      </c>
      <c r="FS374" s="91"/>
      <c r="FT374" s="36"/>
      <c r="FU374" s="36"/>
      <c r="FV374" s="131"/>
      <c r="FW374" s="36"/>
      <c r="FX374" s="36"/>
      <c r="FY374" s="36"/>
      <c r="FZ374" s="36"/>
      <c r="GA374" s="36"/>
      <c r="GB374" s="36"/>
      <c r="GC374" s="36"/>
      <c r="GD374" s="88"/>
      <c r="GE374" s="88"/>
      <c r="GF374" s="88"/>
      <c r="GG374" s="88"/>
      <c r="GH374" s="88"/>
      <c r="GI374" s="88"/>
      <c r="GJ374" s="88"/>
      <c r="GK374" s="88"/>
      <c r="GL374" s="88"/>
      <c r="GM374" s="88"/>
      <c r="GN374" s="88"/>
      <c r="GO374" s="88"/>
      <c r="GP374" s="23"/>
      <c r="GQ374" s="89"/>
      <c r="GR374" s="89"/>
      <c r="GS374" s="89"/>
      <c r="GU374"/>
      <c r="GV374" s="11" t="s">
        <v>1088</v>
      </c>
      <c r="GW374" s="36"/>
      <c r="GX374" s="36"/>
      <c r="GY374" s="36"/>
      <c r="GZ374" s="36"/>
      <c r="HA374" s="36"/>
      <c r="HB374" s="36"/>
      <c r="HC374" s="36"/>
      <c r="HD374" s="36"/>
      <c r="HE374" s="36"/>
      <c r="HF374" s="36"/>
      <c r="HG374" s="36"/>
      <c r="HH374" s="36"/>
      <c r="HI374" s="36"/>
      <c r="HJ374" s="36"/>
      <c r="HK374" s="36"/>
      <c r="HL374" s="36"/>
      <c r="HM374" s="36"/>
      <c r="HN374" s="36" t="s">
        <v>1074</v>
      </c>
      <c r="HO374" s="36" t="s">
        <v>1074</v>
      </c>
      <c r="HP374" s="36"/>
      <c r="HQ374" s="36" t="s">
        <v>1074</v>
      </c>
      <c r="HR374" s="93" t="s">
        <v>1074</v>
      </c>
      <c r="HS374" s="36"/>
      <c r="HT374" s="36"/>
      <c r="HU374" s="36"/>
      <c r="HV374" s="36"/>
      <c r="HW374" s="36"/>
      <c r="HX374" s="36"/>
      <c r="HY374" s="36"/>
      <c r="HZ374" s="36"/>
      <c r="IA374" s="36"/>
      <c r="IB374" s="88"/>
      <c r="IC374" s="88"/>
      <c r="ID374" s="88"/>
      <c r="IE374" s="88"/>
      <c r="IF374" s="88"/>
      <c r="IG374" s="88"/>
      <c r="IH374" s="88"/>
      <c r="II374" s="88"/>
      <c r="IJ374" s="88"/>
      <c r="IK374" s="88"/>
      <c r="IL374" s="88"/>
      <c r="IM374" s="88"/>
      <c r="IN374" s="88"/>
      <c r="IO374" s="89"/>
      <c r="IP374" s="23"/>
      <c r="IQ374" s="89"/>
      <c r="IR374" s="89"/>
      <c r="IS374" s="89"/>
    </row>
    <row r="375" spans="1:253" ht="14.4" customHeight="1" x14ac:dyDescent="0.3">
      <c r="A375" s="11" t="s">
        <v>1089</v>
      </c>
      <c r="B375" s="36">
        <v>-0.16666666666666663</v>
      </c>
      <c r="C375" s="36" t="s">
        <v>1074</v>
      </c>
      <c r="D375" s="36" t="s">
        <v>1074</v>
      </c>
      <c r="E375" s="36" t="s">
        <v>1074</v>
      </c>
      <c r="F375" s="36" t="s">
        <v>1074</v>
      </c>
      <c r="G375" s="131"/>
      <c r="H375" s="36">
        <v>0</v>
      </c>
      <c r="I375" s="36" t="s">
        <v>1074</v>
      </c>
      <c r="J375" s="131"/>
      <c r="K375" s="36" t="s">
        <v>1074</v>
      </c>
      <c r="L375" s="131"/>
      <c r="M375" s="36" t="s">
        <v>1074</v>
      </c>
      <c r="N375" s="131"/>
      <c r="O375" s="36" t="s">
        <v>1074</v>
      </c>
      <c r="P375" s="36" t="s">
        <v>1074</v>
      </c>
      <c r="Q375" s="36">
        <v>-7.6923076923076872E-2</v>
      </c>
      <c r="R375" s="36" t="s">
        <v>1074</v>
      </c>
      <c r="S375" s="36" t="s">
        <v>1074</v>
      </c>
      <c r="T375" s="36" t="s">
        <v>1074</v>
      </c>
      <c r="U375" s="131"/>
      <c r="V375" s="36" t="s">
        <v>1074</v>
      </c>
      <c r="W375" s="36" t="s">
        <v>1074</v>
      </c>
      <c r="X375" s="36"/>
      <c r="Y375" s="36"/>
      <c r="Z375" s="36"/>
      <c r="AA375" s="131"/>
      <c r="AB375" s="36"/>
      <c r="AC375" s="36"/>
      <c r="AD375" s="91"/>
      <c r="AE375" s="91"/>
      <c r="AF375" s="91">
        <v>0</v>
      </c>
      <c r="AG375" s="36">
        <v>0</v>
      </c>
      <c r="AH375" s="36"/>
      <c r="AI375" s="88"/>
      <c r="AJ375" s="88">
        <v>-0.10256410256410253</v>
      </c>
      <c r="AK375" s="88">
        <v>0</v>
      </c>
      <c r="AL375" s="88">
        <v>0</v>
      </c>
      <c r="AM375" s="88">
        <v>0</v>
      </c>
      <c r="AN375" s="88">
        <v>0</v>
      </c>
      <c r="AO375" s="88">
        <v>-0.7142857142857143</v>
      </c>
      <c r="AP375" s="88">
        <v>2.5</v>
      </c>
      <c r="AQ375" s="88">
        <v>0</v>
      </c>
      <c r="AR375" s="88">
        <v>0</v>
      </c>
      <c r="AS375" s="88">
        <v>0</v>
      </c>
      <c r="AT375" s="89">
        <v>0</v>
      </c>
      <c r="AU375" s="23">
        <v>0</v>
      </c>
      <c r="AV375" s="89">
        <f t="shared" si="62"/>
        <v>0</v>
      </c>
      <c r="AW375" s="89"/>
      <c r="AX375" s="89"/>
      <c r="BA375" s="11" t="s">
        <v>1089</v>
      </c>
      <c r="BB375" s="36">
        <v>0</v>
      </c>
      <c r="BC375" s="36" t="s">
        <v>1074</v>
      </c>
      <c r="BD375" s="36" t="s">
        <v>1074</v>
      </c>
      <c r="BE375" s="36" t="s">
        <v>1074</v>
      </c>
      <c r="BF375" s="36" t="s">
        <v>1074</v>
      </c>
      <c r="BG375" s="36" t="s">
        <v>1074</v>
      </c>
      <c r="BH375" s="36">
        <v>0</v>
      </c>
      <c r="BI375" s="36" t="s">
        <v>1074</v>
      </c>
      <c r="BJ375" s="131"/>
      <c r="BK375" s="36" t="s">
        <v>1074</v>
      </c>
      <c r="BL375" s="131"/>
      <c r="BM375" s="36" t="s">
        <v>1074</v>
      </c>
      <c r="BN375" s="131"/>
      <c r="BO375" s="36" t="s">
        <v>1074</v>
      </c>
      <c r="BP375" s="36" t="s">
        <v>1074</v>
      </c>
      <c r="BQ375" s="36">
        <v>0.26315789473684204</v>
      </c>
      <c r="BR375" s="36" t="s">
        <v>1074</v>
      </c>
      <c r="BS375" s="36" t="s">
        <v>1074</v>
      </c>
      <c r="BT375" s="36" t="s">
        <v>1074</v>
      </c>
      <c r="BU375" s="175"/>
      <c r="BV375" s="36" t="s">
        <v>1074</v>
      </c>
      <c r="BW375" s="36" t="s">
        <v>1074</v>
      </c>
      <c r="BX375" s="36"/>
      <c r="BY375" s="36"/>
      <c r="BZ375" s="36"/>
      <c r="CA375" s="131"/>
      <c r="CB375" s="36"/>
      <c r="CC375" s="36"/>
      <c r="CD375" s="91"/>
      <c r="CE375" s="91"/>
      <c r="CF375" s="91">
        <v>0</v>
      </c>
      <c r="CG375" s="36">
        <v>0</v>
      </c>
      <c r="CH375" s="36"/>
      <c r="CI375" s="88"/>
      <c r="CJ375" s="88">
        <v>-0.1428571428571429</v>
      </c>
      <c r="CK375" s="88">
        <v>0</v>
      </c>
      <c r="CL375" s="88">
        <v>0</v>
      </c>
      <c r="CM375" s="88">
        <v>0</v>
      </c>
      <c r="CN375" s="88">
        <v>0</v>
      </c>
      <c r="CO375" s="88">
        <v>0</v>
      </c>
      <c r="CP375" s="88">
        <v>0</v>
      </c>
      <c r="CQ375" s="88">
        <v>0</v>
      </c>
      <c r="CR375" s="88">
        <v>0</v>
      </c>
      <c r="CS375" s="88">
        <v>0</v>
      </c>
      <c r="CT375" s="88">
        <v>0</v>
      </c>
      <c r="CU375" s="23">
        <v>0</v>
      </c>
      <c r="CV375" s="89">
        <f t="shared" si="63"/>
        <v>0</v>
      </c>
      <c r="CW375" s="89"/>
      <c r="CX375" s="89"/>
      <c r="DA375" s="11" t="s">
        <v>1089</v>
      </c>
      <c r="DB375" s="36">
        <v>0</v>
      </c>
      <c r="DC375" s="36" t="s">
        <v>1074</v>
      </c>
      <c r="DD375" s="36" t="s">
        <v>1074</v>
      </c>
      <c r="DE375" s="36" t="s">
        <v>1074</v>
      </c>
      <c r="DF375" s="36" t="s">
        <v>1074</v>
      </c>
      <c r="DG375" s="36" t="s">
        <v>1074</v>
      </c>
      <c r="DH375" s="36">
        <v>0</v>
      </c>
      <c r="DI375" s="36" t="s">
        <v>1074</v>
      </c>
      <c r="DJ375" s="131"/>
      <c r="DK375" s="36" t="s">
        <v>1074</v>
      </c>
      <c r="DL375" s="131"/>
      <c r="DM375" s="36" t="s">
        <v>1074</v>
      </c>
      <c r="DN375" s="131"/>
      <c r="DO375" s="36" t="s">
        <v>1074</v>
      </c>
      <c r="DP375" s="36" t="s">
        <v>1074</v>
      </c>
      <c r="DQ375" s="36">
        <v>0</v>
      </c>
      <c r="DR375" s="36" t="s">
        <v>1074</v>
      </c>
      <c r="DS375" s="36" t="s">
        <v>1074</v>
      </c>
      <c r="DT375" s="36" t="s">
        <v>1074</v>
      </c>
      <c r="DU375" s="131"/>
      <c r="DV375" s="36" t="s">
        <v>1074</v>
      </c>
      <c r="DW375" s="36" t="s">
        <v>1074</v>
      </c>
      <c r="DX375" s="36"/>
      <c r="DY375" s="36"/>
      <c r="DZ375" s="36"/>
      <c r="EA375" s="131"/>
      <c r="EB375" s="36"/>
      <c r="EC375" s="36"/>
      <c r="ED375" s="36"/>
      <c r="EE375" s="36"/>
      <c r="EF375" s="36">
        <v>0</v>
      </c>
      <c r="EG375" s="36">
        <v>0</v>
      </c>
      <c r="EH375" s="36"/>
      <c r="EI375" s="88"/>
      <c r="EJ375" s="88">
        <v>-0.19999999999999996</v>
      </c>
      <c r="EK375" s="88">
        <v>0</v>
      </c>
      <c r="EL375" s="88">
        <v>8.3333333333333259E-2</v>
      </c>
      <c r="EM375" s="88">
        <v>0</v>
      </c>
      <c r="EN375" s="88">
        <v>0</v>
      </c>
      <c r="EO375" s="88">
        <v>0</v>
      </c>
      <c r="EP375" s="88">
        <v>0</v>
      </c>
      <c r="EQ375" s="88">
        <v>0</v>
      </c>
      <c r="ER375" s="88">
        <v>0</v>
      </c>
      <c r="ES375" s="88">
        <v>0</v>
      </c>
      <c r="ET375" s="89">
        <v>1.6923076923076925</v>
      </c>
      <c r="EU375" s="23">
        <v>-0.62857142857142856</v>
      </c>
      <c r="EV375" s="89">
        <f t="shared" si="64"/>
        <v>0</v>
      </c>
      <c r="EW375" s="89"/>
      <c r="EX375" s="89"/>
      <c r="EZ375"/>
      <c r="FA375" s="36" t="s">
        <v>1074</v>
      </c>
      <c r="FB375" s="36">
        <v>0</v>
      </c>
      <c r="FC375" s="36">
        <v>0</v>
      </c>
      <c r="FD375" s="36" t="s">
        <v>1074</v>
      </c>
      <c r="FE375" s="131"/>
      <c r="FF375" s="36" t="s">
        <v>1074</v>
      </c>
      <c r="FG375" s="131"/>
      <c r="FH375" s="36" t="s">
        <v>1074</v>
      </c>
      <c r="FI375" s="131"/>
      <c r="FJ375" s="36" t="s">
        <v>1074</v>
      </c>
      <c r="FK375" s="36" t="s">
        <v>1074</v>
      </c>
      <c r="FL375" s="36">
        <v>0.33333333333333326</v>
      </c>
      <c r="FM375" s="36" t="s">
        <v>1074</v>
      </c>
      <c r="FN375" s="36" t="s">
        <v>1074</v>
      </c>
      <c r="FO375" s="36" t="s">
        <v>1074</v>
      </c>
      <c r="FP375" s="131"/>
      <c r="FQ375" s="36" t="s">
        <v>1074</v>
      </c>
      <c r="FR375" s="36" t="s">
        <v>1074</v>
      </c>
      <c r="FS375" s="91"/>
      <c r="FT375" s="36"/>
      <c r="FU375" s="36"/>
      <c r="FV375" s="131"/>
      <c r="FW375" s="36"/>
      <c r="FX375" s="36"/>
      <c r="FY375" s="36"/>
      <c r="FZ375" s="36"/>
      <c r="GA375" s="36">
        <v>0</v>
      </c>
      <c r="GB375" s="36">
        <v>0</v>
      </c>
      <c r="GC375" s="36"/>
      <c r="GD375" s="88"/>
      <c r="GE375" s="88">
        <v>0</v>
      </c>
      <c r="GF375" s="88">
        <v>0</v>
      </c>
      <c r="GG375" s="88">
        <v>0</v>
      </c>
      <c r="GH375" s="88">
        <v>0</v>
      </c>
      <c r="GI375" s="88">
        <v>0</v>
      </c>
      <c r="GJ375" s="88">
        <v>-0.375</v>
      </c>
      <c r="GK375" s="88">
        <v>0.60000000000000009</v>
      </c>
      <c r="GL375" s="88">
        <v>0</v>
      </c>
      <c r="GM375" s="88">
        <v>0</v>
      </c>
      <c r="GN375" s="88">
        <v>0</v>
      </c>
      <c r="GO375" s="88">
        <v>0</v>
      </c>
      <c r="GP375" s="23">
        <v>0</v>
      </c>
      <c r="GQ375" s="89">
        <f t="shared" si="67"/>
        <v>0</v>
      </c>
      <c r="GR375" s="89"/>
      <c r="GS375" s="89"/>
      <c r="GU375"/>
      <c r="GV375" s="11" t="s">
        <v>1089</v>
      </c>
      <c r="GW375" s="36">
        <v>-0.1875</v>
      </c>
      <c r="GX375" s="36" t="s">
        <v>1074</v>
      </c>
      <c r="GY375" s="36" t="s">
        <v>1074</v>
      </c>
      <c r="GZ375" s="36" t="s">
        <v>1074</v>
      </c>
      <c r="HA375" s="36" t="s">
        <v>1074</v>
      </c>
      <c r="HB375" s="36" t="s">
        <v>1074</v>
      </c>
      <c r="HC375" s="36">
        <v>0</v>
      </c>
      <c r="HD375" s="36" t="s">
        <v>1074</v>
      </c>
      <c r="HE375" s="36" t="s">
        <v>1074</v>
      </c>
      <c r="HF375" s="36">
        <v>0</v>
      </c>
      <c r="HG375" s="36">
        <v>0</v>
      </c>
      <c r="HH375" s="36" t="s">
        <v>1074</v>
      </c>
      <c r="HI375" s="36" t="s">
        <v>1074</v>
      </c>
      <c r="HJ375" s="36" t="s">
        <v>1074</v>
      </c>
      <c r="HK375" s="36" t="s">
        <v>1074</v>
      </c>
      <c r="HL375" s="36">
        <v>-9.0909090909090939E-2</v>
      </c>
      <c r="HM375" s="36" t="s">
        <v>1074</v>
      </c>
      <c r="HN375" s="36" t="s">
        <v>1074</v>
      </c>
      <c r="HO375" s="36" t="s">
        <v>1074</v>
      </c>
      <c r="HP375" s="36"/>
      <c r="HQ375" s="36" t="s">
        <v>1074</v>
      </c>
      <c r="HR375" s="93" t="s">
        <v>1074</v>
      </c>
      <c r="HS375" s="36"/>
      <c r="HT375" s="36"/>
      <c r="HU375" s="36"/>
      <c r="HV375" s="36"/>
      <c r="HW375" s="36"/>
      <c r="HX375" s="36"/>
      <c r="HY375" s="36"/>
      <c r="HZ375" s="36"/>
      <c r="IA375" s="36">
        <v>-4.166666666666663E-2</v>
      </c>
      <c r="IB375" s="88">
        <v>4.3478260869565188E-2</v>
      </c>
      <c r="IC375" s="88"/>
      <c r="ID375" s="88"/>
      <c r="IE375" s="88">
        <v>0</v>
      </c>
      <c r="IF375" s="88">
        <v>0.5</v>
      </c>
      <c r="IG375" s="88">
        <v>0</v>
      </c>
      <c r="IH375" s="88">
        <v>-0.1333333333333333</v>
      </c>
      <c r="II375" s="88">
        <v>0.15384615384615374</v>
      </c>
      <c r="IJ375" s="88">
        <v>0</v>
      </c>
      <c r="IK375" s="88">
        <v>-0.1333333333333333</v>
      </c>
      <c r="IL375" s="88">
        <v>0.15384615384615374</v>
      </c>
      <c r="IM375" s="88">
        <v>0</v>
      </c>
      <c r="IN375" s="88">
        <v>-0.1333333333333333</v>
      </c>
      <c r="IO375" s="89">
        <v>0.30769230769230771</v>
      </c>
      <c r="IP375" s="23">
        <v>-0.11764705882352944</v>
      </c>
      <c r="IQ375" s="89">
        <f t="shared" si="68"/>
        <v>-0.1333333333333333</v>
      </c>
      <c r="IR375" s="89"/>
      <c r="IS375" s="89"/>
    </row>
    <row r="376" spans="1:253" ht="15" customHeight="1" thickBot="1" x14ac:dyDescent="0.35">
      <c r="A376" s="11" t="s">
        <v>919</v>
      </c>
      <c r="B376" s="36" t="s">
        <v>1074</v>
      </c>
      <c r="C376" s="36" t="s">
        <v>1074</v>
      </c>
      <c r="D376" s="36" t="s">
        <v>1074</v>
      </c>
      <c r="E376" s="36" t="s">
        <v>1074</v>
      </c>
      <c r="F376" s="36" t="s">
        <v>1074</v>
      </c>
      <c r="G376" s="131"/>
      <c r="H376" s="36">
        <v>0.25</v>
      </c>
      <c r="I376" s="36">
        <v>-9.9999999999999978E-2</v>
      </c>
      <c r="J376" s="131"/>
      <c r="K376" s="36">
        <v>-0.11111111111111116</v>
      </c>
      <c r="L376" s="131"/>
      <c r="M376" s="36">
        <v>0.1875</v>
      </c>
      <c r="N376" s="131"/>
      <c r="O376" s="36">
        <v>5.2631578947368363E-2</v>
      </c>
      <c r="P376" s="36">
        <v>0</v>
      </c>
      <c r="Q376" s="36">
        <v>0</v>
      </c>
      <c r="R376" s="36">
        <v>0</v>
      </c>
      <c r="S376" s="36">
        <v>0</v>
      </c>
      <c r="T376" s="36">
        <v>0</v>
      </c>
      <c r="U376" s="131"/>
      <c r="V376" s="36">
        <v>0</v>
      </c>
      <c r="W376" s="36">
        <v>0</v>
      </c>
      <c r="X376" s="36">
        <v>0</v>
      </c>
      <c r="Y376" s="36">
        <v>0</v>
      </c>
      <c r="Z376" s="36">
        <v>0</v>
      </c>
      <c r="AA376" s="131"/>
      <c r="AB376" s="36">
        <v>0</v>
      </c>
      <c r="AC376" s="36">
        <v>0</v>
      </c>
      <c r="AD376" s="91">
        <v>0</v>
      </c>
      <c r="AE376" s="91">
        <v>0</v>
      </c>
      <c r="AF376" s="91">
        <v>0</v>
      </c>
      <c r="AG376" s="36">
        <v>0</v>
      </c>
      <c r="AH376" s="36">
        <v>0.19999999999999996</v>
      </c>
      <c r="AI376" s="88">
        <v>0</v>
      </c>
      <c r="AJ376" s="88">
        <v>0</v>
      </c>
      <c r="AK376" s="88">
        <v>-0.16666666666666663</v>
      </c>
      <c r="AL376" s="88">
        <v>0</v>
      </c>
      <c r="AM376" s="88">
        <v>0</v>
      </c>
      <c r="AN376" s="88">
        <v>0</v>
      </c>
      <c r="AO376" s="88"/>
      <c r="AP376" s="88"/>
      <c r="AQ376" s="88">
        <v>1</v>
      </c>
      <c r="AR376" s="88">
        <v>0</v>
      </c>
      <c r="AS376" s="88">
        <v>0</v>
      </c>
      <c r="AT376" s="89">
        <v>0</v>
      </c>
      <c r="AU376" s="142">
        <v>0</v>
      </c>
      <c r="AV376" s="89">
        <f t="shared" si="62"/>
        <v>0</v>
      </c>
      <c r="AW376" s="89">
        <f t="shared" si="56"/>
        <v>0</v>
      </c>
      <c r="AX376" s="89">
        <f t="shared" si="56"/>
        <v>0</v>
      </c>
      <c r="BA376" s="11" t="s">
        <v>919</v>
      </c>
      <c r="BB376" s="36" t="s">
        <v>1074</v>
      </c>
      <c r="BC376" s="36" t="s">
        <v>1074</v>
      </c>
      <c r="BD376" s="36" t="s">
        <v>1074</v>
      </c>
      <c r="BE376" s="36" t="s">
        <v>1074</v>
      </c>
      <c r="BF376" s="36" t="s">
        <v>1074</v>
      </c>
      <c r="BG376" s="36" t="s">
        <v>1074</v>
      </c>
      <c r="BH376" s="36">
        <v>6.25E-2</v>
      </c>
      <c r="BI376" s="36">
        <v>-5.8823529411764719E-2</v>
      </c>
      <c r="BJ376" s="131"/>
      <c r="BK376" s="36">
        <v>-6.25E-2</v>
      </c>
      <c r="BL376" s="131"/>
      <c r="BM376" s="36">
        <v>0.1333333333333333</v>
      </c>
      <c r="BN376" s="131"/>
      <c r="BO376" s="36">
        <v>0</v>
      </c>
      <c r="BP376" s="36">
        <v>-5.8823529411764719E-2</v>
      </c>
      <c r="BQ376" s="36">
        <v>0</v>
      </c>
      <c r="BR376" s="36">
        <v>0.125</v>
      </c>
      <c r="BS376" s="36">
        <v>-0.11111111111111116</v>
      </c>
      <c r="BT376" s="36">
        <v>-0.25</v>
      </c>
      <c r="BU376" s="175"/>
      <c r="BV376" s="36">
        <v>0.66666666666666674</v>
      </c>
      <c r="BW376" s="36">
        <v>0</v>
      </c>
      <c r="BX376" s="36">
        <v>0</v>
      </c>
      <c r="BY376" s="36">
        <v>0</v>
      </c>
      <c r="BZ376" s="36">
        <v>0</v>
      </c>
      <c r="CA376" s="131"/>
      <c r="CB376" s="36">
        <v>0</v>
      </c>
      <c r="CC376" s="36">
        <v>0.19999999999999996</v>
      </c>
      <c r="CD376" s="91">
        <v>-0.33333333333333337</v>
      </c>
      <c r="CE376" s="91">
        <v>0.625</v>
      </c>
      <c r="CF376" s="91">
        <v>-0.23076923076923073</v>
      </c>
      <c r="CG376" s="36">
        <v>0.30000000000000004</v>
      </c>
      <c r="CH376" s="36">
        <v>-0.23076923076923073</v>
      </c>
      <c r="CI376" s="88">
        <v>0.19999999999999996</v>
      </c>
      <c r="CJ376" s="88">
        <v>0</v>
      </c>
      <c r="CK376" s="88">
        <v>-0.16666666666666663</v>
      </c>
      <c r="CL376" s="88">
        <v>0</v>
      </c>
      <c r="CM376" s="88">
        <v>0</v>
      </c>
      <c r="CN376" s="88">
        <v>0</v>
      </c>
      <c r="CO376" s="88"/>
      <c r="CP376" s="88"/>
      <c r="CQ376" s="88">
        <v>0</v>
      </c>
      <c r="CR376" s="88">
        <v>-8.333333333333337E-2</v>
      </c>
      <c r="CS376" s="88">
        <v>9.0909090909090828E-2</v>
      </c>
      <c r="CT376" s="88">
        <v>-0.16666666666666663</v>
      </c>
      <c r="CU376" s="23">
        <v>0.19999999999999996</v>
      </c>
      <c r="CV376" s="89">
        <f t="shared" si="63"/>
        <v>-0.58333333333333326</v>
      </c>
      <c r="CW376" s="89">
        <f t="shared" si="57"/>
        <v>0</v>
      </c>
      <c r="CX376" s="89">
        <f t="shared" si="57"/>
        <v>1.4</v>
      </c>
      <c r="DA376" s="11" t="s">
        <v>919</v>
      </c>
      <c r="DB376" s="36" t="s">
        <v>1074</v>
      </c>
      <c r="DC376" s="36" t="s">
        <v>1074</v>
      </c>
      <c r="DD376" s="36" t="s">
        <v>1074</v>
      </c>
      <c r="DE376" s="36" t="s">
        <v>1074</v>
      </c>
      <c r="DF376" s="36" t="s">
        <v>1074</v>
      </c>
      <c r="DG376" s="36" t="s">
        <v>1074</v>
      </c>
      <c r="DH376" s="36">
        <v>0.19999999999999996</v>
      </c>
      <c r="DI376" s="36">
        <v>-0.16666666666666663</v>
      </c>
      <c r="DJ376" s="131"/>
      <c r="DK376" s="36">
        <v>0</v>
      </c>
      <c r="DL376" s="131"/>
      <c r="DM376" s="36">
        <v>0</v>
      </c>
      <c r="DN376" s="131"/>
      <c r="DO376" s="36">
        <v>0.19999999999999996</v>
      </c>
      <c r="DP376" s="36">
        <v>0.16666666666666674</v>
      </c>
      <c r="DQ376" s="36">
        <v>0</v>
      </c>
      <c r="DR376" s="36">
        <v>-0.2857142857142857</v>
      </c>
      <c r="DS376" s="36">
        <v>0.39999999999999991</v>
      </c>
      <c r="DT376" s="36">
        <v>0</v>
      </c>
      <c r="DU376" s="131"/>
      <c r="DV376" s="36">
        <v>-0.1428571428571429</v>
      </c>
      <c r="DW376" s="36">
        <v>0.16666666666666674</v>
      </c>
      <c r="DX376" s="36">
        <v>0</v>
      </c>
      <c r="DY376" s="36">
        <v>0</v>
      </c>
      <c r="DZ376" s="36">
        <v>-0.1428571428571429</v>
      </c>
      <c r="EA376" s="131"/>
      <c r="EB376" s="36">
        <v>0</v>
      </c>
      <c r="EC376" s="36">
        <v>0.16666666666666674</v>
      </c>
      <c r="ED376" s="36">
        <v>0</v>
      </c>
      <c r="EE376" s="36">
        <v>0</v>
      </c>
      <c r="EF376" s="36">
        <v>-0.1428571428571429</v>
      </c>
      <c r="EG376" s="36">
        <v>0.16666666666666674</v>
      </c>
      <c r="EH376" s="36">
        <v>0</v>
      </c>
      <c r="EI376" s="88">
        <v>0</v>
      </c>
      <c r="EJ376" s="88">
        <v>0</v>
      </c>
      <c r="EK376" s="88">
        <v>0</v>
      </c>
      <c r="EL376" s="88">
        <v>0</v>
      </c>
      <c r="EM376" s="88">
        <v>0</v>
      </c>
      <c r="EN376" s="88">
        <v>0</v>
      </c>
      <c r="EO376" s="88"/>
      <c r="EP376" s="88"/>
      <c r="EQ376" s="88">
        <v>0</v>
      </c>
      <c r="ER376" s="88">
        <v>-0.16666666666666663</v>
      </c>
      <c r="ES376" s="88">
        <v>0.19999999999999996</v>
      </c>
      <c r="ET376" s="89">
        <v>1.3333333333333335</v>
      </c>
      <c r="EU376" s="23">
        <v>-0.5714285714285714</v>
      </c>
      <c r="EV376" s="89">
        <f t="shared" si="64"/>
        <v>0</v>
      </c>
      <c r="EW376" s="89">
        <f t="shared" si="65"/>
        <v>0</v>
      </c>
      <c r="EX376" s="89">
        <f t="shared" si="66"/>
        <v>0</v>
      </c>
      <c r="EZ376"/>
      <c r="FA376" s="36" t="s">
        <v>1074</v>
      </c>
      <c r="FB376" s="36" t="s">
        <v>1074</v>
      </c>
      <c r="FC376" s="36">
        <v>-0.8</v>
      </c>
      <c r="FD376" s="36">
        <v>1.5</v>
      </c>
      <c r="FE376" s="131"/>
      <c r="FF376" s="36">
        <v>0</v>
      </c>
      <c r="FG376" s="131"/>
      <c r="FH376" s="36">
        <v>0</v>
      </c>
      <c r="FI376" s="131"/>
      <c r="FJ376" s="36">
        <v>1</v>
      </c>
      <c r="FK376" s="36">
        <v>0</v>
      </c>
      <c r="FL376" s="36">
        <v>0</v>
      </c>
      <c r="FM376" s="36">
        <v>0</v>
      </c>
      <c r="FN376" s="36">
        <v>0</v>
      </c>
      <c r="FO376" s="36">
        <v>0</v>
      </c>
      <c r="FP376" s="131"/>
      <c r="FQ376" s="36">
        <v>0</v>
      </c>
      <c r="FR376" s="36">
        <v>0</v>
      </c>
      <c r="FS376" s="91">
        <v>-0.9</v>
      </c>
      <c r="FT376" s="36">
        <v>9</v>
      </c>
      <c r="FU376" s="36">
        <v>0</v>
      </c>
      <c r="FV376" s="131"/>
      <c r="FW376" s="36">
        <v>0</v>
      </c>
      <c r="FX376" s="36">
        <v>0</v>
      </c>
      <c r="FY376" s="36">
        <v>0</v>
      </c>
      <c r="FZ376" s="36">
        <v>0</v>
      </c>
      <c r="GA376" s="36">
        <v>0</v>
      </c>
      <c r="GB376" s="36">
        <v>0</v>
      </c>
      <c r="GC376" s="36">
        <v>0</v>
      </c>
      <c r="GD376" s="88">
        <v>0</v>
      </c>
      <c r="GE376" s="88">
        <v>0</v>
      </c>
      <c r="GF376" s="88">
        <v>0</v>
      </c>
      <c r="GG376" s="88">
        <v>0</v>
      </c>
      <c r="GH376" s="88">
        <v>0</v>
      </c>
      <c r="GI376" s="88">
        <v>0</v>
      </c>
      <c r="GJ376" s="88"/>
      <c r="GK376" s="88"/>
      <c r="GL376" s="88">
        <v>0</v>
      </c>
      <c r="GM376" s="88">
        <v>-0.82499999999999996</v>
      </c>
      <c r="GN376" s="88">
        <v>4.7142857142857144</v>
      </c>
      <c r="GO376" s="88">
        <v>0</v>
      </c>
      <c r="GP376" s="23">
        <v>0</v>
      </c>
      <c r="GQ376" s="89">
        <f t="shared" si="67"/>
        <v>0</v>
      </c>
      <c r="GR376" s="89">
        <f t="shared" si="58"/>
        <v>0</v>
      </c>
      <c r="GS376" s="89">
        <f t="shared" si="59"/>
        <v>0</v>
      </c>
      <c r="GU376"/>
      <c r="GV376" s="11" t="s">
        <v>919</v>
      </c>
      <c r="GW376" s="36" t="s">
        <v>1074</v>
      </c>
      <c r="GX376" s="36" t="s">
        <v>1074</v>
      </c>
      <c r="GY376" s="36" t="s">
        <v>1074</v>
      </c>
      <c r="GZ376" s="36" t="s">
        <v>1074</v>
      </c>
      <c r="HA376" s="36" t="s">
        <v>1074</v>
      </c>
      <c r="HB376" s="36" t="s">
        <v>1074</v>
      </c>
      <c r="HC376" s="36">
        <v>0</v>
      </c>
      <c r="HD376" s="36">
        <v>0</v>
      </c>
      <c r="HE376" s="36">
        <v>0</v>
      </c>
      <c r="HF376" s="36">
        <v>0</v>
      </c>
      <c r="HG376" s="36">
        <v>-0.19999999999999996</v>
      </c>
      <c r="HH376" s="36">
        <v>0.25</v>
      </c>
      <c r="HI376" s="36">
        <v>0</v>
      </c>
      <c r="HJ376" s="36">
        <v>0</v>
      </c>
      <c r="HK376" s="36">
        <v>0</v>
      </c>
      <c r="HL376" s="36">
        <v>-0.19999999999999996</v>
      </c>
      <c r="HM376" s="36">
        <v>0</v>
      </c>
      <c r="HN376" s="36">
        <v>0</v>
      </c>
      <c r="HO376" s="36">
        <v>0</v>
      </c>
      <c r="HP376" s="36"/>
      <c r="HQ376" s="36">
        <v>0.25</v>
      </c>
      <c r="HR376" s="93">
        <v>-0.19999999999999996</v>
      </c>
      <c r="HS376" s="36">
        <v>0</v>
      </c>
      <c r="HT376" s="36">
        <v>0.25</v>
      </c>
      <c r="HU376" s="36">
        <v>-0.19999999999999996</v>
      </c>
      <c r="HV376" s="36"/>
      <c r="HW376" s="36">
        <v>0</v>
      </c>
      <c r="HX376" s="36"/>
      <c r="HY376" s="36">
        <v>1.0833333333333335</v>
      </c>
      <c r="HZ376" s="36">
        <v>-0.31999999999999995</v>
      </c>
      <c r="IA376" s="36">
        <v>0.17647058823529416</v>
      </c>
      <c r="IB376" s="88">
        <v>0</v>
      </c>
      <c r="IC376" s="88">
        <v>0.25</v>
      </c>
      <c r="ID376" s="88">
        <v>0</v>
      </c>
      <c r="IE376" s="88">
        <v>-0.19999999999999996</v>
      </c>
      <c r="IF376" s="88">
        <v>0</v>
      </c>
      <c r="IG376" s="88">
        <v>0.25</v>
      </c>
      <c r="IH376" s="88">
        <v>0</v>
      </c>
      <c r="II376" s="88">
        <v>0.19999999999999996</v>
      </c>
      <c r="IJ376" s="88"/>
      <c r="IK376" s="88"/>
      <c r="IL376" s="88">
        <v>0</v>
      </c>
      <c r="IM376" s="88">
        <v>-0.16666666666666663</v>
      </c>
      <c r="IN376" s="88">
        <v>0.19999999999999996</v>
      </c>
      <c r="IO376" s="89">
        <v>0</v>
      </c>
      <c r="IP376" s="23">
        <v>0</v>
      </c>
      <c r="IQ376" s="89">
        <f t="shared" si="68"/>
        <v>0</v>
      </c>
      <c r="IR376" s="89">
        <f t="shared" si="60"/>
        <v>0</v>
      </c>
      <c r="IS376" s="89">
        <f t="shared" si="61"/>
        <v>0</v>
      </c>
    </row>
    <row r="377" spans="1:253" ht="15" customHeight="1" thickBot="1" x14ac:dyDescent="0.35">
      <c r="A377" s="77" t="s">
        <v>1174</v>
      </c>
      <c r="B377" s="101">
        <v>-0.21951219512195119</v>
      </c>
      <c r="C377" s="101">
        <v>6.25E-2</v>
      </c>
      <c r="D377" s="101">
        <v>0.17647058823529416</v>
      </c>
      <c r="E377" s="101">
        <v>-0.19999999999999996</v>
      </c>
      <c r="F377" s="101">
        <v>0.375</v>
      </c>
      <c r="G377" s="132"/>
      <c r="H377" s="101">
        <v>4.3478260869565188E-2</v>
      </c>
      <c r="I377" s="101">
        <v>-0.16666666666666663</v>
      </c>
      <c r="J377" s="132"/>
      <c r="K377" s="101">
        <v>0.125</v>
      </c>
      <c r="L377" s="132"/>
      <c r="M377" s="101">
        <v>6.6666666666666652E-2</v>
      </c>
      <c r="N377" s="132"/>
      <c r="O377" s="101">
        <v>-8.333333333333337E-2</v>
      </c>
      <c r="P377" s="101">
        <v>-9.0909090909090939E-2</v>
      </c>
      <c r="Q377" s="101">
        <v>0.14999999999999991</v>
      </c>
      <c r="R377" s="101">
        <v>4.3478260869565188E-2</v>
      </c>
      <c r="S377" s="101">
        <v>0</v>
      </c>
      <c r="T377" s="101">
        <v>-8.333333333333337E-2</v>
      </c>
      <c r="U377" s="132"/>
      <c r="V377" s="101">
        <v>9.0909090909090828E-2</v>
      </c>
      <c r="W377" s="101">
        <v>0</v>
      </c>
      <c r="X377" s="101">
        <v>-0.16666666666666663</v>
      </c>
      <c r="Y377" s="101">
        <v>0.19999999999999996</v>
      </c>
      <c r="Z377" s="101">
        <v>0</v>
      </c>
      <c r="AA377" s="132"/>
      <c r="AB377" s="101">
        <v>0</v>
      </c>
      <c r="AC377" s="101">
        <v>-0.16666666666666663</v>
      </c>
      <c r="AD377" s="110">
        <v>5.0000000000000044E-2</v>
      </c>
      <c r="AE377" s="110">
        <v>-0.1428571428571429</v>
      </c>
      <c r="AF377" s="110">
        <v>0</v>
      </c>
      <c r="AG377" s="110">
        <v>0</v>
      </c>
      <c r="AH377" s="110">
        <v>5.555555555555558E-2</v>
      </c>
      <c r="AI377" s="101">
        <v>-5.2631578947368474E-2</v>
      </c>
      <c r="AJ377" s="101">
        <v>0</v>
      </c>
      <c r="AK377" s="101">
        <v>5.555555555555558E-2</v>
      </c>
      <c r="AL377" s="102">
        <v>-5.2631578947368474E-2</v>
      </c>
      <c r="AM377" s="102">
        <v>0</v>
      </c>
      <c r="AN377" s="102">
        <v>0</v>
      </c>
      <c r="AO377" s="102">
        <v>-0.11111111111111116</v>
      </c>
      <c r="AP377" s="102">
        <v>0</v>
      </c>
      <c r="AQ377" s="102">
        <v>0.125</v>
      </c>
      <c r="AR377" s="102">
        <v>-5.555555555555558E-2</v>
      </c>
      <c r="AS377" s="102">
        <v>-5.8823529411764719E-2</v>
      </c>
      <c r="AT377" s="112">
        <v>0.125</v>
      </c>
      <c r="AU377" s="143">
        <v>0</v>
      </c>
      <c r="AV377" s="102">
        <f t="shared" si="62"/>
        <v>0.11111111111111116</v>
      </c>
      <c r="AW377" s="102">
        <f t="shared" si="56"/>
        <v>0.10000000000000009</v>
      </c>
      <c r="AX377" s="102">
        <f t="shared" si="56"/>
        <v>-0.45454545454545459</v>
      </c>
      <c r="BA377" s="77" t="s">
        <v>1174</v>
      </c>
      <c r="BB377" s="101">
        <v>0.19999999999999996</v>
      </c>
      <c r="BC377" s="101">
        <v>0</v>
      </c>
      <c r="BD377" s="101">
        <v>8.3333333333333037E-3</v>
      </c>
      <c r="BE377" s="101">
        <v>-8.2644628099173278E-3</v>
      </c>
      <c r="BF377" s="101">
        <v>-4.166666666666663E-2</v>
      </c>
      <c r="BG377" s="101" t="s">
        <v>1074</v>
      </c>
      <c r="BH377" s="101">
        <v>-7.6923076923076872E-2</v>
      </c>
      <c r="BI377" s="101">
        <v>-8.333333333333337E-2</v>
      </c>
      <c r="BJ377" s="132"/>
      <c r="BK377" s="101">
        <v>9.0909090909090828E-2</v>
      </c>
      <c r="BL377" s="132"/>
      <c r="BM377" s="101">
        <v>0</v>
      </c>
      <c r="BN377" s="132"/>
      <c r="BO377" s="101">
        <v>0</v>
      </c>
      <c r="BP377" s="101">
        <v>0.16666666666666674</v>
      </c>
      <c r="BQ377" s="101">
        <v>-0.1428571428571429</v>
      </c>
      <c r="BR377" s="101">
        <v>0</v>
      </c>
      <c r="BS377" s="101">
        <v>0</v>
      </c>
      <c r="BT377" s="101">
        <v>0</v>
      </c>
      <c r="BU377" s="176"/>
      <c r="BV377" s="101">
        <v>0</v>
      </c>
      <c r="BW377" s="101">
        <v>0</v>
      </c>
      <c r="BX377" s="101">
        <v>2.4999999999999911E-2</v>
      </c>
      <c r="BY377" s="101">
        <v>-2.4390243902439046E-2</v>
      </c>
      <c r="BZ377" s="101">
        <v>8.3333333333333259E-2</v>
      </c>
      <c r="CA377" s="132"/>
      <c r="CB377" s="101">
        <v>0</v>
      </c>
      <c r="CC377" s="101">
        <v>7.6923076923076872E-2</v>
      </c>
      <c r="CD377" s="110">
        <v>3.5714285714285809E-2</v>
      </c>
      <c r="CE377" s="110">
        <v>-0.10344827586206895</v>
      </c>
      <c r="CF377" s="110">
        <v>3.8461538461538547E-2</v>
      </c>
      <c r="CG377" s="110">
        <v>-3.703703703703709E-2</v>
      </c>
      <c r="CH377" s="110">
        <v>7.6923076923076872E-2</v>
      </c>
      <c r="CI377" s="101">
        <v>0</v>
      </c>
      <c r="CJ377" s="101">
        <v>0</v>
      </c>
      <c r="CK377" s="101">
        <v>0</v>
      </c>
      <c r="CL377" s="102">
        <v>0</v>
      </c>
      <c r="CM377" s="102">
        <v>7.1428571428571397E-2</v>
      </c>
      <c r="CN377" s="102">
        <v>0</v>
      </c>
      <c r="CO377" s="102">
        <v>-6.6666666666666652E-2</v>
      </c>
      <c r="CP377" s="102">
        <v>0</v>
      </c>
      <c r="CQ377" s="102">
        <v>0</v>
      </c>
      <c r="CR377" s="102">
        <v>0</v>
      </c>
      <c r="CS377" s="102">
        <v>7.1428571428571397E-2</v>
      </c>
      <c r="CT377" s="102">
        <v>0</v>
      </c>
      <c r="CU377" s="102">
        <v>0</v>
      </c>
      <c r="CV377" s="102">
        <f t="shared" si="63"/>
        <v>0</v>
      </c>
      <c r="CW377" s="102">
        <f t="shared" si="57"/>
        <v>0</v>
      </c>
      <c r="CX377" s="102">
        <f t="shared" si="57"/>
        <v>0</v>
      </c>
      <c r="DA377" s="77" t="s">
        <v>1174</v>
      </c>
      <c r="DB377" s="101">
        <v>-0.16666666666666663</v>
      </c>
      <c r="DC377" s="101">
        <v>0.19999999999999996</v>
      </c>
      <c r="DD377" s="101">
        <v>-0.16666666666666663</v>
      </c>
      <c r="DE377" s="101">
        <v>0.19999999999999996</v>
      </c>
      <c r="DF377" s="101">
        <v>0.16666666666666674</v>
      </c>
      <c r="DG377" s="101" t="s">
        <v>1074</v>
      </c>
      <c r="DH377" s="101">
        <v>-0.19999999999999996</v>
      </c>
      <c r="DI377" s="101">
        <v>0</v>
      </c>
      <c r="DJ377" s="132"/>
      <c r="DK377" s="101">
        <v>0</v>
      </c>
      <c r="DL377" s="132"/>
      <c r="DM377" s="101">
        <v>-8.333333333333337E-2</v>
      </c>
      <c r="DN377" s="132"/>
      <c r="DO377" s="101">
        <v>-1.8181818181818188E-2</v>
      </c>
      <c r="DP377" s="101">
        <v>0.11111111111111116</v>
      </c>
      <c r="DQ377" s="101">
        <v>0</v>
      </c>
      <c r="DR377" s="101">
        <v>0</v>
      </c>
      <c r="DS377" s="101">
        <v>-0.25</v>
      </c>
      <c r="DT377" s="101">
        <v>-0.11111111111111116</v>
      </c>
      <c r="DU377" s="132"/>
      <c r="DV377" s="101">
        <v>0.5</v>
      </c>
      <c r="DW377" s="101">
        <v>0</v>
      </c>
      <c r="DX377" s="101">
        <v>0</v>
      </c>
      <c r="DY377" s="101">
        <v>0</v>
      </c>
      <c r="DZ377" s="101">
        <v>0</v>
      </c>
      <c r="EA377" s="132"/>
      <c r="EB377" s="101">
        <v>0</v>
      </c>
      <c r="EC377" s="101">
        <v>-8.333333333333337E-2</v>
      </c>
      <c r="ED377" s="101">
        <v>9.0909090909090828E-2</v>
      </c>
      <c r="EE377" s="101">
        <v>0</v>
      </c>
      <c r="EF377" s="101">
        <v>0</v>
      </c>
      <c r="EG377" s="101">
        <v>0</v>
      </c>
      <c r="EH377" s="101">
        <v>0</v>
      </c>
      <c r="EI377" s="101">
        <v>-1.6666666666666718E-2</v>
      </c>
      <c r="EJ377" s="101">
        <v>1.6949152542372836E-2</v>
      </c>
      <c r="EK377" s="101">
        <v>0</v>
      </c>
      <c r="EL377" s="102">
        <v>-6.6666666666666652E-2</v>
      </c>
      <c r="EM377" s="102">
        <v>7.1428571428571397E-2</v>
      </c>
      <c r="EN377" s="102">
        <v>0</v>
      </c>
      <c r="EO377" s="102">
        <v>0</v>
      </c>
      <c r="EP377" s="102">
        <v>0</v>
      </c>
      <c r="EQ377" s="102">
        <v>0</v>
      </c>
      <c r="ER377" s="102">
        <v>0</v>
      </c>
      <c r="ES377" s="102">
        <v>0</v>
      </c>
      <c r="ET377" s="102">
        <v>0.66666666666666674</v>
      </c>
      <c r="EU377" s="102">
        <v>-0.42500000000000004</v>
      </c>
      <c r="EV377" s="102">
        <f t="shared" si="64"/>
        <v>4.3478260869565188E-2</v>
      </c>
      <c r="EW377" s="102">
        <f t="shared" si="65"/>
        <v>0</v>
      </c>
      <c r="EX377" s="102">
        <f t="shared" si="65"/>
        <v>0</v>
      </c>
      <c r="EZ377"/>
      <c r="FA377" s="101">
        <v>0</v>
      </c>
      <c r="FB377" s="101" t="s">
        <v>1074</v>
      </c>
      <c r="FC377" s="101">
        <v>0</v>
      </c>
      <c r="FD377" s="101">
        <v>-0.5</v>
      </c>
      <c r="FE377" s="132"/>
      <c r="FF377" s="101">
        <v>0.5</v>
      </c>
      <c r="FG377" s="132"/>
      <c r="FH377" s="101">
        <v>0.33333333333333326</v>
      </c>
      <c r="FI377" s="132"/>
      <c r="FJ377" s="101">
        <v>0</v>
      </c>
      <c r="FK377" s="101">
        <v>-0.25</v>
      </c>
      <c r="FL377" s="101">
        <v>0.33333333333333326</v>
      </c>
      <c r="FM377" s="101">
        <v>-0.5</v>
      </c>
      <c r="FN377" s="101">
        <v>0</v>
      </c>
      <c r="FO377" s="104">
        <v>1</v>
      </c>
      <c r="FP377" s="132"/>
      <c r="FQ377" s="100">
        <v>-0.25</v>
      </c>
      <c r="FR377" s="101">
        <v>-0.33333333333333337</v>
      </c>
      <c r="FS377" s="101">
        <v>0</v>
      </c>
      <c r="FT377" s="101">
        <v>0</v>
      </c>
      <c r="FU377" s="101">
        <v>0</v>
      </c>
      <c r="FV377" s="132"/>
      <c r="FW377" s="101">
        <v>1</v>
      </c>
      <c r="FX377" s="101">
        <v>-0.5</v>
      </c>
      <c r="FY377" s="101">
        <v>0</v>
      </c>
      <c r="FZ377" s="101">
        <v>0</v>
      </c>
      <c r="GA377" s="101">
        <v>0</v>
      </c>
      <c r="GB377" s="101">
        <v>0.5</v>
      </c>
      <c r="GC377" s="101">
        <v>0.33333333333333326</v>
      </c>
      <c r="GD377" s="101">
        <v>0</v>
      </c>
      <c r="GE377" s="101">
        <v>0</v>
      </c>
      <c r="GF377" s="101">
        <v>-0.125</v>
      </c>
      <c r="GG377" s="102">
        <v>-0.1428571428571429</v>
      </c>
      <c r="GH377" s="102">
        <v>0.33333333333333326</v>
      </c>
      <c r="GI377" s="102">
        <v>0</v>
      </c>
      <c r="GJ377" s="102">
        <v>-0.375</v>
      </c>
      <c r="GK377" s="102">
        <v>0.60000000000000009</v>
      </c>
      <c r="GL377" s="102">
        <v>0</v>
      </c>
      <c r="GM377" s="102">
        <v>-0.125</v>
      </c>
      <c r="GN377" s="102">
        <v>0.14285714285714279</v>
      </c>
      <c r="GO377" s="102">
        <v>0</v>
      </c>
      <c r="GP377" s="102">
        <v>0</v>
      </c>
      <c r="GQ377" s="102">
        <f t="shared" si="67"/>
        <v>0</v>
      </c>
      <c r="GR377" s="102">
        <f t="shared" si="58"/>
        <v>0</v>
      </c>
      <c r="GS377" s="102">
        <f t="shared" si="59"/>
        <v>0</v>
      </c>
      <c r="GU377"/>
      <c r="GV377" s="77" t="s">
        <v>1174</v>
      </c>
      <c r="GW377" s="101">
        <v>-0.17045454545454541</v>
      </c>
      <c r="GX377" s="101">
        <v>-0.12328767123287676</v>
      </c>
      <c r="GY377" s="101">
        <v>0.375</v>
      </c>
      <c r="GZ377" s="101">
        <v>6.8181818181818121E-2</v>
      </c>
      <c r="HA377" s="101">
        <v>6.3829787234042534E-2</v>
      </c>
      <c r="HB377" s="101" t="s">
        <v>1074</v>
      </c>
      <c r="HC377" s="101">
        <v>0.25</v>
      </c>
      <c r="HD377" s="101">
        <v>-0.12</v>
      </c>
      <c r="HE377" s="101">
        <v>0</v>
      </c>
      <c r="HF377" s="101">
        <v>9.0909090909090828E-2</v>
      </c>
      <c r="HG377" s="101">
        <v>0</v>
      </c>
      <c r="HH377" s="101">
        <v>0</v>
      </c>
      <c r="HI377" s="101">
        <v>-8.333333333333337E-2</v>
      </c>
      <c r="HJ377" s="101">
        <v>0.11363636363636354</v>
      </c>
      <c r="HK377" s="101">
        <v>-0.18367346938775508</v>
      </c>
      <c r="HL377" s="101">
        <v>0</v>
      </c>
      <c r="HM377" s="101">
        <v>0.25</v>
      </c>
      <c r="HN377" s="101">
        <v>-0.19999999999999996</v>
      </c>
      <c r="HO377" s="101">
        <v>0.10000000000000009</v>
      </c>
      <c r="HP377" s="101">
        <v>0.10000000000000009</v>
      </c>
      <c r="HQ377" s="101">
        <v>0.36363636363636354</v>
      </c>
      <c r="HR377" s="101">
        <v>-0.26666666666666672</v>
      </c>
      <c r="HS377" s="101">
        <v>-2.2727272727272707E-2</v>
      </c>
      <c r="HT377" s="101">
        <v>2.3255813953488413E-2</v>
      </c>
      <c r="HU377" s="101">
        <v>9.0909090909090828E-2</v>
      </c>
      <c r="HV377" s="101">
        <v>-0.16666666666666663</v>
      </c>
      <c r="HW377" s="101">
        <v>0.19999999999999996</v>
      </c>
      <c r="HX377" s="101">
        <v>0</v>
      </c>
      <c r="HY377" s="101">
        <v>1.0416666666666741E-2</v>
      </c>
      <c r="HZ377" s="101">
        <v>-1.0309278350515427E-2</v>
      </c>
      <c r="IA377" s="101">
        <v>0</v>
      </c>
      <c r="IB377" s="101">
        <v>0</v>
      </c>
      <c r="IC377" s="101">
        <v>-0.16666666666666663</v>
      </c>
      <c r="ID377" s="101">
        <v>0</v>
      </c>
      <c r="IE377" s="101">
        <v>0</v>
      </c>
      <c r="IF377" s="101">
        <v>0</v>
      </c>
      <c r="IG377" s="102">
        <v>0.17647058823529416</v>
      </c>
      <c r="IH377" s="102">
        <v>-6.6666666666666652E-2</v>
      </c>
      <c r="II377" s="102">
        <v>5.3571428571428603E-2</v>
      </c>
      <c r="IJ377" s="102">
        <v>1.6949152542372836E-2</v>
      </c>
      <c r="IK377" s="102">
        <v>0</v>
      </c>
      <c r="IL377" s="102">
        <v>0</v>
      </c>
      <c r="IM377" s="102">
        <v>-6.6666666666666652E-2</v>
      </c>
      <c r="IN377" s="102">
        <v>-7.1428571428571397E-2</v>
      </c>
      <c r="IO377" s="102">
        <v>0.30769230769230771</v>
      </c>
      <c r="IP377" s="102">
        <v>-0.11764705882352944</v>
      </c>
      <c r="IQ377" s="102">
        <f t="shared" si="68"/>
        <v>0</v>
      </c>
      <c r="IR377" s="102">
        <f t="shared" si="60"/>
        <v>8.3333333333333259E-2</v>
      </c>
      <c r="IS377" s="102">
        <f t="shared" si="61"/>
        <v>0</v>
      </c>
    </row>
    <row r="381" spans="1:253" x14ac:dyDescent="0.3">
      <c r="A381" s="364" t="s">
        <v>1289</v>
      </c>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364"/>
      <c r="AE381" s="364"/>
      <c r="AF381" s="364"/>
      <c r="AG381" s="364"/>
      <c r="AH381" s="364"/>
      <c r="AI381" s="364"/>
      <c r="AJ381" s="364"/>
      <c r="AK381" s="364"/>
      <c r="AL381" s="364"/>
      <c r="AM381" s="364"/>
      <c r="AN381" s="144" t="s">
        <v>1290</v>
      </c>
      <c r="GQ381" s="11"/>
      <c r="GR381" s="11"/>
      <c r="GU381"/>
      <c r="GV381"/>
    </row>
    <row r="382" spans="1:253" x14ac:dyDescent="0.3">
      <c r="GQ382" s="11"/>
      <c r="GS382"/>
      <c r="GT382"/>
    </row>
    <row r="383" spans="1:253" ht="49.5" x14ac:dyDescent="0.3">
      <c r="A383" s="31" t="s">
        <v>984</v>
      </c>
      <c r="B383" s="44" t="s">
        <v>1135</v>
      </c>
      <c r="C383" s="44" t="s">
        <v>1137</v>
      </c>
      <c r="D383" s="44" t="s">
        <v>1139</v>
      </c>
      <c r="E383" s="32" t="s">
        <v>1141</v>
      </c>
      <c r="F383" s="32" t="s">
        <v>1142</v>
      </c>
      <c r="G383" s="32" t="s">
        <v>1143</v>
      </c>
      <c r="H383" s="45" t="s">
        <v>1144</v>
      </c>
      <c r="I383" s="32" t="s">
        <v>1145</v>
      </c>
      <c r="J383" s="44" t="s">
        <v>1171</v>
      </c>
      <c r="K383" s="32" t="s">
        <v>1147</v>
      </c>
      <c r="L383" s="32" t="s">
        <v>1148</v>
      </c>
      <c r="M383" s="32" t="s">
        <v>1149</v>
      </c>
      <c r="N383" s="32" t="s">
        <v>1150</v>
      </c>
      <c r="O383" s="32" t="s">
        <v>1151</v>
      </c>
      <c r="P383" s="32" t="s">
        <v>1152</v>
      </c>
      <c r="Q383" s="32" t="s">
        <v>1153</v>
      </c>
      <c r="R383" s="32" t="s">
        <v>1154</v>
      </c>
      <c r="S383" s="32" t="s">
        <v>1155</v>
      </c>
      <c r="T383" s="32" t="s">
        <v>1156</v>
      </c>
      <c r="U383" s="32" t="s">
        <v>1157</v>
      </c>
      <c r="V383" s="32" t="s">
        <v>1158</v>
      </c>
      <c r="W383" s="32" t="s">
        <v>1291</v>
      </c>
      <c r="X383" s="32" t="s">
        <v>1160</v>
      </c>
      <c r="Y383" s="32" t="s">
        <v>1161</v>
      </c>
      <c r="Z383" s="32" t="s">
        <v>1162</v>
      </c>
      <c r="AA383" s="32" t="s">
        <v>1163</v>
      </c>
      <c r="AB383" s="32" t="s">
        <v>1164</v>
      </c>
      <c r="AC383" s="32" t="s">
        <v>1165</v>
      </c>
      <c r="AD383" s="32" t="s">
        <v>1166</v>
      </c>
      <c r="AE383" s="32" t="s">
        <v>1167</v>
      </c>
      <c r="AF383" s="32" t="s">
        <v>1168</v>
      </c>
      <c r="AG383" s="32" t="s">
        <v>1169</v>
      </c>
      <c r="AH383" s="32" t="s">
        <v>1170</v>
      </c>
      <c r="AI383" s="32" t="s">
        <v>1028</v>
      </c>
      <c r="AJ383" s="32" t="s">
        <v>1029</v>
      </c>
      <c r="AK383" s="32" t="s">
        <v>2063</v>
      </c>
      <c r="AL383" s="30" t="s">
        <v>2190</v>
      </c>
      <c r="AM383" s="32" t="s">
        <v>2244</v>
      </c>
      <c r="GQ383" s="11"/>
      <c r="GR383" s="11"/>
      <c r="GS383"/>
      <c r="GT383"/>
      <c r="GU383"/>
    </row>
    <row r="384" spans="1:253" x14ac:dyDescent="0.3">
      <c r="A384" s="11" t="s">
        <v>1071</v>
      </c>
      <c r="B384" s="145" t="s">
        <v>947</v>
      </c>
      <c r="C384" s="145" t="s">
        <v>947</v>
      </c>
      <c r="D384" s="145" t="s">
        <v>947</v>
      </c>
      <c r="E384" s="145" t="s">
        <v>947</v>
      </c>
      <c r="F384" s="145" t="s">
        <v>947</v>
      </c>
      <c r="G384" s="145" t="s">
        <v>947</v>
      </c>
      <c r="H384" s="39" t="s">
        <v>947</v>
      </c>
      <c r="I384" s="39" t="s">
        <v>947</v>
      </c>
      <c r="J384" s="145">
        <v>25</v>
      </c>
      <c r="K384" s="39" t="s">
        <v>947</v>
      </c>
      <c r="L384" s="39" t="s">
        <v>947</v>
      </c>
      <c r="M384" s="39" t="s">
        <v>947</v>
      </c>
      <c r="N384" s="39" t="s">
        <v>947</v>
      </c>
      <c r="O384" s="39" t="s">
        <v>947</v>
      </c>
      <c r="P384" s="146" t="s">
        <v>1072</v>
      </c>
      <c r="Q384" s="146" t="s">
        <v>1072</v>
      </c>
      <c r="R384" s="146" t="s">
        <v>1072</v>
      </c>
      <c r="S384" s="39" t="s">
        <v>947</v>
      </c>
      <c r="T384" s="39" t="s">
        <v>947</v>
      </c>
      <c r="U384" s="39" t="s">
        <v>947</v>
      </c>
      <c r="V384" s="39" t="s">
        <v>947</v>
      </c>
      <c r="W384" s="46" t="s">
        <v>1072</v>
      </c>
      <c r="X384" s="39" t="s">
        <v>947</v>
      </c>
      <c r="Y384" s="39" t="s">
        <v>947</v>
      </c>
      <c r="Z384" s="39" t="s">
        <v>947</v>
      </c>
      <c r="AA384" s="39" t="s">
        <v>947</v>
      </c>
      <c r="AB384" s="39" t="s">
        <v>947</v>
      </c>
      <c r="AC384" s="39" t="s">
        <v>947</v>
      </c>
      <c r="AD384" s="39" t="s">
        <v>947</v>
      </c>
      <c r="AE384" s="46" t="s">
        <v>1072</v>
      </c>
      <c r="AF384" s="39" t="s">
        <v>947</v>
      </c>
      <c r="AG384" s="39" t="s">
        <v>947</v>
      </c>
      <c r="AH384" s="38" t="s">
        <v>1072</v>
      </c>
      <c r="AI384" s="39">
        <v>25</v>
      </c>
      <c r="AJ384" s="38" t="s">
        <v>1072</v>
      </c>
      <c r="AK384" s="52">
        <v>25</v>
      </c>
      <c r="AL384" s="39">
        <v>25</v>
      </c>
      <c r="AM384" s="39">
        <f>'Prix médians'!Y7</f>
        <v>50</v>
      </c>
      <c r="AN384" s="98"/>
      <c r="AO384" s="11" t="s">
        <v>1292</v>
      </c>
      <c r="GQ384" s="11"/>
      <c r="GR384" s="11"/>
      <c r="GU384"/>
      <c r="GV384"/>
    </row>
    <row r="385" spans="1:202" x14ac:dyDescent="0.3">
      <c r="A385" s="11" t="s">
        <v>933</v>
      </c>
      <c r="B385" s="147">
        <v>50</v>
      </c>
      <c r="C385" s="146" t="s">
        <v>1072</v>
      </c>
      <c r="D385" s="148">
        <v>25</v>
      </c>
      <c r="E385" s="52">
        <v>25</v>
      </c>
      <c r="F385" s="39">
        <v>25</v>
      </c>
      <c r="G385" s="52">
        <v>100</v>
      </c>
      <c r="H385" s="52">
        <v>100</v>
      </c>
      <c r="I385" s="149">
        <v>50</v>
      </c>
      <c r="J385" s="150">
        <v>100</v>
      </c>
      <c r="K385" s="149">
        <v>50</v>
      </c>
      <c r="L385" s="149">
        <v>100</v>
      </c>
      <c r="M385" s="149">
        <v>100</v>
      </c>
      <c r="N385" s="51">
        <v>100</v>
      </c>
      <c r="O385" s="51">
        <v>100</v>
      </c>
      <c r="P385" s="146" t="s">
        <v>1072</v>
      </c>
      <c r="Q385" s="146" t="s">
        <v>1072</v>
      </c>
      <c r="R385" s="51">
        <v>100</v>
      </c>
      <c r="S385" s="51">
        <v>100</v>
      </c>
      <c r="T385" s="51">
        <v>100</v>
      </c>
      <c r="U385" s="39">
        <v>25</v>
      </c>
      <c r="V385" s="51">
        <v>100</v>
      </c>
      <c r="W385" s="46" t="s">
        <v>1072</v>
      </c>
      <c r="X385" s="51">
        <v>100</v>
      </c>
      <c r="Y385" s="51">
        <v>50</v>
      </c>
      <c r="Z385" s="149">
        <v>100</v>
      </c>
      <c r="AA385" s="51">
        <v>37.5</v>
      </c>
      <c r="AB385" s="51">
        <v>50</v>
      </c>
      <c r="AC385" s="51">
        <v>62.5</v>
      </c>
      <c r="AD385" s="51">
        <v>100</v>
      </c>
      <c r="AE385" s="51">
        <v>100</v>
      </c>
      <c r="AF385" s="51">
        <v>100</v>
      </c>
      <c r="AG385" s="51">
        <v>100</v>
      </c>
      <c r="AH385" s="52">
        <v>100</v>
      </c>
      <c r="AI385" s="52">
        <v>100</v>
      </c>
      <c r="AJ385" s="52">
        <v>100</v>
      </c>
      <c r="AK385" s="52">
        <v>100</v>
      </c>
      <c r="AL385" s="38" t="s">
        <v>1072</v>
      </c>
      <c r="AM385" s="38" t="s">
        <v>1072</v>
      </c>
      <c r="GQ385" s="11"/>
      <c r="GS385"/>
      <c r="GT385"/>
    </row>
    <row r="386" spans="1:202" x14ac:dyDescent="0.3">
      <c r="A386" s="11" t="s">
        <v>926</v>
      </c>
      <c r="B386" s="147">
        <v>10</v>
      </c>
      <c r="C386" s="151">
        <v>10</v>
      </c>
      <c r="D386" s="148">
        <v>10</v>
      </c>
      <c r="E386" s="39">
        <v>25</v>
      </c>
      <c r="F386" s="52">
        <v>15</v>
      </c>
      <c r="G386" s="52">
        <v>100</v>
      </c>
      <c r="H386" s="39">
        <v>48</v>
      </c>
      <c r="I386" s="39">
        <v>25</v>
      </c>
      <c r="J386" s="146" t="s">
        <v>1072</v>
      </c>
      <c r="K386" s="39">
        <v>50</v>
      </c>
      <c r="L386" s="39">
        <v>25</v>
      </c>
      <c r="M386" s="39">
        <v>25</v>
      </c>
      <c r="N386" s="146" t="s">
        <v>1072</v>
      </c>
      <c r="O386" s="146" t="s">
        <v>1072</v>
      </c>
      <c r="P386" s="146" t="s">
        <v>1072</v>
      </c>
      <c r="Q386" s="39">
        <v>50</v>
      </c>
      <c r="R386" s="39">
        <v>25</v>
      </c>
      <c r="S386" s="39">
        <v>25</v>
      </c>
      <c r="T386" s="39">
        <v>37.5</v>
      </c>
      <c r="U386" s="39">
        <v>25</v>
      </c>
      <c r="V386" s="39">
        <v>25</v>
      </c>
      <c r="W386" s="39">
        <v>100</v>
      </c>
      <c r="X386" s="39">
        <v>25</v>
      </c>
      <c r="Y386" s="39">
        <v>25</v>
      </c>
      <c r="Z386" s="149">
        <v>25</v>
      </c>
      <c r="AA386" s="51">
        <v>10</v>
      </c>
      <c r="AB386" s="51">
        <v>10</v>
      </c>
      <c r="AC386" s="51">
        <v>10</v>
      </c>
      <c r="AD386" s="51">
        <v>10</v>
      </c>
      <c r="AE386" s="51">
        <v>15</v>
      </c>
      <c r="AF386" s="50">
        <v>50</v>
      </c>
      <c r="AG386" s="51">
        <v>25</v>
      </c>
      <c r="AH386" s="52">
        <v>15</v>
      </c>
      <c r="AI386" s="39">
        <v>25</v>
      </c>
      <c r="AJ386" s="52">
        <v>10</v>
      </c>
      <c r="AK386" s="52">
        <v>15</v>
      </c>
      <c r="AL386" s="52">
        <v>25</v>
      </c>
      <c r="AM386" s="316">
        <f>'Prix médians'!Y12</f>
        <v>50</v>
      </c>
      <c r="GQ386" s="11"/>
      <c r="GS386"/>
      <c r="GT386"/>
    </row>
    <row r="387" spans="1:202" x14ac:dyDescent="0.3">
      <c r="A387" s="11" t="s">
        <v>914</v>
      </c>
      <c r="B387" s="146" t="s">
        <v>1072</v>
      </c>
      <c r="C387" s="51">
        <v>200</v>
      </c>
      <c r="D387" s="58">
        <v>250</v>
      </c>
      <c r="E387" s="39">
        <v>25</v>
      </c>
      <c r="F387" s="52">
        <v>20</v>
      </c>
      <c r="G387" s="39">
        <v>100</v>
      </c>
      <c r="H387" s="52">
        <v>45</v>
      </c>
      <c r="I387" s="149">
        <v>25</v>
      </c>
      <c r="J387" s="146" t="s">
        <v>1072</v>
      </c>
      <c r="K387" s="149">
        <v>20</v>
      </c>
      <c r="L387" s="149">
        <v>25</v>
      </c>
      <c r="M387" s="39">
        <v>25</v>
      </c>
      <c r="N387" s="51">
        <v>25</v>
      </c>
      <c r="O387" s="39">
        <v>63</v>
      </c>
      <c r="P387" s="146" t="s">
        <v>1072</v>
      </c>
      <c r="Q387" s="39">
        <v>50</v>
      </c>
      <c r="R387" s="39">
        <v>25</v>
      </c>
      <c r="S387" s="39">
        <v>25</v>
      </c>
      <c r="T387" s="39">
        <v>37.5</v>
      </c>
      <c r="U387" s="39">
        <v>25</v>
      </c>
      <c r="V387" s="39">
        <v>25</v>
      </c>
      <c r="W387" s="39">
        <v>100</v>
      </c>
      <c r="X387" s="39">
        <v>25</v>
      </c>
      <c r="Y387" s="51">
        <v>20</v>
      </c>
      <c r="Z387" s="149">
        <v>25</v>
      </c>
      <c r="AA387" s="39">
        <v>25</v>
      </c>
      <c r="AB387" s="39">
        <v>25</v>
      </c>
      <c r="AC387" s="51">
        <v>25</v>
      </c>
      <c r="AD387" s="39">
        <v>25</v>
      </c>
      <c r="AE387" s="39">
        <v>25</v>
      </c>
      <c r="AF387" s="50">
        <v>50</v>
      </c>
      <c r="AG387" s="39">
        <v>25</v>
      </c>
      <c r="AH387" s="52">
        <v>25</v>
      </c>
      <c r="AI387" s="52">
        <v>25</v>
      </c>
      <c r="AJ387" s="39">
        <v>25</v>
      </c>
      <c r="AK387" s="52">
        <v>25</v>
      </c>
      <c r="AL387" s="52">
        <v>25</v>
      </c>
      <c r="AM387" s="316">
        <f>'Prix médians'!Y6</f>
        <v>50</v>
      </c>
      <c r="GQ387" s="11"/>
      <c r="GS387"/>
      <c r="GT387"/>
    </row>
    <row r="388" spans="1:202" x14ac:dyDescent="0.3">
      <c r="A388" s="11" t="s">
        <v>1076</v>
      </c>
      <c r="B388" s="146" t="s">
        <v>1072</v>
      </c>
      <c r="C388" s="146" t="s">
        <v>1072</v>
      </c>
      <c r="D388" s="146" t="s">
        <v>1072</v>
      </c>
      <c r="E388" s="146" t="s">
        <v>1072</v>
      </c>
      <c r="F388" s="146" t="s">
        <v>1072</v>
      </c>
      <c r="G388" s="146" t="s">
        <v>1072</v>
      </c>
      <c r="H388" s="146" t="s">
        <v>1072</v>
      </c>
      <c r="I388" s="146" t="s">
        <v>1072</v>
      </c>
      <c r="J388" s="146" t="s">
        <v>1072</v>
      </c>
      <c r="K388" s="146" t="s">
        <v>1072</v>
      </c>
      <c r="L388" s="46" t="s">
        <v>1072</v>
      </c>
      <c r="M388" s="146" t="s">
        <v>1072</v>
      </c>
      <c r="N388" s="146" t="s">
        <v>1072</v>
      </c>
      <c r="O388" s="146" t="s">
        <v>1072</v>
      </c>
      <c r="P388" s="146" t="s">
        <v>1072</v>
      </c>
      <c r="Q388" s="39">
        <v>50</v>
      </c>
      <c r="R388" s="39">
        <v>25</v>
      </c>
      <c r="S388" s="39" t="s">
        <v>947</v>
      </c>
      <c r="T388" s="39" t="s">
        <v>947</v>
      </c>
      <c r="U388" s="39">
        <v>25</v>
      </c>
      <c r="V388" s="39" t="s">
        <v>947</v>
      </c>
      <c r="W388" s="46" t="s">
        <v>1072</v>
      </c>
      <c r="X388" s="39" t="s">
        <v>947</v>
      </c>
      <c r="Y388" s="39" t="s">
        <v>947</v>
      </c>
      <c r="Z388" s="39" t="s">
        <v>947</v>
      </c>
      <c r="AA388" s="39" t="s">
        <v>947</v>
      </c>
      <c r="AB388" s="39" t="s">
        <v>947</v>
      </c>
      <c r="AC388" s="39" t="s">
        <v>947</v>
      </c>
      <c r="AD388" s="39" t="s">
        <v>947</v>
      </c>
      <c r="AE388" s="39" t="s">
        <v>947</v>
      </c>
      <c r="AF388" s="50">
        <v>50</v>
      </c>
      <c r="AG388" s="39" t="s">
        <v>947</v>
      </c>
      <c r="AH388" s="38" t="s">
        <v>1072</v>
      </c>
      <c r="AI388" s="38" t="s">
        <v>1072</v>
      </c>
      <c r="AJ388" s="38" t="s">
        <v>1072</v>
      </c>
      <c r="AK388" s="39">
        <v>25</v>
      </c>
      <c r="AL388" s="39">
        <v>25</v>
      </c>
      <c r="AM388" s="38" t="s">
        <v>1072</v>
      </c>
      <c r="GQ388" s="11"/>
      <c r="GS388"/>
      <c r="GT388"/>
    </row>
    <row r="389" spans="1:202" x14ac:dyDescent="0.3">
      <c r="A389" s="11" t="s">
        <v>1077</v>
      </c>
      <c r="B389" s="146" t="s">
        <v>1072</v>
      </c>
      <c r="C389" s="146" t="s">
        <v>1072</v>
      </c>
      <c r="D389" s="146" t="s">
        <v>1072</v>
      </c>
      <c r="E389" s="146" t="s">
        <v>1072</v>
      </c>
      <c r="F389" s="146" t="s">
        <v>1072</v>
      </c>
      <c r="G389" s="146" t="s">
        <v>1072</v>
      </c>
      <c r="H389" s="39">
        <v>48</v>
      </c>
      <c r="I389" s="146" t="s">
        <v>1072</v>
      </c>
      <c r="J389" s="146" t="s">
        <v>1072</v>
      </c>
      <c r="K389" s="146" t="s">
        <v>1072</v>
      </c>
      <c r="L389" s="39">
        <v>25</v>
      </c>
      <c r="M389" s="146" t="s">
        <v>1072</v>
      </c>
      <c r="N389" s="146" t="s">
        <v>1072</v>
      </c>
      <c r="O389" s="146" t="s">
        <v>1072</v>
      </c>
      <c r="P389" s="146" t="s">
        <v>1072</v>
      </c>
      <c r="Q389" s="146" t="s">
        <v>1072</v>
      </c>
      <c r="R389" s="146" t="s">
        <v>1072</v>
      </c>
      <c r="S389" s="146" t="s">
        <v>1072</v>
      </c>
      <c r="T389" s="146" t="s">
        <v>1072</v>
      </c>
      <c r="U389" s="146" t="s">
        <v>1072</v>
      </c>
      <c r="V389" s="146" t="s">
        <v>1072</v>
      </c>
      <c r="W389" s="46" t="s">
        <v>1072</v>
      </c>
      <c r="X389" s="46" t="s">
        <v>1072</v>
      </c>
      <c r="Y389" s="46" t="s">
        <v>1072</v>
      </c>
      <c r="Z389" s="46" t="s">
        <v>1072</v>
      </c>
      <c r="AA389" s="46" t="s">
        <v>1072</v>
      </c>
      <c r="AB389" s="46" t="s">
        <v>1072</v>
      </c>
      <c r="AC389" s="46" t="s">
        <v>1072</v>
      </c>
      <c r="AD389" s="46" t="s">
        <v>1072</v>
      </c>
      <c r="AE389" s="46" t="s">
        <v>1072</v>
      </c>
      <c r="AF389" s="46" t="s">
        <v>1072</v>
      </c>
      <c r="AG389" s="46" t="s">
        <v>1072</v>
      </c>
      <c r="AH389" s="38" t="s">
        <v>1072</v>
      </c>
      <c r="AI389" s="38" t="s">
        <v>1072</v>
      </c>
      <c r="AJ389" s="38" t="s">
        <v>1072</v>
      </c>
      <c r="AK389" s="38" t="s">
        <v>1072</v>
      </c>
      <c r="AL389" s="38" t="s">
        <v>1072</v>
      </c>
      <c r="AM389" s="38" t="s">
        <v>1072</v>
      </c>
      <c r="GQ389" s="11"/>
      <c r="GS389"/>
      <c r="GT389"/>
    </row>
    <row r="390" spans="1:202" x14ac:dyDescent="0.3">
      <c r="A390" s="11" t="s">
        <v>924</v>
      </c>
      <c r="B390" s="146" t="s">
        <v>1072</v>
      </c>
      <c r="C390" s="146" t="s">
        <v>1072</v>
      </c>
      <c r="D390" s="146" t="s">
        <v>1072</v>
      </c>
      <c r="E390" s="52">
        <v>25</v>
      </c>
      <c r="F390" s="146" t="s">
        <v>1072</v>
      </c>
      <c r="G390" s="39">
        <v>100</v>
      </c>
      <c r="H390" s="52">
        <v>48</v>
      </c>
      <c r="I390" s="152">
        <v>25</v>
      </c>
      <c r="J390" s="146" t="s">
        <v>1072</v>
      </c>
      <c r="K390" s="146" t="s">
        <v>1072</v>
      </c>
      <c r="L390" s="149">
        <v>25</v>
      </c>
      <c r="M390" s="146" t="s">
        <v>1072</v>
      </c>
      <c r="N390" s="51">
        <v>25</v>
      </c>
      <c r="O390" s="51">
        <v>25</v>
      </c>
      <c r="P390" s="146" t="s">
        <v>1072</v>
      </c>
      <c r="Q390" s="39">
        <v>50</v>
      </c>
      <c r="R390" s="51">
        <v>25</v>
      </c>
      <c r="S390" s="51">
        <v>25</v>
      </c>
      <c r="T390" s="51">
        <v>25</v>
      </c>
      <c r="U390" s="51">
        <v>25</v>
      </c>
      <c r="V390" s="51">
        <v>25</v>
      </c>
      <c r="W390" s="51">
        <v>25</v>
      </c>
      <c r="X390" s="51">
        <v>25</v>
      </c>
      <c r="Y390" s="51">
        <v>25</v>
      </c>
      <c r="Z390" s="153">
        <v>25</v>
      </c>
      <c r="AA390" s="51">
        <v>25</v>
      </c>
      <c r="AB390" s="51">
        <v>25</v>
      </c>
      <c r="AC390" s="51">
        <v>25</v>
      </c>
      <c r="AD390" s="51">
        <v>25</v>
      </c>
      <c r="AE390" s="51">
        <v>25</v>
      </c>
      <c r="AF390" s="51">
        <v>25</v>
      </c>
      <c r="AG390" s="51">
        <v>25</v>
      </c>
      <c r="AH390" s="52">
        <v>25</v>
      </c>
      <c r="AI390" s="38" t="s">
        <v>1072</v>
      </c>
      <c r="AJ390" s="52">
        <v>25</v>
      </c>
      <c r="AK390" s="38" t="s">
        <v>1072</v>
      </c>
      <c r="AL390" s="38" t="s">
        <v>1072</v>
      </c>
      <c r="AM390" s="38" t="s">
        <v>1072</v>
      </c>
      <c r="GQ390" s="11"/>
      <c r="GS390"/>
      <c r="GT390"/>
    </row>
    <row r="391" spans="1:202" x14ac:dyDescent="0.3">
      <c r="A391" s="11" t="s">
        <v>1078</v>
      </c>
      <c r="B391" s="146" t="s">
        <v>1072</v>
      </c>
      <c r="C391" s="146" t="s">
        <v>1072</v>
      </c>
      <c r="D391" s="146" t="s">
        <v>1072</v>
      </c>
      <c r="E391" s="154" t="s">
        <v>947</v>
      </c>
      <c r="F391" s="146" t="s">
        <v>1072</v>
      </c>
      <c r="G391" s="146" t="s">
        <v>1072</v>
      </c>
      <c r="H391" s="39">
        <v>48</v>
      </c>
      <c r="I391" s="149">
        <v>20</v>
      </c>
      <c r="J391" s="146" t="s">
        <v>1072</v>
      </c>
      <c r="K391" s="146" t="s">
        <v>1072</v>
      </c>
      <c r="L391" s="39">
        <v>25</v>
      </c>
      <c r="M391" s="146" t="s">
        <v>1072</v>
      </c>
      <c r="N391" s="146" t="s">
        <v>1072</v>
      </c>
      <c r="O391" s="51">
        <v>20</v>
      </c>
      <c r="P391" s="146" t="s">
        <v>1072</v>
      </c>
      <c r="Q391" s="146" t="s">
        <v>1072</v>
      </c>
      <c r="R391" s="146" t="s">
        <v>1072</v>
      </c>
      <c r="S391" s="146" t="s">
        <v>1072</v>
      </c>
      <c r="T391" s="146" t="s">
        <v>1072</v>
      </c>
      <c r="U391" s="146" t="s">
        <v>1072</v>
      </c>
      <c r="V391" s="146" t="s">
        <v>1072</v>
      </c>
      <c r="W391" s="46" t="s">
        <v>1072</v>
      </c>
      <c r="X391" s="46" t="s">
        <v>1072</v>
      </c>
      <c r="Y391" s="46" t="s">
        <v>1072</v>
      </c>
      <c r="Z391" s="46" t="s">
        <v>1072</v>
      </c>
      <c r="AA391" s="46" t="s">
        <v>1072</v>
      </c>
      <c r="AB391" s="46" t="s">
        <v>1072</v>
      </c>
      <c r="AC391" s="46" t="s">
        <v>1072</v>
      </c>
      <c r="AD391" s="46" t="s">
        <v>1072</v>
      </c>
      <c r="AE391" s="46" t="s">
        <v>1072</v>
      </c>
      <c r="AF391" s="46" t="s">
        <v>1072</v>
      </c>
      <c r="AG391" s="46" t="s">
        <v>1072</v>
      </c>
      <c r="AH391" s="38" t="s">
        <v>1072</v>
      </c>
      <c r="AI391" s="38" t="s">
        <v>1072</v>
      </c>
      <c r="AJ391" s="38" t="s">
        <v>1072</v>
      </c>
      <c r="AK391" s="38" t="s">
        <v>1072</v>
      </c>
      <c r="AL391" s="38" t="s">
        <v>1072</v>
      </c>
      <c r="AM391" s="38" t="s">
        <v>1072</v>
      </c>
      <c r="GQ391" s="11"/>
      <c r="GS391"/>
      <c r="GT391"/>
    </row>
    <row r="392" spans="1:202" x14ac:dyDescent="0.3">
      <c r="A392" s="11" t="s">
        <v>942</v>
      </c>
      <c r="B392" s="146" t="s">
        <v>1072</v>
      </c>
      <c r="C392" s="146" t="s">
        <v>1072</v>
      </c>
      <c r="D392" s="146" t="s">
        <v>1072</v>
      </c>
      <c r="E392" s="146" t="s">
        <v>1072</v>
      </c>
      <c r="F392" s="146" t="s">
        <v>1072</v>
      </c>
      <c r="G392" s="146" t="s">
        <v>1072</v>
      </c>
      <c r="H392" s="146" t="s">
        <v>1072</v>
      </c>
      <c r="I392" s="39">
        <v>25</v>
      </c>
      <c r="J392" s="146" t="s">
        <v>1072</v>
      </c>
      <c r="K392" s="39">
        <v>50</v>
      </c>
      <c r="L392" s="149">
        <v>25</v>
      </c>
      <c r="M392" s="39">
        <v>25</v>
      </c>
      <c r="N392" s="39">
        <v>25</v>
      </c>
      <c r="O392" s="39">
        <v>62.5</v>
      </c>
      <c r="P392" s="146" t="s">
        <v>1072</v>
      </c>
      <c r="Q392" s="39">
        <v>50</v>
      </c>
      <c r="R392" s="39">
        <v>25</v>
      </c>
      <c r="S392" s="39">
        <v>25</v>
      </c>
      <c r="T392" s="39">
        <v>37.5</v>
      </c>
      <c r="U392" s="39">
        <v>25</v>
      </c>
      <c r="V392" s="39">
        <v>25</v>
      </c>
      <c r="W392" s="46" t="s">
        <v>1072</v>
      </c>
      <c r="X392" s="46" t="s">
        <v>1072</v>
      </c>
      <c r="Y392" s="39">
        <v>25</v>
      </c>
      <c r="Z392" s="39">
        <v>25</v>
      </c>
      <c r="AA392" s="39">
        <v>25</v>
      </c>
      <c r="AB392" s="39">
        <v>25</v>
      </c>
      <c r="AC392" s="51">
        <v>25</v>
      </c>
      <c r="AD392" s="39">
        <v>25</v>
      </c>
      <c r="AE392" s="39">
        <v>25</v>
      </c>
      <c r="AF392" s="50">
        <v>50</v>
      </c>
      <c r="AG392" s="51">
        <v>25</v>
      </c>
      <c r="AH392" s="52">
        <v>25</v>
      </c>
      <c r="AI392" s="39">
        <v>25</v>
      </c>
      <c r="AJ392" s="39">
        <v>25</v>
      </c>
      <c r="AK392" s="39">
        <v>25</v>
      </c>
      <c r="AL392" s="39">
        <v>25</v>
      </c>
      <c r="AM392" s="154">
        <f>'Prix médians'!Y18</f>
        <v>50</v>
      </c>
      <c r="GQ392" s="11"/>
      <c r="GS392"/>
      <c r="GT392"/>
    </row>
    <row r="393" spans="1:202" x14ac:dyDescent="0.3">
      <c r="A393" s="11" t="s">
        <v>939</v>
      </c>
      <c r="B393" s="148">
        <v>15</v>
      </c>
      <c r="C393" s="148">
        <v>25</v>
      </c>
      <c r="D393" s="155">
        <v>20</v>
      </c>
      <c r="E393" s="52">
        <v>25</v>
      </c>
      <c r="F393" s="52">
        <v>25</v>
      </c>
      <c r="G393" s="39">
        <v>100</v>
      </c>
      <c r="H393" s="52">
        <v>25</v>
      </c>
      <c r="I393" s="149">
        <v>25</v>
      </c>
      <c r="J393" s="150">
        <v>25</v>
      </c>
      <c r="K393" s="149">
        <v>50</v>
      </c>
      <c r="L393" s="149">
        <v>25</v>
      </c>
      <c r="M393" s="149">
        <v>25</v>
      </c>
      <c r="N393" s="51">
        <v>25</v>
      </c>
      <c r="O393" s="39">
        <v>63</v>
      </c>
      <c r="P393" s="51">
        <v>50</v>
      </c>
      <c r="Q393" s="51">
        <v>25</v>
      </c>
      <c r="R393" s="51">
        <v>50</v>
      </c>
      <c r="S393" s="51">
        <v>50</v>
      </c>
      <c r="T393" s="51">
        <v>50</v>
      </c>
      <c r="U393" s="51">
        <v>50</v>
      </c>
      <c r="V393" s="51">
        <v>50</v>
      </c>
      <c r="W393" s="39">
        <v>100</v>
      </c>
      <c r="X393" s="51">
        <v>25</v>
      </c>
      <c r="Y393" s="51">
        <v>50</v>
      </c>
      <c r="Z393" s="51">
        <v>50</v>
      </c>
      <c r="AA393" s="51">
        <v>25</v>
      </c>
      <c r="AB393" s="51">
        <v>50</v>
      </c>
      <c r="AC393" s="51">
        <v>50</v>
      </c>
      <c r="AD393" s="51">
        <v>50</v>
      </c>
      <c r="AE393" s="51">
        <v>50</v>
      </c>
      <c r="AF393" s="51">
        <v>50</v>
      </c>
      <c r="AG393" s="51">
        <v>50</v>
      </c>
      <c r="AH393" s="52">
        <v>50</v>
      </c>
      <c r="AI393" s="38" t="s">
        <v>1072</v>
      </c>
      <c r="AJ393" s="52">
        <v>25</v>
      </c>
      <c r="AK393" s="39">
        <v>25</v>
      </c>
      <c r="AL393" s="52">
        <v>25</v>
      </c>
      <c r="AM393" s="38" t="s">
        <v>1072</v>
      </c>
      <c r="GQ393" s="11"/>
      <c r="GS393"/>
      <c r="GT393"/>
    </row>
    <row r="394" spans="1:202" x14ac:dyDescent="0.3">
      <c r="A394" s="11" t="s">
        <v>1079</v>
      </c>
      <c r="B394" s="148">
        <v>45</v>
      </c>
      <c r="C394" s="148">
        <v>15</v>
      </c>
      <c r="D394" s="155">
        <v>15</v>
      </c>
      <c r="E394" s="52">
        <v>100</v>
      </c>
      <c r="F394" s="146" t="s">
        <v>1072</v>
      </c>
      <c r="G394" s="52">
        <v>100</v>
      </c>
      <c r="H394" s="146" t="s">
        <v>1072</v>
      </c>
      <c r="I394" s="149">
        <v>25</v>
      </c>
      <c r="J394" s="146" t="s">
        <v>1072</v>
      </c>
      <c r="K394" s="146" t="s">
        <v>1072</v>
      </c>
      <c r="L394" s="146" t="s">
        <v>1072</v>
      </c>
      <c r="M394" s="146" t="s">
        <v>1072</v>
      </c>
      <c r="N394" s="146" t="s">
        <v>1072</v>
      </c>
      <c r="O394" s="146" t="s">
        <v>1072</v>
      </c>
      <c r="P394" s="146" t="s">
        <v>1072</v>
      </c>
      <c r="Q394" s="39">
        <v>50</v>
      </c>
      <c r="R394" s="39">
        <v>25</v>
      </c>
      <c r="S394" s="39">
        <v>25</v>
      </c>
      <c r="T394" s="39">
        <v>37.5</v>
      </c>
      <c r="U394" s="39">
        <v>25</v>
      </c>
      <c r="V394" s="39">
        <v>25</v>
      </c>
      <c r="W394" s="46" t="s">
        <v>1072</v>
      </c>
      <c r="X394" s="51">
        <v>25</v>
      </c>
      <c r="Y394" s="51">
        <v>25</v>
      </c>
      <c r="Z394" s="51">
        <v>25</v>
      </c>
      <c r="AA394" s="51">
        <v>25</v>
      </c>
      <c r="AB394" s="51">
        <v>20</v>
      </c>
      <c r="AC394" s="51">
        <v>100</v>
      </c>
      <c r="AD394" s="51">
        <v>100</v>
      </c>
      <c r="AE394" s="51">
        <v>100</v>
      </c>
      <c r="AF394" s="51">
        <v>100</v>
      </c>
      <c r="AG394" s="51">
        <v>100</v>
      </c>
      <c r="AH394" s="52">
        <v>100</v>
      </c>
      <c r="AI394" s="38" t="s">
        <v>1072</v>
      </c>
      <c r="AJ394" s="38" t="s">
        <v>1072</v>
      </c>
      <c r="AK394" s="38" t="s">
        <v>1072</v>
      </c>
      <c r="AL394" s="38" t="s">
        <v>1072</v>
      </c>
      <c r="AM394" s="38" t="s">
        <v>1072</v>
      </c>
      <c r="GQ394" s="11"/>
      <c r="GS394"/>
      <c r="GT394"/>
    </row>
    <row r="395" spans="1:202" x14ac:dyDescent="0.3">
      <c r="A395" s="11" t="s">
        <v>931</v>
      </c>
      <c r="B395" s="147">
        <v>50</v>
      </c>
      <c r="C395" s="147">
        <v>50</v>
      </c>
      <c r="D395" s="146" t="s">
        <v>1072</v>
      </c>
      <c r="E395" s="39">
        <v>25</v>
      </c>
      <c r="F395" s="52">
        <v>25</v>
      </c>
      <c r="G395" s="146" t="s">
        <v>1072</v>
      </c>
      <c r="H395" s="52">
        <v>10</v>
      </c>
      <c r="I395" s="149">
        <v>10</v>
      </c>
      <c r="J395" s="146" t="s">
        <v>1072</v>
      </c>
      <c r="K395" s="146" t="s">
        <v>1072</v>
      </c>
      <c r="L395" s="146" t="s">
        <v>1072</v>
      </c>
      <c r="M395" s="149">
        <v>10</v>
      </c>
      <c r="N395" s="51">
        <v>10</v>
      </c>
      <c r="O395" s="51">
        <v>10</v>
      </c>
      <c r="P395" s="146" t="s">
        <v>1072</v>
      </c>
      <c r="Q395" s="51">
        <v>10</v>
      </c>
      <c r="R395" s="51">
        <v>10</v>
      </c>
      <c r="S395" s="51">
        <v>10</v>
      </c>
      <c r="T395" s="51">
        <v>10</v>
      </c>
      <c r="U395" s="51">
        <v>10</v>
      </c>
      <c r="V395" s="51">
        <v>10</v>
      </c>
      <c r="W395" s="46" t="s">
        <v>1072</v>
      </c>
      <c r="X395" s="51">
        <v>10</v>
      </c>
      <c r="Y395" s="51">
        <v>10</v>
      </c>
      <c r="Z395" s="51">
        <v>10</v>
      </c>
      <c r="AA395" s="51">
        <v>10</v>
      </c>
      <c r="AB395" s="51">
        <v>10</v>
      </c>
      <c r="AC395" s="51">
        <v>10</v>
      </c>
      <c r="AD395" s="51">
        <v>10</v>
      </c>
      <c r="AE395" s="51">
        <v>10</v>
      </c>
      <c r="AF395" s="51">
        <v>10</v>
      </c>
      <c r="AG395" s="51">
        <v>10</v>
      </c>
      <c r="AH395" s="52">
        <v>10</v>
      </c>
      <c r="AI395" s="52">
        <v>10</v>
      </c>
      <c r="AJ395" s="52">
        <v>10</v>
      </c>
      <c r="AK395" s="52">
        <v>10</v>
      </c>
      <c r="AL395" s="38" t="s">
        <v>1072</v>
      </c>
      <c r="AM395" s="52">
        <f>'Prix médians'!Y14</f>
        <v>10</v>
      </c>
      <c r="GQ395" s="11"/>
      <c r="GS395"/>
      <c r="GT395"/>
    </row>
    <row r="396" spans="1:202" x14ac:dyDescent="0.3">
      <c r="A396" s="11" t="s">
        <v>930</v>
      </c>
      <c r="B396" s="146" t="s">
        <v>1072</v>
      </c>
      <c r="C396" s="146" t="s">
        <v>1072</v>
      </c>
      <c r="D396" s="146" t="s">
        <v>1072</v>
      </c>
      <c r="E396" s="39">
        <v>25</v>
      </c>
      <c r="F396" s="52">
        <v>25</v>
      </c>
      <c r="G396" s="146" t="s">
        <v>1072</v>
      </c>
      <c r="H396" s="146" t="s">
        <v>1072</v>
      </c>
      <c r="I396" s="38" t="s">
        <v>1072</v>
      </c>
      <c r="J396" s="152">
        <v>25</v>
      </c>
      <c r="K396" s="39">
        <v>50</v>
      </c>
      <c r="L396" s="146" t="s">
        <v>1072</v>
      </c>
      <c r="M396" s="146" t="s">
        <v>1072</v>
      </c>
      <c r="N396" s="51">
        <v>25</v>
      </c>
      <c r="O396" s="39">
        <v>63</v>
      </c>
      <c r="P396" s="146" t="s">
        <v>1072</v>
      </c>
      <c r="Q396" s="51">
        <v>100</v>
      </c>
      <c r="R396" s="51">
        <v>25</v>
      </c>
      <c r="S396" s="51">
        <v>25</v>
      </c>
      <c r="T396" s="51">
        <v>25</v>
      </c>
      <c r="U396" s="51">
        <v>25</v>
      </c>
      <c r="V396" s="51">
        <v>25</v>
      </c>
      <c r="W396" s="51">
        <v>50</v>
      </c>
      <c r="X396" s="51">
        <v>25</v>
      </c>
      <c r="Y396" s="51">
        <v>25</v>
      </c>
      <c r="Z396" s="51">
        <v>25</v>
      </c>
      <c r="AA396" s="39">
        <v>25</v>
      </c>
      <c r="AB396" s="39">
        <v>25</v>
      </c>
      <c r="AC396" s="51">
        <v>25</v>
      </c>
      <c r="AD396" s="51">
        <v>25</v>
      </c>
      <c r="AE396" s="51">
        <v>25</v>
      </c>
      <c r="AF396" s="51">
        <v>50</v>
      </c>
      <c r="AG396" s="50">
        <v>25</v>
      </c>
      <c r="AH396" s="52">
        <v>25</v>
      </c>
      <c r="AI396" s="39">
        <v>25</v>
      </c>
      <c r="AJ396" s="52">
        <v>25</v>
      </c>
      <c r="AK396" s="52">
        <v>25</v>
      </c>
      <c r="AL396" s="38" t="s">
        <v>1072</v>
      </c>
      <c r="AM396" s="38" t="s">
        <v>1072</v>
      </c>
      <c r="GQ396" s="11"/>
      <c r="GS396"/>
      <c r="GT396"/>
    </row>
    <row r="397" spans="1:202" x14ac:dyDescent="0.3">
      <c r="A397" s="11" t="s">
        <v>940</v>
      </c>
      <c r="B397" s="148">
        <v>25</v>
      </c>
      <c r="C397" s="148">
        <v>25</v>
      </c>
      <c r="D397" s="148">
        <v>25</v>
      </c>
      <c r="E397" s="52">
        <v>25</v>
      </c>
      <c r="F397" s="52">
        <v>25</v>
      </c>
      <c r="G397" s="52">
        <v>100</v>
      </c>
      <c r="H397" s="52">
        <v>25</v>
      </c>
      <c r="I397" s="38" t="s">
        <v>1072</v>
      </c>
      <c r="J397" s="146" t="s">
        <v>1072</v>
      </c>
      <c r="K397" s="146" t="s">
        <v>1072</v>
      </c>
      <c r="L397" s="149">
        <v>20</v>
      </c>
      <c r="M397" s="149">
        <v>25</v>
      </c>
      <c r="N397" s="146" t="s">
        <v>1072</v>
      </c>
      <c r="O397" s="146" t="s">
        <v>1072</v>
      </c>
      <c r="P397" s="146" t="s">
        <v>1072</v>
      </c>
      <c r="Q397" s="146" t="s">
        <v>1072</v>
      </c>
      <c r="R397" s="146" t="s">
        <v>1072</v>
      </c>
      <c r="S397" s="146" t="s">
        <v>1072</v>
      </c>
      <c r="T397" s="146" t="s">
        <v>1072</v>
      </c>
      <c r="U397" s="146" t="s">
        <v>1072</v>
      </c>
      <c r="V397" s="146" t="s">
        <v>1072</v>
      </c>
      <c r="W397" s="46" t="s">
        <v>1072</v>
      </c>
      <c r="X397" s="46" t="s">
        <v>1072</v>
      </c>
      <c r="Y397" s="46" t="s">
        <v>1072</v>
      </c>
      <c r="Z397" s="46" t="s">
        <v>1072</v>
      </c>
      <c r="AA397" s="46" t="s">
        <v>1072</v>
      </c>
      <c r="AB397" s="46" t="s">
        <v>1072</v>
      </c>
      <c r="AC397" s="46" t="s">
        <v>1072</v>
      </c>
      <c r="AD397" s="51">
        <v>25</v>
      </c>
      <c r="AE397" s="51">
        <v>25</v>
      </c>
      <c r="AF397" s="51">
        <v>25</v>
      </c>
      <c r="AG397" s="51">
        <v>25</v>
      </c>
      <c r="AH397" s="52">
        <v>25</v>
      </c>
      <c r="AI397" s="52">
        <v>25</v>
      </c>
      <c r="AJ397" s="52">
        <v>25</v>
      </c>
      <c r="AK397" s="52">
        <v>25</v>
      </c>
      <c r="AL397" s="52">
        <v>25</v>
      </c>
      <c r="AM397" s="38" t="s">
        <v>1072</v>
      </c>
      <c r="GQ397" s="11"/>
      <c r="GS397"/>
      <c r="GT397"/>
    </row>
    <row r="398" spans="1:202" x14ac:dyDescent="0.3">
      <c r="A398" s="11" t="s">
        <v>916</v>
      </c>
      <c r="B398" s="39" t="s">
        <v>1173</v>
      </c>
      <c r="C398" s="147">
        <v>100</v>
      </c>
      <c r="D398" s="147">
        <v>100</v>
      </c>
      <c r="E398" s="52">
        <v>100</v>
      </c>
      <c r="F398" s="52">
        <v>150</v>
      </c>
      <c r="G398" s="52">
        <v>150</v>
      </c>
      <c r="H398" s="52">
        <v>150</v>
      </c>
      <c r="I398" s="149">
        <v>100</v>
      </c>
      <c r="J398" s="146" t="s">
        <v>1072</v>
      </c>
      <c r="K398" s="149">
        <v>100</v>
      </c>
      <c r="L398" s="149">
        <v>100</v>
      </c>
      <c r="M398" s="149">
        <v>100</v>
      </c>
      <c r="N398" s="51">
        <v>100</v>
      </c>
      <c r="O398" s="51">
        <v>100</v>
      </c>
      <c r="P398" s="146" t="s">
        <v>1072</v>
      </c>
      <c r="Q398" s="51">
        <v>50</v>
      </c>
      <c r="R398" s="51">
        <v>75</v>
      </c>
      <c r="S398" s="51">
        <v>75</v>
      </c>
      <c r="T398" s="51">
        <v>100</v>
      </c>
      <c r="U398" s="51">
        <v>50</v>
      </c>
      <c r="V398" s="51">
        <v>100</v>
      </c>
      <c r="W398" s="51">
        <v>100</v>
      </c>
      <c r="X398" s="51">
        <v>25</v>
      </c>
      <c r="Y398" s="51">
        <v>25</v>
      </c>
      <c r="Z398" s="51">
        <v>50</v>
      </c>
      <c r="AA398" s="51">
        <v>50</v>
      </c>
      <c r="AB398" s="51">
        <v>50</v>
      </c>
      <c r="AC398" s="51">
        <v>50</v>
      </c>
      <c r="AD398" s="51">
        <v>50</v>
      </c>
      <c r="AE398" s="51">
        <v>50</v>
      </c>
      <c r="AF398" s="51">
        <v>50</v>
      </c>
      <c r="AG398" s="51">
        <v>50</v>
      </c>
      <c r="AH398" s="52">
        <v>50</v>
      </c>
      <c r="AI398" s="52">
        <v>50</v>
      </c>
      <c r="AJ398" s="52">
        <v>50</v>
      </c>
      <c r="AK398" s="52">
        <v>50</v>
      </c>
      <c r="AL398" s="52">
        <v>50</v>
      </c>
      <c r="AM398" s="154">
        <f>'Prix médians'!Y10</f>
        <v>50</v>
      </c>
      <c r="GQ398" s="11"/>
      <c r="GS398"/>
      <c r="GT398"/>
    </row>
    <row r="399" spans="1:202" x14ac:dyDescent="0.3">
      <c r="A399" s="11" t="s">
        <v>921</v>
      </c>
      <c r="B399" s="146" t="s">
        <v>1072</v>
      </c>
      <c r="C399" s="146" t="s">
        <v>1072</v>
      </c>
      <c r="D399" s="146" t="s">
        <v>1072</v>
      </c>
      <c r="E399" s="146" t="s">
        <v>1072</v>
      </c>
      <c r="F399" s="146" t="s">
        <v>1072</v>
      </c>
      <c r="G399" s="146" t="s">
        <v>1072</v>
      </c>
      <c r="H399" s="146" t="s">
        <v>1072</v>
      </c>
      <c r="I399" s="38" t="s">
        <v>1072</v>
      </c>
      <c r="J399" s="146" t="s">
        <v>1072</v>
      </c>
      <c r="K399" s="146" t="s">
        <v>1072</v>
      </c>
      <c r="L399" s="146" t="s">
        <v>1072</v>
      </c>
      <c r="M399" s="156">
        <v>38</v>
      </c>
      <c r="N399" s="51">
        <v>25</v>
      </c>
      <c r="O399" s="39">
        <v>63</v>
      </c>
      <c r="P399" s="146" t="s">
        <v>1072</v>
      </c>
      <c r="Q399" s="51">
        <v>100</v>
      </c>
      <c r="R399" s="39">
        <v>25</v>
      </c>
      <c r="S399" s="39">
        <v>25</v>
      </c>
      <c r="T399" s="51">
        <v>37.5</v>
      </c>
      <c r="U399" s="39">
        <v>25</v>
      </c>
      <c r="V399" s="39">
        <v>25</v>
      </c>
      <c r="W399" s="51">
        <v>100</v>
      </c>
      <c r="X399" s="39">
        <v>25</v>
      </c>
      <c r="Y399" s="39">
        <v>25</v>
      </c>
      <c r="Z399" s="39" t="s">
        <v>947</v>
      </c>
      <c r="AA399" s="51">
        <v>100</v>
      </c>
      <c r="AB399" s="51">
        <v>100</v>
      </c>
      <c r="AC399" s="51">
        <v>25</v>
      </c>
      <c r="AD399" s="51">
        <v>100</v>
      </c>
      <c r="AE399" s="51">
        <v>100</v>
      </c>
      <c r="AF399" s="46" t="s">
        <v>1072</v>
      </c>
      <c r="AG399" s="39">
        <v>25</v>
      </c>
      <c r="AH399" s="39">
        <v>25</v>
      </c>
      <c r="AI399" s="39">
        <v>25</v>
      </c>
      <c r="AJ399" s="39">
        <v>25</v>
      </c>
      <c r="AK399" s="39">
        <v>25</v>
      </c>
      <c r="AL399" s="52">
        <v>15</v>
      </c>
      <c r="AM399" s="154">
        <f>'Prix médians'!Y11</f>
        <v>15</v>
      </c>
      <c r="GQ399" s="11"/>
      <c r="GS399"/>
      <c r="GT399"/>
    </row>
    <row r="400" spans="1:202" x14ac:dyDescent="0.3">
      <c r="A400" s="11" t="s">
        <v>1081</v>
      </c>
      <c r="B400" s="146" t="s">
        <v>1072</v>
      </c>
      <c r="C400" s="146" t="s">
        <v>1072</v>
      </c>
      <c r="D400" s="146" t="s">
        <v>1072</v>
      </c>
      <c r="E400" s="52">
        <v>50</v>
      </c>
      <c r="F400" s="39">
        <v>25</v>
      </c>
      <c r="G400" s="39">
        <v>100</v>
      </c>
      <c r="H400" s="52">
        <v>25</v>
      </c>
      <c r="I400" s="152">
        <v>25</v>
      </c>
      <c r="J400" s="150">
        <v>25</v>
      </c>
      <c r="K400" s="149">
        <v>25</v>
      </c>
      <c r="L400" s="149">
        <v>25</v>
      </c>
      <c r="M400" s="149">
        <v>25</v>
      </c>
      <c r="N400" s="51">
        <v>25</v>
      </c>
      <c r="O400" s="51">
        <v>25</v>
      </c>
      <c r="P400" s="146" t="s">
        <v>1072</v>
      </c>
      <c r="Q400" s="51">
        <v>25</v>
      </c>
      <c r="R400" s="51">
        <v>25</v>
      </c>
      <c r="S400" s="51">
        <v>25</v>
      </c>
      <c r="T400" s="146" t="s">
        <v>1072</v>
      </c>
      <c r="U400" s="51">
        <v>25</v>
      </c>
      <c r="V400" s="51">
        <v>25</v>
      </c>
      <c r="W400" s="46" t="s">
        <v>1072</v>
      </c>
      <c r="X400" s="51">
        <v>50</v>
      </c>
      <c r="Y400" s="51">
        <v>50</v>
      </c>
      <c r="Z400" s="51">
        <v>25</v>
      </c>
      <c r="AA400" s="51">
        <v>25</v>
      </c>
      <c r="AB400" s="46" t="s">
        <v>1072</v>
      </c>
      <c r="AC400" s="51">
        <v>25</v>
      </c>
      <c r="AD400" s="46" t="s">
        <v>1072</v>
      </c>
      <c r="AE400" s="51">
        <v>25</v>
      </c>
      <c r="AF400" s="50">
        <v>50</v>
      </c>
      <c r="AG400" s="51">
        <v>25</v>
      </c>
      <c r="AH400" s="52">
        <v>25</v>
      </c>
      <c r="AI400" s="38" t="s">
        <v>1072</v>
      </c>
      <c r="AJ400" s="38" t="s">
        <v>1072</v>
      </c>
      <c r="AK400" s="38" t="s">
        <v>1072</v>
      </c>
      <c r="AL400" s="38" t="s">
        <v>1072</v>
      </c>
      <c r="AM400" s="38" t="s">
        <v>1072</v>
      </c>
      <c r="GQ400" s="11"/>
      <c r="GS400"/>
      <c r="GT400"/>
    </row>
    <row r="401" spans="1:202" x14ac:dyDescent="0.3">
      <c r="A401" s="11" t="s">
        <v>934</v>
      </c>
      <c r="B401" s="39"/>
      <c r="C401" s="39" t="s">
        <v>1173</v>
      </c>
      <c r="D401" s="146" t="s">
        <v>1072</v>
      </c>
      <c r="E401" s="39">
        <v>25</v>
      </c>
      <c r="F401" s="39">
        <v>25</v>
      </c>
      <c r="G401" s="146" t="s">
        <v>1072</v>
      </c>
      <c r="H401" s="52">
        <v>50</v>
      </c>
      <c r="I401" s="146" t="s">
        <v>1072</v>
      </c>
      <c r="J401" s="146" t="s">
        <v>1072</v>
      </c>
      <c r="K401" s="146" t="s">
        <v>1072</v>
      </c>
      <c r="L401" s="146" t="s">
        <v>1072</v>
      </c>
      <c r="M401" s="146" t="s">
        <v>1072</v>
      </c>
      <c r="N401" s="146" t="s">
        <v>1072</v>
      </c>
      <c r="O401" s="146" t="s">
        <v>1072</v>
      </c>
      <c r="P401" s="146" t="s">
        <v>1072</v>
      </c>
      <c r="Q401" s="146" t="s">
        <v>1072</v>
      </c>
      <c r="R401" s="146" t="s">
        <v>1072</v>
      </c>
      <c r="S401" s="146" t="s">
        <v>1072</v>
      </c>
      <c r="T401" s="39">
        <v>25</v>
      </c>
      <c r="U401" s="51">
        <v>25</v>
      </c>
      <c r="V401" s="51">
        <v>25</v>
      </c>
      <c r="W401" s="51">
        <v>25</v>
      </c>
      <c r="X401" s="51">
        <v>25</v>
      </c>
      <c r="Y401" s="39">
        <v>25</v>
      </c>
      <c r="Z401" s="39" t="s">
        <v>947</v>
      </c>
      <c r="AA401" s="39">
        <v>25</v>
      </c>
      <c r="AB401" s="39" t="s">
        <v>947</v>
      </c>
      <c r="AC401" s="39" t="s">
        <v>947</v>
      </c>
      <c r="AD401" s="39" t="s">
        <v>947</v>
      </c>
      <c r="AE401" s="46" t="s">
        <v>1072</v>
      </c>
      <c r="AF401" s="50">
        <v>50</v>
      </c>
      <c r="AG401" s="39" t="s">
        <v>947</v>
      </c>
      <c r="AH401" s="39" t="s">
        <v>947</v>
      </c>
      <c r="AI401" s="52">
        <v>25</v>
      </c>
      <c r="AJ401" s="52">
        <v>25</v>
      </c>
      <c r="AK401" s="38" t="s">
        <v>1072</v>
      </c>
      <c r="AL401" s="38" t="s">
        <v>1072</v>
      </c>
      <c r="AM401" s="38" t="s">
        <v>1072</v>
      </c>
      <c r="GQ401" s="11"/>
      <c r="GS401"/>
      <c r="GT401"/>
    </row>
    <row r="402" spans="1:202" x14ac:dyDescent="0.3">
      <c r="A402" s="11" t="s">
        <v>936</v>
      </c>
      <c r="B402" s="146" t="s">
        <v>1072</v>
      </c>
      <c r="C402" s="146" t="s">
        <v>1072</v>
      </c>
      <c r="D402" s="146" t="s">
        <v>1072</v>
      </c>
      <c r="E402" s="146" t="s">
        <v>1072</v>
      </c>
      <c r="F402" s="146" t="s">
        <v>1072</v>
      </c>
      <c r="G402" s="146" t="s">
        <v>1072</v>
      </c>
      <c r="H402" s="146" t="s">
        <v>1072</v>
      </c>
      <c r="I402" s="146" t="s">
        <v>1072</v>
      </c>
      <c r="J402" s="146" t="s">
        <v>1072</v>
      </c>
      <c r="K402" s="146" t="s">
        <v>1072</v>
      </c>
      <c r="L402" s="146" t="s">
        <v>1072</v>
      </c>
      <c r="M402" s="146" t="s">
        <v>1072</v>
      </c>
      <c r="N402" s="146" t="s">
        <v>1072</v>
      </c>
      <c r="O402" s="146" t="s">
        <v>1072</v>
      </c>
      <c r="P402" s="146" t="s">
        <v>1072</v>
      </c>
      <c r="Q402" s="39">
        <v>50</v>
      </c>
      <c r="R402" s="146" t="s">
        <v>1072</v>
      </c>
      <c r="S402" s="146" t="s">
        <v>1072</v>
      </c>
      <c r="T402" s="146" t="s">
        <v>1072</v>
      </c>
      <c r="U402" s="146" t="s">
        <v>1072</v>
      </c>
      <c r="V402" s="146" t="s">
        <v>1072</v>
      </c>
      <c r="W402" s="46" t="s">
        <v>1072</v>
      </c>
      <c r="X402" s="46" t="s">
        <v>1072</v>
      </c>
      <c r="Y402" s="46" t="s">
        <v>1072</v>
      </c>
      <c r="Z402" s="46" t="s">
        <v>1072</v>
      </c>
      <c r="AA402" s="46" t="s">
        <v>1072</v>
      </c>
      <c r="AB402" s="46" t="s">
        <v>1072</v>
      </c>
      <c r="AC402" s="46" t="s">
        <v>1072</v>
      </c>
      <c r="AD402" s="46" t="s">
        <v>1072</v>
      </c>
      <c r="AE402" s="46" t="s">
        <v>1072</v>
      </c>
      <c r="AF402" s="46" t="s">
        <v>1072</v>
      </c>
      <c r="AG402" s="39" t="s">
        <v>947</v>
      </c>
      <c r="AH402" s="39" t="s">
        <v>947</v>
      </c>
      <c r="AI402" s="52">
        <v>50</v>
      </c>
      <c r="AJ402" s="52">
        <v>50</v>
      </c>
      <c r="AK402" s="52">
        <v>100</v>
      </c>
      <c r="AL402" s="52">
        <v>100</v>
      </c>
      <c r="AM402" s="154">
        <f>'Prix médians'!Y16</f>
        <v>50</v>
      </c>
      <c r="GQ402" s="11"/>
      <c r="GS402"/>
      <c r="GT402"/>
    </row>
    <row r="403" spans="1:202" x14ac:dyDescent="0.3">
      <c r="A403" s="11" t="s">
        <v>928</v>
      </c>
      <c r="B403" s="148">
        <v>10</v>
      </c>
      <c r="C403" s="157" t="s">
        <v>1173</v>
      </c>
      <c r="D403" s="146" t="s">
        <v>1072</v>
      </c>
      <c r="E403" s="146" t="s">
        <v>1072</v>
      </c>
      <c r="F403" s="39">
        <v>25</v>
      </c>
      <c r="G403" s="39">
        <v>100</v>
      </c>
      <c r="H403" s="52">
        <v>50</v>
      </c>
      <c r="I403" s="149">
        <v>25</v>
      </c>
      <c r="J403" s="150">
        <v>10</v>
      </c>
      <c r="K403" s="149">
        <v>15</v>
      </c>
      <c r="L403" s="149">
        <v>15</v>
      </c>
      <c r="M403" s="149">
        <v>10</v>
      </c>
      <c r="N403" s="51">
        <v>10</v>
      </c>
      <c r="O403" s="51">
        <v>15</v>
      </c>
      <c r="P403" s="50">
        <v>38</v>
      </c>
      <c r="Q403" s="51">
        <v>10</v>
      </c>
      <c r="R403" s="51">
        <v>10</v>
      </c>
      <c r="S403" s="51">
        <v>15</v>
      </c>
      <c r="T403" s="39">
        <v>37.5</v>
      </c>
      <c r="U403" s="51">
        <v>15</v>
      </c>
      <c r="V403" s="51">
        <v>15</v>
      </c>
      <c r="W403" s="39">
        <v>100</v>
      </c>
      <c r="X403" s="51">
        <v>15</v>
      </c>
      <c r="Y403" s="51">
        <v>15</v>
      </c>
      <c r="Z403" s="51">
        <v>10</v>
      </c>
      <c r="AA403" s="51">
        <v>15</v>
      </c>
      <c r="AB403" s="51">
        <v>25</v>
      </c>
      <c r="AC403" s="51">
        <v>10</v>
      </c>
      <c r="AD403" s="51">
        <v>25</v>
      </c>
      <c r="AE403" s="51">
        <v>15</v>
      </c>
      <c r="AF403" s="51">
        <v>25</v>
      </c>
      <c r="AG403" s="51">
        <v>25</v>
      </c>
      <c r="AH403" s="52">
        <v>15</v>
      </c>
      <c r="AI403" s="52">
        <v>17.5</v>
      </c>
      <c r="AJ403" s="52">
        <v>15</v>
      </c>
      <c r="AK403" s="39">
        <v>25</v>
      </c>
      <c r="AL403" s="52">
        <v>20</v>
      </c>
      <c r="AM403" s="154">
        <f>'Prix médians'!Y13</f>
        <v>50</v>
      </c>
      <c r="GQ403" s="11"/>
      <c r="GS403"/>
      <c r="GT403"/>
    </row>
    <row r="404" spans="1:202" x14ac:dyDescent="0.3">
      <c r="A404" s="11" t="s">
        <v>1082</v>
      </c>
      <c r="B404" s="39" t="s">
        <v>1173</v>
      </c>
      <c r="C404" s="157" t="s">
        <v>1173</v>
      </c>
      <c r="D404" s="39" t="s">
        <v>1173</v>
      </c>
      <c r="E404" s="146" t="s">
        <v>1072</v>
      </c>
      <c r="F404" s="39">
        <v>25</v>
      </c>
      <c r="G404" s="39">
        <v>100</v>
      </c>
      <c r="H404" s="146" t="s">
        <v>1072</v>
      </c>
      <c r="I404" s="39" t="s">
        <v>947</v>
      </c>
      <c r="J404" s="146" t="s">
        <v>1072</v>
      </c>
      <c r="K404" s="39">
        <v>50</v>
      </c>
      <c r="L404" s="39" t="s">
        <v>947</v>
      </c>
      <c r="M404" s="39">
        <v>25</v>
      </c>
      <c r="N404" s="39" t="s">
        <v>947</v>
      </c>
      <c r="O404" s="39" t="s">
        <v>947</v>
      </c>
      <c r="P404" s="146" t="s">
        <v>1072</v>
      </c>
      <c r="Q404" s="39" t="s">
        <v>947</v>
      </c>
      <c r="R404" s="39" t="s">
        <v>947</v>
      </c>
      <c r="S404" s="39" t="s">
        <v>947</v>
      </c>
      <c r="T404" s="39" t="s">
        <v>947</v>
      </c>
      <c r="U404" s="39">
        <v>25</v>
      </c>
      <c r="V404" s="39" t="s">
        <v>947</v>
      </c>
      <c r="W404" s="46" t="s">
        <v>1072</v>
      </c>
      <c r="X404" s="39" t="s">
        <v>947</v>
      </c>
      <c r="Y404" s="39" t="s">
        <v>947</v>
      </c>
      <c r="Z404" s="39" t="s">
        <v>947</v>
      </c>
      <c r="AA404" s="39">
        <v>25</v>
      </c>
      <c r="AB404" s="39">
        <v>25</v>
      </c>
      <c r="AC404" s="51">
        <v>25</v>
      </c>
      <c r="AD404" s="39">
        <v>25</v>
      </c>
      <c r="AE404" s="39">
        <v>25</v>
      </c>
      <c r="AF404" s="50">
        <v>50</v>
      </c>
      <c r="AG404" s="39" t="s">
        <v>947</v>
      </c>
      <c r="AH404" s="38" t="s">
        <v>1072</v>
      </c>
      <c r="AI404" s="38" t="s">
        <v>1072</v>
      </c>
      <c r="AJ404" s="38" t="s">
        <v>1072</v>
      </c>
      <c r="AK404" s="39">
        <v>25</v>
      </c>
      <c r="AL404" s="39">
        <v>25</v>
      </c>
      <c r="AM404" s="52">
        <f>'Prix médians'!Y15</f>
        <v>100</v>
      </c>
      <c r="GQ404" s="11"/>
      <c r="GS404"/>
      <c r="GT404"/>
    </row>
    <row r="405" spans="1:202" x14ac:dyDescent="0.3">
      <c r="A405" s="11" t="s">
        <v>937</v>
      </c>
      <c r="B405" s="146" t="s">
        <v>1072</v>
      </c>
      <c r="C405" s="146" t="s">
        <v>1072</v>
      </c>
      <c r="D405" s="146" t="s">
        <v>1072</v>
      </c>
      <c r="E405" s="146" t="s">
        <v>1072</v>
      </c>
      <c r="F405" s="146" t="s">
        <v>1072</v>
      </c>
      <c r="G405" s="146" t="s">
        <v>1072</v>
      </c>
      <c r="H405" s="39">
        <v>48</v>
      </c>
      <c r="I405" s="39">
        <v>25</v>
      </c>
      <c r="J405" s="146" t="s">
        <v>1072</v>
      </c>
      <c r="K405" s="146" t="s">
        <v>1072</v>
      </c>
      <c r="L405" s="146" t="s">
        <v>1072</v>
      </c>
      <c r="M405" s="146" t="s">
        <v>1072</v>
      </c>
      <c r="N405" s="146" t="s">
        <v>1072</v>
      </c>
      <c r="O405" s="146" t="s">
        <v>1072</v>
      </c>
      <c r="P405" s="50">
        <v>38</v>
      </c>
      <c r="Q405" s="146" t="s">
        <v>1072</v>
      </c>
      <c r="R405" s="146" t="s">
        <v>1072</v>
      </c>
      <c r="S405" s="146" t="s">
        <v>1072</v>
      </c>
      <c r="T405" s="146" t="s">
        <v>1072</v>
      </c>
      <c r="U405" s="46" t="s">
        <v>1072</v>
      </c>
      <c r="V405" s="146" t="s">
        <v>1072</v>
      </c>
      <c r="W405" s="46" t="s">
        <v>1072</v>
      </c>
      <c r="X405" s="39">
        <v>25</v>
      </c>
      <c r="Y405" s="39">
        <v>25</v>
      </c>
      <c r="Z405" s="39">
        <v>25</v>
      </c>
      <c r="AA405" s="39">
        <v>25</v>
      </c>
      <c r="AB405" s="39">
        <v>25</v>
      </c>
      <c r="AC405" s="51">
        <v>25</v>
      </c>
      <c r="AD405" s="39">
        <v>25</v>
      </c>
      <c r="AE405" s="39">
        <v>25</v>
      </c>
      <c r="AF405" s="51">
        <v>200</v>
      </c>
      <c r="AG405" s="50">
        <v>25</v>
      </c>
      <c r="AH405" s="39">
        <v>25</v>
      </c>
      <c r="AI405" s="39">
        <v>25</v>
      </c>
      <c r="AJ405" s="39">
        <v>25</v>
      </c>
      <c r="AK405" s="39">
        <v>25</v>
      </c>
      <c r="AL405" s="38" t="s">
        <v>1072</v>
      </c>
      <c r="AM405" s="316">
        <f>'Prix médians'!Y17</f>
        <v>50</v>
      </c>
      <c r="GQ405" s="11"/>
      <c r="GS405"/>
      <c r="GT405"/>
    </row>
    <row r="406" spans="1:202" x14ac:dyDescent="0.3">
      <c r="A406" s="11" t="s">
        <v>1083</v>
      </c>
      <c r="B406" s="146" t="s">
        <v>1072</v>
      </c>
      <c r="C406" s="146" t="s">
        <v>1072</v>
      </c>
      <c r="D406" s="146" t="s">
        <v>1072</v>
      </c>
      <c r="E406" s="146" t="s">
        <v>1072</v>
      </c>
      <c r="F406" s="39">
        <v>25</v>
      </c>
      <c r="G406" s="146" t="s">
        <v>1072</v>
      </c>
      <c r="H406" s="39">
        <v>48</v>
      </c>
      <c r="I406" s="38" t="s">
        <v>1072</v>
      </c>
      <c r="J406" s="146" t="s">
        <v>1072</v>
      </c>
      <c r="K406" s="146" t="s">
        <v>1072</v>
      </c>
      <c r="L406" s="146" t="s">
        <v>1072</v>
      </c>
      <c r="M406" s="146" t="s">
        <v>1072</v>
      </c>
      <c r="N406" s="146" t="s">
        <v>1072</v>
      </c>
      <c r="O406" s="146" t="s">
        <v>1072</v>
      </c>
      <c r="P406" s="146" t="s">
        <v>1072</v>
      </c>
      <c r="Q406" s="146" t="s">
        <v>1072</v>
      </c>
      <c r="R406" s="146" t="s">
        <v>1072</v>
      </c>
      <c r="S406" s="146" t="s">
        <v>1072</v>
      </c>
      <c r="T406" s="146" t="s">
        <v>1072</v>
      </c>
      <c r="U406" s="39">
        <v>25</v>
      </c>
      <c r="V406" s="51">
        <v>25</v>
      </c>
      <c r="W406" s="46" t="s">
        <v>1072</v>
      </c>
      <c r="X406" s="51">
        <v>25</v>
      </c>
      <c r="Y406" s="51">
        <v>25</v>
      </c>
      <c r="Z406" s="51">
        <v>25</v>
      </c>
      <c r="AA406" s="51">
        <v>25</v>
      </c>
      <c r="AB406" s="39">
        <v>25</v>
      </c>
      <c r="AC406" s="51">
        <v>25</v>
      </c>
      <c r="AD406" s="51">
        <v>25</v>
      </c>
      <c r="AE406" s="51">
        <v>25</v>
      </c>
      <c r="AF406" s="46" t="s">
        <v>1072</v>
      </c>
      <c r="AG406" s="46" t="s">
        <v>1072</v>
      </c>
      <c r="AH406" s="38" t="s">
        <v>1072</v>
      </c>
      <c r="AI406" s="38" t="s">
        <v>1072</v>
      </c>
      <c r="AJ406" s="38" t="s">
        <v>1072</v>
      </c>
      <c r="AK406" s="38" t="s">
        <v>1072</v>
      </c>
      <c r="AL406" s="38" t="s">
        <v>1072</v>
      </c>
      <c r="AM406" s="38" t="s">
        <v>1072</v>
      </c>
      <c r="GQ406" s="11"/>
      <c r="GS406"/>
      <c r="GT406"/>
    </row>
    <row r="407" spans="1:202" x14ac:dyDescent="0.3">
      <c r="A407" s="11" t="s">
        <v>1084</v>
      </c>
      <c r="B407" s="146" t="s">
        <v>1072</v>
      </c>
      <c r="C407" s="146" t="s">
        <v>1072</v>
      </c>
      <c r="D407" s="146" t="s">
        <v>1072</v>
      </c>
      <c r="E407" s="39">
        <v>25</v>
      </c>
      <c r="F407" s="39">
        <v>25</v>
      </c>
      <c r="G407" s="39">
        <v>100</v>
      </c>
      <c r="H407" s="39">
        <v>48</v>
      </c>
      <c r="I407" s="39">
        <v>25</v>
      </c>
      <c r="J407" s="146" t="s">
        <v>1072</v>
      </c>
      <c r="K407" s="39">
        <v>50</v>
      </c>
      <c r="L407" s="146" t="s">
        <v>1072</v>
      </c>
      <c r="M407" s="146" t="s">
        <v>1072</v>
      </c>
      <c r="N407" s="146" t="s">
        <v>1072</v>
      </c>
      <c r="O407" s="146" t="s">
        <v>1072</v>
      </c>
      <c r="P407" s="146" t="s">
        <v>1072</v>
      </c>
      <c r="Q407" s="146" t="s">
        <v>1072</v>
      </c>
      <c r="R407" s="146" t="s">
        <v>1072</v>
      </c>
      <c r="S407" s="146" t="s">
        <v>1072</v>
      </c>
      <c r="T407" s="146" t="s">
        <v>1072</v>
      </c>
      <c r="U407" s="46" t="s">
        <v>1072</v>
      </c>
      <c r="V407" s="146" t="s">
        <v>1072</v>
      </c>
      <c r="W407" s="46" t="s">
        <v>1072</v>
      </c>
      <c r="X407" s="46" t="s">
        <v>1072</v>
      </c>
      <c r="Y407" s="46" t="s">
        <v>1072</v>
      </c>
      <c r="Z407" s="46" t="s">
        <v>1072</v>
      </c>
      <c r="AA407" s="46" t="s">
        <v>1072</v>
      </c>
      <c r="AB407" s="46" t="s">
        <v>1072</v>
      </c>
      <c r="AC407" s="46" t="s">
        <v>1072</v>
      </c>
      <c r="AD407" s="46" t="s">
        <v>1072</v>
      </c>
      <c r="AE407" s="46" t="s">
        <v>1072</v>
      </c>
      <c r="AF407" s="46" t="s">
        <v>1072</v>
      </c>
      <c r="AG407" s="46" t="s">
        <v>1072</v>
      </c>
      <c r="AH407" s="38" t="s">
        <v>1072</v>
      </c>
      <c r="AI407" s="38" t="s">
        <v>1072</v>
      </c>
      <c r="AJ407" s="38" t="s">
        <v>1072</v>
      </c>
      <c r="AK407" s="38" t="s">
        <v>1072</v>
      </c>
      <c r="AL407" s="38" t="s">
        <v>1072</v>
      </c>
      <c r="AM407" s="38" t="s">
        <v>1072</v>
      </c>
      <c r="GQ407" s="11"/>
      <c r="GS407"/>
      <c r="GT407"/>
    </row>
    <row r="408" spans="1:202" x14ac:dyDescent="0.3">
      <c r="A408" s="11" t="s">
        <v>913</v>
      </c>
      <c r="B408" s="146" t="s">
        <v>1072</v>
      </c>
      <c r="C408" s="146" t="s">
        <v>1072</v>
      </c>
      <c r="D408" s="146" t="s">
        <v>1072</v>
      </c>
      <c r="E408" s="146" t="s">
        <v>1072</v>
      </c>
      <c r="F408" s="146" t="s">
        <v>1072</v>
      </c>
      <c r="G408" s="146" t="s">
        <v>1072</v>
      </c>
      <c r="H408" s="146" t="s">
        <v>1072</v>
      </c>
      <c r="I408" s="146" t="s">
        <v>1072</v>
      </c>
      <c r="J408" s="146" t="s">
        <v>1072</v>
      </c>
      <c r="K408" s="146" t="s">
        <v>1072</v>
      </c>
      <c r="L408" s="146" t="s">
        <v>1072</v>
      </c>
      <c r="M408" s="51">
        <v>25</v>
      </c>
      <c r="N408" s="51">
        <v>12.5</v>
      </c>
      <c r="O408" s="39">
        <v>63</v>
      </c>
      <c r="P408" s="146" t="s">
        <v>1072</v>
      </c>
      <c r="Q408" s="51">
        <v>15</v>
      </c>
      <c r="R408" s="51">
        <v>10</v>
      </c>
      <c r="S408" s="39">
        <v>25</v>
      </c>
      <c r="T408" s="39" t="s">
        <v>947</v>
      </c>
      <c r="U408" s="39">
        <v>25</v>
      </c>
      <c r="V408" s="39" t="s">
        <v>947</v>
      </c>
      <c r="W408" s="51">
        <v>15</v>
      </c>
      <c r="X408" s="51">
        <v>15</v>
      </c>
      <c r="Y408" s="39">
        <v>25</v>
      </c>
      <c r="Z408" s="51">
        <v>15</v>
      </c>
      <c r="AA408" s="115">
        <v>25</v>
      </c>
      <c r="AB408" s="51">
        <v>20</v>
      </c>
      <c r="AC408" s="51">
        <v>15</v>
      </c>
      <c r="AD408" s="39">
        <v>25</v>
      </c>
      <c r="AE408" s="39">
        <v>25</v>
      </c>
      <c r="AF408" s="50">
        <v>50</v>
      </c>
      <c r="AG408" s="39" t="s">
        <v>947</v>
      </c>
      <c r="AH408" s="39">
        <v>25</v>
      </c>
      <c r="AI408" s="39">
        <v>25</v>
      </c>
      <c r="AJ408" s="39">
        <v>25</v>
      </c>
      <c r="AK408" s="39">
        <v>25</v>
      </c>
      <c r="AL408" s="39">
        <v>25</v>
      </c>
      <c r="AM408" s="39">
        <f>'Prix médians'!Y5</f>
        <v>50</v>
      </c>
      <c r="GQ408" s="11"/>
      <c r="GS408"/>
      <c r="GT408"/>
    </row>
    <row r="409" spans="1:202" x14ac:dyDescent="0.3">
      <c r="A409" s="11" t="s">
        <v>1085</v>
      </c>
      <c r="B409" s="146" t="s">
        <v>1072</v>
      </c>
      <c r="C409" s="146" t="s">
        <v>1072</v>
      </c>
      <c r="D409" s="146" t="s">
        <v>1072</v>
      </c>
      <c r="E409" s="38" t="s">
        <v>1072</v>
      </c>
      <c r="F409" s="38" t="s">
        <v>1072</v>
      </c>
      <c r="G409" s="38" t="s">
        <v>1072</v>
      </c>
      <c r="H409" s="38" t="s">
        <v>1072</v>
      </c>
      <c r="I409" s="38" t="s">
        <v>1072</v>
      </c>
      <c r="J409" s="146" t="s">
        <v>1072</v>
      </c>
      <c r="K409" s="146" t="s">
        <v>1072</v>
      </c>
      <c r="L409" s="146" t="s">
        <v>1072</v>
      </c>
      <c r="M409" s="146" t="s">
        <v>1072</v>
      </c>
      <c r="N409" s="146" t="s">
        <v>1072</v>
      </c>
      <c r="O409" s="146" t="s">
        <v>1072</v>
      </c>
      <c r="P409" s="146" t="s">
        <v>1072</v>
      </c>
      <c r="Q409" s="146" t="s">
        <v>1072</v>
      </c>
      <c r="R409" s="146" t="s">
        <v>1072</v>
      </c>
      <c r="S409" s="146" t="s">
        <v>1072</v>
      </c>
      <c r="T409" s="146" t="s">
        <v>1072</v>
      </c>
      <c r="U409" s="146" t="s">
        <v>1072</v>
      </c>
      <c r="V409" s="146" t="s">
        <v>1072</v>
      </c>
      <c r="W409" s="46" t="s">
        <v>1072</v>
      </c>
      <c r="X409" s="46" t="s">
        <v>1072</v>
      </c>
      <c r="Y409" s="46" t="s">
        <v>1072</v>
      </c>
      <c r="Z409" s="46" t="s">
        <v>1072</v>
      </c>
      <c r="AA409" s="46" t="s">
        <v>1072</v>
      </c>
      <c r="AB409" s="46" t="s">
        <v>1072</v>
      </c>
      <c r="AC409" s="46" t="s">
        <v>1072</v>
      </c>
      <c r="AD409" s="46" t="s">
        <v>1072</v>
      </c>
      <c r="AE409" s="46" t="s">
        <v>1072</v>
      </c>
      <c r="AF409" s="46" t="s">
        <v>1072</v>
      </c>
      <c r="AG409" s="46" t="s">
        <v>1072</v>
      </c>
      <c r="AH409" s="38" t="s">
        <v>1072</v>
      </c>
      <c r="AI409" s="38" t="s">
        <v>1072</v>
      </c>
      <c r="AJ409" s="38" t="s">
        <v>1072</v>
      </c>
      <c r="AK409" s="38" t="s">
        <v>1072</v>
      </c>
      <c r="AL409" s="38" t="s">
        <v>1072</v>
      </c>
      <c r="AM409" s="38" t="s">
        <v>1072</v>
      </c>
      <c r="GQ409" s="11"/>
      <c r="GS409"/>
      <c r="GT409"/>
    </row>
    <row r="410" spans="1:202" x14ac:dyDescent="0.3">
      <c r="A410" s="11" t="s">
        <v>1086</v>
      </c>
      <c r="B410" s="146" t="s">
        <v>1072</v>
      </c>
      <c r="C410" s="158" t="s">
        <v>1173</v>
      </c>
      <c r="D410" s="146" t="s">
        <v>1072</v>
      </c>
      <c r="E410" s="38" t="s">
        <v>1072</v>
      </c>
      <c r="F410" s="39">
        <v>25</v>
      </c>
      <c r="G410" s="39">
        <v>100</v>
      </c>
      <c r="H410" s="38" t="s">
        <v>1072</v>
      </c>
      <c r="I410" s="38" t="s">
        <v>1072</v>
      </c>
      <c r="J410" s="146" t="s">
        <v>1072</v>
      </c>
      <c r="K410" s="39">
        <v>50</v>
      </c>
      <c r="L410" s="39">
        <v>25</v>
      </c>
      <c r="M410" s="39">
        <v>25</v>
      </c>
      <c r="N410" s="39">
        <v>25</v>
      </c>
      <c r="O410" s="51">
        <v>100</v>
      </c>
      <c r="P410" s="146" t="s">
        <v>1072</v>
      </c>
      <c r="Q410" s="51">
        <v>100</v>
      </c>
      <c r="R410" s="51">
        <v>100</v>
      </c>
      <c r="S410" s="51">
        <v>250</v>
      </c>
      <c r="T410" s="51">
        <v>250</v>
      </c>
      <c r="U410" s="51">
        <v>25</v>
      </c>
      <c r="V410" s="51">
        <v>250</v>
      </c>
      <c r="W410" s="51">
        <v>250</v>
      </c>
      <c r="X410" s="51">
        <v>250</v>
      </c>
      <c r="Y410" s="51">
        <v>250</v>
      </c>
      <c r="Z410" s="51">
        <v>250</v>
      </c>
      <c r="AA410" s="51">
        <v>250</v>
      </c>
      <c r="AB410" s="51">
        <v>250</v>
      </c>
      <c r="AC410" s="51">
        <v>250</v>
      </c>
      <c r="AD410" s="51">
        <v>250</v>
      </c>
      <c r="AE410" s="51">
        <v>200</v>
      </c>
      <c r="AF410" s="51">
        <v>200</v>
      </c>
      <c r="AG410" s="51">
        <v>100</v>
      </c>
      <c r="AH410" s="52">
        <v>200</v>
      </c>
      <c r="AI410" s="52">
        <v>100</v>
      </c>
      <c r="AJ410" s="52">
        <v>100</v>
      </c>
      <c r="AK410" s="52">
        <v>100</v>
      </c>
      <c r="AL410" s="52">
        <v>100</v>
      </c>
      <c r="AM410" s="154">
        <f>'Prix médians'!Y8</f>
        <v>100</v>
      </c>
      <c r="GQ410" s="11"/>
      <c r="GS410"/>
      <c r="GT410"/>
    </row>
    <row r="411" spans="1:202" x14ac:dyDescent="0.3">
      <c r="A411" s="11" t="s">
        <v>1087</v>
      </c>
      <c r="B411" s="146" t="s">
        <v>1072</v>
      </c>
      <c r="C411" s="146" t="s">
        <v>1072</v>
      </c>
      <c r="D411" s="146" t="s">
        <v>1072</v>
      </c>
      <c r="E411" s="38" t="s">
        <v>1072</v>
      </c>
      <c r="F411" s="52">
        <v>50</v>
      </c>
      <c r="G411" s="39">
        <v>100</v>
      </c>
      <c r="H411" s="38" t="s">
        <v>1072</v>
      </c>
      <c r="I411" s="152" t="s">
        <v>947</v>
      </c>
      <c r="J411" s="146" t="s">
        <v>1072</v>
      </c>
      <c r="K411" s="39">
        <v>50</v>
      </c>
      <c r="L411" s="149">
        <v>100</v>
      </c>
      <c r="M411" s="149">
        <v>100</v>
      </c>
      <c r="N411" s="146" t="s">
        <v>1072</v>
      </c>
      <c r="O411" s="51">
        <v>150</v>
      </c>
      <c r="P411" s="51">
        <v>25</v>
      </c>
      <c r="Q411" s="51">
        <v>100</v>
      </c>
      <c r="R411" s="51">
        <v>25</v>
      </c>
      <c r="S411" s="51">
        <v>25</v>
      </c>
      <c r="T411" s="39">
        <v>37.5</v>
      </c>
      <c r="U411" s="51">
        <v>25</v>
      </c>
      <c r="V411" s="51">
        <v>50</v>
      </c>
      <c r="W411" s="51">
        <v>100</v>
      </c>
      <c r="X411" s="51">
        <v>100</v>
      </c>
      <c r="Y411" s="51">
        <v>25</v>
      </c>
      <c r="Z411" s="51">
        <v>25</v>
      </c>
      <c r="AA411" s="51">
        <v>25</v>
      </c>
      <c r="AB411" s="51">
        <v>25</v>
      </c>
      <c r="AC411" s="39" t="s">
        <v>947</v>
      </c>
      <c r="AD411" s="51">
        <v>25</v>
      </c>
      <c r="AE411" s="51">
        <v>25</v>
      </c>
      <c r="AF411" s="51">
        <v>25</v>
      </c>
      <c r="AG411" s="51">
        <v>25</v>
      </c>
      <c r="AH411" s="52">
        <v>25</v>
      </c>
      <c r="AI411" s="38" t="s">
        <v>1072</v>
      </c>
      <c r="AJ411" s="38" t="s">
        <v>1072</v>
      </c>
      <c r="AK411" s="38" t="s">
        <v>1072</v>
      </c>
      <c r="AL411" s="39">
        <v>25</v>
      </c>
      <c r="AM411" s="38" t="s">
        <v>1072</v>
      </c>
      <c r="GQ411" s="11"/>
      <c r="GS411"/>
      <c r="GT411"/>
    </row>
    <row r="412" spans="1:202" x14ac:dyDescent="0.3">
      <c r="A412" s="11" t="s">
        <v>1088</v>
      </c>
      <c r="B412" s="146" t="s">
        <v>1072</v>
      </c>
      <c r="C412" s="146" t="s">
        <v>1072</v>
      </c>
      <c r="D412" s="146" t="s">
        <v>1072</v>
      </c>
      <c r="E412" s="38" t="s">
        <v>1072</v>
      </c>
      <c r="F412" s="38" t="s">
        <v>1072</v>
      </c>
      <c r="G412" s="38" t="s">
        <v>1072</v>
      </c>
      <c r="H412" s="39">
        <v>48</v>
      </c>
      <c r="I412" s="38" t="s">
        <v>1072</v>
      </c>
      <c r="J412" s="146" t="s">
        <v>1072</v>
      </c>
      <c r="K412" s="146" t="s">
        <v>1072</v>
      </c>
      <c r="L412" s="146" t="s">
        <v>1072</v>
      </c>
      <c r="M412" s="146" t="s">
        <v>1072</v>
      </c>
      <c r="N412" s="146" t="s">
        <v>1072</v>
      </c>
      <c r="O412" s="146" t="s">
        <v>1072</v>
      </c>
      <c r="P412" s="146" t="s">
        <v>1072</v>
      </c>
      <c r="Q412" s="146" t="s">
        <v>1072</v>
      </c>
      <c r="R412" s="146" t="s">
        <v>1072</v>
      </c>
      <c r="S412" s="146" t="s">
        <v>1072</v>
      </c>
      <c r="T412" s="146" t="s">
        <v>1072</v>
      </c>
      <c r="U412" s="146" t="s">
        <v>1072</v>
      </c>
      <c r="V412" s="146" t="s">
        <v>1072</v>
      </c>
      <c r="W412" s="46" t="s">
        <v>1072</v>
      </c>
      <c r="X412" s="46" t="s">
        <v>1072</v>
      </c>
      <c r="Y412" s="46" t="s">
        <v>1072</v>
      </c>
      <c r="Z412" s="46" t="s">
        <v>1072</v>
      </c>
      <c r="AA412" s="46" t="s">
        <v>1072</v>
      </c>
      <c r="AB412" s="46" t="s">
        <v>1072</v>
      </c>
      <c r="AC412" s="46" t="s">
        <v>1072</v>
      </c>
      <c r="AD412" s="46" t="s">
        <v>1072</v>
      </c>
      <c r="AE412" s="46" t="s">
        <v>1072</v>
      </c>
      <c r="AF412" s="46" t="s">
        <v>1072</v>
      </c>
      <c r="AG412" s="46" t="s">
        <v>1072</v>
      </c>
      <c r="AH412" s="38" t="s">
        <v>1072</v>
      </c>
      <c r="AI412" s="38" t="s">
        <v>1072</v>
      </c>
      <c r="AJ412" s="38" t="s">
        <v>1072</v>
      </c>
      <c r="AK412" s="38" t="s">
        <v>1072</v>
      </c>
      <c r="AL412" s="38" t="s">
        <v>1072</v>
      </c>
      <c r="AM412" s="38" t="s">
        <v>1072</v>
      </c>
      <c r="GQ412" s="11"/>
      <c r="GS412"/>
      <c r="GT412"/>
    </row>
    <row r="413" spans="1:202" x14ac:dyDescent="0.3">
      <c r="A413" s="11" t="s">
        <v>1089</v>
      </c>
      <c r="B413" s="39" t="s">
        <v>1173</v>
      </c>
      <c r="C413" s="155">
        <v>15</v>
      </c>
      <c r="D413" s="146" t="s">
        <v>1072</v>
      </c>
      <c r="E413" s="52">
        <v>25</v>
      </c>
      <c r="F413" s="39">
        <v>25</v>
      </c>
      <c r="G413" s="38" t="s">
        <v>1072</v>
      </c>
      <c r="H413" s="38" t="s">
        <v>1072</v>
      </c>
      <c r="I413" s="38" t="s">
        <v>1072</v>
      </c>
      <c r="J413" s="146" t="s">
        <v>1072</v>
      </c>
      <c r="K413" s="146" t="s">
        <v>1072</v>
      </c>
      <c r="L413" s="146" t="s">
        <v>1072</v>
      </c>
      <c r="M413" s="146" t="s">
        <v>1072</v>
      </c>
      <c r="N413" s="146" t="s">
        <v>1072</v>
      </c>
      <c r="O413" s="146" t="s">
        <v>1072</v>
      </c>
      <c r="P413" s="146" t="s">
        <v>1072</v>
      </c>
      <c r="Q413" s="146" t="s">
        <v>1072</v>
      </c>
      <c r="R413" s="146" t="s">
        <v>1072</v>
      </c>
      <c r="S413" s="146" t="s">
        <v>1072</v>
      </c>
      <c r="T413" s="51">
        <v>10</v>
      </c>
      <c r="U413" s="51">
        <v>12</v>
      </c>
      <c r="V413" s="51">
        <v>15</v>
      </c>
      <c r="W413" s="46" t="s">
        <v>1072</v>
      </c>
      <c r="X413" s="39">
        <v>25</v>
      </c>
      <c r="Y413" s="51">
        <v>25</v>
      </c>
      <c r="Z413" s="51">
        <v>25</v>
      </c>
      <c r="AA413" s="51">
        <v>25</v>
      </c>
      <c r="AB413" s="51">
        <v>25</v>
      </c>
      <c r="AC413" s="51">
        <v>25</v>
      </c>
      <c r="AD413" s="51">
        <v>13.5</v>
      </c>
      <c r="AE413" s="51">
        <v>12</v>
      </c>
      <c r="AF413" s="51">
        <v>10</v>
      </c>
      <c r="AG413" s="51">
        <v>12</v>
      </c>
      <c r="AH413" s="52">
        <v>12</v>
      </c>
      <c r="AI413" s="52">
        <v>12</v>
      </c>
      <c r="AJ413" s="52">
        <v>12</v>
      </c>
      <c r="AK413" s="52">
        <v>12</v>
      </c>
      <c r="AL413" s="38" t="s">
        <v>1072</v>
      </c>
      <c r="AM413" s="38" t="s">
        <v>1072</v>
      </c>
      <c r="GQ413" s="11"/>
      <c r="GS413"/>
      <c r="GT413"/>
    </row>
    <row r="414" spans="1:202" ht="17" thickBot="1" x14ac:dyDescent="0.35">
      <c r="A414" s="11" t="s">
        <v>919</v>
      </c>
      <c r="B414" s="147">
        <v>10</v>
      </c>
      <c r="C414" s="147">
        <v>100</v>
      </c>
      <c r="D414" s="148">
        <v>100</v>
      </c>
      <c r="E414" s="52">
        <v>100</v>
      </c>
      <c r="F414" s="52">
        <v>100</v>
      </c>
      <c r="G414" s="52">
        <v>100</v>
      </c>
      <c r="H414" s="52">
        <v>100</v>
      </c>
      <c r="I414" s="152" t="s">
        <v>947</v>
      </c>
      <c r="J414" s="146" t="s">
        <v>1072</v>
      </c>
      <c r="K414" s="149">
        <v>100</v>
      </c>
      <c r="L414" s="149">
        <v>100</v>
      </c>
      <c r="M414" s="149">
        <v>100</v>
      </c>
      <c r="N414" s="39">
        <v>25</v>
      </c>
      <c r="O414" s="51">
        <v>100</v>
      </c>
      <c r="P414" s="146" t="s">
        <v>1072</v>
      </c>
      <c r="Q414" s="51">
        <v>100</v>
      </c>
      <c r="R414" s="51">
        <v>100</v>
      </c>
      <c r="S414" s="51">
        <v>25</v>
      </c>
      <c r="T414" s="51">
        <v>100</v>
      </c>
      <c r="U414" s="39">
        <v>25</v>
      </c>
      <c r="V414" s="51">
        <v>100</v>
      </c>
      <c r="W414" s="51">
        <v>100</v>
      </c>
      <c r="X414" s="51">
        <v>100</v>
      </c>
      <c r="Y414" s="51">
        <v>100</v>
      </c>
      <c r="Z414" s="51">
        <v>100</v>
      </c>
      <c r="AA414" s="51">
        <v>100</v>
      </c>
      <c r="AB414" s="51">
        <v>100</v>
      </c>
      <c r="AC414" s="51">
        <v>100</v>
      </c>
      <c r="AD414" s="46" t="s">
        <v>1072</v>
      </c>
      <c r="AE414" s="51">
        <v>100</v>
      </c>
      <c r="AF414" s="51">
        <v>100</v>
      </c>
      <c r="AG414" s="39">
        <v>25</v>
      </c>
      <c r="AH414" s="52">
        <v>100</v>
      </c>
      <c r="AI414" s="52">
        <v>100</v>
      </c>
      <c r="AJ414" s="52">
        <v>100</v>
      </c>
      <c r="AK414" s="52">
        <v>100</v>
      </c>
      <c r="AL414" s="52">
        <v>100</v>
      </c>
      <c r="AM414" s="154">
        <f>'Prix médians'!Y9</f>
        <v>100</v>
      </c>
      <c r="GQ414" s="11"/>
      <c r="GS414"/>
      <c r="GT414"/>
    </row>
    <row r="415" spans="1:202" ht="17" thickBot="1" x14ac:dyDescent="0.35">
      <c r="A415" s="77" t="s">
        <v>1174</v>
      </c>
      <c r="B415" s="159">
        <v>25</v>
      </c>
      <c r="C415" s="159">
        <v>25</v>
      </c>
      <c r="D415" s="159">
        <v>63</v>
      </c>
      <c r="E415" s="159">
        <v>25</v>
      </c>
      <c r="F415" s="159">
        <v>25</v>
      </c>
      <c r="G415" s="159">
        <v>100</v>
      </c>
      <c r="H415" s="159">
        <v>48</v>
      </c>
      <c r="I415" s="159">
        <v>25</v>
      </c>
      <c r="J415" s="159">
        <v>25</v>
      </c>
      <c r="K415" s="159">
        <v>37.5</v>
      </c>
      <c r="L415" s="159">
        <v>25</v>
      </c>
      <c r="M415" s="159">
        <v>25</v>
      </c>
      <c r="N415" s="159">
        <v>25</v>
      </c>
      <c r="O415" s="159">
        <v>63</v>
      </c>
      <c r="P415" s="159">
        <v>38</v>
      </c>
      <c r="Q415" s="159">
        <v>50</v>
      </c>
      <c r="R415" s="159">
        <v>25</v>
      </c>
      <c r="S415" s="159">
        <v>25</v>
      </c>
      <c r="T415" s="159">
        <v>37.5</v>
      </c>
      <c r="U415" s="159">
        <v>25</v>
      </c>
      <c r="V415" s="159">
        <v>25</v>
      </c>
      <c r="W415" s="80">
        <v>100</v>
      </c>
      <c r="X415" s="80">
        <v>25</v>
      </c>
      <c r="Y415" s="80">
        <v>25</v>
      </c>
      <c r="Z415" s="80">
        <v>25</v>
      </c>
      <c r="AA415" s="80">
        <v>25</v>
      </c>
      <c r="AB415" s="80">
        <v>25</v>
      </c>
      <c r="AC415" s="80">
        <v>25</v>
      </c>
      <c r="AD415" s="80">
        <v>25</v>
      </c>
      <c r="AE415" s="80">
        <v>25</v>
      </c>
      <c r="AF415" s="80">
        <v>50</v>
      </c>
      <c r="AG415" s="80">
        <v>25</v>
      </c>
      <c r="AH415" s="80">
        <v>25</v>
      </c>
      <c r="AI415" s="80">
        <v>25</v>
      </c>
      <c r="AJ415" s="80">
        <v>25</v>
      </c>
      <c r="AK415" s="80">
        <v>25</v>
      </c>
      <c r="AL415" s="80">
        <v>25</v>
      </c>
      <c r="AM415" s="80">
        <f>'Prix médians'!Y19</f>
        <v>50</v>
      </c>
      <c r="GQ415" s="11"/>
      <c r="GS415"/>
      <c r="GT415"/>
    </row>
    <row r="416" spans="1:202" x14ac:dyDescent="0.3">
      <c r="A416" s="37"/>
      <c r="B416" s="160"/>
      <c r="C416" s="119"/>
      <c r="D416" s="119"/>
      <c r="E416" s="161"/>
      <c r="F416" s="161"/>
      <c r="G416" s="161"/>
      <c r="H416" s="162"/>
      <c r="I416" s="119"/>
      <c r="J416" s="119"/>
      <c r="K416" s="119"/>
      <c r="L416" s="119"/>
      <c r="M416" s="119"/>
    </row>
    <row r="417" spans="1:38" x14ac:dyDescent="0.3">
      <c r="E417" s="33"/>
      <c r="I417" s="163"/>
      <c r="J417" s="163"/>
      <c r="K417" s="163"/>
    </row>
    <row r="418" spans="1:38" ht="67" customHeight="1" x14ac:dyDescent="0.3">
      <c r="A418" s="31" t="s">
        <v>984</v>
      </c>
      <c r="B418" s="84" t="s">
        <v>1293</v>
      </c>
      <c r="C418" s="84" t="s">
        <v>1182</v>
      </c>
      <c r="D418" s="31" t="s">
        <v>1184</v>
      </c>
      <c r="E418" s="31" t="s">
        <v>1185</v>
      </c>
      <c r="F418" s="31" t="s">
        <v>1186</v>
      </c>
      <c r="G418" s="31" t="s">
        <v>1187</v>
      </c>
      <c r="H418" s="31" t="s">
        <v>1188</v>
      </c>
      <c r="I418" s="84" t="s">
        <v>1215</v>
      </c>
      <c r="J418" s="31" t="s">
        <v>1216</v>
      </c>
      <c r="K418" s="31" t="s">
        <v>1191</v>
      </c>
      <c r="L418" s="31" t="s">
        <v>1192</v>
      </c>
      <c r="M418" s="31" t="s">
        <v>1193</v>
      </c>
      <c r="N418" s="31" t="s">
        <v>1194</v>
      </c>
      <c r="O418" s="84" t="s">
        <v>1195</v>
      </c>
      <c r="P418" s="31" t="s">
        <v>1194</v>
      </c>
      <c r="Q418" s="31" t="s">
        <v>1196</v>
      </c>
      <c r="R418" s="31" t="s">
        <v>1197</v>
      </c>
      <c r="S418" s="31" t="s">
        <v>1198</v>
      </c>
      <c r="T418" s="31" t="s">
        <v>1273</v>
      </c>
      <c r="U418" s="31" t="s">
        <v>1200</v>
      </c>
      <c r="V418" s="31" t="s">
        <v>1278</v>
      </c>
      <c r="W418" s="86" t="s">
        <v>1202</v>
      </c>
      <c r="X418" s="86" t="s">
        <v>1203</v>
      </c>
      <c r="Y418" s="86" t="s">
        <v>1204</v>
      </c>
      <c r="Z418" s="31" t="s">
        <v>1205</v>
      </c>
      <c r="AA418" s="31" t="s">
        <v>1206</v>
      </c>
      <c r="AB418" s="31" t="s">
        <v>1207</v>
      </c>
      <c r="AC418" s="31" t="s">
        <v>1208</v>
      </c>
      <c r="AD418" s="31" t="s">
        <v>1209</v>
      </c>
      <c r="AE418" s="31" t="s">
        <v>1210</v>
      </c>
      <c r="AF418" s="31" t="s">
        <v>1211</v>
      </c>
      <c r="AG418" s="31" t="s">
        <v>1212</v>
      </c>
      <c r="AH418" s="31" t="s">
        <v>1213</v>
      </c>
      <c r="AI418" s="31" t="s">
        <v>1219</v>
      </c>
      <c r="AJ418" s="31" t="s">
        <v>2156</v>
      </c>
      <c r="AK418" s="31" t="s">
        <v>2192</v>
      </c>
      <c r="AL418" s="31" t="s">
        <v>2249</v>
      </c>
    </row>
    <row r="419" spans="1:38" x14ac:dyDescent="0.3">
      <c r="A419" s="11" t="s">
        <v>1071</v>
      </c>
      <c r="B419" s="36">
        <v>-6.25E-2</v>
      </c>
      <c r="C419" s="36" t="s">
        <v>1074</v>
      </c>
      <c r="D419" s="36" t="s">
        <v>1074</v>
      </c>
      <c r="E419" s="36" t="s">
        <v>1074</v>
      </c>
      <c r="F419" s="36" t="s">
        <v>1074</v>
      </c>
      <c r="G419" s="36" t="s">
        <v>1074</v>
      </c>
      <c r="H419" s="36" t="s">
        <v>1074</v>
      </c>
      <c r="I419" s="90"/>
      <c r="J419" s="90" t="s">
        <v>1074</v>
      </c>
      <c r="K419" s="36" t="s">
        <v>1074</v>
      </c>
      <c r="L419" s="36"/>
      <c r="M419" s="36"/>
      <c r="N419" s="36"/>
      <c r="O419" s="36"/>
      <c r="P419" s="36"/>
      <c r="Q419" s="36"/>
      <c r="R419" s="91"/>
      <c r="S419" s="36"/>
      <c r="T419" s="36"/>
      <c r="V419" s="88"/>
      <c r="W419" s="88"/>
      <c r="X419" s="88"/>
      <c r="Y419" s="88"/>
      <c r="Z419" s="88"/>
      <c r="AA419" s="88"/>
      <c r="AB419" s="88"/>
      <c r="AC419" s="88"/>
      <c r="AD419" s="88"/>
      <c r="AE419" s="88"/>
      <c r="AF419" s="88"/>
      <c r="AG419" s="88"/>
      <c r="AH419" s="89"/>
      <c r="AI419" s="23"/>
      <c r="AJ419" s="89"/>
      <c r="AK419" s="89">
        <f>AL384/AK384-1</f>
        <v>0</v>
      </c>
      <c r="AL419" s="89">
        <f>AM384/AL384-1</f>
        <v>1</v>
      </c>
    </row>
    <row r="420" spans="1:38" x14ac:dyDescent="0.3">
      <c r="A420" s="11" t="s">
        <v>933</v>
      </c>
      <c r="B420" s="36" t="s">
        <v>1074</v>
      </c>
      <c r="C420" s="36" t="s">
        <v>1074</v>
      </c>
      <c r="D420" s="36">
        <v>0</v>
      </c>
      <c r="E420" s="36">
        <v>0</v>
      </c>
      <c r="F420" s="36">
        <v>3</v>
      </c>
      <c r="G420" s="36">
        <v>0</v>
      </c>
      <c r="H420" s="36">
        <v>-0.5</v>
      </c>
      <c r="I420" s="90">
        <v>1</v>
      </c>
      <c r="J420" s="90">
        <v>0</v>
      </c>
      <c r="K420" s="36">
        <v>1</v>
      </c>
      <c r="L420" s="36">
        <v>0</v>
      </c>
      <c r="M420" s="36">
        <v>0</v>
      </c>
      <c r="N420" s="36">
        <v>0</v>
      </c>
      <c r="O420" s="36"/>
      <c r="P420" s="36"/>
      <c r="Q420" s="36"/>
      <c r="R420" s="91">
        <v>0</v>
      </c>
      <c r="S420" s="36">
        <v>0</v>
      </c>
      <c r="T420" s="36">
        <v>-0.75</v>
      </c>
      <c r="U420" s="88">
        <v>3</v>
      </c>
      <c r="V420" s="88"/>
      <c r="W420" s="88"/>
      <c r="X420" s="88">
        <v>-0.5</v>
      </c>
      <c r="Y420" s="88">
        <v>1</v>
      </c>
      <c r="Z420" s="88">
        <v>-0.625</v>
      </c>
      <c r="AA420" s="88">
        <v>0.33333333333333326</v>
      </c>
      <c r="AB420" s="88">
        <v>0.25</v>
      </c>
      <c r="AC420" s="88">
        <v>0.60000000000000009</v>
      </c>
      <c r="AD420" s="88">
        <v>0</v>
      </c>
      <c r="AE420" s="88">
        <v>0</v>
      </c>
      <c r="AF420" s="88">
        <v>0</v>
      </c>
      <c r="AG420" s="88">
        <v>0</v>
      </c>
      <c r="AH420" s="89">
        <v>0</v>
      </c>
      <c r="AI420" s="23">
        <v>0</v>
      </c>
      <c r="AJ420" s="89">
        <f>AK385/AJ385-1</f>
        <v>0</v>
      </c>
      <c r="AK420" s="89"/>
      <c r="AL420" s="89"/>
    </row>
    <row r="421" spans="1:38" x14ac:dyDescent="0.3">
      <c r="A421" s="11" t="s">
        <v>926</v>
      </c>
      <c r="B421" s="36">
        <v>0</v>
      </c>
      <c r="C421" s="36">
        <v>0</v>
      </c>
      <c r="D421" s="36">
        <v>1.5</v>
      </c>
      <c r="E421" s="36">
        <v>-0.4</v>
      </c>
      <c r="F421" s="36">
        <v>5.666666666666667</v>
      </c>
      <c r="G421" s="36">
        <v>-0.52</v>
      </c>
      <c r="H421" s="36">
        <v>-0.47916666666666663</v>
      </c>
      <c r="I421" s="90"/>
      <c r="J421" s="90">
        <v>1</v>
      </c>
      <c r="K421" s="36">
        <v>-0.5</v>
      </c>
      <c r="L421" s="36">
        <v>0</v>
      </c>
      <c r="M421" s="36"/>
      <c r="N421" s="36"/>
      <c r="O421" s="36"/>
      <c r="P421" s="36"/>
      <c r="Q421" s="36"/>
      <c r="R421" s="91">
        <v>0</v>
      </c>
      <c r="S421" s="36">
        <v>0.5</v>
      </c>
      <c r="T421" s="36">
        <v>-0.33333333333333337</v>
      </c>
      <c r="U421" s="88">
        <v>0</v>
      </c>
      <c r="V421" s="88">
        <v>3</v>
      </c>
      <c r="W421" s="88">
        <v>-0.75</v>
      </c>
      <c r="X421" s="88">
        <v>0</v>
      </c>
      <c r="Y421" s="88">
        <v>0</v>
      </c>
      <c r="Z421" s="88">
        <v>-0.6</v>
      </c>
      <c r="AA421" s="88">
        <v>0</v>
      </c>
      <c r="AB421" s="88">
        <v>0</v>
      </c>
      <c r="AC421" s="88">
        <v>0</v>
      </c>
      <c r="AD421" s="88">
        <v>0.5</v>
      </c>
      <c r="AE421" s="88">
        <v>2.3333333333333335</v>
      </c>
      <c r="AF421" s="88">
        <v>-0.5</v>
      </c>
      <c r="AG421" s="88">
        <v>-0.4</v>
      </c>
      <c r="AH421" s="89">
        <v>0.66666666666666674</v>
      </c>
      <c r="AI421" s="23">
        <v>-0.6</v>
      </c>
      <c r="AJ421" s="89">
        <f t="shared" ref="AJ421:AJ450" si="69">AK386/AJ386-1</f>
        <v>0.5</v>
      </c>
      <c r="AK421" s="89">
        <f t="shared" ref="AK421:AL450" si="70">AL386/AK386-1</f>
        <v>0.66666666666666674</v>
      </c>
      <c r="AL421" s="89">
        <f t="shared" ref="AL421:AL449" si="71">AM386/AL386-1</f>
        <v>1</v>
      </c>
    </row>
    <row r="422" spans="1:38" x14ac:dyDescent="0.3">
      <c r="A422" s="11" t="s">
        <v>914</v>
      </c>
      <c r="B422" s="36" t="s">
        <v>1074</v>
      </c>
      <c r="C422" s="36">
        <v>0.25</v>
      </c>
      <c r="D422" s="36">
        <v>-0.9</v>
      </c>
      <c r="E422" s="36">
        <v>-0.19999999999999996</v>
      </c>
      <c r="F422" s="36">
        <v>4</v>
      </c>
      <c r="G422" s="36">
        <v>-0.55000000000000004</v>
      </c>
      <c r="H422" s="36">
        <v>-0.44444444444444442</v>
      </c>
      <c r="I422" s="90"/>
      <c r="J422" s="90">
        <v>-0.19999999999999996</v>
      </c>
      <c r="K422" s="36">
        <v>0.25</v>
      </c>
      <c r="L422" s="36">
        <v>0</v>
      </c>
      <c r="M422" s="36">
        <v>0</v>
      </c>
      <c r="N422" s="36">
        <v>1.52</v>
      </c>
      <c r="O422" s="36"/>
      <c r="P422" s="36">
        <v>-0.20634920634920639</v>
      </c>
      <c r="Q422" s="36"/>
      <c r="R422" s="91">
        <v>0</v>
      </c>
      <c r="S422" s="36">
        <v>0.5</v>
      </c>
      <c r="T422" s="36">
        <v>-0.33333333333333337</v>
      </c>
      <c r="U422" s="88">
        <v>0</v>
      </c>
      <c r="V422" s="88">
        <v>3</v>
      </c>
      <c r="W422" s="88">
        <v>-0.75</v>
      </c>
      <c r="X422" s="88">
        <v>-0.19999999999999996</v>
      </c>
      <c r="Y422" s="88">
        <v>0.25</v>
      </c>
      <c r="Z422" s="88">
        <v>0</v>
      </c>
      <c r="AA422" s="88">
        <v>0</v>
      </c>
      <c r="AB422" s="88">
        <v>0</v>
      </c>
      <c r="AC422" s="88">
        <v>0</v>
      </c>
      <c r="AD422" s="88">
        <v>0</v>
      </c>
      <c r="AE422" s="88">
        <v>1</v>
      </c>
      <c r="AF422" s="88">
        <v>-0.5</v>
      </c>
      <c r="AG422" s="88">
        <v>0</v>
      </c>
      <c r="AH422" s="89">
        <v>0</v>
      </c>
      <c r="AI422" s="23">
        <v>0</v>
      </c>
      <c r="AJ422" s="89">
        <f t="shared" si="69"/>
        <v>0</v>
      </c>
      <c r="AK422" s="89">
        <f t="shared" si="70"/>
        <v>0</v>
      </c>
      <c r="AL422" s="89">
        <f t="shared" si="71"/>
        <v>1</v>
      </c>
    </row>
    <row r="423" spans="1:38" x14ac:dyDescent="0.3">
      <c r="A423" s="11" t="s">
        <v>1076</v>
      </c>
      <c r="B423" s="36"/>
      <c r="C423" s="36"/>
      <c r="D423" s="36"/>
      <c r="E423" s="36"/>
      <c r="F423" s="36"/>
      <c r="G423" s="36"/>
      <c r="H423" s="36"/>
      <c r="I423" s="90"/>
      <c r="J423" s="90"/>
      <c r="K423" s="36"/>
      <c r="L423" s="36"/>
      <c r="M423" s="36"/>
      <c r="N423" s="36"/>
      <c r="O423" s="36"/>
      <c r="P423" s="36"/>
      <c r="Q423" s="36"/>
      <c r="R423" s="91"/>
      <c r="S423" s="36"/>
      <c r="T423" s="36"/>
      <c r="U423" s="88"/>
      <c r="V423" s="88"/>
      <c r="W423" s="88"/>
      <c r="X423" s="88"/>
      <c r="Y423" s="88"/>
      <c r="Z423" s="88"/>
      <c r="AA423" s="88"/>
      <c r="AB423" s="88"/>
      <c r="AC423" s="88"/>
      <c r="AD423" s="88"/>
      <c r="AE423" s="88"/>
      <c r="AF423" s="88"/>
      <c r="AG423" s="88"/>
      <c r="AH423" s="89"/>
      <c r="AI423" s="23"/>
      <c r="AJ423" s="89"/>
      <c r="AK423" s="89">
        <f t="shared" si="70"/>
        <v>0</v>
      </c>
      <c r="AL423" s="89"/>
    </row>
    <row r="424" spans="1:38" x14ac:dyDescent="0.3">
      <c r="A424" s="11" t="s">
        <v>1077</v>
      </c>
      <c r="B424" s="36"/>
      <c r="C424" s="36"/>
      <c r="D424" s="36"/>
      <c r="E424" s="36"/>
      <c r="F424" s="36"/>
      <c r="G424" s="36" t="s">
        <v>1074</v>
      </c>
      <c r="H424" s="36" t="s">
        <v>1074</v>
      </c>
      <c r="I424" s="90"/>
      <c r="J424" s="90" t="s">
        <v>1074</v>
      </c>
      <c r="K424" s="36" t="s">
        <v>1074</v>
      </c>
      <c r="L424" s="36"/>
      <c r="M424" s="36"/>
      <c r="N424" s="36"/>
      <c r="O424" s="36"/>
      <c r="P424" s="36"/>
      <c r="Q424" s="36"/>
      <c r="R424" s="91"/>
      <c r="S424" s="36"/>
      <c r="T424" s="36"/>
      <c r="U424" s="88"/>
      <c r="V424" s="88"/>
      <c r="W424" s="88"/>
      <c r="X424" s="88"/>
      <c r="Y424" s="88"/>
      <c r="Z424" s="88"/>
      <c r="AA424" s="88"/>
      <c r="AB424" s="88"/>
      <c r="AC424" s="88"/>
      <c r="AD424" s="88"/>
      <c r="AE424" s="88"/>
      <c r="AF424" s="88"/>
      <c r="AG424" s="88"/>
      <c r="AH424" s="89"/>
      <c r="AI424" s="23"/>
      <c r="AJ424" s="89"/>
      <c r="AK424" s="89"/>
      <c r="AL424" s="89"/>
    </row>
    <row r="425" spans="1:38" x14ac:dyDescent="0.3">
      <c r="A425" s="11" t="s">
        <v>924</v>
      </c>
      <c r="B425" s="36"/>
      <c r="C425" s="36" t="s">
        <v>1074</v>
      </c>
      <c r="D425" s="36" t="s">
        <v>1074</v>
      </c>
      <c r="E425" s="36" t="s">
        <v>1074</v>
      </c>
      <c r="F425" s="36" t="s">
        <v>1074</v>
      </c>
      <c r="G425" s="36">
        <v>-0.52</v>
      </c>
      <c r="H425" s="36">
        <v>-0.47916666666666663</v>
      </c>
      <c r="I425" s="90"/>
      <c r="J425" s="90" t="s">
        <v>1074</v>
      </c>
      <c r="K425" s="36" t="s">
        <v>1074</v>
      </c>
      <c r="L425" s="36"/>
      <c r="M425" s="36"/>
      <c r="N425" s="36">
        <v>0</v>
      </c>
      <c r="O425" s="36"/>
      <c r="P425" s="36">
        <v>1</v>
      </c>
      <c r="Q425" s="36">
        <v>-0.5</v>
      </c>
      <c r="R425" s="91">
        <v>0</v>
      </c>
      <c r="S425" s="36">
        <v>0</v>
      </c>
      <c r="T425" s="36">
        <v>0</v>
      </c>
      <c r="U425" s="88">
        <v>0</v>
      </c>
      <c r="V425" s="88">
        <v>0</v>
      </c>
      <c r="W425" s="88">
        <v>0</v>
      </c>
      <c r="X425" s="88">
        <v>0</v>
      </c>
      <c r="Y425" s="88">
        <v>0</v>
      </c>
      <c r="Z425" s="88">
        <v>0</v>
      </c>
      <c r="AA425" s="88">
        <v>0</v>
      </c>
      <c r="AB425" s="88">
        <v>0</v>
      </c>
      <c r="AC425" s="88">
        <v>0</v>
      </c>
      <c r="AD425" s="88">
        <v>0</v>
      </c>
      <c r="AE425" s="88">
        <v>0</v>
      </c>
      <c r="AF425" s="88">
        <v>0</v>
      </c>
      <c r="AG425" s="88">
        <v>0</v>
      </c>
      <c r="AH425" s="89"/>
      <c r="AI425" s="23"/>
      <c r="AJ425" s="89"/>
      <c r="AK425" s="89"/>
      <c r="AL425" s="89"/>
    </row>
    <row r="426" spans="1:38" x14ac:dyDescent="0.3">
      <c r="A426" s="11" t="s">
        <v>1078</v>
      </c>
      <c r="B426" s="36" t="s">
        <v>1074</v>
      </c>
      <c r="C426" s="36" t="s">
        <v>1074</v>
      </c>
      <c r="D426" s="36" t="s">
        <v>1074</v>
      </c>
      <c r="E426" s="36" t="s">
        <v>1074</v>
      </c>
      <c r="F426" s="36" t="s">
        <v>1074</v>
      </c>
      <c r="G426" s="36" t="s">
        <v>1074</v>
      </c>
      <c r="H426" s="36">
        <v>-0.58333333333333326</v>
      </c>
      <c r="I426" s="90"/>
      <c r="J426" s="90" t="s">
        <v>1074</v>
      </c>
      <c r="K426" s="36" t="s">
        <v>1074</v>
      </c>
      <c r="L426" s="36"/>
      <c r="M426" s="36"/>
      <c r="N426" s="36"/>
      <c r="O426" s="36"/>
      <c r="P426" s="36"/>
      <c r="Q426" s="36"/>
      <c r="R426" s="91"/>
      <c r="S426" s="36"/>
      <c r="T426" s="36"/>
      <c r="U426" s="88"/>
      <c r="V426" s="88"/>
      <c r="W426" s="88"/>
      <c r="X426" s="88"/>
      <c r="Y426" s="88"/>
      <c r="Z426" s="88"/>
      <c r="AA426" s="88"/>
      <c r="AB426" s="88"/>
      <c r="AC426" s="88"/>
      <c r="AD426" s="88"/>
      <c r="AE426" s="88"/>
      <c r="AF426" s="88"/>
      <c r="AG426" s="88"/>
      <c r="AH426" s="89"/>
      <c r="AI426" s="23"/>
      <c r="AJ426" s="89"/>
      <c r="AK426" s="89"/>
      <c r="AL426" s="89"/>
    </row>
    <row r="427" spans="1:38" x14ac:dyDescent="0.3">
      <c r="A427" s="11" t="s">
        <v>942</v>
      </c>
      <c r="B427" s="36"/>
      <c r="C427" s="36"/>
      <c r="D427" s="36"/>
      <c r="E427" s="36"/>
      <c r="F427" s="36"/>
      <c r="G427" s="36"/>
      <c r="H427" s="36" t="s">
        <v>1074</v>
      </c>
      <c r="I427" s="90"/>
      <c r="J427" s="90">
        <v>1</v>
      </c>
      <c r="K427" s="36">
        <v>-0.5</v>
      </c>
      <c r="L427" s="36">
        <v>0</v>
      </c>
      <c r="M427" s="36">
        <v>0</v>
      </c>
      <c r="N427" s="36">
        <v>1.5</v>
      </c>
      <c r="O427" s="36"/>
      <c r="P427" s="36">
        <v>-0.19999999999999996</v>
      </c>
      <c r="Q427" s="36"/>
      <c r="R427" s="91">
        <v>1</v>
      </c>
      <c r="S427" s="36">
        <v>0.5</v>
      </c>
      <c r="T427" s="36">
        <v>-0.33333333333333337</v>
      </c>
      <c r="U427" s="88">
        <v>0</v>
      </c>
      <c r="V427" s="88"/>
      <c r="W427" s="88"/>
      <c r="X427" s="88"/>
      <c r="Y427" s="88">
        <v>0</v>
      </c>
      <c r="Z427" s="88">
        <v>0</v>
      </c>
      <c r="AA427" s="88">
        <v>0</v>
      </c>
      <c r="AB427" s="88">
        <v>0</v>
      </c>
      <c r="AC427" s="88">
        <v>0</v>
      </c>
      <c r="AD427" s="88">
        <v>0</v>
      </c>
      <c r="AE427" s="88">
        <v>1</v>
      </c>
      <c r="AF427" s="88">
        <v>-0.5</v>
      </c>
      <c r="AG427" s="88">
        <v>0</v>
      </c>
      <c r="AH427" s="89">
        <v>0</v>
      </c>
      <c r="AI427" s="23">
        <v>0</v>
      </c>
      <c r="AJ427" s="89">
        <f t="shared" si="69"/>
        <v>0</v>
      </c>
      <c r="AK427" s="89">
        <f t="shared" si="70"/>
        <v>0</v>
      </c>
      <c r="AL427" s="89">
        <f t="shared" si="71"/>
        <v>1</v>
      </c>
    </row>
    <row r="428" spans="1:38" x14ac:dyDescent="0.3">
      <c r="A428" s="11" t="s">
        <v>939</v>
      </c>
      <c r="B428" s="36">
        <v>0.66666666666666674</v>
      </c>
      <c r="C428" s="36">
        <v>-0.19999999999999996</v>
      </c>
      <c r="D428" s="36">
        <v>0.25</v>
      </c>
      <c r="E428" s="36">
        <v>0</v>
      </c>
      <c r="F428" s="36">
        <v>3</v>
      </c>
      <c r="G428" s="36">
        <v>-0.75</v>
      </c>
      <c r="H428" s="36">
        <v>0</v>
      </c>
      <c r="I428" s="90">
        <v>0</v>
      </c>
      <c r="J428" s="90">
        <v>1</v>
      </c>
      <c r="K428" s="36">
        <v>-0.5</v>
      </c>
      <c r="L428" s="36">
        <v>0</v>
      </c>
      <c r="M428" s="36">
        <v>0</v>
      </c>
      <c r="N428" s="36">
        <v>1.52</v>
      </c>
      <c r="O428" s="36">
        <v>-0.20634920634920639</v>
      </c>
      <c r="P428" s="36">
        <v>-0.60317460317460325</v>
      </c>
      <c r="Q428" s="36">
        <v>1</v>
      </c>
      <c r="R428" s="91">
        <v>-0.5</v>
      </c>
      <c r="S428" s="36">
        <v>0</v>
      </c>
      <c r="T428" s="36">
        <v>0</v>
      </c>
      <c r="U428" s="88">
        <v>0</v>
      </c>
      <c r="V428" s="88">
        <v>1</v>
      </c>
      <c r="W428" s="88">
        <v>-0.75</v>
      </c>
      <c r="X428" s="88">
        <v>1</v>
      </c>
      <c r="Y428" s="88">
        <v>0</v>
      </c>
      <c r="Z428" s="88">
        <v>-0.5</v>
      </c>
      <c r="AA428" s="88">
        <v>1</v>
      </c>
      <c r="AB428" s="88">
        <v>0</v>
      </c>
      <c r="AC428" s="88">
        <v>0</v>
      </c>
      <c r="AD428" s="88">
        <v>0</v>
      </c>
      <c r="AE428" s="88">
        <v>0</v>
      </c>
      <c r="AF428" s="88">
        <v>0</v>
      </c>
      <c r="AG428" s="88">
        <v>0</v>
      </c>
      <c r="AH428" s="89"/>
      <c r="AI428" s="23"/>
      <c r="AJ428" s="89">
        <f t="shared" si="69"/>
        <v>0</v>
      </c>
      <c r="AK428" s="89">
        <f t="shared" si="70"/>
        <v>0</v>
      </c>
      <c r="AL428" s="89"/>
    </row>
    <row r="429" spans="1:38" x14ac:dyDescent="0.3">
      <c r="A429" s="11" t="s">
        <v>1079</v>
      </c>
      <c r="B429" s="36">
        <v>-0.66666666666666674</v>
      </c>
      <c r="C429" s="36">
        <v>0</v>
      </c>
      <c r="D429" s="36">
        <v>5.666666666666667</v>
      </c>
      <c r="E429" s="36" t="s">
        <v>1074</v>
      </c>
      <c r="F429" s="36" t="s">
        <v>1074</v>
      </c>
      <c r="G429" s="36" t="s">
        <v>1074</v>
      </c>
      <c r="H429" s="36" t="s">
        <v>1074</v>
      </c>
      <c r="I429" s="90"/>
      <c r="J429" s="90" t="s">
        <v>1074</v>
      </c>
      <c r="K429" s="36" t="s">
        <v>1074</v>
      </c>
      <c r="L429" s="36"/>
      <c r="M429" s="36"/>
      <c r="N429" s="36"/>
      <c r="O429" s="36"/>
      <c r="P429" s="36"/>
      <c r="Q429" s="36"/>
      <c r="R429" s="91">
        <v>-0.6</v>
      </c>
      <c r="S429" s="36">
        <v>0.5</v>
      </c>
      <c r="T429" s="36">
        <v>-0.33333333333333337</v>
      </c>
      <c r="U429" s="88">
        <v>0</v>
      </c>
      <c r="V429" s="88"/>
      <c r="W429" s="88"/>
      <c r="X429" s="88">
        <v>0</v>
      </c>
      <c r="Y429" s="88">
        <v>0</v>
      </c>
      <c r="Z429" s="88">
        <v>0</v>
      </c>
      <c r="AA429" s="88">
        <v>-0.19999999999999996</v>
      </c>
      <c r="AB429" s="88">
        <v>4</v>
      </c>
      <c r="AC429" s="88">
        <v>0</v>
      </c>
      <c r="AD429" s="88">
        <v>0</v>
      </c>
      <c r="AE429" s="88">
        <v>0</v>
      </c>
      <c r="AF429" s="88">
        <v>0</v>
      </c>
      <c r="AG429" s="88">
        <v>0</v>
      </c>
      <c r="AH429" s="89"/>
      <c r="AI429" s="23"/>
      <c r="AJ429" s="89"/>
      <c r="AK429" s="89"/>
      <c r="AL429" s="89"/>
    </row>
    <row r="430" spans="1:38" x14ac:dyDescent="0.3">
      <c r="A430" s="11" t="s">
        <v>931</v>
      </c>
      <c r="B430" s="36">
        <v>0</v>
      </c>
      <c r="C430" s="36" t="s">
        <v>1074</v>
      </c>
      <c r="D430" s="36" t="s">
        <v>1074</v>
      </c>
      <c r="E430" s="36">
        <v>0</v>
      </c>
      <c r="F430" s="36" t="s">
        <v>1074</v>
      </c>
      <c r="G430" s="36" t="s">
        <v>1074</v>
      </c>
      <c r="H430" s="36">
        <v>0</v>
      </c>
      <c r="I430" s="90"/>
      <c r="J430" s="90" t="s">
        <v>1074</v>
      </c>
      <c r="K430" s="36" t="s">
        <v>1074</v>
      </c>
      <c r="L430" s="36"/>
      <c r="M430" s="36">
        <v>0</v>
      </c>
      <c r="N430" s="36">
        <v>0</v>
      </c>
      <c r="O430" s="36"/>
      <c r="P430" s="36">
        <v>0</v>
      </c>
      <c r="Q430" s="36">
        <v>0</v>
      </c>
      <c r="R430" s="91">
        <v>0</v>
      </c>
      <c r="S430" s="36">
        <v>0</v>
      </c>
      <c r="T430" s="36">
        <v>0</v>
      </c>
      <c r="U430" s="88">
        <v>0</v>
      </c>
      <c r="V430" s="88"/>
      <c r="W430" s="88"/>
      <c r="X430" s="88">
        <v>0</v>
      </c>
      <c r="Y430" s="88">
        <v>0</v>
      </c>
      <c r="Z430" s="88">
        <v>0</v>
      </c>
      <c r="AA430" s="88">
        <v>0</v>
      </c>
      <c r="AB430" s="88">
        <v>0</v>
      </c>
      <c r="AC430" s="88">
        <v>0</v>
      </c>
      <c r="AD430" s="88">
        <v>0</v>
      </c>
      <c r="AE430" s="88">
        <v>0</v>
      </c>
      <c r="AF430" s="88">
        <v>0</v>
      </c>
      <c r="AG430" s="88">
        <v>0</v>
      </c>
      <c r="AH430" s="89">
        <v>0</v>
      </c>
      <c r="AI430" s="23">
        <v>0</v>
      </c>
      <c r="AJ430" s="89">
        <f t="shared" si="69"/>
        <v>0</v>
      </c>
      <c r="AK430" s="89"/>
      <c r="AL430" s="89"/>
    </row>
    <row r="431" spans="1:38" x14ac:dyDescent="0.3">
      <c r="A431" s="11" t="s">
        <v>930</v>
      </c>
      <c r="B431" s="36"/>
      <c r="C431" s="36"/>
      <c r="D431" s="36" t="s">
        <v>1074</v>
      </c>
      <c r="E431" s="36">
        <v>0</v>
      </c>
      <c r="F431" s="36" t="s">
        <v>1074</v>
      </c>
      <c r="G431" s="36" t="s">
        <v>1074</v>
      </c>
      <c r="H431" s="36" t="s">
        <v>1074</v>
      </c>
      <c r="I431" s="90"/>
      <c r="J431" s="90" t="s">
        <v>1074</v>
      </c>
      <c r="K431" s="36" t="s">
        <v>1074</v>
      </c>
      <c r="L431" s="36"/>
      <c r="M431" s="36"/>
      <c r="N431" s="36">
        <v>1.52</v>
      </c>
      <c r="O431" s="36"/>
      <c r="P431" s="36">
        <v>0.58730158730158721</v>
      </c>
      <c r="Q431" s="36">
        <v>-0.75</v>
      </c>
      <c r="R431" s="91">
        <v>0</v>
      </c>
      <c r="S431" s="36">
        <v>0</v>
      </c>
      <c r="T431" s="36">
        <v>0</v>
      </c>
      <c r="U431" s="88">
        <v>0</v>
      </c>
      <c r="V431" s="88">
        <v>1</v>
      </c>
      <c r="W431" s="88">
        <v>-0.5</v>
      </c>
      <c r="X431" s="88">
        <v>0</v>
      </c>
      <c r="Y431" s="88">
        <v>0</v>
      </c>
      <c r="Z431" s="88">
        <v>0</v>
      </c>
      <c r="AA431" s="88">
        <v>0</v>
      </c>
      <c r="AB431" s="88">
        <v>0</v>
      </c>
      <c r="AC431" s="88">
        <v>0</v>
      </c>
      <c r="AD431" s="88">
        <v>0</v>
      </c>
      <c r="AE431" s="88">
        <v>1</v>
      </c>
      <c r="AF431" s="88">
        <v>-0.5</v>
      </c>
      <c r="AG431" s="88">
        <v>0</v>
      </c>
      <c r="AH431" s="89">
        <v>0</v>
      </c>
      <c r="AI431" s="23">
        <v>0</v>
      </c>
      <c r="AJ431" s="89">
        <f t="shared" si="69"/>
        <v>0</v>
      </c>
      <c r="AK431" s="89"/>
      <c r="AL431" s="89"/>
    </row>
    <row r="432" spans="1:38" x14ac:dyDescent="0.3">
      <c r="A432" s="11" t="s">
        <v>940</v>
      </c>
      <c r="B432" s="36">
        <v>0</v>
      </c>
      <c r="C432" s="36">
        <v>0</v>
      </c>
      <c r="D432" s="36">
        <v>0</v>
      </c>
      <c r="E432" s="36">
        <v>0</v>
      </c>
      <c r="F432" s="36">
        <v>3</v>
      </c>
      <c r="G432" s="36">
        <v>-0.75</v>
      </c>
      <c r="H432" s="36" t="s">
        <v>1074</v>
      </c>
      <c r="I432" s="90"/>
      <c r="J432" s="90" t="s">
        <v>1074</v>
      </c>
      <c r="K432" s="36">
        <v>-0.6</v>
      </c>
      <c r="L432" s="36">
        <v>0.25</v>
      </c>
      <c r="M432" s="36"/>
      <c r="N432" s="36"/>
      <c r="O432" s="36"/>
      <c r="P432" s="36"/>
      <c r="Q432" s="36"/>
      <c r="R432" s="91"/>
      <c r="S432" s="36"/>
      <c r="T432" s="36"/>
      <c r="U432" s="88"/>
      <c r="V432" s="88"/>
      <c r="W432" s="88"/>
      <c r="X432" s="88"/>
      <c r="Y432" s="88"/>
      <c r="Z432" s="88"/>
      <c r="AA432" s="88"/>
      <c r="AB432" s="88"/>
      <c r="AC432" s="88"/>
      <c r="AD432" s="88">
        <v>0</v>
      </c>
      <c r="AE432" s="88">
        <v>0</v>
      </c>
      <c r="AF432" s="88">
        <v>0</v>
      </c>
      <c r="AG432" s="88">
        <v>0</v>
      </c>
      <c r="AH432" s="89">
        <v>0</v>
      </c>
      <c r="AI432" s="23">
        <v>0</v>
      </c>
      <c r="AJ432" s="89">
        <f t="shared" si="69"/>
        <v>0</v>
      </c>
      <c r="AK432" s="89">
        <f t="shared" si="70"/>
        <v>0</v>
      </c>
      <c r="AL432" s="89"/>
    </row>
    <row r="433" spans="1:38" x14ac:dyDescent="0.3">
      <c r="A433" s="11" t="s">
        <v>916</v>
      </c>
      <c r="B433" s="36" t="s">
        <v>1074</v>
      </c>
      <c r="C433" s="36">
        <v>0</v>
      </c>
      <c r="D433" s="36">
        <v>0</v>
      </c>
      <c r="E433" s="36">
        <v>0.5</v>
      </c>
      <c r="F433" s="36">
        <v>0</v>
      </c>
      <c r="G433" s="36">
        <v>0</v>
      </c>
      <c r="H433" s="36">
        <v>-0.33333333333333337</v>
      </c>
      <c r="I433" s="90"/>
      <c r="J433" s="90">
        <v>0</v>
      </c>
      <c r="K433" s="36">
        <v>0</v>
      </c>
      <c r="L433" s="36">
        <v>0</v>
      </c>
      <c r="M433" s="36">
        <v>0</v>
      </c>
      <c r="N433" s="36">
        <v>0</v>
      </c>
      <c r="O433" s="36"/>
      <c r="P433" s="36">
        <v>-0.5</v>
      </c>
      <c r="Q433" s="36">
        <v>0.5</v>
      </c>
      <c r="R433" s="91">
        <v>-0.66666666666666674</v>
      </c>
      <c r="S433" s="36">
        <v>0.33333333333333326</v>
      </c>
      <c r="T433" s="36">
        <v>-0.5</v>
      </c>
      <c r="U433" s="88">
        <v>1</v>
      </c>
      <c r="V433" s="88">
        <v>0</v>
      </c>
      <c r="W433" s="88">
        <v>-0.75</v>
      </c>
      <c r="X433" s="88">
        <v>0</v>
      </c>
      <c r="Y433" s="88">
        <v>1</v>
      </c>
      <c r="Z433" s="88">
        <v>0</v>
      </c>
      <c r="AA433" s="88">
        <v>0</v>
      </c>
      <c r="AB433" s="88">
        <v>0</v>
      </c>
      <c r="AC433" s="88">
        <v>0</v>
      </c>
      <c r="AD433" s="88">
        <v>0</v>
      </c>
      <c r="AE433" s="88">
        <v>0</v>
      </c>
      <c r="AF433" s="88">
        <v>0</v>
      </c>
      <c r="AG433" s="88">
        <v>0</v>
      </c>
      <c r="AH433" s="89">
        <v>0</v>
      </c>
      <c r="AI433" s="23">
        <v>0</v>
      </c>
      <c r="AJ433" s="89">
        <f t="shared" si="69"/>
        <v>0</v>
      </c>
      <c r="AK433" s="89">
        <f t="shared" si="70"/>
        <v>0</v>
      </c>
      <c r="AL433" s="89">
        <f t="shared" si="71"/>
        <v>0</v>
      </c>
    </row>
    <row r="434" spans="1:38" x14ac:dyDescent="0.3">
      <c r="A434" s="11" t="s">
        <v>921</v>
      </c>
      <c r="B434" s="36"/>
      <c r="C434" s="36"/>
      <c r="D434" s="36"/>
      <c r="E434" s="36"/>
      <c r="F434" s="36"/>
      <c r="G434" s="36"/>
      <c r="H434" s="36"/>
      <c r="I434" s="90"/>
      <c r="J434" s="90"/>
      <c r="K434" s="36"/>
      <c r="L434" s="36"/>
      <c r="M434" s="36">
        <v>-0.34210526315789469</v>
      </c>
      <c r="N434" s="36">
        <v>1.52</v>
      </c>
      <c r="O434" s="36"/>
      <c r="P434" s="36">
        <v>0.58730158730158721</v>
      </c>
      <c r="Q434" s="36"/>
      <c r="R434" s="91">
        <v>0</v>
      </c>
      <c r="S434" s="36">
        <v>0.5</v>
      </c>
      <c r="T434" s="36">
        <v>-0.33333333333333337</v>
      </c>
      <c r="U434" s="88">
        <v>0</v>
      </c>
      <c r="V434" s="88">
        <v>3</v>
      </c>
      <c r="W434" s="88">
        <v>-0.75</v>
      </c>
      <c r="X434" s="88">
        <v>0</v>
      </c>
      <c r="Y434" s="88"/>
      <c r="Z434" s="88"/>
      <c r="AA434" s="88">
        <v>0</v>
      </c>
      <c r="AB434" s="88">
        <v>-0.75</v>
      </c>
      <c r="AC434" s="88">
        <v>3</v>
      </c>
      <c r="AD434" s="88">
        <v>0</v>
      </c>
      <c r="AE434" s="88"/>
      <c r="AF434" s="88"/>
      <c r="AG434" s="88">
        <v>0</v>
      </c>
      <c r="AH434" s="89">
        <v>0</v>
      </c>
      <c r="AI434" s="23">
        <v>0</v>
      </c>
      <c r="AJ434" s="89">
        <f t="shared" si="69"/>
        <v>0</v>
      </c>
      <c r="AK434" s="89">
        <f t="shared" si="70"/>
        <v>-0.4</v>
      </c>
      <c r="AL434" s="89">
        <f t="shared" si="71"/>
        <v>0</v>
      </c>
    </row>
    <row r="435" spans="1:38" x14ac:dyDescent="0.3">
      <c r="A435" s="11" t="s">
        <v>1081</v>
      </c>
      <c r="B435" s="94"/>
      <c r="C435" s="94"/>
      <c r="D435" s="94" t="s">
        <v>1074</v>
      </c>
      <c r="E435" s="94">
        <v>-0.5</v>
      </c>
      <c r="F435" s="94">
        <v>3</v>
      </c>
      <c r="G435" s="94">
        <v>-0.75</v>
      </c>
      <c r="H435" s="94">
        <v>0</v>
      </c>
      <c r="I435" s="164">
        <v>0</v>
      </c>
      <c r="J435" s="164">
        <v>0</v>
      </c>
      <c r="K435" s="94">
        <v>0</v>
      </c>
      <c r="L435" s="36">
        <v>0</v>
      </c>
      <c r="M435" s="36">
        <v>0</v>
      </c>
      <c r="N435" s="36">
        <v>0</v>
      </c>
      <c r="O435" s="36"/>
      <c r="P435" s="36">
        <v>0</v>
      </c>
      <c r="Q435" s="36">
        <v>0</v>
      </c>
      <c r="R435" s="91">
        <v>0</v>
      </c>
      <c r="S435" s="36"/>
      <c r="T435" s="36"/>
      <c r="U435" s="88">
        <v>0</v>
      </c>
      <c r="V435" s="88"/>
      <c r="W435" s="88"/>
      <c r="X435" s="88">
        <v>0</v>
      </c>
      <c r="Y435" s="88">
        <v>-0.5</v>
      </c>
      <c r="Z435" s="88">
        <v>0</v>
      </c>
      <c r="AA435" s="88"/>
      <c r="AB435" s="88"/>
      <c r="AC435" s="88"/>
      <c r="AD435" s="88"/>
      <c r="AE435" s="88">
        <v>1</v>
      </c>
      <c r="AF435" s="88">
        <v>-0.5</v>
      </c>
      <c r="AG435" s="88">
        <v>0</v>
      </c>
      <c r="AH435" s="89"/>
      <c r="AI435" s="23"/>
      <c r="AJ435" s="89"/>
      <c r="AK435" s="89"/>
      <c r="AL435" s="89"/>
    </row>
    <row r="436" spans="1:38" x14ac:dyDescent="0.3">
      <c r="A436" s="11" t="s">
        <v>934</v>
      </c>
      <c r="B436" s="36" t="s">
        <v>1074</v>
      </c>
      <c r="C436" s="36" t="s">
        <v>1074</v>
      </c>
      <c r="D436" s="36" t="s">
        <v>1074</v>
      </c>
      <c r="E436" s="36">
        <v>0</v>
      </c>
      <c r="F436" s="36" t="s">
        <v>1074</v>
      </c>
      <c r="G436" s="36" t="s">
        <v>1074</v>
      </c>
      <c r="H436" s="36" t="s">
        <v>1074</v>
      </c>
      <c r="I436" s="90"/>
      <c r="J436" s="90" t="s">
        <v>1074</v>
      </c>
      <c r="K436" s="36" t="s">
        <v>1074</v>
      </c>
      <c r="L436" s="36"/>
      <c r="M436" s="36"/>
      <c r="N436" s="36"/>
      <c r="O436" s="36"/>
      <c r="P436" s="36"/>
      <c r="Q436" s="36"/>
      <c r="R436" s="91"/>
      <c r="S436" s="36"/>
      <c r="T436" s="36">
        <v>0</v>
      </c>
      <c r="U436" s="88">
        <v>0</v>
      </c>
      <c r="V436" s="88">
        <v>0</v>
      </c>
      <c r="W436" s="88">
        <v>0</v>
      </c>
      <c r="X436" s="88">
        <v>0</v>
      </c>
      <c r="Y436" s="88"/>
      <c r="Z436" s="88"/>
      <c r="AA436" s="88"/>
      <c r="AB436" s="88"/>
      <c r="AC436" s="88"/>
      <c r="AD436" s="88"/>
      <c r="AE436" s="88"/>
      <c r="AF436" s="88"/>
      <c r="AG436" s="88"/>
      <c r="AH436" s="89"/>
      <c r="AI436" s="23">
        <v>0</v>
      </c>
      <c r="AJ436" s="89"/>
      <c r="AK436" s="89"/>
      <c r="AL436" s="89"/>
    </row>
    <row r="437" spans="1:38" x14ac:dyDescent="0.3">
      <c r="A437" s="11" t="s">
        <v>936</v>
      </c>
      <c r="B437" s="36"/>
      <c r="C437" s="36"/>
      <c r="D437" s="36"/>
      <c r="E437" s="36"/>
      <c r="F437" s="36"/>
      <c r="G437" s="36"/>
      <c r="H437" s="36"/>
      <c r="I437" s="90"/>
      <c r="J437" s="90"/>
      <c r="K437" s="36"/>
      <c r="L437" s="36"/>
      <c r="M437" s="36"/>
      <c r="N437" s="36"/>
      <c r="O437" s="36"/>
      <c r="P437" s="36"/>
      <c r="Q437" s="36"/>
      <c r="R437" s="91"/>
      <c r="S437" s="36"/>
      <c r="T437" s="36"/>
      <c r="U437" s="88"/>
      <c r="V437" s="88"/>
      <c r="W437" s="88"/>
      <c r="X437" s="88"/>
      <c r="Y437" s="88"/>
      <c r="Z437" s="88"/>
      <c r="AA437" s="88"/>
      <c r="AB437" s="88"/>
      <c r="AC437" s="88"/>
      <c r="AD437" s="88"/>
      <c r="AE437" s="88"/>
      <c r="AF437" s="88"/>
      <c r="AG437" s="88"/>
      <c r="AH437" s="89"/>
      <c r="AI437" s="23">
        <v>0</v>
      </c>
      <c r="AJ437" s="89">
        <f t="shared" si="69"/>
        <v>1</v>
      </c>
      <c r="AK437" s="89">
        <f t="shared" si="70"/>
        <v>0</v>
      </c>
      <c r="AL437" s="89">
        <f t="shared" si="71"/>
        <v>-0.5</v>
      </c>
    </row>
    <row r="438" spans="1:38" x14ac:dyDescent="0.3">
      <c r="A438" s="11" t="s">
        <v>928</v>
      </c>
      <c r="B438" s="36" t="s">
        <v>1074</v>
      </c>
      <c r="C438" s="36" t="s">
        <v>1074</v>
      </c>
      <c r="D438" s="36" t="s">
        <v>1074</v>
      </c>
      <c r="E438" s="36" t="s">
        <v>1074</v>
      </c>
      <c r="F438" s="36">
        <v>3</v>
      </c>
      <c r="G438" s="36">
        <v>-0.5</v>
      </c>
      <c r="H438" s="36">
        <v>-0.5</v>
      </c>
      <c r="I438" s="90">
        <v>-0.6</v>
      </c>
      <c r="J438" s="90">
        <v>-0.4</v>
      </c>
      <c r="K438" s="36">
        <v>0</v>
      </c>
      <c r="L438" s="36">
        <v>-0.33333333333333337</v>
      </c>
      <c r="M438" s="36">
        <v>0</v>
      </c>
      <c r="N438" s="36">
        <v>0.5</v>
      </c>
      <c r="O438" s="36">
        <v>1.5333333333333332</v>
      </c>
      <c r="P438" s="36">
        <v>-0.33333333333333337</v>
      </c>
      <c r="Q438" s="36">
        <v>0</v>
      </c>
      <c r="R438" s="91">
        <v>0.5</v>
      </c>
      <c r="S438" s="36">
        <v>1.5</v>
      </c>
      <c r="T438" s="36">
        <v>-0.6</v>
      </c>
      <c r="U438" s="88">
        <v>0</v>
      </c>
      <c r="V438" s="88">
        <v>5.666666666666667</v>
      </c>
      <c r="W438" s="88">
        <v>-0.85</v>
      </c>
      <c r="X438" s="88">
        <v>0</v>
      </c>
      <c r="Y438" s="88">
        <v>-0.33333333333333337</v>
      </c>
      <c r="Z438" s="88">
        <v>0.5</v>
      </c>
      <c r="AA438" s="88">
        <v>0.66666666666666674</v>
      </c>
      <c r="AB438" s="88">
        <v>-0.6</v>
      </c>
      <c r="AC438" s="88">
        <v>1.5</v>
      </c>
      <c r="AD438" s="88">
        <v>-0.4</v>
      </c>
      <c r="AE438" s="88">
        <v>0.66666666666666674</v>
      </c>
      <c r="AF438" s="88">
        <v>0</v>
      </c>
      <c r="AG438" s="88">
        <v>-0.4</v>
      </c>
      <c r="AH438" s="89">
        <v>0.16666666666666674</v>
      </c>
      <c r="AI438" s="23">
        <v>-0.1428571428571429</v>
      </c>
      <c r="AJ438" s="89">
        <f t="shared" si="69"/>
        <v>0.66666666666666674</v>
      </c>
      <c r="AK438" s="89">
        <f t="shared" si="70"/>
        <v>-0.19999999999999996</v>
      </c>
      <c r="AL438" s="89">
        <f t="shared" si="71"/>
        <v>1.5</v>
      </c>
    </row>
    <row r="439" spans="1:38" x14ac:dyDescent="0.3">
      <c r="A439" s="11" t="s">
        <v>1082</v>
      </c>
      <c r="B439" s="36" t="s">
        <v>1074</v>
      </c>
      <c r="C439" s="36" t="s">
        <v>1074</v>
      </c>
      <c r="D439" s="36" t="s">
        <v>1074</v>
      </c>
      <c r="E439" s="36" t="s">
        <v>1074</v>
      </c>
      <c r="F439" s="36">
        <v>3</v>
      </c>
      <c r="G439" s="36" t="s">
        <v>1074</v>
      </c>
      <c r="H439" s="36" t="s">
        <v>1074</v>
      </c>
      <c r="I439" s="90"/>
      <c r="J439" s="90" t="s">
        <v>1074</v>
      </c>
      <c r="K439" s="36" t="s">
        <v>1074</v>
      </c>
      <c r="L439" s="36"/>
      <c r="M439" s="36"/>
      <c r="N439" s="36"/>
      <c r="O439" s="36"/>
      <c r="P439" s="36"/>
      <c r="Q439" s="36"/>
      <c r="R439" s="91"/>
      <c r="S439" s="36"/>
      <c r="T439" s="36"/>
      <c r="U439" s="88"/>
      <c r="V439" s="88"/>
      <c r="W439" s="88"/>
      <c r="X439" s="88"/>
      <c r="Y439" s="88"/>
      <c r="Z439" s="88"/>
      <c r="AA439" s="88">
        <v>0</v>
      </c>
      <c r="AB439" s="88">
        <v>0</v>
      </c>
      <c r="AC439" s="88">
        <v>0</v>
      </c>
      <c r="AD439" s="88">
        <v>0</v>
      </c>
      <c r="AE439" s="88">
        <v>1</v>
      </c>
      <c r="AF439" s="88"/>
      <c r="AG439" s="88"/>
      <c r="AH439" s="89"/>
      <c r="AI439" s="23"/>
      <c r="AJ439" s="89"/>
      <c r="AK439" s="89">
        <f t="shared" si="70"/>
        <v>0</v>
      </c>
      <c r="AL439" s="89">
        <f t="shared" si="71"/>
        <v>3</v>
      </c>
    </row>
    <row r="440" spans="1:38" x14ac:dyDescent="0.3">
      <c r="A440" s="11" t="s">
        <v>937</v>
      </c>
      <c r="B440" s="36"/>
      <c r="C440" s="36"/>
      <c r="D440" s="36"/>
      <c r="E440" s="36"/>
      <c r="F440" s="36"/>
      <c r="G440" s="36" t="s">
        <v>1074</v>
      </c>
      <c r="H440" s="36">
        <v>-0.47916666666666663</v>
      </c>
      <c r="I440" s="90"/>
      <c r="J440" s="90" t="s">
        <v>1074</v>
      </c>
      <c r="K440" s="36" t="s">
        <v>1074</v>
      </c>
      <c r="L440" s="36"/>
      <c r="M440" s="36"/>
      <c r="N440" s="36"/>
      <c r="O440" s="36">
        <v>0.52</v>
      </c>
      <c r="P440" s="36"/>
      <c r="Q440" s="36"/>
      <c r="R440" s="91"/>
      <c r="S440" s="36"/>
      <c r="T440" s="36"/>
      <c r="U440" s="88"/>
      <c r="V440" s="88"/>
      <c r="W440" s="88"/>
      <c r="X440" s="88">
        <v>0</v>
      </c>
      <c r="Y440" s="88">
        <v>0</v>
      </c>
      <c r="Z440" s="88">
        <v>0</v>
      </c>
      <c r="AA440" s="88">
        <v>0</v>
      </c>
      <c r="AB440" s="88">
        <v>0</v>
      </c>
      <c r="AC440" s="88">
        <v>0</v>
      </c>
      <c r="AD440" s="88">
        <v>0</v>
      </c>
      <c r="AE440" s="88">
        <v>7</v>
      </c>
      <c r="AF440" s="88">
        <v>-0.875</v>
      </c>
      <c r="AG440" s="88">
        <v>0</v>
      </c>
      <c r="AH440" s="89">
        <v>0</v>
      </c>
      <c r="AI440" s="23">
        <v>0</v>
      </c>
      <c r="AJ440" s="89">
        <f t="shared" si="69"/>
        <v>0</v>
      </c>
      <c r="AK440" s="89"/>
      <c r="AL440" s="89"/>
    </row>
    <row r="441" spans="1:38" x14ac:dyDescent="0.3">
      <c r="A441" s="11" t="s">
        <v>1083</v>
      </c>
      <c r="B441" s="36" t="s">
        <v>1074</v>
      </c>
      <c r="C441" s="36" t="s">
        <v>1074</v>
      </c>
      <c r="D441" s="36" t="s">
        <v>1074</v>
      </c>
      <c r="E441" s="36" t="s">
        <v>1074</v>
      </c>
      <c r="F441" s="36" t="s">
        <v>1074</v>
      </c>
      <c r="G441" s="36" t="s">
        <v>1074</v>
      </c>
      <c r="H441" s="36" t="s">
        <v>1074</v>
      </c>
      <c r="I441" s="90"/>
      <c r="J441" s="90" t="s">
        <v>1074</v>
      </c>
      <c r="K441" s="36" t="s">
        <v>1074</v>
      </c>
      <c r="L441" s="36"/>
      <c r="M441" s="36"/>
      <c r="N441" s="36"/>
      <c r="O441" s="36"/>
      <c r="P441" s="36"/>
      <c r="Q441" s="36"/>
      <c r="R441" s="91"/>
      <c r="S441" s="36"/>
      <c r="T441" s="36"/>
      <c r="U441" s="88">
        <v>0</v>
      </c>
      <c r="V441" s="88"/>
      <c r="W441" s="88"/>
      <c r="X441" s="88">
        <v>0</v>
      </c>
      <c r="Y441" s="88">
        <v>0</v>
      </c>
      <c r="Z441" s="88">
        <v>0</v>
      </c>
      <c r="AA441" s="88">
        <v>0</v>
      </c>
      <c r="AB441" s="88">
        <v>0</v>
      </c>
      <c r="AC441" s="88">
        <v>0</v>
      </c>
      <c r="AD441" s="88">
        <v>0</v>
      </c>
      <c r="AE441" s="88"/>
      <c r="AF441" s="88"/>
      <c r="AG441" s="88"/>
      <c r="AH441" s="89"/>
      <c r="AI441" s="23"/>
      <c r="AJ441" s="89"/>
      <c r="AK441" s="89"/>
      <c r="AL441" s="89"/>
    </row>
    <row r="442" spans="1:38" x14ac:dyDescent="0.3">
      <c r="A442" s="11" t="s">
        <v>1084</v>
      </c>
      <c r="B442" s="36"/>
      <c r="C442" s="36" t="s">
        <v>1074</v>
      </c>
      <c r="D442" s="36" t="s">
        <v>1074</v>
      </c>
      <c r="E442" s="36">
        <v>0</v>
      </c>
      <c r="F442" s="36">
        <v>3</v>
      </c>
      <c r="G442" s="36">
        <v>-0.52</v>
      </c>
      <c r="H442" s="36">
        <v>-0.47916666666666663</v>
      </c>
      <c r="I442" s="90"/>
      <c r="J442" s="90">
        <v>1</v>
      </c>
      <c r="K442" s="36" t="s">
        <v>1074</v>
      </c>
      <c r="L442" s="36"/>
      <c r="M442" s="36"/>
      <c r="N442" s="36"/>
      <c r="O442" s="36"/>
      <c r="P442" s="36"/>
      <c r="Q442" s="36"/>
      <c r="R442" s="91"/>
      <c r="S442" s="36"/>
      <c r="T442" s="36"/>
      <c r="U442" s="88"/>
      <c r="V442" s="88"/>
      <c r="W442" s="88"/>
      <c r="X442" s="88"/>
      <c r="Y442" s="88"/>
      <c r="Z442" s="88"/>
      <c r="AA442" s="88"/>
      <c r="AB442" s="88"/>
      <c r="AC442" s="88"/>
      <c r="AD442" s="88"/>
      <c r="AE442" s="88"/>
      <c r="AF442" s="88"/>
      <c r="AG442" s="88"/>
      <c r="AH442" s="89"/>
      <c r="AI442" s="23"/>
      <c r="AJ442" s="89"/>
      <c r="AK442" s="89"/>
      <c r="AL442" s="89"/>
    </row>
    <row r="443" spans="1:38" x14ac:dyDescent="0.3">
      <c r="A443" s="11" t="s">
        <v>913</v>
      </c>
      <c r="B443" s="36"/>
      <c r="C443" s="36"/>
      <c r="D443" s="36"/>
      <c r="E443" s="36"/>
      <c r="F443" s="36"/>
      <c r="G443" s="36"/>
      <c r="H443" s="36"/>
      <c r="I443" s="90"/>
      <c r="J443" s="90"/>
      <c r="K443" s="36"/>
      <c r="L443" s="36"/>
      <c r="M443" s="36">
        <v>-0.5</v>
      </c>
      <c r="N443" s="36">
        <v>4.04</v>
      </c>
      <c r="O443" s="36"/>
      <c r="P443" s="36">
        <v>-0.76190476190476186</v>
      </c>
      <c r="Q443" s="36">
        <v>-0.33333333333333337</v>
      </c>
      <c r="R443" s="91">
        <v>1.5</v>
      </c>
      <c r="S443" s="36"/>
      <c r="T443" s="36"/>
      <c r="U443" s="88"/>
      <c r="V443" s="88"/>
      <c r="W443" s="88">
        <v>0</v>
      </c>
      <c r="X443" s="88">
        <v>0.66666666666666674</v>
      </c>
      <c r="Y443" s="88">
        <v>-0.4</v>
      </c>
      <c r="Z443" s="95" t="s">
        <v>947</v>
      </c>
      <c r="AA443" s="88">
        <v>-0.19999999999999996</v>
      </c>
      <c r="AB443" s="88">
        <v>-0.25</v>
      </c>
      <c r="AC443" s="88">
        <v>0.66666666666666674</v>
      </c>
      <c r="AD443" s="88">
        <v>0</v>
      </c>
      <c r="AE443" s="88">
        <v>1</v>
      </c>
      <c r="AF443" s="88"/>
      <c r="AG443" s="88"/>
      <c r="AH443" s="89">
        <v>0</v>
      </c>
      <c r="AI443" s="23">
        <v>0</v>
      </c>
      <c r="AJ443" s="89">
        <f t="shared" si="69"/>
        <v>0</v>
      </c>
      <c r="AK443" s="89">
        <f t="shared" si="70"/>
        <v>0</v>
      </c>
      <c r="AL443" s="89">
        <f t="shared" si="71"/>
        <v>1</v>
      </c>
    </row>
    <row r="444" spans="1:38" x14ac:dyDescent="0.3">
      <c r="A444" s="11" t="s">
        <v>1085</v>
      </c>
      <c r="B444" s="94"/>
      <c r="C444" s="94"/>
      <c r="D444" s="94"/>
      <c r="E444" s="94"/>
      <c r="F444" s="94"/>
      <c r="G444" s="94"/>
      <c r="H444" s="94"/>
      <c r="I444" s="164"/>
      <c r="J444" s="164"/>
      <c r="K444" s="94"/>
      <c r="L444" s="36"/>
      <c r="M444" s="36"/>
      <c r="N444" s="36"/>
      <c r="O444" s="36"/>
      <c r="P444" s="36"/>
      <c r="Q444" s="36"/>
      <c r="R444" s="91"/>
      <c r="S444" s="36"/>
      <c r="T444" s="36"/>
      <c r="U444" s="88"/>
      <c r="V444" s="88"/>
      <c r="W444" s="88"/>
      <c r="X444" s="88"/>
      <c r="Y444" s="88"/>
      <c r="Z444" s="88"/>
      <c r="AA444" s="88"/>
      <c r="AB444" s="88"/>
      <c r="AC444" s="88"/>
      <c r="AD444" s="88"/>
      <c r="AE444" s="88"/>
      <c r="AF444" s="88"/>
      <c r="AG444" s="88"/>
      <c r="AH444" s="89"/>
      <c r="AI444" s="23"/>
      <c r="AJ444" s="89"/>
      <c r="AK444" s="89"/>
      <c r="AL444" s="89"/>
    </row>
    <row r="445" spans="1:38" x14ac:dyDescent="0.3">
      <c r="A445" s="11" t="s">
        <v>1086</v>
      </c>
      <c r="B445" s="36" t="s">
        <v>1074</v>
      </c>
      <c r="C445" s="36" t="s">
        <v>1074</v>
      </c>
      <c r="D445" s="36" t="s">
        <v>1074</v>
      </c>
      <c r="E445" s="36" t="s">
        <v>1074</v>
      </c>
      <c r="F445" s="36">
        <v>3</v>
      </c>
      <c r="G445" s="36" t="s">
        <v>1074</v>
      </c>
      <c r="H445" s="36" t="s">
        <v>1074</v>
      </c>
      <c r="I445" s="90"/>
      <c r="J445" s="90" t="s">
        <v>1074</v>
      </c>
      <c r="K445" s="36">
        <v>-0.5</v>
      </c>
      <c r="L445" s="36">
        <v>0</v>
      </c>
      <c r="M445" s="36">
        <v>0</v>
      </c>
      <c r="N445" s="36">
        <v>3</v>
      </c>
      <c r="O445" s="36"/>
      <c r="P445" s="36">
        <v>0</v>
      </c>
      <c r="Q445" s="36">
        <v>0</v>
      </c>
      <c r="R445" s="91">
        <v>1.5</v>
      </c>
      <c r="S445" s="36">
        <v>0</v>
      </c>
      <c r="T445" s="36">
        <v>-0.9</v>
      </c>
      <c r="U445" s="88">
        <v>9</v>
      </c>
      <c r="V445" s="88">
        <v>0</v>
      </c>
      <c r="W445" s="88">
        <v>0</v>
      </c>
      <c r="X445" s="88">
        <v>0</v>
      </c>
      <c r="Y445" s="88">
        <v>0</v>
      </c>
      <c r="Z445" s="88">
        <v>0</v>
      </c>
      <c r="AA445" s="88">
        <v>0</v>
      </c>
      <c r="AB445" s="88">
        <v>0</v>
      </c>
      <c r="AC445" s="88">
        <v>0</v>
      </c>
      <c r="AD445" s="88">
        <v>-0.19999999999999996</v>
      </c>
      <c r="AE445" s="88">
        <v>0</v>
      </c>
      <c r="AF445" s="88">
        <v>-0.5</v>
      </c>
      <c r="AG445" s="88">
        <v>1</v>
      </c>
      <c r="AH445" s="89">
        <v>-0.5</v>
      </c>
      <c r="AI445" s="23">
        <v>0</v>
      </c>
      <c r="AJ445" s="89">
        <f t="shared" si="69"/>
        <v>0</v>
      </c>
      <c r="AK445" s="89">
        <f t="shared" si="70"/>
        <v>0</v>
      </c>
      <c r="AL445" s="89">
        <f t="shared" si="71"/>
        <v>0</v>
      </c>
    </row>
    <row r="446" spans="1:38" x14ac:dyDescent="0.3">
      <c r="A446" s="11" t="s">
        <v>1087</v>
      </c>
      <c r="B446" s="36" t="s">
        <v>1074</v>
      </c>
      <c r="C446" s="36" t="s">
        <v>1074</v>
      </c>
      <c r="D446" s="36" t="s">
        <v>1074</v>
      </c>
      <c r="E446" s="36" t="s">
        <v>1074</v>
      </c>
      <c r="F446" s="36">
        <v>1</v>
      </c>
      <c r="G446" s="36" t="s">
        <v>1074</v>
      </c>
      <c r="H446" s="36" t="s">
        <v>1074</v>
      </c>
      <c r="I446" s="90"/>
      <c r="J446" s="90" t="s">
        <v>1074</v>
      </c>
      <c r="K446" s="36">
        <v>1</v>
      </c>
      <c r="L446" s="36">
        <v>0</v>
      </c>
      <c r="M446" s="36"/>
      <c r="N446" s="36"/>
      <c r="O446" s="36">
        <v>-0.83333333333333337</v>
      </c>
      <c r="P446" s="36">
        <v>-0.33333333333333337</v>
      </c>
      <c r="Q446" s="36">
        <v>-0.75</v>
      </c>
      <c r="R446" s="91">
        <v>0</v>
      </c>
      <c r="S446" s="36">
        <v>0.5</v>
      </c>
      <c r="T446" s="36">
        <v>-0.33333333333333337</v>
      </c>
      <c r="U446" s="88">
        <v>1</v>
      </c>
      <c r="V446" s="88">
        <v>1</v>
      </c>
      <c r="W446" s="88">
        <v>0</v>
      </c>
      <c r="X446" s="88">
        <v>-0.75</v>
      </c>
      <c r="Y446" s="88">
        <v>0</v>
      </c>
      <c r="Z446" s="88">
        <v>0</v>
      </c>
      <c r="AA446" s="88">
        <v>0</v>
      </c>
      <c r="AB446" s="88"/>
      <c r="AC446" s="88"/>
      <c r="AD446" s="88">
        <v>0</v>
      </c>
      <c r="AE446" s="88">
        <v>0</v>
      </c>
      <c r="AF446" s="88">
        <v>0</v>
      </c>
      <c r="AG446" s="88">
        <v>0</v>
      </c>
      <c r="AH446" s="89"/>
      <c r="AI446" s="23"/>
      <c r="AJ446" s="89"/>
      <c r="AK446" s="89"/>
      <c r="AL446" s="89"/>
    </row>
    <row r="447" spans="1:38" x14ac:dyDescent="0.3">
      <c r="A447" s="11" t="s">
        <v>1088</v>
      </c>
      <c r="B447" s="36"/>
      <c r="C447" s="36"/>
      <c r="D447" s="36"/>
      <c r="E447" s="36"/>
      <c r="F447" s="36"/>
      <c r="G447" s="36" t="s">
        <v>1074</v>
      </c>
      <c r="H447" s="36" t="s">
        <v>1074</v>
      </c>
      <c r="I447" s="90"/>
      <c r="J447" s="90" t="s">
        <v>1074</v>
      </c>
      <c r="K447" s="36" t="s">
        <v>1074</v>
      </c>
      <c r="L447" s="36"/>
      <c r="M447" s="36"/>
      <c r="N447" s="36"/>
      <c r="O447" s="36"/>
      <c r="P447" s="36"/>
      <c r="Q447" s="36"/>
      <c r="R447" s="91"/>
      <c r="S447" s="36"/>
      <c r="T447" s="36"/>
      <c r="U447" s="88"/>
      <c r="V447" s="88"/>
      <c r="W447" s="88"/>
      <c r="X447" s="88"/>
      <c r="Y447" s="88"/>
      <c r="Z447" s="88"/>
      <c r="AA447" s="88"/>
      <c r="AB447" s="88"/>
      <c r="AC447" s="88"/>
      <c r="AD447" s="88"/>
      <c r="AE447" s="88"/>
      <c r="AF447" s="88"/>
      <c r="AG447" s="88"/>
      <c r="AH447" s="89"/>
      <c r="AI447" s="23"/>
      <c r="AJ447" s="89"/>
      <c r="AK447" s="89"/>
      <c r="AL447" s="89"/>
    </row>
    <row r="448" spans="1:38" x14ac:dyDescent="0.3">
      <c r="A448" s="11" t="s">
        <v>1089</v>
      </c>
      <c r="B448" s="36" t="s">
        <v>1074</v>
      </c>
      <c r="C448" s="36" t="s">
        <v>1074</v>
      </c>
      <c r="D448" s="36" t="s">
        <v>1074</v>
      </c>
      <c r="E448" s="36">
        <v>0</v>
      </c>
      <c r="F448" s="36" t="s">
        <v>1074</v>
      </c>
      <c r="G448" s="36" t="s">
        <v>1074</v>
      </c>
      <c r="H448" s="36" t="s">
        <v>1074</v>
      </c>
      <c r="I448" s="90"/>
      <c r="J448" s="90" t="s">
        <v>1074</v>
      </c>
      <c r="K448" s="36" t="s">
        <v>1074</v>
      </c>
      <c r="L448" s="36"/>
      <c r="M448" s="36"/>
      <c r="N448" s="36"/>
      <c r="O448" s="36"/>
      <c r="P448" s="36"/>
      <c r="Q448" s="36"/>
      <c r="R448" s="91"/>
      <c r="S448" s="36"/>
      <c r="T448" s="36">
        <v>0.19999999999999996</v>
      </c>
      <c r="U448" s="88">
        <v>0.25</v>
      </c>
      <c r="V448" s="88"/>
      <c r="W448" s="88"/>
      <c r="X448" s="88">
        <v>0</v>
      </c>
      <c r="Y448" s="88">
        <v>0</v>
      </c>
      <c r="Z448" s="88">
        <v>0</v>
      </c>
      <c r="AA448" s="88">
        <v>0</v>
      </c>
      <c r="AB448" s="88">
        <v>0</v>
      </c>
      <c r="AC448" s="88">
        <v>-0.45999999999999996</v>
      </c>
      <c r="AD448" s="88">
        <v>-0.11111111111111116</v>
      </c>
      <c r="AE448" s="88">
        <v>-0.16666666666666663</v>
      </c>
      <c r="AF448" s="88">
        <v>0.19999999999999996</v>
      </c>
      <c r="AG448" s="88">
        <v>0</v>
      </c>
      <c r="AH448" s="89">
        <v>0</v>
      </c>
      <c r="AI448" s="23">
        <v>0</v>
      </c>
      <c r="AJ448" s="89">
        <f t="shared" si="69"/>
        <v>0</v>
      </c>
      <c r="AK448" s="89"/>
      <c r="AL448" s="89"/>
    </row>
    <row r="449" spans="1:38" ht="17" thickBot="1" x14ac:dyDescent="0.35">
      <c r="A449" s="11" t="s">
        <v>919</v>
      </c>
      <c r="B449" s="36">
        <v>9</v>
      </c>
      <c r="C449" s="36">
        <v>0</v>
      </c>
      <c r="D449" s="36">
        <v>0</v>
      </c>
      <c r="E449" s="36">
        <v>0</v>
      </c>
      <c r="F449" s="36">
        <v>0</v>
      </c>
      <c r="G449" s="36">
        <v>0</v>
      </c>
      <c r="H449" s="36" t="s">
        <v>1074</v>
      </c>
      <c r="I449" s="90"/>
      <c r="J449" s="90" t="s">
        <v>1074</v>
      </c>
      <c r="K449" s="36">
        <v>0</v>
      </c>
      <c r="L449" s="36">
        <v>0</v>
      </c>
      <c r="M449" s="36">
        <v>-0.75</v>
      </c>
      <c r="N449" s="36">
        <v>3</v>
      </c>
      <c r="O449" s="36"/>
      <c r="P449" s="36">
        <v>0</v>
      </c>
      <c r="Q449" s="36">
        <v>0</v>
      </c>
      <c r="R449" s="91">
        <v>-0.75</v>
      </c>
      <c r="S449" s="36">
        <v>3</v>
      </c>
      <c r="T449" s="36">
        <v>-0.75</v>
      </c>
      <c r="U449" s="88">
        <v>3</v>
      </c>
      <c r="V449" s="88">
        <v>0</v>
      </c>
      <c r="W449" s="88">
        <v>0</v>
      </c>
      <c r="X449" s="88">
        <v>0</v>
      </c>
      <c r="Y449" s="88">
        <v>0</v>
      </c>
      <c r="Z449" s="88">
        <v>0</v>
      </c>
      <c r="AA449" s="88">
        <v>0</v>
      </c>
      <c r="AB449" s="88">
        <v>0</v>
      </c>
      <c r="AC449" s="88"/>
      <c r="AD449" s="88"/>
      <c r="AE449" s="88">
        <v>0</v>
      </c>
      <c r="AF449" s="88">
        <v>-0.75</v>
      </c>
      <c r="AG449" s="88">
        <v>3</v>
      </c>
      <c r="AH449" s="89">
        <v>0</v>
      </c>
      <c r="AI449" s="23">
        <v>0</v>
      </c>
      <c r="AJ449" s="89">
        <f t="shared" si="69"/>
        <v>0</v>
      </c>
      <c r="AK449" s="89">
        <f t="shared" si="70"/>
        <v>0</v>
      </c>
      <c r="AL449" s="89">
        <f t="shared" si="71"/>
        <v>0</v>
      </c>
    </row>
    <row r="450" spans="1:38" ht="17" thickBot="1" x14ac:dyDescent="0.35">
      <c r="A450" s="77" t="s">
        <v>1174</v>
      </c>
      <c r="B450" s="101">
        <v>0</v>
      </c>
      <c r="C450" s="101">
        <v>1.52</v>
      </c>
      <c r="D450" s="101">
        <v>-0.60317460317460325</v>
      </c>
      <c r="E450" s="100">
        <v>0</v>
      </c>
      <c r="F450" s="101">
        <v>3</v>
      </c>
      <c r="G450" s="101">
        <v>-0.52</v>
      </c>
      <c r="H450" s="101">
        <v>-0.47916666666666663</v>
      </c>
      <c r="I450" s="101">
        <v>-0.47916666666666663</v>
      </c>
      <c r="J450" s="101">
        <v>0.5</v>
      </c>
      <c r="K450" s="101">
        <v>-0.33333333333333337</v>
      </c>
      <c r="L450" s="101">
        <v>0</v>
      </c>
      <c r="M450" s="101">
        <v>0</v>
      </c>
      <c r="N450" s="101">
        <v>1.52</v>
      </c>
      <c r="O450" s="101">
        <v>-0.39682539682539686</v>
      </c>
      <c r="P450" s="101">
        <v>0.31578947368421062</v>
      </c>
      <c r="Q450" s="101">
        <v>-0.5</v>
      </c>
      <c r="R450" s="110">
        <v>0</v>
      </c>
      <c r="S450" s="101">
        <v>0.5</v>
      </c>
      <c r="T450" s="101">
        <v>-0.33333333333333337</v>
      </c>
      <c r="U450" s="101">
        <v>0</v>
      </c>
      <c r="V450" s="101">
        <v>3</v>
      </c>
      <c r="W450" s="101">
        <v>-0.75</v>
      </c>
      <c r="X450" s="101">
        <v>0</v>
      </c>
      <c r="Y450" s="101">
        <v>0</v>
      </c>
      <c r="Z450" s="102">
        <v>0</v>
      </c>
      <c r="AA450" s="102">
        <v>0</v>
      </c>
      <c r="AB450" s="102">
        <v>0</v>
      </c>
      <c r="AC450" s="102">
        <v>0</v>
      </c>
      <c r="AD450" s="102">
        <v>0</v>
      </c>
      <c r="AE450" s="102">
        <v>1</v>
      </c>
      <c r="AF450" s="102">
        <v>-0.5</v>
      </c>
      <c r="AG450" s="102">
        <v>0</v>
      </c>
      <c r="AH450" s="102">
        <v>0</v>
      </c>
      <c r="AI450" s="102">
        <v>0</v>
      </c>
      <c r="AJ450" s="102">
        <f t="shared" si="69"/>
        <v>0</v>
      </c>
      <c r="AK450" s="102">
        <f t="shared" si="70"/>
        <v>0</v>
      </c>
      <c r="AL450" s="102">
        <f t="shared" si="70"/>
        <v>1</v>
      </c>
    </row>
    <row r="451" spans="1:38" x14ac:dyDescent="0.3">
      <c r="A451" s="37"/>
      <c r="B451" s="90"/>
      <c r="C451" s="90"/>
      <c r="D451" s="90"/>
      <c r="E451" s="90"/>
      <c r="F451" s="90"/>
      <c r="G451" s="90"/>
      <c r="H451" s="90"/>
      <c r="I451" s="90"/>
      <c r="J451" s="90"/>
      <c r="K451" s="90"/>
      <c r="L451" s="90"/>
    </row>
    <row r="452" spans="1:38" x14ac:dyDescent="0.3">
      <c r="A452" s="37"/>
      <c r="B452" s="90"/>
      <c r="C452" s="90"/>
      <c r="D452" s="90"/>
      <c r="E452" s="90"/>
      <c r="F452" s="90"/>
      <c r="G452" s="90"/>
      <c r="H452" s="90"/>
      <c r="I452" s="90"/>
      <c r="J452" s="90"/>
      <c r="K452" s="90"/>
      <c r="L452" s="90"/>
    </row>
    <row r="453" spans="1:38" x14ac:dyDescent="0.3">
      <c r="A453" s="33" t="s">
        <v>1294</v>
      </c>
      <c r="B453" s="33"/>
      <c r="C453" s="33"/>
      <c r="D453" s="33"/>
      <c r="E453" s="33"/>
      <c r="F453" s="33"/>
      <c r="G453" s="33"/>
      <c r="H453" s="33"/>
    </row>
    <row r="454" spans="1:38" ht="115.5" x14ac:dyDescent="0.3">
      <c r="A454" s="183" t="s">
        <v>1295</v>
      </c>
      <c r="B454" s="183"/>
      <c r="C454" s="183"/>
      <c r="D454" s="183"/>
      <c r="E454" s="183"/>
      <c r="F454" s="183"/>
      <c r="G454" s="183"/>
      <c r="H454" s="183"/>
    </row>
  </sheetData>
  <mergeCells count="29">
    <mergeCell ref="A381:AM381"/>
    <mergeCell ref="BA308:CY308"/>
    <mergeCell ref="A231:JX231"/>
    <mergeCell ref="A158:AY158"/>
    <mergeCell ref="A233:AY233"/>
    <mergeCell ref="BA158:CY158"/>
    <mergeCell ref="BA233:CY233"/>
    <mergeCell ref="DA158:EY158"/>
    <mergeCell ref="FA158:GT158"/>
    <mergeCell ref="FA308:GT308"/>
    <mergeCell ref="GV308:IT308"/>
    <mergeCell ref="GV158:IT158"/>
    <mergeCell ref="DA308:EY308"/>
    <mergeCell ref="IV158:KT158"/>
    <mergeCell ref="A308:AY308"/>
    <mergeCell ref="AB311:AB342"/>
    <mergeCell ref="V311:V342"/>
    <mergeCell ref="A7:T7"/>
    <mergeCell ref="A156:LJ156"/>
    <mergeCell ref="A9:IV9"/>
    <mergeCell ref="A11:AY11"/>
    <mergeCell ref="A83:AY83"/>
    <mergeCell ref="BA11:CY11"/>
    <mergeCell ref="BA83:CY83"/>
    <mergeCell ref="DA83:EY83"/>
    <mergeCell ref="DA11:EY11"/>
    <mergeCell ref="FA11:GT11"/>
    <mergeCell ref="FA83:GT83"/>
    <mergeCell ref="GV11:IT11"/>
  </mergeCells>
  <phoneticPr fontId="3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Données nettoyées</vt:lpstr>
      <vt:lpstr>Cotations</vt:lpstr>
      <vt:lpstr>Prix Min-Max</vt:lpstr>
      <vt:lpstr>Prix médians</vt:lpstr>
      <vt:lpstr>Coût médian du PMAS</vt:lpstr>
      <vt:lpstr>Evolution Catégories PMAS</vt:lpstr>
      <vt:lpstr>Comparaison Avril - Mai</vt:lpstr>
      <vt:lpstr>Evolution tous produits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josefine.lynggaard</cp:lastModifiedBy>
  <dcterms:created xsi:type="dcterms:W3CDTF">2023-03-21T14:05:39Z</dcterms:created>
  <dcterms:modified xsi:type="dcterms:W3CDTF">2023-06-19T08:46:47Z</dcterms:modified>
</cp:coreProperties>
</file>